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oro\Desktop\PMI\"/>
    </mc:Choice>
  </mc:AlternateContent>
  <bookViews>
    <workbookView xWindow="0" yWindow="0" windowWidth="24000" windowHeight="9135"/>
  </bookViews>
  <sheets>
    <sheet name="PMI" sheetId="1" r:id="rId1"/>
  </sheets>
  <definedNames>
    <definedName name="_xlnm._FilterDatabase" localSheetId="0" hidden="1">PMI!$A$10:$AW$649</definedName>
    <definedName name="_xlnm.Print_Area" localSheetId="0">PMI!$A$10:$K$399</definedName>
    <definedName name="_xlnm.Print_Titles" localSheetId="0">PMI!$10:$10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49" i="1" l="1"/>
  <c r="W649" i="1"/>
  <c r="AE649" i="1" s="1"/>
  <c r="AG649" i="1" s="1"/>
  <c r="AH649" i="1" s="1"/>
  <c r="AF648" i="1"/>
  <c r="W648" i="1"/>
  <c r="AE648" i="1" s="1"/>
  <c r="AG648" i="1" s="1"/>
  <c r="AH648" i="1" s="1"/>
  <c r="AF647" i="1"/>
  <c r="AE647" i="1"/>
  <c r="AG647" i="1" s="1"/>
  <c r="AH647" i="1" s="1"/>
  <c r="W647" i="1"/>
  <c r="AF646" i="1"/>
  <c r="W646" i="1"/>
  <c r="AE646" i="1" s="1"/>
  <c r="AF645" i="1"/>
  <c r="W645" i="1"/>
  <c r="AE645" i="1" s="1"/>
  <c r="AG645" i="1" s="1"/>
  <c r="AH645" i="1" s="1"/>
  <c r="AF644" i="1"/>
  <c r="W644" i="1"/>
  <c r="AE644" i="1" s="1"/>
  <c r="AF643" i="1"/>
  <c r="W643" i="1"/>
  <c r="AE643" i="1" s="1"/>
  <c r="AG643" i="1" s="1"/>
  <c r="AH643" i="1" s="1"/>
  <c r="AF642" i="1"/>
  <c r="AE642" i="1"/>
  <c r="AG642" i="1" s="1"/>
  <c r="AH642" i="1" s="1"/>
  <c r="W642" i="1"/>
  <c r="AF641" i="1"/>
  <c r="W641" i="1"/>
  <c r="AE641" i="1" s="1"/>
  <c r="AH640" i="1"/>
  <c r="AF640" i="1"/>
  <c r="W640" i="1"/>
  <c r="AE640" i="1" s="1"/>
  <c r="AG640" i="1" s="1"/>
  <c r="AF639" i="1"/>
  <c r="AE639" i="1"/>
  <c r="AG639" i="1" s="1"/>
  <c r="AH639" i="1" s="1"/>
  <c r="W639" i="1"/>
  <c r="AF638" i="1"/>
  <c r="W638" i="1"/>
  <c r="AE638" i="1" s="1"/>
  <c r="AG637" i="1"/>
  <c r="AH637" i="1" s="1"/>
  <c r="AF637" i="1"/>
  <c r="W637" i="1"/>
  <c r="AE637" i="1" s="1"/>
  <c r="AF636" i="1"/>
  <c r="W636" i="1"/>
  <c r="AE636" i="1" s="1"/>
  <c r="AF635" i="1"/>
  <c r="W635" i="1"/>
  <c r="AE635" i="1" s="1"/>
  <c r="AG635" i="1" s="1"/>
  <c r="AH635" i="1" s="1"/>
  <c r="AF634" i="1"/>
  <c r="W634" i="1"/>
  <c r="AE634" i="1" s="1"/>
  <c r="AG634" i="1" s="1"/>
  <c r="AH634" i="1" s="1"/>
  <c r="AF633" i="1"/>
  <c r="W633" i="1"/>
  <c r="AE633" i="1" s="1"/>
  <c r="AG633" i="1" s="1"/>
  <c r="AH633" i="1" s="1"/>
  <c r="AF632" i="1"/>
  <c r="W632" i="1"/>
  <c r="AE632" i="1" s="1"/>
  <c r="AF631" i="1"/>
  <c r="W631" i="1"/>
  <c r="AE631" i="1" s="1"/>
  <c r="AG631" i="1" s="1"/>
  <c r="AH631" i="1" s="1"/>
  <c r="AF630" i="1"/>
  <c r="W630" i="1"/>
  <c r="AE630" i="1" s="1"/>
  <c r="AF629" i="1"/>
  <c r="W629" i="1"/>
  <c r="AE629" i="1" s="1"/>
  <c r="AG629" i="1" s="1"/>
  <c r="AH629" i="1" s="1"/>
  <c r="AF628" i="1"/>
  <c r="W628" i="1"/>
  <c r="AE628" i="1" s="1"/>
  <c r="AG628" i="1" s="1"/>
  <c r="AH628" i="1" s="1"/>
  <c r="AF627" i="1"/>
  <c r="AE627" i="1"/>
  <c r="AG627" i="1" s="1"/>
  <c r="AH627" i="1" s="1"/>
  <c r="W627" i="1"/>
  <c r="AF626" i="1"/>
  <c r="W626" i="1"/>
  <c r="AE626" i="1" s="1"/>
  <c r="AF625" i="1"/>
  <c r="W625" i="1"/>
  <c r="AE625" i="1" s="1"/>
  <c r="AH624" i="1"/>
  <c r="AF624" i="1"/>
  <c r="W624" i="1"/>
  <c r="AE624" i="1" s="1"/>
  <c r="AG624" i="1" s="1"/>
  <c r="AF623" i="1"/>
  <c r="AE623" i="1"/>
  <c r="AG623" i="1" s="1"/>
  <c r="AH623" i="1" s="1"/>
  <c r="W623" i="1"/>
  <c r="AF622" i="1"/>
  <c r="W622" i="1"/>
  <c r="AE622" i="1" s="1"/>
  <c r="AG621" i="1"/>
  <c r="AH621" i="1" s="1"/>
  <c r="AF621" i="1"/>
  <c r="W621" i="1"/>
  <c r="AE621" i="1" s="1"/>
  <c r="AF620" i="1"/>
  <c r="W620" i="1"/>
  <c r="AE620" i="1" s="1"/>
  <c r="AF619" i="1"/>
  <c r="W619" i="1"/>
  <c r="AE619" i="1" s="1"/>
  <c r="AG619" i="1" s="1"/>
  <c r="AH619" i="1" s="1"/>
  <c r="AF618" i="1"/>
  <c r="W618" i="1"/>
  <c r="AE618" i="1" s="1"/>
  <c r="AG618" i="1" s="1"/>
  <c r="AH618" i="1" s="1"/>
  <c r="AF617" i="1"/>
  <c r="W617" i="1"/>
  <c r="AE617" i="1" s="1"/>
  <c r="AG617" i="1" s="1"/>
  <c r="AH617" i="1" s="1"/>
  <c r="AF616" i="1"/>
  <c r="W616" i="1"/>
  <c r="AE616" i="1" s="1"/>
  <c r="AF615" i="1"/>
  <c r="W615" i="1"/>
  <c r="AE615" i="1" s="1"/>
  <c r="AG615" i="1" s="1"/>
  <c r="AH615" i="1" s="1"/>
  <c r="AF614" i="1"/>
  <c r="W614" i="1"/>
  <c r="AE614" i="1" s="1"/>
  <c r="AF613" i="1"/>
  <c r="W613" i="1"/>
  <c r="AE613" i="1" s="1"/>
  <c r="AG613" i="1" s="1"/>
  <c r="AH613" i="1" s="1"/>
  <c r="AF612" i="1"/>
  <c r="W612" i="1"/>
  <c r="AE612" i="1" s="1"/>
  <c r="AG612" i="1" s="1"/>
  <c r="AH612" i="1" s="1"/>
  <c r="AF611" i="1"/>
  <c r="AE611" i="1"/>
  <c r="AG611" i="1" s="1"/>
  <c r="AH611" i="1" s="1"/>
  <c r="W611" i="1"/>
  <c r="AF610" i="1"/>
  <c r="W610" i="1"/>
  <c r="AE610" i="1" s="1"/>
  <c r="AF609" i="1"/>
  <c r="W609" i="1"/>
  <c r="AE609" i="1" s="1"/>
  <c r="AH608" i="1"/>
  <c r="AF608" i="1"/>
  <c r="W608" i="1"/>
  <c r="AE608" i="1" s="1"/>
  <c r="AG608" i="1" s="1"/>
  <c r="AF607" i="1"/>
  <c r="AE607" i="1"/>
  <c r="AG607" i="1" s="1"/>
  <c r="AH607" i="1" s="1"/>
  <c r="W607" i="1"/>
  <c r="AF606" i="1"/>
  <c r="W606" i="1"/>
  <c r="AE606" i="1" s="1"/>
  <c r="AG605" i="1"/>
  <c r="AH605" i="1" s="1"/>
  <c r="AF605" i="1"/>
  <c r="W605" i="1"/>
  <c r="AE605" i="1" s="1"/>
  <c r="AF604" i="1"/>
  <c r="W604" i="1"/>
  <c r="AE604" i="1" s="1"/>
  <c r="AF603" i="1"/>
  <c r="W603" i="1"/>
  <c r="AE603" i="1" s="1"/>
  <c r="AG603" i="1" s="1"/>
  <c r="AH603" i="1" s="1"/>
  <c r="AF602" i="1"/>
  <c r="W602" i="1"/>
  <c r="AE602" i="1" s="1"/>
  <c r="AG602" i="1" s="1"/>
  <c r="AH602" i="1" s="1"/>
  <c r="AF601" i="1"/>
  <c r="W601" i="1"/>
  <c r="AE601" i="1" s="1"/>
  <c r="AG601" i="1" s="1"/>
  <c r="AH601" i="1" s="1"/>
  <c r="AF600" i="1"/>
  <c r="W600" i="1"/>
  <c r="AE600" i="1" s="1"/>
  <c r="AF599" i="1"/>
  <c r="W599" i="1"/>
  <c r="AE599" i="1" s="1"/>
  <c r="AG599" i="1" s="1"/>
  <c r="AH599" i="1" s="1"/>
  <c r="AF598" i="1"/>
  <c r="W598" i="1"/>
  <c r="AE598" i="1" s="1"/>
  <c r="AF597" i="1"/>
  <c r="W597" i="1"/>
  <c r="AE597" i="1" s="1"/>
  <c r="AG597" i="1" s="1"/>
  <c r="AH597" i="1" s="1"/>
  <c r="AF596" i="1"/>
  <c r="W596" i="1"/>
  <c r="AE596" i="1" s="1"/>
  <c r="AG596" i="1" s="1"/>
  <c r="AH596" i="1" s="1"/>
  <c r="AF595" i="1"/>
  <c r="AE595" i="1"/>
  <c r="AG595" i="1" s="1"/>
  <c r="AH595" i="1" s="1"/>
  <c r="W595" i="1"/>
  <c r="AF594" i="1"/>
  <c r="W594" i="1"/>
  <c r="AE594" i="1" s="1"/>
  <c r="AF593" i="1"/>
  <c r="W593" i="1"/>
  <c r="AE593" i="1" s="1"/>
  <c r="AH592" i="1"/>
  <c r="AF592" i="1"/>
  <c r="W592" i="1"/>
  <c r="AE592" i="1" s="1"/>
  <c r="AG592" i="1" s="1"/>
  <c r="AF591" i="1"/>
  <c r="AE591" i="1"/>
  <c r="AG591" i="1" s="1"/>
  <c r="AH591" i="1" s="1"/>
  <c r="W591" i="1"/>
  <c r="AF590" i="1"/>
  <c r="W590" i="1"/>
  <c r="AE590" i="1" s="1"/>
  <c r="AG589" i="1"/>
  <c r="AH589" i="1" s="1"/>
  <c r="AF589" i="1"/>
  <c r="W589" i="1"/>
  <c r="AE589" i="1" s="1"/>
  <c r="AF588" i="1"/>
  <c r="W588" i="1"/>
  <c r="AE588" i="1" s="1"/>
  <c r="AF587" i="1"/>
  <c r="W587" i="1"/>
  <c r="AE587" i="1" s="1"/>
  <c r="AG587" i="1" s="1"/>
  <c r="AH587" i="1" s="1"/>
  <c r="AF586" i="1"/>
  <c r="W586" i="1"/>
  <c r="AE586" i="1" s="1"/>
  <c r="AG586" i="1" s="1"/>
  <c r="AH586" i="1" s="1"/>
  <c r="AF585" i="1"/>
  <c r="W585" i="1"/>
  <c r="AE585" i="1" s="1"/>
  <c r="AG585" i="1" s="1"/>
  <c r="AH585" i="1" s="1"/>
  <c r="AF584" i="1"/>
  <c r="W584" i="1"/>
  <c r="AE584" i="1" s="1"/>
  <c r="AF583" i="1"/>
  <c r="W583" i="1"/>
  <c r="AE583" i="1" s="1"/>
  <c r="AG583" i="1" s="1"/>
  <c r="AH583" i="1" s="1"/>
  <c r="AF582" i="1"/>
  <c r="W582" i="1"/>
  <c r="AE582" i="1" s="1"/>
  <c r="AF581" i="1"/>
  <c r="W581" i="1"/>
  <c r="AE581" i="1" s="1"/>
  <c r="AG581" i="1" s="1"/>
  <c r="AH581" i="1" s="1"/>
  <c r="AF580" i="1"/>
  <c r="W580" i="1"/>
  <c r="AE580" i="1" s="1"/>
  <c r="AG580" i="1" s="1"/>
  <c r="AH580" i="1" s="1"/>
  <c r="AF579" i="1"/>
  <c r="AE579" i="1"/>
  <c r="AG579" i="1" s="1"/>
  <c r="AH579" i="1" s="1"/>
  <c r="W579" i="1"/>
  <c r="AF578" i="1"/>
  <c r="W578" i="1"/>
  <c r="AE578" i="1" s="1"/>
  <c r="AF577" i="1"/>
  <c r="W577" i="1"/>
  <c r="AE577" i="1" s="1"/>
  <c r="AH576" i="1"/>
  <c r="AF576" i="1"/>
  <c r="W576" i="1"/>
  <c r="AE576" i="1" s="1"/>
  <c r="AG576" i="1" s="1"/>
  <c r="AF575" i="1"/>
  <c r="AE575" i="1"/>
  <c r="AG575" i="1" s="1"/>
  <c r="AH575" i="1" s="1"/>
  <c r="W575" i="1"/>
  <c r="AF574" i="1"/>
  <c r="W574" i="1"/>
  <c r="AE574" i="1" s="1"/>
  <c r="AG573" i="1"/>
  <c r="AH573" i="1" s="1"/>
  <c r="AF573" i="1"/>
  <c r="W573" i="1"/>
  <c r="AE573" i="1" s="1"/>
  <c r="AF572" i="1"/>
  <c r="W572" i="1"/>
  <c r="AE572" i="1" s="1"/>
  <c r="AF571" i="1"/>
  <c r="W571" i="1"/>
  <c r="AE571" i="1" s="1"/>
  <c r="AG571" i="1" s="1"/>
  <c r="AH571" i="1" s="1"/>
  <c r="AF570" i="1"/>
  <c r="W570" i="1"/>
  <c r="AE570" i="1" s="1"/>
  <c r="AG570" i="1" s="1"/>
  <c r="AH570" i="1" s="1"/>
  <c r="AF569" i="1"/>
  <c r="W569" i="1"/>
  <c r="AE569" i="1" s="1"/>
  <c r="AG569" i="1" s="1"/>
  <c r="AH569" i="1" s="1"/>
  <c r="AF568" i="1"/>
  <c r="W568" i="1"/>
  <c r="AE568" i="1" s="1"/>
  <c r="AF567" i="1"/>
  <c r="W567" i="1"/>
  <c r="AE567" i="1" s="1"/>
  <c r="AG567" i="1" s="1"/>
  <c r="AH567" i="1" s="1"/>
  <c r="AF566" i="1"/>
  <c r="W566" i="1"/>
  <c r="AE566" i="1" s="1"/>
  <c r="AG566" i="1" s="1"/>
  <c r="AH566" i="1" s="1"/>
  <c r="AF565" i="1"/>
  <c r="W565" i="1"/>
  <c r="AE565" i="1" s="1"/>
  <c r="AG565" i="1" s="1"/>
  <c r="AH565" i="1" s="1"/>
  <c r="AF564" i="1"/>
  <c r="W564" i="1"/>
  <c r="AE564" i="1" s="1"/>
  <c r="AF563" i="1"/>
  <c r="W563" i="1"/>
  <c r="AE563" i="1" s="1"/>
  <c r="AG563" i="1" s="1"/>
  <c r="AH563" i="1" s="1"/>
  <c r="AF562" i="1"/>
  <c r="W562" i="1"/>
  <c r="AE562" i="1" s="1"/>
  <c r="AG562" i="1" s="1"/>
  <c r="AH562" i="1" s="1"/>
  <c r="AF561" i="1"/>
  <c r="W561" i="1"/>
  <c r="AE561" i="1" s="1"/>
  <c r="AG561" i="1" s="1"/>
  <c r="AH561" i="1" s="1"/>
  <c r="AF560" i="1"/>
  <c r="W560" i="1"/>
  <c r="AE560" i="1" s="1"/>
  <c r="AF559" i="1"/>
  <c r="W559" i="1"/>
  <c r="AE559" i="1" s="1"/>
  <c r="AG559" i="1" s="1"/>
  <c r="AH559" i="1" s="1"/>
  <c r="AF558" i="1"/>
  <c r="W558" i="1"/>
  <c r="AE558" i="1" s="1"/>
  <c r="AG558" i="1" s="1"/>
  <c r="AH558" i="1" s="1"/>
  <c r="AF557" i="1"/>
  <c r="W557" i="1"/>
  <c r="AE557" i="1" s="1"/>
  <c r="AG557" i="1" s="1"/>
  <c r="AH557" i="1" s="1"/>
  <c r="AF556" i="1"/>
  <c r="W556" i="1"/>
  <c r="AE556" i="1" s="1"/>
  <c r="AF555" i="1"/>
  <c r="W555" i="1"/>
  <c r="AE555" i="1" s="1"/>
  <c r="AG555" i="1" s="1"/>
  <c r="AH555" i="1" s="1"/>
  <c r="AF554" i="1"/>
  <c r="W554" i="1"/>
  <c r="AE554" i="1" s="1"/>
  <c r="AG554" i="1" s="1"/>
  <c r="AH554" i="1" s="1"/>
  <c r="AF553" i="1"/>
  <c r="W553" i="1"/>
  <c r="AE553" i="1" s="1"/>
  <c r="AG553" i="1" s="1"/>
  <c r="AH553" i="1" s="1"/>
  <c r="AF552" i="1"/>
  <c r="W552" i="1"/>
  <c r="AE552" i="1" s="1"/>
  <c r="AF551" i="1"/>
  <c r="W551" i="1"/>
  <c r="AE551" i="1" s="1"/>
  <c r="AG551" i="1" s="1"/>
  <c r="AH551" i="1" s="1"/>
  <c r="AF550" i="1"/>
  <c r="W550" i="1"/>
  <c r="AE550" i="1" s="1"/>
  <c r="AG550" i="1" s="1"/>
  <c r="AH550" i="1" s="1"/>
  <c r="AF549" i="1"/>
  <c r="W549" i="1"/>
  <c r="AE549" i="1" s="1"/>
  <c r="AG549" i="1" s="1"/>
  <c r="AH549" i="1" s="1"/>
  <c r="AF548" i="1"/>
  <c r="W548" i="1"/>
  <c r="AE548" i="1" s="1"/>
  <c r="AF547" i="1"/>
  <c r="W547" i="1"/>
  <c r="AE547" i="1" s="1"/>
  <c r="AG547" i="1" s="1"/>
  <c r="AH547" i="1" s="1"/>
  <c r="AF546" i="1"/>
  <c r="W546" i="1"/>
  <c r="AE546" i="1" s="1"/>
  <c r="AG546" i="1" s="1"/>
  <c r="AH546" i="1" s="1"/>
  <c r="AF545" i="1"/>
  <c r="W545" i="1"/>
  <c r="AE545" i="1" s="1"/>
  <c r="AG545" i="1" s="1"/>
  <c r="AH545" i="1" s="1"/>
  <c r="AF544" i="1"/>
  <c r="W544" i="1"/>
  <c r="AE544" i="1" s="1"/>
  <c r="AF543" i="1"/>
  <c r="W543" i="1"/>
  <c r="AE543" i="1" s="1"/>
  <c r="AG543" i="1" s="1"/>
  <c r="AH543" i="1" s="1"/>
  <c r="AF542" i="1"/>
  <c r="W542" i="1"/>
  <c r="AE542" i="1" s="1"/>
  <c r="AG542" i="1" s="1"/>
  <c r="AH542" i="1" s="1"/>
  <c r="AF541" i="1"/>
  <c r="W541" i="1"/>
  <c r="AE541" i="1" s="1"/>
  <c r="AG541" i="1" s="1"/>
  <c r="AH541" i="1" s="1"/>
  <c r="AF540" i="1"/>
  <c r="W540" i="1"/>
  <c r="AE540" i="1" s="1"/>
  <c r="AF539" i="1"/>
  <c r="W539" i="1"/>
  <c r="AE539" i="1" s="1"/>
  <c r="AG539" i="1" s="1"/>
  <c r="AH539" i="1" s="1"/>
  <c r="AF538" i="1"/>
  <c r="W538" i="1"/>
  <c r="AE538" i="1" s="1"/>
  <c r="AG538" i="1" s="1"/>
  <c r="AH538" i="1" s="1"/>
  <c r="AF537" i="1"/>
  <c r="W537" i="1"/>
  <c r="AE537" i="1" s="1"/>
  <c r="AG537" i="1" s="1"/>
  <c r="AH537" i="1" s="1"/>
  <c r="AF536" i="1"/>
  <c r="AE536" i="1"/>
  <c r="AG536" i="1" s="1"/>
  <c r="AH536" i="1" s="1"/>
  <c r="W536" i="1"/>
  <c r="AF535" i="1"/>
  <c r="W535" i="1"/>
  <c r="AE535" i="1" s="1"/>
  <c r="AF534" i="1"/>
  <c r="W534" i="1"/>
  <c r="AE534" i="1" s="1"/>
  <c r="AF533" i="1"/>
  <c r="W533" i="1"/>
  <c r="AE533" i="1" s="1"/>
  <c r="AF532" i="1"/>
  <c r="W532" i="1"/>
  <c r="AE532" i="1" s="1"/>
  <c r="AF531" i="1"/>
  <c r="AE531" i="1"/>
  <c r="W531" i="1"/>
  <c r="AF530" i="1"/>
  <c r="W530" i="1"/>
  <c r="AE530" i="1" s="1"/>
  <c r="AG530" i="1" s="1"/>
  <c r="AH530" i="1" s="1"/>
  <c r="AF529" i="1"/>
  <c r="W529" i="1"/>
  <c r="AE529" i="1" s="1"/>
  <c r="AG529" i="1" s="1"/>
  <c r="AH529" i="1" s="1"/>
  <c r="AF528" i="1"/>
  <c r="AE528" i="1"/>
  <c r="AG528" i="1" s="1"/>
  <c r="AH528" i="1" s="1"/>
  <c r="W528" i="1"/>
  <c r="AF527" i="1"/>
  <c r="W527" i="1"/>
  <c r="AE527" i="1" s="1"/>
  <c r="AF526" i="1"/>
  <c r="AG526" i="1" s="1"/>
  <c r="AH526" i="1" s="1"/>
  <c r="W526" i="1"/>
  <c r="AE526" i="1" s="1"/>
  <c r="AF525" i="1"/>
  <c r="W525" i="1"/>
  <c r="AE525" i="1" s="1"/>
  <c r="AF524" i="1"/>
  <c r="W524" i="1"/>
  <c r="AE524" i="1" s="1"/>
  <c r="AG524" i="1" s="1"/>
  <c r="AH524" i="1" s="1"/>
  <c r="AF523" i="1"/>
  <c r="AE523" i="1"/>
  <c r="W523" i="1"/>
  <c r="AG522" i="1"/>
  <c r="AH522" i="1" s="1"/>
  <c r="AF522" i="1"/>
  <c r="W522" i="1"/>
  <c r="AE522" i="1" s="1"/>
  <c r="AF521" i="1"/>
  <c r="W521" i="1"/>
  <c r="AE521" i="1" s="1"/>
  <c r="AG521" i="1" s="1"/>
  <c r="AH521" i="1" s="1"/>
  <c r="AF520" i="1"/>
  <c r="AE520" i="1"/>
  <c r="AG520" i="1" s="1"/>
  <c r="AH520" i="1" s="1"/>
  <c r="W520" i="1"/>
  <c r="AF519" i="1"/>
  <c r="AG519" i="1" s="1"/>
  <c r="AH519" i="1" s="1"/>
  <c r="W519" i="1"/>
  <c r="AE519" i="1" s="1"/>
  <c r="AF518" i="1"/>
  <c r="W518" i="1"/>
  <c r="AE518" i="1" s="1"/>
  <c r="AG518" i="1" s="1"/>
  <c r="AH518" i="1" s="1"/>
  <c r="AF517" i="1"/>
  <c r="W517" i="1"/>
  <c r="AE517" i="1" s="1"/>
  <c r="AF516" i="1"/>
  <c r="W516" i="1"/>
  <c r="AE516" i="1" s="1"/>
  <c r="AG516" i="1" s="1"/>
  <c r="AH516" i="1" s="1"/>
  <c r="AF515" i="1"/>
  <c r="AE515" i="1"/>
  <c r="W515" i="1"/>
  <c r="AF514" i="1"/>
  <c r="W514" i="1"/>
  <c r="AE514" i="1" s="1"/>
  <c r="AG514" i="1" s="1"/>
  <c r="AH514" i="1" s="1"/>
  <c r="AF513" i="1"/>
  <c r="W513" i="1"/>
  <c r="AE513" i="1" s="1"/>
  <c r="AG513" i="1" s="1"/>
  <c r="AH513" i="1" s="1"/>
  <c r="AF512" i="1"/>
  <c r="AE512" i="1"/>
  <c r="AG512" i="1" s="1"/>
  <c r="AH512" i="1" s="1"/>
  <c r="W512" i="1"/>
  <c r="AF511" i="1"/>
  <c r="W511" i="1"/>
  <c r="AE511" i="1" s="1"/>
  <c r="AF510" i="1"/>
  <c r="AG510" i="1" s="1"/>
  <c r="AH510" i="1" s="1"/>
  <c r="W510" i="1"/>
  <c r="AE510" i="1" s="1"/>
  <c r="AF509" i="1"/>
  <c r="W509" i="1"/>
  <c r="AE509" i="1" s="1"/>
  <c r="AF508" i="1"/>
  <c r="W508" i="1"/>
  <c r="AE508" i="1" s="1"/>
  <c r="AG508" i="1" s="1"/>
  <c r="AH508" i="1" s="1"/>
  <c r="AF507" i="1"/>
  <c r="AE507" i="1"/>
  <c r="W507" i="1"/>
  <c r="AG506" i="1"/>
  <c r="AH506" i="1" s="1"/>
  <c r="AF506" i="1"/>
  <c r="W506" i="1"/>
  <c r="AE506" i="1" s="1"/>
  <c r="AF505" i="1"/>
  <c r="W505" i="1"/>
  <c r="AE505" i="1" s="1"/>
  <c r="AG505" i="1" s="1"/>
  <c r="AH505" i="1" s="1"/>
  <c r="AF504" i="1"/>
  <c r="AE504" i="1"/>
  <c r="AG504" i="1" s="1"/>
  <c r="AH504" i="1" s="1"/>
  <c r="W504" i="1"/>
  <c r="AF503" i="1"/>
  <c r="AG503" i="1" s="1"/>
  <c r="AH503" i="1" s="1"/>
  <c r="W503" i="1"/>
  <c r="AE503" i="1" s="1"/>
  <c r="AF502" i="1"/>
  <c r="W502" i="1"/>
  <c r="AE502" i="1" s="1"/>
  <c r="AG502" i="1" s="1"/>
  <c r="AH502" i="1" s="1"/>
  <c r="AF501" i="1"/>
  <c r="W501" i="1"/>
  <c r="AE501" i="1" s="1"/>
  <c r="AF500" i="1"/>
  <c r="W500" i="1"/>
  <c r="AE500" i="1" s="1"/>
  <c r="AG500" i="1" s="1"/>
  <c r="AH500" i="1" s="1"/>
  <c r="AF499" i="1"/>
  <c r="AE499" i="1"/>
  <c r="W499" i="1"/>
  <c r="AG498" i="1"/>
  <c r="AH498" i="1" s="1"/>
  <c r="AF498" i="1"/>
  <c r="W498" i="1"/>
  <c r="AE498" i="1" s="1"/>
  <c r="AF497" i="1"/>
  <c r="W497" i="1"/>
  <c r="AE497" i="1" s="1"/>
  <c r="AG497" i="1" s="1"/>
  <c r="AH497" i="1" s="1"/>
  <c r="AF496" i="1"/>
  <c r="AE496" i="1"/>
  <c r="AG496" i="1" s="1"/>
  <c r="AH496" i="1" s="1"/>
  <c r="W496" i="1"/>
  <c r="AF495" i="1"/>
  <c r="AG495" i="1" s="1"/>
  <c r="AH495" i="1" s="1"/>
  <c r="W495" i="1"/>
  <c r="AE495" i="1" s="1"/>
  <c r="AF494" i="1"/>
  <c r="AG494" i="1" s="1"/>
  <c r="AH494" i="1" s="1"/>
  <c r="W494" i="1"/>
  <c r="AE494" i="1" s="1"/>
  <c r="AF493" i="1"/>
  <c r="W493" i="1"/>
  <c r="AE493" i="1" s="1"/>
  <c r="AF492" i="1"/>
  <c r="W492" i="1"/>
  <c r="AE492" i="1" s="1"/>
  <c r="AG492" i="1" s="1"/>
  <c r="AH492" i="1" s="1"/>
  <c r="AF491" i="1"/>
  <c r="W491" i="1"/>
  <c r="AE491" i="1" s="1"/>
  <c r="AF490" i="1"/>
  <c r="W490" i="1"/>
  <c r="AE490" i="1" s="1"/>
  <c r="AG490" i="1" s="1"/>
  <c r="AH490" i="1" s="1"/>
  <c r="AF489" i="1"/>
  <c r="W489" i="1"/>
  <c r="AE489" i="1" s="1"/>
  <c r="AG489" i="1" s="1"/>
  <c r="AH489" i="1" s="1"/>
  <c r="AF488" i="1"/>
  <c r="AE488" i="1"/>
  <c r="AG488" i="1" s="1"/>
  <c r="AH488" i="1" s="1"/>
  <c r="W488" i="1"/>
  <c r="AF487" i="1"/>
  <c r="W487" i="1"/>
  <c r="AE487" i="1" s="1"/>
  <c r="AF486" i="1"/>
  <c r="W486" i="1"/>
  <c r="AE486" i="1" s="1"/>
  <c r="AF485" i="1"/>
  <c r="W485" i="1"/>
  <c r="AE485" i="1" s="1"/>
  <c r="AG485" i="1" s="1"/>
  <c r="AH485" i="1" s="1"/>
  <c r="AF484" i="1"/>
  <c r="AE484" i="1"/>
  <c r="AG484" i="1" s="1"/>
  <c r="AH484" i="1" s="1"/>
  <c r="W484" i="1"/>
  <c r="AF483" i="1"/>
  <c r="W483" i="1"/>
  <c r="AE483" i="1" s="1"/>
  <c r="AF482" i="1"/>
  <c r="W482" i="1"/>
  <c r="AE482" i="1" s="1"/>
  <c r="AG482" i="1" s="1"/>
  <c r="AH482" i="1" s="1"/>
  <c r="AF481" i="1"/>
  <c r="W481" i="1"/>
  <c r="AE481" i="1" s="1"/>
  <c r="AF480" i="1"/>
  <c r="W480" i="1"/>
  <c r="AE480" i="1" s="1"/>
  <c r="AG480" i="1" s="1"/>
  <c r="AH480" i="1" s="1"/>
  <c r="AF479" i="1"/>
  <c r="W479" i="1"/>
  <c r="AE479" i="1" s="1"/>
  <c r="AG479" i="1" s="1"/>
  <c r="AH479" i="1" s="1"/>
  <c r="AF478" i="1"/>
  <c r="W478" i="1"/>
  <c r="AE478" i="1" s="1"/>
  <c r="AG478" i="1" s="1"/>
  <c r="AH478" i="1" s="1"/>
  <c r="AF477" i="1"/>
  <c r="W477" i="1"/>
  <c r="AE477" i="1" s="1"/>
  <c r="AF476" i="1"/>
  <c r="W476" i="1"/>
  <c r="AE476" i="1" s="1"/>
  <c r="AG476" i="1" s="1"/>
  <c r="AH476" i="1" s="1"/>
  <c r="AF475" i="1"/>
  <c r="W475" i="1"/>
  <c r="AE475" i="1" s="1"/>
  <c r="AF474" i="1"/>
  <c r="W474" i="1"/>
  <c r="AE474" i="1" s="1"/>
  <c r="AG474" i="1" s="1"/>
  <c r="AH474" i="1" s="1"/>
  <c r="AF473" i="1"/>
  <c r="W473" i="1"/>
  <c r="AE473" i="1" s="1"/>
  <c r="AG473" i="1" s="1"/>
  <c r="AH473" i="1" s="1"/>
  <c r="AF472" i="1"/>
  <c r="AE472" i="1"/>
  <c r="AG472" i="1" s="1"/>
  <c r="AH472" i="1" s="1"/>
  <c r="W472" i="1"/>
  <c r="AF471" i="1"/>
  <c r="W471" i="1"/>
  <c r="AE471" i="1" s="1"/>
  <c r="AF470" i="1"/>
  <c r="W470" i="1"/>
  <c r="AE470" i="1" s="1"/>
  <c r="AF469" i="1"/>
  <c r="W469" i="1"/>
  <c r="AE469" i="1" s="1"/>
  <c r="AG469" i="1" s="1"/>
  <c r="AH469" i="1" s="1"/>
  <c r="AF468" i="1"/>
  <c r="AE468" i="1"/>
  <c r="AG468" i="1" s="1"/>
  <c r="AH468" i="1" s="1"/>
  <c r="W468" i="1"/>
  <c r="AF467" i="1"/>
  <c r="W467" i="1"/>
  <c r="AE467" i="1" s="1"/>
  <c r="AF466" i="1"/>
  <c r="W466" i="1"/>
  <c r="AE466" i="1" s="1"/>
  <c r="AG466" i="1" s="1"/>
  <c r="AH466" i="1" s="1"/>
  <c r="AF465" i="1"/>
  <c r="W465" i="1"/>
  <c r="AE465" i="1" s="1"/>
  <c r="AF464" i="1"/>
  <c r="W464" i="1"/>
  <c r="AE464" i="1" s="1"/>
  <c r="AG464" i="1" s="1"/>
  <c r="AH464" i="1" s="1"/>
  <c r="AF463" i="1"/>
  <c r="W463" i="1"/>
  <c r="AE463" i="1" s="1"/>
  <c r="AG463" i="1" s="1"/>
  <c r="AH463" i="1" s="1"/>
  <c r="AF462" i="1"/>
  <c r="W462" i="1"/>
  <c r="AE462" i="1" s="1"/>
  <c r="AG462" i="1" s="1"/>
  <c r="AH462" i="1" s="1"/>
  <c r="AF461" i="1"/>
  <c r="W461" i="1"/>
  <c r="AE461" i="1" s="1"/>
  <c r="AF460" i="1"/>
  <c r="W460" i="1"/>
  <c r="AE460" i="1" s="1"/>
  <c r="AG460" i="1" s="1"/>
  <c r="AH460" i="1" s="1"/>
  <c r="AF459" i="1"/>
  <c r="W459" i="1"/>
  <c r="AE459" i="1" s="1"/>
  <c r="AF458" i="1"/>
  <c r="W458" i="1"/>
  <c r="AE458" i="1" s="1"/>
  <c r="AG458" i="1" s="1"/>
  <c r="AH458" i="1" s="1"/>
  <c r="AF457" i="1"/>
  <c r="W457" i="1"/>
  <c r="AE457" i="1" s="1"/>
  <c r="AG457" i="1" s="1"/>
  <c r="AH457" i="1" s="1"/>
  <c r="AF456" i="1"/>
  <c r="AE456" i="1"/>
  <c r="AG456" i="1" s="1"/>
  <c r="AH456" i="1" s="1"/>
  <c r="W456" i="1"/>
  <c r="AF455" i="1"/>
  <c r="W455" i="1"/>
  <c r="AE455" i="1" s="1"/>
  <c r="AF454" i="1"/>
  <c r="W454" i="1"/>
  <c r="AE454" i="1" s="1"/>
  <c r="AF453" i="1"/>
  <c r="W453" i="1"/>
  <c r="AE453" i="1" s="1"/>
  <c r="AG453" i="1" s="1"/>
  <c r="AH453" i="1" s="1"/>
  <c r="AF452" i="1"/>
  <c r="AE452" i="1"/>
  <c r="AG452" i="1" s="1"/>
  <c r="AH452" i="1" s="1"/>
  <c r="W452" i="1"/>
  <c r="AF451" i="1"/>
  <c r="W451" i="1"/>
  <c r="AE451" i="1" s="1"/>
  <c r="AF450" i="1"/>
  <c r="AE450" i="1"/>
  <c r="AG450" i="1" s="1"/>
  <c r="AH450" i="1" s="1"/>
  <c r="W450" i="1"/>
  <c r="AF449" i="1"/>
  <c r="W449" i="1"/>
  <c r="AE449" i="1" s="1"/>
  <c r="AG449" i="1" s="1"/>
  <c r="AH449" i="1" s="1"/>
  <c r="AF448" i="1"/>
  <c r="AE448" i="1"/>
  <c r="AG448" i="1" s="1"/>
  <c r="AH448" i="1" s="1"/>
  <c r="W448" i="1"/>
  <c r="AF447" i="1"/>
  <c r="W447" i="1"/>
  <c r="AE447" i="1" s="1"/>
  <c r="AF446" i="1"/>
  <c r="AE446" i="1"/>
  <c r="AG446" i="1" s="1"/>
  <c r="AH446" i="1" s="1"/>
  <c r="W446" i="1"/>
  <c r="AF445" i="1"/>
  <c r="W445" i="1"/>
  <c r="AE445" i="1" s="1"/>
  <c r="AG445" i="1" s="1"/>
  <c r="AH445" i="1" s="1"/>
  <c r="AF444" i="1"/>
  <c r="AE444" i="1"/>
  <c r="AG444" i="1" s="1"/>
  <c r="AH444" i="1" s="1"/>
  <c r="W444" i="1"/>
  <c r="AF443" i="1"/>
  <c r="W443" i="1"/>
  <c r="AE443" i="1" s="1"/>
  <c r="AF442" i="1"/>
  <c r="AE442" i="1"/>
  <c r="AG442" i="1" s="1"/>
  <c r="AH442" i="1" s="1"/>
  <c r="W442" i="1"/>
  <c r="AF441" i="1"/>
  <c r="W441" i="1"/>
  <c r="AE441" i="1" s="1"/>
  <c r="AG441" i="1" s="1"/>
  <c r="AH441" i="1" s="1"/>
  <c r="AF440" i="1"/>
  <c r="AE440" i="1"/>
  <c r="AG440" i="1" s="1"/>
  <c r="AH440" i="1" s="1"/>
  <c r="W440" i="1"/>
  <c r="AF439" i="1"/>
  <c r="W439" i="1"/>
  <c r="AE439" i="1" s="1"/>
  <c r="AF438" i="1"/>
  <c r="W438" i="1"/>
  <c r="AE438" i="1" s="1"/>
  <c r="AG438" i="1" s="1"/>
  <c r="AH438" i="1" s="1"/>
  <c r="AF437" i="1"/>
  <c r="W437" i="1"/>
  <c r="AE437" i="1" s="1"/>
  <c r="AF436" i="1"/>
  <c r="W436" i="1"/>
  <c r="AE436" i="1" s="1"/>
  <c r="AG436" i="1" s="1"/>
  <c r="AH436" i="1" s="1"/>
  <c r="AF435" i="1"/>
  <c r="W435" i="1"/>
  <c r="AE435" i="1" s="1"/>
  <c r="AG435" i="1" s="1"/>
  <c r="AH435" i="1" s="1"/>
  <c r="AF434" i="1"/>
  <c r="W434" i="1"/>
  <c r="AE434" i="1" s="1"/>
  <c r="AG434" i="1" s="1"/>
  <c r="AH434" i="1" s="1"/>
  <c r="AF433" i="1"/>
  <c r="AE433" i="1"/>
  <c r="AG433" i="1" s="1"/>
  <c r="AH433" i="1" s="1"/>
  <c r="W433" i="1"/>
  <c r="AF432" i="1"/>
  <c r="W432" i="1"/>
  <c r="AE432" i="1" s="1"/>
  <c r="AG432" i="1" s="1"/>
  <c r="AH432" i="1" s="1"/>
  <c r="AF431" i="1"/>
  <c r="W431" i="1"/>
  <c r="AE431" i="1" s="1"/>
  <c r="AG431" i="1" s="1"/>
  <c r="AH431" i="1" s="1"/>
  <c r="AF430" i="1"/>
  <c r="W430" i="1"/>
  <c r="AE430" i="1" s="1"/>
  <c r="AG430" i="1" s="1"/>
  <c r="AH430" i="1" s="1"/>
  <c r="AF429" i="1"/>
  <c r="AE429" i="1"/>
  <c r="AG429" i="1" s="1"/>
  <c r="AH429" i="1" s="1"/>
  <c r="W429" i="1"/>
  <c r="AF428" i="1"/>
  <c r="W428" i="1"/>
  <c r="AE428" i="1" s="1"/>
  <c r="AF427" i="1"/>
  <c r="W427" i="1"/>
  <c r="AE427" i="1" s="1"/>
  <c r="AG427" i="1" s="1"/>
  <c r="AH427" i="1" s="1"/>
  <c r="AF426" i="1"/>
  <c r="W426" i="1"/>
  <c r="AE426" i="1" s="1"/>
  <c r="AG426" i="1" s="1"/>
  <c r="AH426" i="1" s="1"/>
  <c r="AF425" i="1"/>
  <c r="AE425" i="1"/>
  <c r="AG425" i="1" s="1"/>
  <c r="AH425" i="1" s="1"/>
  <c r="W425" i="1"/>
  <c r="AF424" i="1"/>
  <c r="W424" i="1"/>
  <c r="AE424" i="1" s="1"/>
  <c r="AF423" i="1"/>
  <c r="W423" i="1"/>
  <c r="AE423" i="1" s="1"/>
  <c r="AG423" i="1" s="1"/>
  <c r="AH423" i="1" s="1"/>
  <c r="AF422" i="1"/>
  <c r="W422" i="1"/>
  <c r="AE422" i="1" s="1"/>
  <c r="AG422" i="1" s="1"/>
  <c r="AH422" i="1" s="1"/>
  <c r="AF421" i="1"/>
  <c r="AE421" i="1"/>
  <c r="AG421" i="1" s="1"/>
  <c r="AH421" i="1" s="1"/>
  <c r="W421" i="1"/>
  <c r="AF420" i="1"/>
  <c r="W420" i="1"/>
  <c r="AE420" i="1" s="1"/>
  <c r="AG420" i="1" s="1"/>
  <c r="AH420" i="1" s="1"/>
  <c r="AF419" i="1"/>
  <c r="W419" i="1"/>
  <c r="AE419" i="1" s="1"/>
  <c r="AG419" i="1" s="1"/>
  <c r="AH419" i="1" s="1"/>
  <c r="AF418" i="1"/>
  <c r="W418" i="1"/>
  <c r="AE418" i="1" s="1"/>
  <c r="AG418" i="1" s="1"/>
  <c r="AH418" i="1" s="1"/>
  <c r="AF417" i="1"/>
  <c r="AE417" i="1"/>
  <c r="AG417" i="1" s="1"/>
  <c r="AH417" i="1" s="1"/>
  <c r="W417" i="1"/>
  <c r="AF416" i="1"/>
  <c r="W416" i="1"/>
  <c r="AE416" i="1" s="1"/>
  <c r="AG416" i="1" s="1"/>
  <c r="AH416" i="1" s="1"/>
  <c r="AF415" i="1"/>
  <c r="W415" i="1"/>
  <c r="AE415" i="1" s="1"/>
  <c r="AG415" i="1" s="1"/>
  <c r="AH415" i="1" s="1"/>
  <c r="AF414" i="1"/>
  <c r="W414" i="1"/>
  <c r="AE414" i="1" s="1"/>
  <c r="AG414" i="1" s="1"/>
  <c r="AH414" i="1" s="1"/>
  <c r="AF413" i="1"/>
  <c r="AE413" i="1"/>
  <c r="AG413" i="1" s="1"/>
  <c r="AH413" i="1" s="1"/>
  <c r="W413" i="1"/>
  <c r="AF412" i="1"/>
  <c r="W412" i="1"/>
  <c r="AE412" i="1" s="1"/>
  <c r="AF411" i="1"/>
  <c r="W411" i="1"/>
  <c r="AE411" i="1" s="1"/>
  <c r="AG411" i="1" s="1"/>
  <c r="AH411" i="1" s="1"/>
  <c r="AF410" i="1"/>
  <c r="W410" i="1"/>
  <c r="AE410" i="1" s="1"/>
  <c r="AG410" i="1" s="1"/>
  <c r="AH410" i="1" s="1"/>
  <c r="AF409" i="1"/>
  <c r="AE409" i="1"/>
  <c r="AG409" i="1" s="1"/>
  <c r="AH409" i="1" s="1"/>
  <c r="W409" i="1"/>
  <c r="AF408" i="1"/>
  <c r="W408" i="1"/>
  <c r="AE408" i="1" s="1"/>
  <c r="AF407" i="1"/>
  <c r="W407" i="1"/>
  <c r="AE407" i="1" s="1"/>
  <c r="AG407" i="1" s="1"/>
  <c r="AH407" i="1" s="1"/>
  <c r="AF406" i="1"/>
  <c r="W406" i="1"/>
  <c r="AE406" i="1" s="1"/>
  <c r="AG406" i="1" s="1"/>
  <c r="AH406" i="1" s="1"/>
  <c r="AF405" i="1"/>
  <c r="AE405" i="1"/>
  <c r="AG405" i="1" s="1"/>
  <c r="AH405" i="1" s="1"/>
  <c r="W405" i="1"/>
  <c r="AF404" i="1"/>
  <c r="W404" i="1"/>
  <c r="AE404" i="1" s="1"/>
  <c r="AG404" i="1" s="1"/>
  <c r="AH404" i="1" s="1"/>
  <c r="AF403" i="1"/>
  <c r="W403" i="1"/>
  <c r="AE403" i="1" s="1"/>
  <c r="AG403" i="1" s="1"/>
  <c r="AH403" i="1" s="1"/>
  <c r="AF402" i="1"/>
  <c r="W402" i="1"/>
  <c r="AE402" i="1" s="1"/>
  <c r="AG402" i="1" s="1"/>
  <c r="AH402" i="1" s="1"/>
  <c r="AF401" i="1"/>
  <c r="AE401" i="1"/>
  <c r="AG401" i="1" s="1"/>
  <c r="AH401" i="1" s="1"/>
  <c r="W401" i="1"/>
  <c r="AF400" i="1"/>
  <c r="W400" i="1"/>
  <c r="AE400" i="1" s="1"/>
  <c r="AG400" i="1" s="1"/>
  <c r="AH400" i="1" s="1"/>
  <c r="AF399" i="1"/>
  <c r="W399" i="1"/>
  <c r="AE399" i="1" s="1"/>
  <c r="AG399" i="1" s="1"/>
  <c r="AH399" i="1" s="1"/>
  <c r="AF398" i="1"/>
  <c r="W398" i="1"/>
  <c r="AE398" i="1" s="1"/>
  <c r="AG398" i="1" s="1"/>
  <c r="AH398" i="1" s="1"/>
  <c r="AF397" i="1"/>
  <c r="AE397" i="1"/>
  <c r="AG397" i="1" s="1"/>
  <c r="AH397" i="1" s="1"/>
  <c r="W397" i="1"/>
  <c r="AF396" i="1"/>
  <c r="W396" i="1"/>
  <c r="AE396" i="1" s="1"/>
  <c r="AF395" i="1"/>
  <c r="W395" i="1"/>
  <c r="AE395" i="1" s="1"/>
  <c r="AG395" i="1" s="1"/>
  <c r="AH395" i="1" s="1"/>
  <c r="AF394" i="1"/>
  <c r="W394" i="1"/>
  <c r="AE394" i="1" s="1"/>
  <c r="AG394" i="1" s="1"/>
  <c r="AH394" i="1" s="1"/>
  <c r="AF393" i="1"/>
  <c r="AE393" i="1"/>
  <c r="AG393" i="1" s="1"/>
  <c r="AH393" i="1" s="1"/>
  <c r="W393" i="1"/>
  <c r="AF392" i="1"/>
  <c r="W392" i="1"/>
  <c r="AE392" i="1" s="1"/>
  <c r="AF391" i="1"/>
  <c r="W391" i="1"/>
  <c r="AE391" i="1" s="1"/>
  <c r="AG391" i="1" s="1"/>
  <c r="AH391" i="1" s="1"/>
  <c r="AF390" i="1"/>
  <c r="W390" i="1"/>
  <c r="AE390" i="1" s="1"/>
  <c r="AG390" i="1" s="1"/>
  <c r="AH390" i="1" s="1"/>
  <c r="AF389" i="1"/>
  <c r="AE389" i="1"/>
  <c r="AG389" i="1" s="1"/>
  <c r="AH389" i="1" s="1"/>
  <c r="W389" i="1"/>
  <c r="AF388" i="1"/>
  <c r="W388" i="1"/>
  <c r="AE388" i="1" s="1"/>
  <c r="AG388" i="1" s="1"/>
  <c r="AH388" i="1" s="1"/>
  <c r="AF387" i="1"/>
  <c r="W387" i="1"/>
  <c r="AE387" i="1" s="1"/>
  <c r="AG387" i="1" s="1"/>
  <c r="AH387" i="1" s="1"/>
  <c r="AF386" i="1"/>
  <c r="W386" i="1"/>
  <c r="AE386" i="1" s="1"/>
  <c r="AG386" i="1" s="1"/>
  <c r="AH386" i="1" s="1"/>
  <c r="AF385" i="1"/>
  <c r="AE385" i="1"/>
  <c r="AG385" i="1" s="1"/>
  <c r="AH385" i="1" s="1"/>
  <c r="W385" i="1"/>
  <c r="AF384" i="1"/>
  <c r="W384" i="1"/>
  <c r="AE384" i="1" s="1"/>
  <c r="AG384" i="1" s="1"/>
  <c r="AH384" i="1" s="1"/>
  <c r="AF383" i="1"/>
  <c r="W383" i="1"/>
  <c r="AE383" i="1" s="1"/>
  <c r="AG383" i="1" s="1"/>
  <c r="AH383" i="1" s="1"/>
  <c r="AF382" i="1"/>
  <c r="W382" i="1"/>
  <c r="AE382" i="1" s="1"/>
  <c r="AG382" i="1" s="1"/>
  <c r="AH382" i="1" s="1"/>
  <c r="AF381" i="1"/>
  <c r="AE381" i="1"/>
  <c r="AG381" i="1" s="1"/>
  <c r="AH381" i="1" s="1"/>
  <c r="W381" i="1"/>
  <c r="AF380" i="1"/>
  <c r="W380" i="1"/>
  <c r="AE380" i="1" s="1"/>
  <c r="AF379" i="1"/>
  <c r="W379" i="1"/>
  <c r="AE379" i="1" s="1"/>
  <c r="AG379" i="1" s="1"/>
  <c r="AH379" i="1" s="1"/>
  <c r="AF378" i="1"/>
  <c r="W378" i="1"/>
  <c r="AE378" i="1" s="1"/>
  <c r="AG378" i="1" s="1"/>
  <c r="AH378" i="1" s="1"/>
  <c r="AF377" i="1"/>
  <c r="AE377" i="1"/>
  <c r="AG377" i="1" s="1"/>
  <c r="AH377" i="1" s="1"/>
  <c r="W377" i="1"/>
  <c r="AF376" i="1"/>
  <c r="W376" i="1"/>
  <c r="AE376" i="1" s="1"/>
  <c r="AF375" i="1"/>
  <c r="W375" i="1"/>
  <c r="AE375" i="1" s="1"/>
  <c r="AG375" i="1" s="1"/>
  <c r="AH375" i="1" s="1"/>
  <c r="AF374" i="1"/>
  <c r="W374" i="1"/>
  <c r="AE374" i="1" s="1"/>
  <c r="AG374" i="1" s="1"/>
  <c r="AH374" i="1" s="1"/>
  <c r="AF373" i="1"/>
  <c r="AE373" i="1"/>
  <c r="AG373" i="1" s="1"/>
  <c r="AH373" i="1" s="1"/>
  <c r="W373" i="1"/>
  <c r="AF372" i="1"/>
  <c r="W372" i="1"/>
  <c r="AE372" i="1" s="1"/>
  <c r="AG372" i="1" s="1"/>
  <c r="AH372" i="1" s="1"/>
  <c r="AF371" i="1"/>
  <c r="W371" i="1"/>
  <c r="AE371" i="1" s="1"/>
  <c r="AG371" i="1" s="1"/>
  <c r="AH371" i="1" s="1"/>
  <c r="AF370" i="1"/>
  <c r="W370" i="1"/>
  <c r="AE370" i="1" s="1"/>
  <c r="AG370" i="1" s="1"/>
  <c r="AH370" i="1" s="1"/>
  <c r="AF369" i="1"/>
  <c r="AE369" i="1"/>
  <c r="AG369" i="1" s="1"/>
  <c r="AH369" i="1" s="1"/>
  <c r="W369" i="1"/>
  <c r="AF368" i="1"/>
  <c r="W368" i="1"/>
  <c r="AE368" i="1" s="1"/>
  <c r="AG368" i="1" s="1"/>
  <c r="AH368" i="1" s="1"/>
  <c r="AF367" i="1"/>
  <c r="W367" i="1"/>
  <c r="AE367" i="1" s="1"/>
  <c r="AG367" i="1" s="1"/>
  <c r="AH367" i="1" s="1"/>
  <c r="AF366" i="1"/>
  <c r="W366" i="1"/>
  <c r="AE366" i="1" s="1"/>
  <c r="AG366" i="1" s="1"/>
  <c r="AH366" i="1" s="1"/>
  <c r="AF365" i="1"/>
  <c r="AE365" i="1"/>
  <c r="AG365" i="1" s="1"/>
  <c r="AH365" i="1" s="1"/>
  <c r="W365" i="1"/>
  <c r="AF364" i="1"/>
  <c r="W364" i="1"/>
  <c r="AE364" i="1" s="1"/>
  <c r="AF363" i="1"/>
  <c r="W363" i="1"/>
  <c r="AE363" i="1" s="1"/>
  <c r="AG363" i="1" s="1"/>
  <c r="AH363" i="1" s="1"/>
  <c r="AF362" i="1"/>
  <c r="W362" i="1"/>
  <c r="AE362" i="1" s="1"/>
  <c r="AG362" i="1" s="1"/>
  <c r="AH362" i="1" s="1"/>
  <c r="AF361" i="1"/>
  <c r="AE361" i="1"/>
  <c r="AG361" i="1" s="1"/>
  <c r="AH361" i="1" s="1"/>
  <c r="W361" i="1"/>
  <c r="AF360" i="1"/>
  <c r="W360" i="1"/>
  <c r="AE360" i="1" s="1"/>
  <c r="AF359" i="1"/>
  <c r="W359" i="1"/>
  <c r="AE359" i="1" s="1"/>
  <c r="AG359" i="1" s="1"/>
  <c r="AH359" i="1" s="1"/>
  <c r="AF358" i="1"/>
  <c r="W358" i="1"/>
  <c r="AE358" i="1" s="1"/>
  <c r="AG358" i="1" s="1"/>
  <c r="AH358" i="1" s="1"/>
  <c r="AF357" i="1"/>
  <c r="AE357" i="1"/>
  <c r="AG357" i="1" s="1"/>
  <c r="AH357" i="1" s="1"/>
  <c r="W357" i="1"/>
  <c r="AF356" i="1"/>
  <c r="W356" i="1"/>
  <c r="AE356" i="1" s="1"/>
  <c r="AG356" i="1" s="1"/>
  <c r="AH356" i="1" s="1"/>
  <c r="AF355" i="1"/>
  <c r="W355" i="1"/>
  <c r="AE355" i="1" s="1"/>
  <c r="AG355" i="1" s="1"/>
  <c r="AH355" i="1" s="1"/>
  <c r="AF354" i="1"/>
  <c r="W354" i="1"/>
  <c r="AE354" i="1" s="1"/>
  <c r="AG354" i="1" s="1"/>
  <c r="AH354" i="1" s="1"/>
  <c r="AF353" i="1"/>
  <c r="AE353" i="1"/>
  <c r="AG353" i="1" s="1"/>
  <c r="AH353" i="1" s="1"/>
  <c r="W353" i="1"/>
  <c r="AF352" i="1"/>
  <c r="W352" i="1"/>
  <c r="AE352" i="1" s="1"/>
  <c r="AG352" i="1" s="1"/>
  <c r="AH352" i="1" s="1"/>
  <c r="AF351" i="1"/>
  <c r="W351" i="1"/>
  <c r="AE351" i="1" s="1"/>
  <c r="AG351" i="1" s="1"/>
  <c r="AH351" i="1" s="1"/>
  <c r="AF350" i="1"/>
  <c r="W350" i="1"/>
  <c r="AE350" i="1" s="1"/>
  <c r="AG350" i="1" s="1"/>
  <c r="AH350" i="1" s="1"/>
  <c r="AF349" i="1"/>
  <c r="AE349" i="1"/>
  <c r="AG349" i="1" s="1"/>
  <c r="AH349" i="1" s="1"/>
  <c r="W349" i="1"/>
  <c r="AF348" i="1"/>
  <c r="W348" i="1"/>
  <c r="AE348" i="1" s="1"/>
  <c r="AF347" i="1"/>
  <c r="W347" i="1"/>
  <c r="AE347" i="1" s="1"/>
  <c r="AG347" i="1" s="1"/>
  <c r="AH347" i="1" s="1"/>
  <c r="AF346" i="1"/>
  <c r="W346" i="1"/>
  <c r="AE346" i="1" s="1"/>
  <c r="AG346" i="1" s="1"/>
  <c r="AH346" i="1" s="1"/>
  <c r="AF345" i="1"/>
  <c r="AE345" i="1"/>
  <c r="AG345" i="1" s="1"/>
  <c r="AH345" i="1" s="1"/>
  <c r="W345" i="1"/>
  <c r="AF344" i="1"/>
  <c r="W344" i="1"/>
  <c r="AE344" i="1" s="1"/>
  <c r="AF343" i="1"/>
  <c r="W343" i="1"/>
  <c r="AE343" i="1" s="1"/>
  <c r="AG343" i="1" s="1"/>
  <c r="AH343" i="1" s="1"/>
  <c r="AF342" i="1"/>
  <c r="W342" i="1"/>
  <c r="AE342" i="1" s="1"/>
  <c r="AF341" i="1"/>
  <c r="AE341" i="1"/>
  <c r="AG341" i="1" s="1"/>
  <c r="AH341" i="1" s="1"/>
  <c r="W341" i="1"/>
  <c r="AF340" i="1"/>
  <c r="W340" i="1"/>
  <c r="AE340" i="1" s="1"/>
  <c r="AG340" i="1" s="1"/>
  <c r="AH340" i="1" s="1"/>
  <c r="AF339" i="1"/>
  <c r="W339" i="1"/>
  <c r="AE339" i="1" s="1"/>
  <c r="AF338" i="1"/>
  <c r="W338" i="1"/>
  <c r="AE338" i="1" s="1"/>
  <c r="AG338" i="1" s="1"/>
  <c r="AH338" i="1" s="1"/>
  <c r="AF337" i="1"/>
  <c r="W337" i="1"/>
  <c r="AE337" i="1" s="1"/>
  <c r="AG337" i="1" s="1"/>
  <c r="AH337" i="1" s="1"/>
  <c r="AF336" i="1"/>
  <c r="AE336" i="1"/>
  <c r="W336" i="1"/>
  <c r="AF335" i="1"/>
  <c r="W335" i="1"/>
  <c r="AE335" i="1" s="1"/>
  <c r="AG335" i="1" s="1"/>
  <c r="AH335" i="1" s="1"/>
  <c r="AF334" i="1"/>
  <c r="W334" i="1"/>
  <c r="AE334" i="1" s="1"/>
  <c r="AF333" i="1"/>
  <c r="AE333" i="1"/>
  <c r="AG333" i="1" s="1"/>
  <c r="AH333" i="1" s="1"/>
  <c r="W333" i="1"/>
  <c r="AF332" i="1"/>
  <c r="W332" i="1"/>
  <c r="AE332" i="1" s="1"/>
  <c r="AG332" i="1" s="1"/>
  <c r="AH332" i="1" s="1"/>
  <c r="AF331" i="1"/>
  <c r="W331" i="1"/>
  <c r="AE331" i="1" s="1"/>
  <c r="AF330" i="1"/>
  <c r="W330" i="1"/>
  <c r="AE330" i="1" s="1"/>
  <c r="AG330" i="1" s="1"/>
  <c r="AH330" i="1" s="1"/>
  <c r="AF329" i="1"/>
  <c r="W329" i="1"/>
  <c r="AE329" i="1" s="1"/>
  <c r="AG329" i="1" s="1"/>
  <c r="AH329" i="1" s="1"/>
  <c r="AF328" i="1"/>
  <c r="AE328" i="1"/>
  <c r="W328" i="1"/>
  <c r="AF327" i="1"/>
  <c r="W327" i="1"/>
  <c r="AE327" i="1" s="1"/>
  <c r="AF326" i="1"/>
  <c r="W326" i="1"/>
  <c r="AE326" i="1" s="1"/>
  <c r="AF325" i="1"/>
  <c r="AE325" i="1"/>
  <c r="W325" i="1"/>
  <c r="AF324" i="1"/>
  <c r="AE324" i="1"/>
  <c r="AG324" i="1" s="1"/>
  <c r="AH324" i="1" s="1"/>
  <c r="W324" i="1"/>
  <c r="AF323" i="1"/>
  <c r="W323" i="1"/>
  <c r="AE323" i="1" s="1"/>
  <c r="AF322" i="1"/>
  <c r="W322" i="1"/>
  <c r="AE322" i="1" s="1"/>
  <c r="AF321" i="1"/>
  <c r="W321" i="1"/>
  <c r="AE321" i="1" s="1"/>
  <c r="AG321" i="1" s="1"/>
  <c r="AH321" i="1" s="1"/>
  <c r="AF320" i="1"/>
  <c r="AE320" i="1"/>
  <c r="W320" i="1"/>
  <c r="AF319" i="1"/>
  <c r="W319" i="1"/>
  <c r="AE319" i="1" s="1"/>
  <c r="AF318" i="1"/>
  <c r="W318" i="1"/>
  <c r="AE318" i="1" s="1"/>
  <c r="AG318" i="1" s="1"/>
  <c r="AH318" i="1" s="1"/>
  <c r="AF317" i="1"/>
  <c r="AE317" i="1"/>
  <c r="W317" i="1"/>
  <c r="AF316" i="1"/>
  <c r="AE316" i="1"/>
  <c r="W316" i="1"/>
  <c r="AF315" i="1"/>
  <c r="W315" i="1"/>
  <c r="AE315" i="1" s="1"/>
  <c r="AG315" i="1" s="1"/>
  <c r="AH315" i="1" s="1"/>
  <c r="AF314" i="1"/>
  <c r="W314" i="1"/>
  <c r="AE314" i="1" s="1"/>
  <c r="AF313" i="1"/>
  <c r="AE313" i="1"/>
  <c r="AG313" i="1" s="1"/>
  <c r="AH313" i="1" s="1"/>
  <c r="W313" i="1"/>
  <c r="AF312" i="1"/>
  <c r="W312" i="1"/>
  <c r="AE312" i="1" s="1"/>
  <c r="AF311" i="1"/>
  <c r="W311" i="1"/>
  <c r="AE311" i="1" s="1"/>
  <c r="AF310" i="1"/>
  <c r="W310" i="1"/>
  <c r="AE310" i="1" s="1"/>
  <c r="AF309" i="1"/>
  <c r="W309" i="1"/>
  <c r="AE309" i="1" s="1"/>
  <c r="AG309" i="1" s="1"/>
  <c r="AH309" i="1" s="1"/>
  <c r="AF308" i="1"/>
  <c r="W308" i="1"/>
  <c r="AE308" i="1" s="1"/>
  <c r="AF307" i="1"/>
  <c r="W307" i="1"/>
  <c r="AE307" i="1" s="1"/>
  <c r="AF306" i="1"/>
  <c r="W306" i="1"/>
  <c r="AE306" i="1" s="1"/>
  <c r="AF305" i="1"/>
  <c r="W305" i="1"/>
  <c r="AE305" i="1" s="1"/>
  <c r="AG305" i="1" s="1"/>
  <c r="AH305" i="1" s="1"/>
  <c r="AF304" i="1"/>
  <c r="AE304" i="1"/>
  <c r="W304" i="1"/>
  <c r="AF303" i="1"/>
  <c r="W303" i="1"/>
  <c r="AE303" i="1" s="1"/>
  <c r="AF302" i="1"/>
  <c r="W302" i="1"/>
  <c r="AE302" i="1" s="1"/>
  <c r="AG302" i="1" s="1"/>
  <c r="AH302" i="1" s="1"/>
  <c r="AF301" i="1"/>
  <c r="AE301" i="1"/>
  <c r="W301" i="1"/>
  <c r="AF300" i="1"/>
  <c r="AE300" i="1"/>
  <c r="W300" i="1"/>
  <c r="AF299" i="1"/>
  <c r="W299" i="1"/>
  <c r="AE299" i="1" s="1"/>
  <c r="AG299" i="1" s="1"/>
  <c r="AH299" i="1" s="1"/>
  <c r="AF298" i="1"/>
  <c r="W298" i="1"/>
  <c r="AE298" i="1" s="1"/>
  <c r="AF297" i="1"/>
  <c r="AE297" i="1"/>
  <c r="AG297" i="1" s="1"/>
  <c r="AH297" i="1" s="1"/>
  <c r="W297" i="1"/>
  <c r="AF296" i="1"/>
  <c r="W296" i="1"/>
  <c r="AE296" i="1" s="1"/>
  <c r="AF295" i="1"/>
  <c r="W295" i="1"/>
  <c r="AE295" i="1" s="1"/>
  <c r="AF294" i="1"/>
  <c r="W294" i="1"/>
  <c r="AE294" i="1" s="1"/>
  <c r="AF293" i="1"/>
  <c r="W293" i="1"/>
  <c r="AE293" i="1" s="1"/>
  <c r="AG293" i="1" s="1"/>
  <c r="AH293" i="1" s="1"/>
  <c r="AF292" i="1"/>
  <c r="W292" i="1"/>
  <c r="AE292" i="1" s="1"/>
  <c r="AF291" i="1"/>
  <c r="W291" i="1"/>
  <c r="AE291" i="1" s="1"/>
  <c r="AF290" i="1"/>
  <c r="W290" i="1"/>
  <c r="AE290" i="1" s="1"/>
  <c r="AF289" i="1"/>
  <c r="W289" i="1"/>
  <c r="AE289" i="1" s="1"/>
  <c r="AG289" i="1" s="1"/>
  <c r="AH289" i="1" s="1"/>
  <c r="AF288" i="1"/>
  <c r="AE288" i="1"/>
  <c r="W288" i="1"/>
  <c r="AF287" i="1"/>
  <c r="W287" i="1"/>
  <c r="AE287" i="1" s="1"/>
  <c r="AF286" i="1"/>
  <c r="W286" i="1"/>
  <c r="AE286" i="1" s="1"/>
  <c r="AG286" i="1" s="1"/>
  <c r="AH286" i="1" s="1"/>
  <c r="AF285" i="1"/>
  <c r="AE285" i="1"/>
  <c r="W285" i="1"/>
  <c r="AF284" i="1"/>
  <c r="AE284" i="1"/>
  <c r="W284" i="1"/>
  <c r="AF283" i="1"/>
  <c r="W283" i="1"/>
  <c r="AE283" i="1" s="1"/>
  <c r="AG283" i="1" s="1"/>
  <c r="AH283" i="1" s="1"/>
  <c r="AF282" i="1"/>
  <c r="W282" i="1"/>
  <c r="AE282" i="1" s="1"/>
  <c r="AF281" i="1"/>
  <c r="AE281" i="1"/>
  <c r="AG281" i="1" s="1"/>
  <c r="AH281" i="1" s="1"/>
  <c r="W281" i="1"/>
  <c r="AF280" i="1"/>
  <c r="W280" i="1"/>
  <c r="AE280" i="1" s="1"/>
  <c r="AF279" i="1"/>
  <c r="W279" i="1"/>
  <c r="AE279" i="1" s="1"/>
  <c r="AF278" i="1"/>
  <c r="W278" i="1"/>
  <c r="AE278" i="1" s="1"/>
  <c r="AF277" i="1"/>
  <c r="W277" i="1"/>
  <c r="AE277" i="1" s="1"/>
  <c r="AG277" i="1" s="1"/>
  <c r="AH277" i="1" s="1"/>
  <c r="AF276" i="1"/>
  <c r="W276" i="1"/>
  <c r="AE276" i="1" s="1"/>
  <c r="AF275" i="1"/>
  <c r="W275" i="1"/>
  <c r="AE275" i="1" s="1"/>
  <c r="AF274" i="1"/>
  <c r="W274" i="1"/>
  <c r="AE274" i="1" s="1"/>
  <c r="AF273" i="1"/>
  <c r="W273" i="1"/>
  <c r="AE273" i="1" s="1"/>
  <c r="AG273" i="1" s="1"/>
  <c r="AH273" i="1" s="1"/>
  <c r="AF272" i="1"/>
  <c r="AE272" i="1"/>
  <c r="W272" i="1"/>
  <c r="AF271" i="1"/>
  <c r="W271" i="1"/>
  <c r="AE271" i="1" s="1"/>
  <c r="AF270" i="1"/>
  <c r="W270" i="1"/>
  <c r="AE270" i="1" s="1"/>
  <c r="AF269" i="1"/>
  <c r="AE269" i="1"/>
  <c r="W269" i="1"/>
  <c r="AF268" i="1"/>
  <c r="AE268" i="1"/>
  <c r="W268" i="1"/>
  <c r="AF267" i="1"/>
  <c r="W267" i="1"/>
  <c r="AE267" i="1" s="1"/>
  <c r="AF266" i="1"/>
  <c r="W266" i="1"/>
  <c r="AE266" i="1" s="1"/>
  <c r="AG266" i="1" s="1"/>
  <c r="AH266" i="1" s="1"/>
  <c r="AF265" i="1"/>
  <c r="AE265" i="1"/>
  <c r="W265" i="1"/>
  <c r="AF264" i="1"/>
  <c r="AE264" i="1"/>
  <c r="W264" i="1"/>
  <c r="AF263" i="1"/>
  <c r="W263" i="1"/>
  <c r="AE263" i="1" s="1"/>
  <c r="AG263" i="1" s="1"/>
  <c r="AH263" i="1" s="1"/>
  <c r="AF262" i="1"/>
  <c r="W262" i="1"/>
  <c r="AE262" i="1" s="1"/>
  <c r="AF261" i="1"/>
  <c r="AE261" i="1"/>
  <c r="AG261" i="1" s="1"/>
  <c r="AH261" i="1" s="1"/>
  <c r="W261" i="1"/>
  <c r="AF260" i="1"/>
  <c r="W260" i="1"/>
  <c r="AE260" i="1" s="1"/>
  <c r="AF259" i="1"/>
  <c r="AG259" i="1" s="1"/>
  <c r="AH259" i="1" s="1"/>
  <c r="W259" i="1"/>
  <c r="AE259" i="1" s="1"/>
  <c r="AF258" i="1"/>
  <c r="AG258" i="1" s="1"/>
  <c r="AH258" i="1" s="1"/>
  <c r="W258" i="1"/>
  <c r="AE258" i="1" s="1"/>
  <c r="AF257" i="1"/>
  <c r="W257" i="1"/>
  <c r="AE257" i="1" s="1"/>
  <c r="AG257" i="1" s="1"/>
  <c r="AH257" i="1" s="1"/>
  <c r="AF256" i="1"/>
  <c r="W256" i="1"/>
  <c r="AE256" i="1" s="1"/>
  <c r="AG256" i="1" s="1"/>
  <c r="AH256" i="1" s="1"/>
  <c r="AF255" i="1"/>
  <c r="W255" i="1"/>
  <c r="AE255" i="1" s="1"/>
  <c r="AF254" i="1"/>
  <c r="AE254" i="1"/>
  <c r="AG254" i="1" s="1"/>
  <c r="AH254" i="1" s="1"/>
  <c r="W254" i="1"/>
  <c r="AF253" i="1"/>
  <c r="W253" i="1"/>
  <c r="AE253" i="1" s="1"/>
  <c r="AG253" i="1" s="1"/>
  <c r="AH253" i="1" s="1"/>
  <c r="AF252" i="1"/>
  <c r="W252" i="1"/>
  <c r="AE252" i="1" s="1"/>
  <c r="AF251" i="1"/>
  <c r="W251" i="1"/>
  <c r="AE251" i="1" s="1"/>
  <c r="AF250" i="1"/>
  <c r="AE250" i="1"/>
  <c r="W250" i="1"/>
  <c r="AF249" i="1"/>
  <c r="W249" i="1"/>
  <c r="AE249" i="1" s="1"/>
  <c r="AG249" i="1" s="1"/>
  <c r="AH249" i="1" s="1"/>
  <c r="AF248" i="1"/>
  <c r="W248" i="1"/>
  <c r="AE248" i="1" s="1"/>
  <c r="AF247" i="1"/>
  <c r="W247" i="1"/>
  <c r="AE247" i="1" s="1"/>
  <c r="AF246" i="1"/>
  <c r="W246" i="1"/>
  <c r="AE246" i="1" s="1"/>
  <c r="AG246" i="1" s="1"/>
  <c r="AH246" i="1" s="1"/>
  <c r="AF245" i="1"/>
  <c r="W245" i="1"/>
  <c r="AE245" i="1" s="1"/>
  <c r="AF244" i="1"/>
  <c r="W244" i="1"/>
  <c r="AE244" i="1" s="1"/>
  <c r="AG244" i="1" s="1"/>
  <c r="AH244" i="1" s="1"/>
  <c r="AF243" i="1"/>
  <c r="W243" i="1"/>
  <c r="AE243" i="1" s="1"/>
  <c r="AF242" i="1"/>
  <c r="W242" i="1"/>
  <c r="AE242" i="1" s="1"/>
  <c r="AG242" i="1" s="1"/>
  <c r="AH242" i="1" s="1"/>
  <c r="AF241" i="1"/>
  <c r="W241" i="1"/>
  <c r="AE241" i="1" s="1"/>
  <c r="AF240" i="1"/>
  <c r="W240" i="1"/>
  <c r="AE240" i="1" s="1"/>
  <c r="AG240" i="1" s="1"/>
  <c r="AH240" i="1" s="1"/>
  <c r="AF239" i="1"/>
  <c r="W239" i="1"/>
  <c r="AE239" i="1" s="1"/>
  <c r="AF238" i="1"/>
  <c r="AE238" i="1"/>
  <c r="AG238" i="1" s="1"/>
  <c r="AH238" i="1" s="1"/>
  <c r="W238" i="1"/>
  <c r="AF237" i="1"/>
  <c r="W237" i="1"/>
  <c r="AE237" i="1" s="1"/>
  <c r="AG237" i="1" s="1"/>
  <c r="AH237" i="1" s="1"/>
  <c r="AF236" i="1"/>
  <c r="W236" i="1"/>
  <c r="AE236" i="1" s="1"/>
  <c r="AF235" i="1"/>
  <c r="W235" i="1"/>
  <c r="AE235" i="1" s="1"/>
  <c r="AF234" i="1"/>
  <c r="AE234" i="1"/>
  <c r="W234" i="1"/>
  <c r="AF233" i="1"/>
  <c r="W233" i="1"/>
  <c r="AE233" i="1" s="1"/>
  <c r="AG233" i="1" s="1"/>
  <c r="AH233" i="1" s="1"/>
  <c r="AF232" i="1"/>
  <c r="W232" i="1"/>
  <c r="AE232" i="1" s="1"/>
  <c r="AF231" i="1"/>
  <c r="W231" i="1"/>
  <c r="AE231" i="1" s="1"/>
  <c r="AF230" i="1"/>
  <c r="W230" i="1"/>
  <c r="AE230" i="1" s="1"/>
  <c r="AG230" i="1" s="1"/>
  <c r="AH230" i="1" s="1"/>
  <c r="AF229" i="1"/>
  <c r="W229" i="1"/>
  <c r="AE229" i="1" s="1"/>
  <c r="AF228" i="1"/>
  <c r="W228" i="1"/>
  <c r="AE228" i="1" s="1"/>
  <c r="AG228" i="1" s="1"/>
  <c r="AH228" i="1" s="1"/>
  <c r="AF227" i="1"/>
  <c r="W227" i="1"/>
  <c r="AE227" i="1" s="1"/>
  <c r="AF226" i="1"/>
  <c r="W226" i="1"/>
  <c r="AE226" i="1" s="1"/>
  <c r="AG226" i="1" s="1"/>
  <c r="AH226" i="1" s="1"/>
  <c r="AF225" i="1"/>
  <c r="W225" i="1"/>
  <c r="AE225" i="1" s="1"/>
  <c r="AF224" i="1"/>
  <c r="W224" i="1"/>
  <c r="AE224" i="1" s="1"/>
  <c r="AG224" i="1" s="1"/>
  <c r="AH224" i="1" s="1"/>
  <c r="AF223" i="1"/>
  <c r="W223" i="1"/>
  <c r="AE223" i="1" s="1"/>
  <c r="AF222" i="1"/>
  <c r="AE222" i="1"/>
  <c r="AG222" i="1" s="1"/>
  <c r="AH222" i="1" s="1"/>
  <c r="W222" i="1"/>
  <c r="AF221" i="1"/>
  <c r="W221" i="1"/>
  <c r="AE221" i="1" s="1"/>
  <c r="AG220" i="1"/>
  <c r="AH220" i="1" s="1"/>
  <c r="AF220" i="1"/>
  <c r="AE220" i="1"/>
  <c r="W220" i="1"/>
  <c r="AF219" i="1"/>
  <c r="W219" i="1"/>
  <c r="AE219" i="1" s="1"/>
  <c r="AF218" i="1"/>
  <c r="AE218" i="1"/>
  <c r="AG218" i="1" s="1"/>
  <c r="AH218" i="1" s="1"/>
  <c r="W218" i="1"/>
  <c r="AF217" i="1"/>
  <c r="W217" i="1"/>
  <c r="AE217" i="1" s="1"/>
  <c r="AF216" i="1"/>
  <c r="AE216" i="1"/>
  <c r="W216" i="1"/>
  <c r="AF215" i="1"/>
  <c r="W215" i="1"/>
  <c r="AE215" i="1" s="1"/>
  <c r="AG215" i="1" s="1"/>
  <c r="AH215" i="1" s="1"/>
  <c r="AF214" i="1"/>
  <c r="AE214" i="1"/>
  <c r="W214" i="1"/>
  <c r="AF213" i="1"/>
  <c r="W213" i="1"/>
  <c r="AE213" i="1" s="1"/>
  <c r="AF212" i="1"/>
  <c r="AE212" i="1"/>
  <c r="AG212" i="1" s="1"/>
  <c r="AH212" i="1" s="1"/>
  <c r="W212" i="1"/>
  <c r="AF211" i="1"/>
  <c r="W211" i="1"/>
  <c r="AE211" i="1" s="1"/>
  <c r="AG210" i="1"/>
  <c r="AH210" i="1" s="1"/>
  <c r="AF210" i="1"/>
  <c r="AE210" i="1"/>
  <c r="W210" i="1"/>
  <c r="AF209" i="1"/>
  <c r="W209" i="1"/>
  <c r="AE209" i="1" s="1"/>
  <c r="AF208" i="1"/>
  <c r="W208" i="1"/>
  <c r="AE208" i="1" s="1"/>
  <c r="AG208" i="1" s="1"/>
  <c r="AH208" i="1" s="1"/>
  <c r="AF207" i="1"/>
  <c r="W207" i="1"/>
  <c r="AE207" i="1" s="1"/>
  <c r="AF206" i="1"/>
  <c r="W206" i="1"/>
  <c r="AE206" i="1" s="1"/>
  <c r="AG206" i="1" s="1"/>
  <c r="AH206" i="1" s="1"/>
  <c r="AF205" i="1"/>
  <c r="W205" i="1"/>
  <c r="AE205" i="1" s="1"/>
  <c r="AF204" i="1"/>
  <c r="AG204" i="1" s="1"/>
  <c r="AH204" i="1" s="1"/>
  <c r="AE204" i="1"/>
  <c r="W204" i="1"/>
  <c r="AF203" i="1"/>
  <c r="W203" i="1"/>
  <c r="AE203" i="1" s="1"/>
  <c r="AF202" i="1"/>
  <c r="W202" i="1"/>
  <c r="AE202" i="1" s="1"/>
  <c r="AG202" i="1" s="1"/>
  <c r="AH202" i="1" s="1"/>
  <c r="AF201" i="1"/>
  <c r="W201" i="1"/>
  <c r="AE201" i="1" s="1"/>
  <c r="AF200" i="1"/>
  <c r="AE200" i="1"/>
  <c r="AG200" i="1" s="1"/>
  <c r="AH200" i="1" s="1"/>
  <c r="W200" i="1"/>
  <c r="AF199" i="1"/>
  <c r="W199" i="1"/>
  <c r="AE199" i="1" s="1"/>
  <c r="AG199" i="1" s="1"/>
  <c r="AH199" i="1" s="1"/>
  <c r="AF198" i="1"/>
  <c r="AE198" i="1"/>
  <c r="W198" i="1"/>
  <c r="AF197" i="1"/>
  <c r="W197" i="1"/>
  <c r="AE197" i="1" s="1"/>
  <c r="AG197" i="1" s="1"/>
  <c r="AH197" i="1" s="1"/>
  <c r="AF196" i="1"/>
  <c r="W196" i="1"/>
  <c r="AE196" i="1" s="1"/>
  <c r="AG196" i="1" s="1"/>
  <c r="AH196" i="1" s="1"/>
  <c r="AF195" i="1"/>
  <c r="W195" i="1"/>
  <c r="AE195" i="1" s="1"/>
  <c r="AF194" i="1"/>
  <c r="AG194" i="1" s="1"/>
  <c r="AH194" i="1" s="1"/>
  <c r="AE194" i="1"/>
  <c r="W194" i="1"/>
  <c r="AF193" i="1"/>
  <c r="W193" i="1"/>
  <c r="AE193" i="1" s="1"/>
  <c r="AF192" i="1"/>
  <c r="W192" i="1"/>
  <c r="AE192" i="1" s="1"/>
  <c r="AF191" i="1"/>
  <c r="W191" i="1"/>
  <c r="AE191" i="1" s="1"/>
  <c r="AG191" i="1" s="1"/>
  <c r="AH191" i="1" s="1"/>
  <c r="AF190" i="1"/>
  <c r="W190" i="1"/>
  <c r="AE190" i="1" s="1"/>
  <c r="AG190" i="1" s="1"/>
  <c r="AH190" i="1" s="1"/>
  <c r="AF189" i="1"/>
  <c r="W189" i="1"/>
  <c r="AE189" i="1" s="1"/>
  <c r="AF188" i="1"/>
  <c r="AE188" i="1"/>
  <c r="AG188" i="1" s="1"/>
  <c r="AH188" i="1" s="1"/>
  <c r="W188" i="1"/>
  <c r="AF187" i="1"/>
  <c r="W187" i="1"/>
  <c r="AE187" i="1" s="1"/>
  <c r="AF186" i="1"/>
  <c r="W186" i="1"/>
  <c r="AE186" i="1" s="1"/>
  <c r="AG186" i="1" s="1"/>
  <c r="AH186" i="1" s="1"/>
  <c r="AF185" i="1"/>
  <c r="W185" i="1"/>
  <c r="AE185" i="1" s="1"/>
  <c r="AF184" i="1"/>
  <c r="W184" i="1"/>
  <c r="AE184" i="1" s="1"/>
  <c r="AG184" i="1" s="1"/>
  <c r="AH184" i="1" s="1"/>
  <c r="AF183" i="1"/>
  <c r="W183" i="1"/>
  <c r="AE183" i="1" s="1"/>
  <c r="AG183" i="1" s="1"/>
  <c r="AH183" i="1" s="1"/>
  <c r="AF182" i="1"/>
  <c r="AE182" i="1"/>
  <c r="AG182" i="1" s="1"/>
  <c r="AH182" i="1" s="1"/>
  <c r="W182" i="1"/>
  <c r="AF181" i="1"/>
  <c r="W181" i="1"/>
  <c r="AE181" i="1" s="1"/>
  <c r="AG181" i="1" s="1"/>
  <c r="AH181" i="1" s="1"/>
  <c r="AF180" i="1"/>
  <c r="W180" i="1"/>
  <c r="AE180" i="1" s="1"/>
  <c r="AG180" i="1" s="1"/>
  <c r="AH180" i="1" s="1"/>
  <c r="AF179" i="1"/>
  <c r="W179" i="1"/>
  <c r="AE179" i="1" s="1"/>
  <c r="AF178" i="1"/>
  <c r="AE178" i="1"/>
  <c r="AG178" i="1" s="1"/>
  <c r="AH178" i="1" s="1"/>
  <c r="W178" i="1"/>
  <c r="AF177" i="1"/>
  <c r="W177" i="1"/>
  <c r="AE177" i="1" s="1"/>
  <c r="AF176" i="1"/>
  <c r="W176" i="1"/>
  <c r="AE176" i="1" s="1"/>
  <c r="AF175" i="1"/>
  <c r="W175" i="1"/>
  <c r="AE175" i="1" s="1"/>
  <c r="AG175" i="1" s="1"/>
  <c r="AH175" i="1" s="1"/>
  <c r="AF174" i="1"/>
  <c r="AE174" i="1"/>
  <c r="AG174" i="1" s="1"/>
  <c r="AH174" i="1" s="1"/>
  <c r="W174" i="1"/>
  <c r="AF173" i="1"/>
  <c r="W173" i="1"/>
  <c r="AE173" i="1" s="1"/>
  <c r="AF172" i="1"/>
  <c r="AE172" i="1"/>
  <c r="AG172" i="1" s="1"/>
  <c r="AH172" i="1" s="1"/>
  <c r="W172" i="1"/>
  <c r="AF171" i="1"/>
  <c r="W171" i="1"/>
  <c r="AE171" i="1" s="1"/>
  <c r="AG170" i="1"/>
  <c r="AH170" i="1" s="1"/>
  <c r="AF170" i="1"/>
  <c r="AE170" i="1"/>
  <c r="W170" i="1"/>
  <c r="AF169" i="1"/>
  <c r="W169" i="1"/>
  <c r="AE169" i="1" s="1"/>
  <c r="AF168" i="1"/>
  <c r="W168" i="1"/>
  <c r="AE168" i="1" s="1"/>
  <c r="AG168" i="1" s="1"/>
  <c r="AH168" i="1" s="1"/>
  <c r="AF167" i="1"/>
  <c r="W167" i="1"/>
  <c r="AE167" i="1" s="1"/>
  <c r="AG167" i="1" s="1"/>
  <c r="AH167" i="1" s="1"/>
  <c r="AF166" i="1"/>
  <c r="AE166" i="1"/>
  <c r="AG166" i="1" s="1"/>
  <c r="AH166" i="1" s="1"/>
  <c r="W166" i="1"/>
  <c r="AF165" i="1"/>
  <c r="W165" i="1"/>
  <c r="AE165" i="1" s="1"/>
  <c r="AG164" i="1"/>
  <c r="AH164" i="1" s="1"/>
  <c r="AF164" i="1"/>
  <c r="AE164" i="1"/>
  <c r="W164" i="1"/>
  <c r="AF163" i="1"/>
  <c r="W163" i="1"/>
  <c r="AE163" i="1" s="1"/>
  <c r="AF162" i="1"/>
  <c r="W162" i="1"/>
  <c r="AE162" i="1" s="1"/>
  <c r="AF161" i="1"/>
  <c r="W161" i="1"/>
  <c r="AE161" i="1" s="1"/>
  <c r="AF160" i="1"/>
  <c r="W160" i="1"/>
  <c r="AE160" i="1" s="1"/>
  <c r="AG160" i="1" s="1"/>
  <c r="AH160" i="1" s="1"/>
  <c r="AF159" i="1"/>
  <c r="W159" i="1"/>
  <c r="AE159" i="1" s="1"/>
  <c r="AG159" i="1" s="1"/>
  <c r="AH159" i="1" s="1"/>
  <c r="AF158" i="1"/>
  <c r="AE158" i="1"/>
  <c r="AG158" i="1" s="1"/>
  <c r="AH158" i="1" s="1"/>
  <c r="W158" i="1"/>
  <c r="AF157" i="1"/>
  <c r="W157" i="1"/>
  <c r="AE157" i="1" s="1"/>
  <c r="AG157" i="1" s="1"/>
  <c r="AH157" i="1" s="1"/>
  <c r="AF156" i="1"/>
  <c r="AE156" i="1"/>
  <c r="AG156" i="1" s="1"/>
  <c r="AH156" i="1" s="1"/>
  <c r="W156" i="1"/>
  <c r="AF155" i="1"/>
  <c r="AG155" i="1" s="1"/>
  <c r="AH155" i="1" s="1"/>
  <c r="W155" i="1"/>
  <c r="AE155" i="1" s="1"/>
  <c r="AF154" i="1"/>
  <c r="AE154" i="1"/>
  <c r="AG154" i="1" s="1"/>
  <c r="AH154" i="1" s="1"/>
  <c r="W154" i="1"/>
  <c r="AF153" i="1"/>
  <c r="W153" i="1"/>
  <c r="AE153" i="1" s="1"/>
  <c r="AF152" i="1"/>
  <c r="AE152" i="1"/>
  <c r="W152" i="1"/>
  <c r="AG151" i="1"/>
  <c r="AH151" i="1" s="1"/>
  <c r="AF151" i="1"/>
  <c r="W151" i="1"/>
  <c r="AE151" i="1" s="1"/>
  <c r="AF150" i="1"/>
  <c r="W150" i="1"/>
  <c r="AE150" i="1" s="1"/>
  <c r="AG150" i="1" s="1"/>
  <c r="AH150" i="1" s="1"/>
  <c r="AF149" i="1"/>
  <c r="W149" i="1"/>
  <c r="AE149" i="1" s="1"/>
  <c r="AG149" i="1" s="1"/>
  <c r="AH149" i="1" s="1"/>
  <c r="AF148" i="1"/>
  <c r="W148" i="1"/>
  <c r="AE148" i="1" s="1"/>
  <c r="AG148" i="1" s="1"/>
  <c r="AH148" i="1" s="1"/>
  <c r="AF147" i="1"/>
  <c r="W147" i="1"/>
  <c r="AE147" i="1" s="1"/>
  <c r="AF146" i="1"/>
  <c r="W146" i="1"/>
  <c r="AE146" i="1" s="1"/>
  <c r="AG146" i="1" s="1"/>
  <c r="AH146" i="1" s="1"/>
  <c r="AF145" i="1"/>
  <c r="W145" i="1"/>
  <c r="AE145" i="1" s="1"/>
  <c r="AF144" i="1"/>
  <c r="AE144" i="1"/>
  <c r="AG144" i="1" s="1"/>
  <c r="AH144" i="1" s="1"/>
  <c r="W144" i="1"/>
  <c r="AF143" i="1"/>
  <c r="W143" i="1"/>
  <c r="AE143" i="1" s="1"/>
  <c r="AF142" i="1"/>
  <c r="AE142" i="1"/>
  <c r="W142" i="1"/>
  <c r="AF141" i="1"/>
  <c r="AE141" i="1"/>
  <c r="AG141" i="1" s="1"/>
  <c r="AH141" i="1" s="1"/>
  <c r="W141" i="1"/>
  <c r="AF140" i="1"/>
  <c r="W140" i="1"/>
  <c r="AE140" i="1" s="1"/>
  <c r="AG140" i="1" s="1"/>
  <c r="AH140" i="1" s="1"/>
  <c r="AF139" i="1"/>
  <c r="AG139" i="1" s="1"/>
  <c r="AH139" i="1" s="1"/>
  <c r="W139" i="1"/>
  <c r="AE139" i="1" s="1"/>
  <c r="AF138" i="1"/>
  <c r="W138" i="1"/>
  <c r="AE138" i="1" s="1"/>
  <c r="AG138" i="1" s="1"/>
  <c r="AH138" i="1" s="1"/>
  <c r="AF137" i="1"/>
  <c r="W137" i="1"/>
  <c r="AE137" i="1" s="1"/>
  <c r="AF136" i="1"/>
  <c r="W136" i="1"/>
  <c r="AE136" i="1" s="1"/>
  <c r="AF135" i="1"/>
  <c r="W135" i="1"/>
  <c r="AE135" i="1" s="1"/>
  <c r="AG135" i="1" s="1"/>
  <c r="AH135" i="1" s="1"/>
  <c r="AF134" i="1"/>
  <c r="W134" i="1"/>
  <c r="AE134" i="1" s="1"/>
  <c r="AF133" i="1"/>
  <c r="AE133" i="1"/>
  <c r="W133" i="1"/>
  <c r="AF132" i="1"/>
  <c r="W132" i="1"/>
  <c r="AE132" i="1" s="1"/>
  <c r="AF131" i="1"/>
  <c r="W131" i="1"/>
  <c r="AE131" i="1" s="1"/>
  <c r="AF130" i="1"/>
  <c r="W130" i="1"/>
  <c r="AE130" i="1" s="1"/>
  <c r="AG130" i="1" s="1"/>
  <c r="AH130" i="1" s="1"/>
  <c r="AF129" i="1"/>
  <c r="AE129" i="1"/>
  <c r="W129" i="1"/>
  <c r="AF128" i="1"/>
  <c r="W128" i="1"/>
  <c r="AE128" i="1" s="1"/>
  <c r="AF127" i="1"/>
  <c r="W127" i="1"/>
  <c r="AE127" i="1" s="1"/>
  <c r="AF126" i="1"/>
  <c r="W126" i="1"/>
  <c r="AE126" i="1" s="1"/>
  <c r="AG126" i="1" s="1"/>
  <c r="AH126" i="1" s="1"/>
  <c r="AF125" i="1"/>
  <c r="AG125" i="1" s="1"/>
  <c r="AH125" i="1" s="1"/>
  <c r="AE125" i="1"/>
  <c r="W125" i="1"/>
  <c r="AF124" i="1"/>
  <c r="W124" i="1"/>
  <c r="AE124" i="1" s="1"/>
  <c r="AF123" i="1"/>
  <c r="W123" i="1"/>
  <c r="AE123" i="1" s="1"/>
  <c r="AF122" i="1"/>
  <c r="AE122" i="1"/>
  <c r="W122" i="1"/>
  <c r="AF121" i="1"/>
  <c r="AE121" i="1"/>
  <c r="W121" i="1"/>
  <c r="AF120" i="1"/>
  <c r="W120" i="1"/>
  <c r="AE120" i="1" s="1"/>
  <c r="AF119" i="1"/>
  <c r="W119" i="1"/>
  <c r="AE119" i="1" s="1"/>
  <c r="AF118" i="1"/>
  <c r="W118" i="1"/>
  <c r="AE118" i="1" s="1"/>
  <c r="AG118" i="1" s="1"/>
  <c r="AH118" i="1" s="1"/>
  <c r="AF117" i="1"/>
  <c r="AG117" i="1" s="1"/>
  <c r="AH117" i="1" s="1"/>
  <c r="AE117" i="1"/>
  <c r="W117" i="1"/>
  <c r="AF116" i="1"/>
  <c r="W116" i="1"/>
  <c r="AE116" i="1" s="1"/>
  <c r="AG116" i="1" s="1"/>
  <c r="AH116" i="1" s="1"/>
  <c r="AF115" i="1"/>
  <c r="W115" i="1"/>
  <c r="AE115" i="1" s="1"/>
  <c r="AF114" i="1"/>
  <c r="AE114" i="1"/>
  <c r="AG114" i="1" s="1"/>
  <c r="AH114" i="1" s="1"/>
  <c r="W114" i="1"/>
  <c r="AF113" i="1"/>
  <c r="W113" i="1"/>
  <c r="AE113" i="1" s="1"/>
  <c r="AF112" i="1"/>
  <c r="W112" i="1"/>
  <c r="AE112" i="1" s="1"/>
  <c r="AF111" i="1"/>
  <c r="W111" i="1"/>
  <c r="AE111" i="1" s="1"/>
  <c r="AG111" i="1" s="1"/>
  <c r="AH111" i="1" s="1"/>
  <c r="AF110" i="1"/>
  <c r="W110" i="1"/>
  <c r="AE110" i="1" s="1"/>
  <c r="AF109" i="1"/>
  <c r="AE109" i="1"/>
  <c r="W109" i="1"/>
  <c r="AF108" i="1"/>
  <c r="W108" i="1"/>
  <c r="AE108" i="1" s="1"/>
  <c r="AG108" i="1" s="1"/>
  <c r="AH108" i="1" s="1"/>
  <c r="AF107" i="1"/>
  <c r="AE107" i="1"/>
  <c r="AF106" i="1"/>
  <c r="W106" i="1"/>
  <c r="AE106" i="1" s="1"/>
  <c r="AG106" i="1" s="1"/>
  <c r="AH106" i="1" s="1"/>
  <c r="AF105" i="1"/>
  <c r="AE105" i="1"/>
  <c r="W105" i="1"/>
  <c r="AF104" i="1"/>
  <c r="AE104" i="1"/>
  <c r="W104" i="1"/>
  <c r="AF103" i="1"/>
  <c r="W103" i="1"/>
  <c r="AE103" i="1" s="1"/>
  <c r="AG103" i="1" s="1"/>
  <c r="AH103" i="1" s="1"/>
  <c r="AF102" i="1"/>
  <c r="W102" i="1"/>
  <c r="AE102" i="1" s="1"/>
  <c r="AF101" i="1"/>
  <c r="W101" i="1"/>
  <c r="AE101" i="1" s="1"/>
  <c r="AG101" i="1" s="1"/>
  <c r="AH101" i="1" s="1"/>
  <c r="AF100" i="1"/>
  <c r="W100" i="1"/>
  <c r="AE100" i="1" s="1"/>
  <c r="AF99" i="1"/>
  <c r="W99" i="1"/>
  <c r="AE99" i="1" s="1"/>
  <c r="AF98" i="1"/>
  <c r="W98" i="1"/>
  <c r="AE98" i="1" s="1"/>
  <c r="AG98" i="1" s="1"/>
  <c r="AH98" i="1" s="1"/>
  <c r="AF97" i="1"/>
  <c r="AE97" i="1"/>
  <c r="W97" i="1"/>
  <c r="AF96" i="1"/>
  <c r="AE96" i="1"/>
  <c r="W96" i="1"/>
  <c r="AF95" i="1"/>
  <c r="W95" i="1"/>
  <c r="AE95" i="1" s="1"/>
  <c r="AG95" i="1" s="1"/>
  <c r="AH95" i="1" s="1"/>
  <c r="AF94" i="1"/>
  <c r="W94" i="1"/>
  <c r="AE94" i="1" s="1"/>
  <c r="AF93" i="1"/>
  <c r="W93" i="1"/>
  <c r="AE93" i="1" s="1"/>
  <c r="AG93" i="1" s="1"/>
  <c r="AH93" i="1" s="1"/>
  <c r="AF92" i="1"/>
  <c r="W92" i="1"/>
  <c r="AE92" i="1" s="1"/>
  <c r="AF91" i="1"/>
  <c r="W91" i="1"/>
  <c r="AE91" i="1" s="1"/>
  <c r="AF90" i="1"/>
  <c r="W90" i="1"/>
  <c r="AE90" i="1" s="1"/>
  <c r="AG90" i="1" s="1"/>
  <c r="AH90" i="1" s="1"/>
  <c r="AF89" i="1"/>
  <c r="AE89" i="1"/>
  <c r="W89" i="1"/>
  <c r="AF88" i="1"/>
  <c r="AE88" i="1"/>
  <c r="W88" i="1"/>
  <c r="AF87" i="1"/>
  <c r="W87" i="1"/>
  <c r="AE87" i="1" s="1"/>
  <c r="AG87" i="1" s="1"/>
  <c r="AH87" i="1" s="1"/>
  <c r="AF86" i="1"/>
  <c r="W86" i="1"/>
  <c r="AE86" i="1" s="1"/>
  <c r="AF85" i="1"/>
  <c r="W85" i="1"/>
  <c r="AE85" i="1" s="1"/>
  <c r="AG85" i="1" s="1"/>
  <c r="AH85" i="1" s="1"/>
  <c r="AF84" i="1"/>
  <c r="W84" i="1"/>
  <c r="AE84" i="1" s="1"/>
  <c r="AF83" i="1"/>
  <c r="W83" i="1"/>
  <c r="AE83" i="1" s="1"/>
  <c r="AF82" i="1"/>
  <c r="W82" i="1"/>
  <c r="AE82" i="1" s="1"/>
  <c r="AG82" i="1" s="1"/>
  <c r="AH82" i="1" s="1"/>
  <c r="AF81" i="1"/>
  <c r="AE81" i="1"/>
  <c r="W81" i="1"/>
  <c r="AF80" i="1"/>
  <c r="AE80" i="1"/>
  <c r="W80" i="1"/>
  <c r="AF79" i="1"/>
  <c r="W79" i="1"/>
  <c r="AE79" i="1" s="1"/>
  <c r="AG79" i="1" s="1"/>
  <c r="AH79" i="1" s="1"/>
  <c r="AF78" i="1"/>
  <c r="W78" i="1"/>
  <c r="AE78" i="1" s="1"/>
  <c r="AF77" i="1"/>
  <c r="W77" i="1"/>
  <c r="AE77" i="1" s="1"/>
  <c r="AG77" i="1" s="1"/>
  <c r="AH77" i="1" s="1"/>
  <c r="AF76" i="1"/>
  <c r="W76" i="1"/>
  <c r="AE76" i="1" s="1"/>
  <c r="AF75" i="1"/>
  <c r="W75" i="1"/>
  <c r="AE75" i="1" s="1"/>
  <c r="AF74" i="1"/>
  <c r="W74" i="1"/>
  <c r="AE74" i="1" s="1"/>
  <c r="AG74" i="1" s="1"/>
  <c r="AH74" i="1" s="1"/>
  <c r="AF73" i="1"/>
  <c r="AE73" i="1"/>
  <c r="W73" i="1"/>
  <c r="AF72" i="1"/>
  <c r="AE72" i="1"/>
  <c r="W72" i="1"/>
  <c r="AF71" i="1"/>
  <c r="W71" i="1"/>
  <c r="AE71" i="1" s="1"/>
  <c r="AG71" i="1" s="1"/>
  <c r="AH71" i="1" s="1"/>
  <c r="AF70" i="1"/>
  <c r="W70" i="1"/>
  <c r="AE70" i="1" s="1"/>
  <c r="AF69" i="1"/>
  <c r="W69" i="1"/>
  <c r="AE69" i="1" s="1"/>
  <c r="AG69" i="1" s="1"/>
  <c r="AH69" i="1" s="1"/>
  <c r="AF68" i="1"/>
  <c r="W68" i="1"/>
  <c r="AE68" i="1" s="1"/>
  <c r="AF67" i="1"/>
  <c r="W67" i="1"/>
  <c r="AE67" i="1" s="1"/>
  <c r="AG67" i="1" s="1"/>
  <c r="AH67" i="1" s="1"/>
  <c r="AF66" i="1"/>
  <c r="W66" i="1"/>
  <c r="AE66" i="1" s="1"/>
  <c r="AF65" i="1"/>
  <c r="AE65" i="1"/>
  <c r="AG65" i="1" s="1"/>
  <c r="AH65" i="1" s="1"/>
  <c r="W65" i="1"/>
  <c r="AF64" i="1"/>
  <c r="W64" i="1"/>
  <c r="AE64" i="1" s="1"/>
  <c r="AG64" i="1" s="1"/>
  <c r="AH64" i="1" s="1"/>
  <c r="AF63" i="1"/>
  <c r="W63" i="1"/>
  <c r="AE63" i="1" s="1"/>
  <c r="AF62" i="1"/>
  <c r="W62" i="1"/>
  <c r="AE62" i="1" s="1"/>
  <c r="AG62" i="1" s="1"/>
  <c r="AH62" i="1" s="1"/>
  <c r="AF61" i="1"/>
  <c r="AE61" i="1"/>
  <c r="W61" i="1"/>
  <c r="AF60" i="1"/>
  <c r="W60" i="1"/>
  <c r="AE60" i="1" s="1"/>
  <c r="AG60" i="1" s="1"/>
  <c r="AH60" i="1" s="1"/>
  <c r="AF59" i="1"/>
  <c r="W59" i="1"/>
  <c r="AE59" i="1" s="1"/>
  <c r="AF58" i="1"/>
  <c r="W58" i="1"/>
  <c r="AE58" i="1" s="1"/>
  <c r="AG58" i="1" s="1"/>
  <c r="AH58" i="1" s="1"/>
  <c r="AF57" i="1"/>
  <c r="W57" i="1"/>
  <c r="AE57" i="1" s="1"/>
  <c r="AG57" i="1" s="1"/>
  <c r="AH57" i="1" s="1"/>
  <c r="AF56" i="1"/>
  <c r="W56" i="1"/>
  <c r="AE56" i="1" s="1"/>
  <c r="AF55" i="1"/>
  <c r="W55" i="1"/>
  <c r="AE55" i="1" s="1"/>
  <c r="AG55" i="1" s="1"/>
  <c r="AH55" i="1" s="1"/>
  <c r="AF54" i="1"/>
  <c r="W54" i="1"/>
  <c r="AE54" i="1" s="1"/>
  <c r="AF53" i="1"/>
  <c r="W53" i="1"/>
  <c r="AE53" i="1" s="1"/>
  <c r="AG53" i="1" s="1"/>
  <c r="AH53" i="1" s="1"/>
  <c r="AF52" i="1"/>
  <c r="W52" i="1"/>
  <c r="AE52" i="1" s="1"/>
  <c r="AF51" i="1"/>
  <c r="W51" i="1"/>
  <c r="AE51" i="1" s="1"/>
  <c r="AG51" i="1" s="1"/>
  <c r="AH51" i="1" s="1"/>
  <c r="AF50" i="1"/>
  <c r="W50" i="1"/>
  <c r="AE50" i="1" s="1"/>
  <c r="AF49" i="1"/>
  <c r="AE49" i="1"/>
  <c r="AG49" i="1" s="1"/>
  <c r="AH49" i="1" s="1"/>
  <c r="W49" i="1"/>
  <c r="AF48" i="1"/>
  <c r="W48" i="1"/>
  <c r="AE48" i="1" s="1"/>
  <c r="AG48" i="1" s="1"/>
  <c r="AH48" i="1" s="1"/>
  <c r="AF47" i="1"/>
  <c r="W47" i="1"/>
  <c r="AE47" i="1" s="1"/>
  <c r="AF46" i="1"/>
  <c r="W46" i="1"/>
  <c r="AE46" i="1" s="1"/>
  <c r="AG46" i="1" s="1"/>
  <c r="AH46" i="1" s="1"/>
  <c r="AF45" i="1"/>
  <c r="AE45" i="1"/>
  <c r="W45" i="1"/>
  <c r="AF44" i="1"/>
  <c r="W44" i="1"/>
  <c r="AE44" i="1" s="1"/>
  <c r="AG44" i="1" s="1"/>
  <c r="AH44" i="1" s="1"/>
  <c r="AF43" i="1"/>
  <c r="W43" i="1"/>
  <c r="AE43" i="1" s="1"/>
  <c r="AF42" i="1"/>
  <c r="W42" i="1"/>
  <c r="AE42" i="1" s="1"/>
  <c r="AG42" i="1" s="1"/>
  <c r="AH42" i="1" s="1"/>
  <c r="AF41" i="1"/>
  <c r="W41" i="1"/>
  <c r="AE41" i="1" s="1"/>
  <c r="AG41" i="1" s="1"/>
  <c r="AH41" i="1" s="1"/>
  <c r="AF40" i="1"/>
  <c r="W40" i="1"/>
  <c r="AE40" i="1" s="1"/>
  <c r="AF39" i="1"/>
  <c r="W39" i="1"/>
  <c r="AE39" i="1" s="1"/>
  <c r="AG39" i="1" s="1"/>
  <c r="AH39" i="1" s="1"/>
  <c r="AF38" i="1"/>
  <c r="W38" i="1"/>
  <c r="AE38" i="1" s="1"/>
  <c r="AF37" i="1"/>
  <c r="W37" i="1"/>
  <c r="AE37" i="1" s="1"/>
  <c r="AG37" i="1" s="1"/>
  <c r="AH37" i="1" s="1"/>
  <c r="AF36" i="1"/>
  <c r="W36" i="1"/>
  <c r="AE36" i="1" s="1"/>
  <c r="AF35" i="1"/>
  <c r="W35" i="1"/>
  <c r="AE35" i="1" s="1"/>
  <c r="AG35" i="1" s="1"/>
  <c r="AH35" i="1" s="1"/>
  <c r="AF34" i="1"/>
  <c r="W34" i="1"/>
  <c r="AE34" i="1" s="1"/>
  <c r="AF33" i="1"/>
  <c r="AE33" i="1"/>
  <c r="AG33" i="1" s="1"/>
  <c r="AH33" i="1" s="1"/>
  <c r="W33" i="1"/>
  <c r="AF32" i="1"/>
  <c r="W32" i="1"/>
  <c r="AE32" i="1" s="1"/>
  <c r="AG32" i="1" s="1"/>
  <c r="AH32" i="1" s="1"/>
  <c r="AF31" i="1"/>
  <c r="W31" i="1"/>
  <c r="AE31" i="1" s="1"/>
  <c r="AF30" i="1"/>
  <c r="W30" i="1"/>
  <c r="AE30" i="1" s="1"/>
  <c r="AG30" i="1" s="1"/>
  <c r="AH30" i="1" s="1"/>
  <c r="AF29" i="1"/>
  <c r="AE29" i="1"/>
  <c r="W29" i="1"/>
  <c r="AF28" i="1"/>
  <c r="W28" i="1"/>
  <c r="AE28" i="1" s="1"/>
  <c r="AG28" i="1" s="1"/>
  <c r="AH28" i="1" s="1"/>
  <c r="AF27" i="1"/>
  <c r="W27" i="1"/>
  <c r="AE27" i="1" s="1"/>
  <c r="AF26" i="1"/>
  <c r="W26" i="1"/>
  <c r="AE26" i="1" s="1"/>
  <c r="AG26" i="1" s="1"/>
  <c r="AH26" i="1" s="1"/>
  <c r="AF25" i="1"/>
  <c r="W25" i="1"/>
  <c r="AE25" i="1" s="1"/>
  <c r="AG25" i="1" s="1"/>
  <c r="AH25" i="1" s="1"/>
  <c r="AF24" i="1"/>
  <c r="W24" i="1"/>
  <c r="AE24" i="1" s="1"/>
  <c r="AF23" i="1"/>
  <c r="W23" i="1"/>
  <c r="AE23" i="1" s="1"/>
  <c r="AG23" i="1" s="1"/>
  <c r="AH23" i="1" s="1"/>
  <c r="AF22" i="1"/>
  <c r="W22" i="1"/>
  <c r="AE22" i="1" s="1"/>
  <c r="AF21" i="1"/>
  <c r="W21" i="1"/>
  <c r="AE21" i="1" s="1"/>
  <c r="AG21" i="1" s="1"/>
  <c r="AH21" i="1" s="1"/>
  <c r="AF20" i="1"/>
  <c r="W20" i="1"/>
  <c r="AE20" i="1" s="1"/>
  <c r="AF19" i="1"/>
  <c r="W19" i="1"/>
  <c r="AE19" i="1" s="1"/>
  <c r="AG19" i="1" s="1"/>
  <c r="AH19" i="1" s="1"/>
  <c r="AF18" i="1"/>
  <c r="W18" i="1"/>
  <c r="AE18" i="1" s="1"/>
  <c r="AF17" i="1"/>
  <c r="AE17" i="1"/>
  <c r="AG17" i="1" s="1"/>
  <c r="AH17" i="1" s="1"/>
  <c r="W17" i="1"/>
  <c r="AF16" i="1"/>
  <c r="W16" i="1"/>
  <c r="AE16" i="1" s="1"/>
  <c r="AG16" i="1" s="1"/>
  <c r="AH16" i="1" s="1"/>
  <c r="AF15" i="1"/>
  <c r="W15" i="1"/>
  <c r="AE15" i="1" s="1"/>
  <c r="AF14" i="1"/>
  <c r="W14" i="1"/>
  <c r="AE14" i="1" s="1"/>
  <c r="AG14" i="1" s="1"/>
  <c r="AH14" i="1" s="1"/>
  <c r="AF13" i="1"/>
  <c r="AE13" i="1"/>
  <c r="W13" i="1"/>
  <c r="AF12" i="1"/>
  <c r="W12" i="1"/>
  <c r="AE12" i="1" s="1"/>
  <c r="AG12" i="1" s="1"/>
  <c r="AH12" i="1" s="1"/>
  <c r="AF11" i="1"/>
  <c r="W11" i="1"/>
  <c r="AE11" i="1" s="1"/>
  <c r="AG80" i="1" l="1"/>
  <c r="AH80" i="1" s="1"/>
  <c r="AG104" i="1"/>
  <c r="AH104" i="1" s="1"/>
  <c r="AG96" i="1"/>
  <c r="AH96" i="1" s="1"/>
  <c r="AG109" i="1"/>
  <c r="AH109" i="1" s="1"/>
  <c r="AG535" i="1"/>
  <c r="AH535" i="1" s="1"/>
  <c r="AG11" i="1"/>
  <c r="AH11" i="1" s="1"/>
  <c r="AG18" i="1"/>
  <c r="AH18" i="1" s="1"/>
  <c r="AG20" i="1"/>
  <c r="AH20" i="1" s="1"/>
  <c r="AG27" i="1"/>
  <c r="AH27" i="1" s="1"/>
  <c r="AG34" i="1"/>
  <c r="AH34" i="1" s="1"/>
  <c r="AG36" i="1"/>
  <c r="AH36" i="1" s="1"/>
  <c r="AG43" i="1"/>
  <c r="AH43" i="1" s="1"/>
  <c r="AG50" i="1"/>
  <c r="AH50" i="1" s="1"/>
  <c r="AG52" i="1"/>
  <c r="AH52" i="1" s="1"/>
  <c r="AG59" i="1"/>
  <c r="AH59" i="1" s="1"/>
  <c r="AG66" i="1"/>
  <c r="AH66" i="1" s="1"/>
  <c r="AG68" i="1"/>
  <c r="AH68" i="1" s="1"/>
  <c r="AG110" i="1"/>
  <c r="AH110" i="1" s="1"/>
  <c r="AG127" i="1"/>
  <c r="AH127" i="1" s="1"/>
  <c r="AG132" i="1"/>
  <c r="AH132" i="1" s="1"/>
  <c r="AG133" i="1"/>
  <c r="AH133" i="1" s="1"/>
  <c r="AG145" i="1"/>
  <c r="AH145" i="1" s="1"/>
  <c r="AG147" i="1"/>
  <c r="AH147" i="1" s="1"/>
  <c r="AG162" i="1"/>
  <c r="AH162" i="1" s="1"/>
  <c r="AG165" i="1"/>
  <c r="AH165" i="1" s="1"/>
  <c r="AG192" i="1"/>
  <c r="AH192" i="1" s="1"/>
  <c r="AG214" i="1"/>
  <c r="AH214" i="1" s="1"/>
  <c r="AG223" i="1"/>
  <c r="AH223" i="1" s="1"/>
  <c r="AG225" i="1"/>
  <c r="AH225" i="1" s="1"/>
  <c r="AG232" i="1"/>
  <c r="AH232" i="1" s="1"/>
  <c r="AG241" i="1"/>
  <c r="AH241" i="1" s="1"/>
  <c r="AG248" i="1"/>
  <c r="AH248" i="1" s="1"/>
  <c r="AG274" i="1"/>
  <c r="AH274" i="1" s="1"/>
  <c r="AG290" i="1"/>
  <c r="AH290" i="1" s="1"/>
  <c r="AG306" i="1"/>
  <c r="AH306" i="1" s="1"/>
  <c r="AG322" i="1"/>
  <c r="AH322" i="1" s="1"/>
  <c r="AG325" i="1"/>
  <c r="AH325" i="1" s="1"/>
  <c r="AG327" i="1"/>
  <c r="AH327" i="1" s="1"/>
  <c r="AG72" i="1"/>
  <c r="AH72" i="1" s="1"/>
  <c r="AG88" i="1"/>
  <c r="AH88" i="1" s="1"/>
  <c r="AG13" i="1"/>
  <c r="AH13" i="1" s="1"/>
  <c r="AG15" i="1"/>
  <c r="AH15" i="1" s="1"/>
  <c r="AG22" i="1"/>
  <c r="AH22" i="1" s="1"/>
  <c r="AG24" i="1"/>
  <c r="AH24" i="1" s="1"/>
  <c r="AG29" i="1"/>
  <c r="AH29" i="1" s="1"/>
  <c r="AG31" i="1"/>
  <c r="AH31" i="1" s="1"/>
  <c r="AG38" i="1"/>
  <c r="AH38" i="1" s="1"/>
  <c r="AG40" i="1"/>
  <c r="AH40" i="1" s="1"/>
  <c r="AG45" i="1"/>
  <c r="AH45" i="1" s="1"/>
  <c r="AG47" i="1"/>
  <c r="AH47" i="1" s="1"/>
  <c r="AG54" i="1"/>
  <c r="AH54" i="1" s="1"/>
  <c r="AG56" i="1"/>
  <c r="AH56" i="1" s="1"/>
  <c r="AG61" i="1"/>
  <c r="AH61" i="1" s="1"/>
  <c r="AG63" i="1"/>
  <c r="AH63" i="1" s="1"/>
  <c r="AG70" i="1"/>
  <c r="AH70" i="1" s="1"/>
  <c r="AG73" i="1"/>
  <c r="AH73" i="1" s="1"/>
  <c r="AG75" i="1"/>
  <c r="AH75" i="1" s="1"/>
  <c r="AG76" i="1"/>
  <c r="AH76" i="1" s="1"/>
  <c r="AG78" i="1"/>
  <c r="AH78" i="1" s="1"/>
  <c r="AG81" i="1"/>
  <c r="AH81" i="1" s="1"/>
  <c r="AG83" i="1"/>
  <c r="AH83" i="1" s="1"/>
  <c r="AG84" i="1"/>
  <c r="AH84" i="1" s="1"/>
  <c r="AG86" i="1"/>
  <c r="AH86" i="1" s="1"/>
  <c r="AG89" i="1"/>
  <c r="AH89" i="1" s="1"/>
  <c r="AG91" i="1"/>
  <c r="AH91" i="1" s="1"/>
  <c r="AG92" i="1"/>
  <c r="AH92" i="1" s="1"/>
  <c r="AG94" i="1"/>
  <c r="AH94" i="1" s="1"/>
  <c r="AG97" i="1"/>
  <c r="AH97" i="1" s="1"/>
  <c r="AG99" i="1"/>
  <c r="AH99" i="1" s="1"/>
  <c r="AG100" i="1"/>
  <c r="AH100" i="1" s="1"/>
  <c r="AG102" i="1"/>
  <c r="AH102" i="1" s="1"/>
  <c r="AG105" i="1"/>
  <c r="AH105" i="1" s="1"/>
  <c r="AG107" i="1"/>
  <c r="AH107" i="1" s="1"/>
  <c r="AG119" i="1"/>
  <c r="AH119" i="1" s="1"/>
  <c r="AG122" i="1"/>
  <c r="AH122" i="1" s="1"/>
  <c r="AG124" i="1"/>
  <c r="AH124" i="1" s="1"/>
  <c r="AG134" i="1"/>
  <c r="AH134" i="1" s="1"/>
  <c r="AG142" i="1"/>
  <c r="AH142" i="1" s="1"/>
  <c r="AG176" i="1"/>
  <c r="AH176" i="1" s="1"/>
  <c r="AG198" i="1"/>
  <c r="AH198" i="1" s="1"/>
  <c r="AG207" i="1"/>
  <c r="AH207" i="1" s="1"/>
  <c r="AG213" i="1"/>
  <c r="AH213" i="1" s="1"/>
  <c r="AG216" i="1"/>
  <c r="AH216" i="1" s="1"/>
  <c r="AG229" i="1"/>
  <c r="AH229" i="1" s="1"/>
  <c r="AG234" i="1"/>
  <c r="AH234" i="1" s="1"/>
  <c r="AG236" i="1"/>
  <c r="AH236" i="1" s="1"/>
  <c r="AG245" i="1"/>
  <c r="AH245" i="1" s="1"/>
  <c r="AG250" i="1"/>
  <c r="AH250" i="1" s="1"/>
  <c r="AG252" i="1"/>
  <c r="AH252" i="1" s="1"/>
  <c r="AG271" i="1"/>
  <c r="AH271" i="1" s="1"/>
  <c r="AG287" i="1"/>
  <c r="AH287" i="1" s="1"/>
  <c r="AG303" i="1"/>
  <c r="AH303" i="1" s="1"/>
  <c r="AG319" i="1"/>
  <c r="AH319" i="1" s="1"/>
  <c r="AG112" i="1"/>
  <c r="AH112" i="1" s="1"/>
  <c r="AG113" i="1"/>
  <c r="AH113" i="1" s="1"/>
  <c r="AG115" i="1"/>
  <c r="AH115" i="1" s="1"/>
  <c r="AG120" i="1"/>
  <c r="AH120" i="1" s="1"/>
  <c r="AG121" i="1"/>
  <c r="AH121" i="1" s="1"/>
  <c r="AG123" i="1"/>
  <c r="AH123" i="1" s="1"/>
  <c r="AG128" i="1"/>
  <c r="AH128" i="1" s="1"/>
  <c r="AG129" i="1"/>
  <c r="AH129" i="1" s="1"/>
  <c r="AG131" i="1"/>
  <c r="AH131" i="1" s="1"/>
  <c r="AG136" i="1"/>
  <c r="AH136" i="1" s="1"/>
  <c r="AG143" i="1"/>
  <c r="AH143" i="1" s="1"/>
  <c r="AG152" i="1"/>
  <c r="AH152" i="1" s="1"/>
  <c r="AG161" i="1"/>
  <c r="AH161" i="1" s="1"/>
  <c r="AG163" i="1"/>
  <c r="AH163" i="1" s="1"/>
  <c r="AG173" i="1"/>
  <c r="AH173" i="1" s="1"/>
  <c r="AG189" i="1"/>
  <c r="AH189" i="1" s="1"/>
  <c r="AG205" i="1"/>
  <c r="AH205" i="1" s="1"/>
  <c r="AG221" i="1"/>
  <c r="AH221" i="1" s="1"/>
  <c r="AG267" i="1"/>
  <c r="AH267" i="1" s="1"/>
  <c r="AG270" i="1"/>
  <c r="AH270" i="1" s="1"/>
  <c r="AG279" i="1"/>
  <c r="AH279" i="1" s="1"/>
  <c r="AG282" i="1"/>
  <c r="AH282" i="1" s="1"/>
  <c r="AG295" i="1"/>
  <c r="AH295" i="1" s="1"/>
  <c r="AG298" i="1"/>
  <c r="AH298" i="1" s="1"/>
  <c r="AG311" i="1"/>
  <c r="AH311" i="1" s="1"/>
  <c r="AG314" i="1"/>
  <c r="AH314" i="1" s="1"/>
  <c r="AG323" i="1"/>
  <c r="AH323" i="1" s="1"/>
  <c r="AG326" i="1"/>
  <c r="AH326" i="1" s="1"/>
  <c r="AG331" i="1"/>
  <c r="AH331" i="1" s="1"/>
  <c r="AG334" i="1"/>
  <c r="AH334" i="1" s="1"/>
  <c r="AG339" i="1"/>
  <c r="AH339" i="1" s="1"/>
  <c r="AG342" i="1"/>
  <c r="AH342" i="1" s="1"/>
  <c r="AG344" i="1"/>
  <c r="AH344" i="1" s="1"/>
  <c r="AG360" i="1"/>
  <c r="AH360" i="1" s="1"/>
  <c r="AG376" i="1"/>
  <c r="AH376" i="1" s="1"/>
  <c r="AG392" i="1"/>
  <c r="AH392" i="1" s="1"/>
  <c r="AG408" i="1"/>
  <c r="AH408" i="1" s="1"/>
  <c r="AG424" i="1"/>
  <c r="AH424" i="1" s="1"/>
  <c r="AG532" i="1"/>
  <c r="AH532" i="1" s="1"/>
  <c r="AG534" i="1"/>
  <c r="AH534" i="1" s="1"/>
  <c r="AG262" i="1"/>
  <c r="AH262" i="1" s="1"/>
  <c r="AG265" i="1"/>
  <c r="AH265" i="1" s="1"/>
  <c r="AG269" i="1"/>
  <c r="AH269" i="1" s="1"/>
  <c r="AG275" i="1"/>
  <c r="AH275" i="1" s="1"/>
  <c r="AG278" i="1"/>
  <c r="AH278" i="1" s="1"/>
  <c r="AG285" i="1"/>
  <c r="AH285" i="1" s="1"/>
  <c r="AG291" i="1"/>
  <c r="AH291" i="1" s="1"/>
  <c r="AG294" i="1"/>
  <c r="AH294" i="1" s="1"/>
  <c r="AG301" i="1"/>
  <c r="AH301" i="1" s="1"/>
  <c r="AG307" i="1"/>
  <c r="AH307" i="1" s="1"/>
  <c r="AG310" i="1"/>
  <c r="AH310" i="1" s="1"/>
  <c r="AG317" i="1"/>
  <c r="AH317" i="1" s="1"/>
  <c r="AG328" i="1"/>
  <c r="AH328" i="1" s="1"/>
  <c r="AG336" i="1"/>
  <c r="AH336" i="1" s="1"/>
  <c r="AG348" i="1"/>
  <c r="AH348" i="1" s="1"/>
  <c r="AG364" i="1"/>
  <c r="AH364" i="1" s="1"/>
  <c r="AG380" i="1"/>
  <c r="AH380" i="1" s="1"/>
  <c r="AG396" i="1"/>
  <c r="AH396" i="1" s="1"/>
  <c r="AG412" i="1"/>
  <c r="AH412" i="1" s="1"/>
  <c r="AG428" i="1"/>
  <c r="AH428" i="1" s="1"/>
  <c r="AG646" i="1"/>
  <c r="AH646" i="1" s="1"/>
  <c r="AG437" i="1"/>
  <c r="AH437" i="1" s="1"/>
  <c r="AG465" i="1"/>
  <c r="AH465" i="1" s="1"/>
  <c r="AG481" i="1"/>
  <c r="AH481" i="1" s="1"/>
  <c r="AG499" i="1"/>
  <c r="AH499" i="1" s="1"/>
  <c r="AG501" i="1"/>
  <c r="AH501" i="1" s="1"/>
  <c r="AG515" i="1"/>
  <c r="AH515" i="1" s="1"/>
  <c r="AG517" i="1"/>
  <c r="AH517" i="1" s="1"/>
  <c r="AG531" i="1"/>
  <c r="AH531" i="1" s="1"/>
  <c r="AG533" i="1"/>
  <c r="AH533" i="1" s="1"/>
  <c r="AG574" i="1"/>
  <c r="AH574" i="1" s="1"/>
  <c r="AG577" i="1"/>
  <c r="AH577" i="1" s="1"/>
  <c r="AG584" i="1"/>
  <c r="AH584" i="1" s="1"/>
  <c r="AG590" i="1"/>
  <c r="AH590" i="1" s="1"/>
  <c r="AG593" i="1"/>
  <c r="AH593" i="1" s="1"/>
  <c r="AG600" i="1"/>
  <c r="AH600" i="1" s="1"/>
  <c r="AG606" i="1"/>
  <c r="AH606" i="1" s="1"/>
  <c r="AG609" i="1"/>
  <c r="AH609" i="1" s="1"/>
  <c r="AG616" i="1"/>
  <c r="AH616" i="1" s="1"/>
  <c r="AG622" i="1"/>
  <c r="AH622" i="1" s="1"/>
  <c r="AG625" i="1"/>
  <c r="AH625" i="1" s="1"/>
  <c r="AG632" i="1"/>
  <c r="AH632" i="1" s="1"/>
  <c r="AG638" i="1"/>
  <c r="AH638" i="1" s="1"/>
  <c r="AG641" i="1"/>
  <c r="AH641" i="1" s="1"/>
  <c r="AG644" i="1"/>
  <c r="AH644" i="1" s="1"/>
  <c r="AG511" i="1"/>
  <c r="AH511" i="1" s="1"/>
  <c r="AG527" i="1"/>
  <c r="AH527" i="1" s="1"/>
  <c r="AG439" i="1"/>
  <c r="AH439" i="1" s="1"/>
  <c r="AG443" i="1"/>
  <c r="AH443" i="1" s="1"/>
  <c r="AG447" i="1"/>
  <c r="AH447" i="1" s="1"/>
  <c r="AG451" i="1"/>
  <c r="AH451" i="1" s="1"/>
  <c r="AG454" i="1"/>
  <c r="AH454" i="1" s="1"/>
  <c r="AG461" i="1"/>
  <c r="AH461" i="1" s="1"/>
  <c r="AG467" i="1"/>
  <c r="AH467" i="1" s="1"/>
  <c r="AG470" i="1"/>
  <c r="AH470" i="1" s="1"/>
  <c r="AG477" i="1"/>
  <c r="AH477" i="1" s="1"/>
  <c r="AG483" i="1"/>
  <c r="AH483" i="1" s="1"/>
  <c r="AG486" i="1"/>
  <c r="AH486" i="1" s="1"/>
  <c r="AG493" i="1"/>
  <c r="AH493" i="1" s="1"/>
  <c r="AG507" i="1"/>
  <c r="AH507" i="1" s="1"/>
  <c r="AG509" i="1"/>
  <c r="AH509" i="1" s="1"/>
  <c r="AG523" i="1"/>
  <c r="AH523" i="1" s="1"/>
  <c r="AG525" i="1"/>
  <c r="AH525" i="1" s="1"/>
  <c r="AG540" i="1"/>
  <c r="AH540" i="1" s="1"/>
  <c r="AG544" i="1"/>
  <c r="AH544" i="1" s="1"/>
  <c r="AG548" i="1"/>
  <c r="AH548" i="1" s="1"/>
  <c r="AG552" i="1"/>
  <c r="AH552" i="1" s="1"/>
  <c r="AG556" i="1"/>
  <c r="AH556" i="1" s="1"/>
  <c r="AG560" i="1"/>
  <c r="AH560" i="1" s="1"/>
  <c r="AG564" i="1"/>
  <c r="AH564" i="1" s="1"/>
  <c r="AG568" i="1"/>
  <c r="AH568" i="1" s="1"/>
  <c r="AG572" i="1"/>
  <c r="AH572" i="1" s="1"/>
  <c r="AG588" i="1"/>
  <c r="AH588" i="1" s="1"/>
  <c r="AG604" i="1"/>
  <c r="AH604" i="1" s="1"/>
  <c r="AG620" i="1"/>
  <c r="AH620" i="1" s="1"/>
  <c r="AG636" i="1"/>
  <c r="AH636" i="1" s="1"/>
  <c r="AG137" i="1"/>
  <c r="AH137" i="1" s="1"/>
  <c r="AG153" i="1"/>
  <c r="AH153" i="1" s="1"/>
  <c r="AG169" i="1"/>
  <c r="AH169" i="1" s="1"/>
  <c r="AG177" i="1"/>
  <c r="AH177" i="1" s="1"/>
  <c r="AG185" i="1"/>
  <c r="AH185" i="1" s="1"/>
  <c r="AG193" i="1"/>
  <c r="AH193" i="1" s="1"/>
  <c r="AG201" i="1"/>
  <c r="AH201" i="1" s="1"/>
  <c r="AG209" i="1"/>
  <c r="AH209" i="1" s="1"/>
  <c r="AG217" i="1"/>
  <c r="AH217" i="1" s="1"/>
  <c r="AG171" i="1"/>
  <c r="AH171" i="1" s="1"/>
  <c r="AG179" i="1"/>
  <c r="AH179" i="1" s="1"/>
  <c r="AG187" i="1"/>
  <c r="AH187" i="1" s="1"/>
  <c r="AG195" i="1"/>
  <c r="AH195" i="1" s="1"/>
  <c r="AG203" i="1"/>
  <c r="AH203" i="1" s="1"/>
  <c r="AG211" i="1"/>
  <c r="AH211" i="1" s="1"/>
  <c r="AG219" i="1"/>
  <c r="AH219" i="1" s="1"/>
  <c r="AG227" i="1"/>
  <c r="AH227" i="1" s="1"/>
  <c r="AG231" i="1"/>
  <c r="AH231" i="1" s="1"/>
  <c r="AG235" i="1"/>
  <c r="AH235" i="1" s="1"/>
  <c r="AG239" i="1"/>
  <c r="AH239" i="1" s="1"/>
  <c r="AG243" i="1"/>
  <c r="AH243" i="1" s="1"/>
  <c r="AG247" i="1"/>
  <c r="AH247" i="1" s="1"/>
  <c r="AG251" i="1"/>
  <c r="AH251" i="1" s="1"/>
  <c r="AG255" i="1"/>
  <c r="AH255" i="1" s="1"/>
  <c r="AG264" i="1"/>
  <c r="AH264" i="1" s="1"/>
  <c r="AG272" i="1"/>
  <c r="AH272" i="1" s="1"/>
  <c r="AG276" i="1"/>
  <c r="AH276" i="1" s="1"/>
  <c r="AG280" i="1"/>
  <c r="AH280" i="1" s="1"/>
  <c r="AG284" i="1"/>
  <c r="AH284" i="1" s="1"/>
  <c r="AG288" i="1"/>
  <c r="AH288" i="1" s="1"/>
  <c r="AG292" i="1"/>
  <c r="AH292" i="1" s="1"/>
  <c r="AG296" i="1"/>
  <c r="AH296" i="1" s="1"/>
  <c r="AG300" i="1"/>
  <c r="AH300" i="1" s="1"/>
  <c r="AG304" i="1"/>
  <c r="AH304" i="1" s="1"/>
  <c r="AG308" i="1"/>
  <c r="AH308" i="1" s="1"/>
  <c r="AG312" i="1"/>
  <c r="AH312" i="1" s="1"/>
  <c r="AG316" i="1"/>
  <c r="AH316" i="1" s="1"/>
  <c r="AG320" i="1"/>
  <c r="AH320" i="1" s="1"/>
  <c r="AG260" i="1"/>
  <c r="AH260" i="1" s="1"/>
  <c r="AG268" i="1"/>
  <c r="AH268" i="1" s="1"/>
  <c r="AG455" i="1"/>
  <c r="AH455" i="1" s="1"/>
  <c r="AG471" i="1"/>
  <c r="AH471" i="1" s="1"/>
  <c r="AG487" i="1"/>
  <c r="AH487" i="1" s="1"/>
  <c r="AG459" i="1"/>
  <c r="AH459" i="1" s="1"/>
  <c r="AG475" i="1"/>
  <c r="AH475" i="1" s="1"/>
  <c r="AG491" i="1"/>
  <c r="AH491" i="1" s="1"/>
  <c r="AG578" i="1"/>
  <c r="AH578" i="1" s="1"/>
  <c r="AG594" i="1"/>
  <c r="AH594" i="1" s="1"/>
  <c r="AG610" i="1"/>
  <c r="AH610" i="1" s="1"/>
  <c r="AG626" i="1"/>
  <c r="AH626" i="1" s="1"/>
  <c r="AG582" i="1"/>
  <c r="AH582" i="1" s="1"/>
  <c r="AG598" i="1"/>
  <c r="AH598" i="1" s="1"/>
  <c r="AG614" i="1"/>
  <c r="AH614" i="1" s="1"/>
  <c r="AG630" i="1"/>
  <c r="AH630" i="1" s="1"/>
</calcChain>
</file>

<file path=xl/comments1.xml><?xml version="1.0" encoding="utf-8"?>
<comments xmlns="http://schemas.openxmlformats.org/spreadsheetml/2006/main">
  <authors>
    <author>Administrador1</author>
    <author>Nohora Milena Garzon Delgado</author>
  </authors>
  <commentList>
    <comment ref="K109" authorId="0" shapeId="0">
      <text>
        <r>
          <rPr>
            <b/>
            <sz val="10"/>
            <color indexed="81"/>
            <rFont val="Tahoma"/>
            <family val="2"/>
          </rPr>
          <t>cvargas:</t>
        </r>
        <r>
          <rPr>
            <sz val="10"/>
            <color indexed="81"/>
            <rFont val="Tahoma"/>
            <family val="2"/>
          </rPr>
          <t xml:space="preserve">
En la UM 7, se incorporará los resultados y/o avances del Tribunal Arbitramento del 05 ene 2016. </t>
        </r>
      </text>
    </comment>
    <comment ref="K110" authorId="0" shapeId="0">
      <text>
        <r>
          <rPr>
            <b/>
            <sz val="10"/>
            <color indexed="81"/>
            <rFont val="Tahoma"/>
            <family val="2"/>
          </rPr>
          <t>cvargas:</t>
        </r>
        <r>
          <rPr>
            <sz val="10"/>
            <color indexed="81"/>
            <rFont val="Tahoma"/>
            <family val="2"/>
          </rPr>
          <t xml:space="preserve">
En UM 7, se incorporará proceso sancionatorio solicitado por la Gerencia de Proyectos Carretero 5, así como el concepto de la interventoría actual respecto del cumplimiento del Concesionario respecto de las causas del hallazgo.</t>
        </r>
      </text>
    </comment>
    <comment ref="K307" authorId="0" shapeId="0">
      <text>
        <r>
          <rPr>
            <b/>
            <sz val="10"/>
            <color indexed="81"/>
            <rFont val="Tahoma"/>
            <family val="2"/>
          </rPr>
          <t>Cvargas:</t>
        </r>
        <r>
          <rPr>
            <sz val="10"/>
            <color indexed="81"/>
            <rFont val="Tahoma"/>
            <family val="2"/>
          </rPr>
          <t xml:space="preserve">
Queda igual, sin modificcaciones, aún está en término respecto al último replanteamiento a 31dic de 2016</t>
        </r>
      </text>
    </comment>
    <comment ref="AI605" authorId="1" shapeId="0">
      <text>
        <r>
          <rPr>
            <b/>
            <sz val="9"/>
            <color indexed="81"/>
            <rFont val="Tahoma"/>
            <family val="2"/>
          </rPr>
          <t>Nohora Milena Garzon Delgado:</t>
        </r>
        <r>
          <rPr>
            <sz val="9"/>
            <color indexed="81"/>
            <rFont val="Tahoma"/>
            <family val="2"/>
          </rPr>
          <t xml:space="preserve">
En el informe de la Contraloría se especifica que es administrativo con presunto alcance fiscal</t>
        </r>
      </text>
    </comment>
  </commentList>
</comments>
</file>

<file path=xl/sharedStrings.xml><?xml version="1.0" encoding="utf-8"?>
<sst xmlns="http://schemas.openxmlformats.org/spreadsheetml/2006/main" count="14179" uniqueCount="4261">
  <si>
    <t>PLAN DE MEJORAMIENTO INSTITUCIONAL</t>
  </si>
  <si>
    <r>
      <rPr>
        <b/>
        <sz val="12"/>
        <color theme="1"/>
        <rFont val="Calibri"/>
        <family val="2"/>
        <scheme val="minor"/>
      </rPr>
      <t>Entidad:</t>
    </r>
    <r>
      <rPr>
        <sz val="12"/>
        <color theme="1"/>
        <rFont val="Calibri"/>
        <family val="2"/>
        <scheme val="minor"/>
      </rPr>
      <t xml:space="preserve"> AGENCIA NACIONAL DE INFRAESTRUCTURA</t>
    </r>
  </si>
  <si>
    <r>
      <rPr>
        <b/>
        <sz val="12"/>
        <color theme="1"/>
        <rFont val="Calibri"/>
        <family val="2"/>
        <scheme val="minor"/>
      </rPr>
      <t>Representante Legal:</t>
    </r>
    <r>
      <rPr>
        <sz val="12"/>
        <color theme="1"/>
        <rFont val="Calibri"/>
        <family val="2"/>
        <scheme val="minor"/>
      </rPr>
      <t xml:space="preserve"> LUIS FERNANDO ANDRADE MORENO</t>
    </r>
  </si>
  <si>
    <r>
      <rPr>
        <b/>
        <sz val="12"/>
        <color theme="1"/>
        <rFont val="Calibri"/>
        <family val="2"/>
        <scheme val="minor"/>
      </rPr>
      <t>Nit</t>
    </r>
    <r>
      <rPr>
        <sz val="12"/>
        <color theme="1"/>
        <rFont val="Calibri"/>
        <family val="2"/>
        <scheme val="minor"/>
      </rPr>
      <t>: 830125996-9</t>
    </r>
  </si>
  <si>
    <t>Fecha de Corte:</t>
  </si>
  <si>
    <t>FECHA CORTE</t>
  </si>
  <si>
    <t>IDENTIFICACIÓN HALLAZGO</t>
  </si>
  <si>
    <t>HALLAZGO PRODUCTO DE AUDITORIA CGR</t>
  </si>
  <si>
    <t>ACCIONES DE MEJORAMIENTO AGENCIA NACIONAL DE INFRAESTRUCTURA</t>
  </si>
  <si>
    <t>TIPO</t>
  </si>
  <si>
    <t>N h</t>
  </si>
  <si>
    <t>N
VIG</t>
  </si>
  <si>
    <t>NÚMERO HALLAZGO REAL DE VIGENCIA</t>
  </si>
  <si>
    <t>OBSERVA
CIONES FRENTE A LA NUMERACIÓN</t>
  </si>
  <si>
    <t xml:space="preserve">Descripción hallazgo (No más de 50 palabras) </t>
  </si>
  <si>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</si>
  <si>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</si>
  <si>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</si>
  <si>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</si>
  <si>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</si>
  <si>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</si>
  <si>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</si>
  <si>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</si>
  <si>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</si>
  <si>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LLAVE PROYECTO</t>
  </si>
  <si>
    <t>CONCESION / AREA</t>
  </si>
  <si>
    <t>AREA RESPONSABLE FINAL</t>
  </si>
  <si>
    <t>AREA RESPONSABLE FUNCIONAL</t>
  </si>
  <si>
    <t xml:space="preserve">FUNCIONARIO RESPONSABLE </t>
  </si>
  <si>
    <t>AREA RESPONSABLE -COMPARTIDOS</t>
  </si>
  <si>
    <t>INCIDENCIA</t>
  </si>
  <si>
    <t>AVANCE FISICO OCI</t>
  </si>
  <si>
    <t>% Cumplimiento</t>
  </si>
  <si>
    <t>TIPO DE PROCESO</t>
  </si>
  <si>
    <t>CUENTA CON FALLO</t>
  </si>
  <si>
    <t xml:space="preserve">DESCRIPCIÓN </t>
  </si>
  <si>
    <t>DOCUMENTO DE ARCHIVO O FALLO</t>
  </si>
  <si>
    <t>DESCRIPCIÓN DEL IMPACTO DEL FALLO</t>
  </si>
  <si>
    <t>TIPO DE IMPACTO</t>
  </si>
  <si>
    <t>AUDITORIA</t>
  </si>
  <si>
    <t>CERO</t>
  </si>
  <si>
    <t>UNO</t>
  </si>
  <si>
    <t>ESTADO DE LA META DEL HALLAZGO</t>
  </si>
  <si>
    <t>ESTADO DEL HALLAZGO</t>
  </si>
  <si>
    <t>INCIDENCIA PRIORIZADA</t>
  </si>
  <si>
    <t>Documento de Efectividad de la CGR</t>
  </si>
  <si>
    <t>REPORTADO SIRECI CUMPLIDO</t>
  </si>
  <si>
    <t>Observaciones para SIRECI al 31-dic-2015</t>
  </si>
  <si>
    <t>Observaciones para SIRECI al 21-jun-2016</t>
  </si>
  <si>
    <t>Propuesta de ajuste al PMI para buscar efectividad de hallazgos no efectivos vigencia 2014</t>
  </si>
  <si>
    <t>CUMPLIBLE/DIFICIL CUMPLIMIENTO</t>
  </si>
  <si>
    <t>Para revisión Dr. Medellín</t>
  </si>
  <si>
    <t>Área acogió recomendación</t>
  </si>
  <si>
    <t>Impacto de la recomendación</t>
  </si>
  <si>
    <t xml:space="preserve">Efectividad </t>
  </si>
  <si>
    <t>Replanteados preliminar (2015)</t>
  </si>
  <si>
    <t>key concept</t>
  </si>
  <si>
    <t>Subcategoria</t>
  </si>
  <si>
    <t>Modo</t>
  </si>
  <si>
    <r>
      <rPr>
        <b/>
        <u/>
        <sz val="11"/>
        <rFont val="Calibri"/>
        <family val="2"/>
        <scheme val="minor"/>
      </rPr>
      <t>H 3-5</t>
    </r>
    <r>
      <rPr>
        <b/>
        <sz val="11"/>
        <rFont val="Calibri"/>
        <family val="2"/>
        <scheme val="minor"/>
      </rPr>
      <t xml:space="preserve"> </t>
    </r>
    <r>
      <rPr>
        <sz val="11"/>
        <rFont val="Calibri"/>
        <family val="2"/>
        <scheme val="minor"/>
      </rPr>
      <t xml:space="preserve">Sigue sin construir la intersección de Circasia (K2+000) y el retorno de Circasia 2 (K7+000 al K7+200), falta por construir el puente Salento (K11+900); sigue sin construir la segunda calzada (K13+900 al K20+000), por falta de predios.
</t>
    </r>
    <r>
      <rPr>
        <b/>
        <u/>
        <sz val="12"/>
        <rFont val="Arial Narrow"/>
        <family val="2"/>
      </rPr>
      <t/>
    </r>
  </si>
  <si>
    <t>Completar la construcción de las obras faltantes</t>
  </si>
  <si>
    <t>Dar cumplimiento a las obligaciones establecidas en el contrato de concesión.</t>
  </si>
  <si>
    <t>1. Informe de interventoría
2. Informe técnico de interventoría Circasia 1 1/2
3. Otrosí 12
4. Acta de inicio de la etapa de construcción
5. Manual de Supervisión e Interventoría
6. Contrato Estándar 4G
7. Informe de ejecución de obras
8. Acta de terminación de otras en Circasia 1 1/2</t>
  </si>
  <si>
    <t>CR_Armenia-Pereira-Manizales</t>
  </si>
  <si>
    <t>Armenia - Pereira - Manizales</t>
  </si>
  <si>
    <t>Vicepresidencia de Gestión Contractual</t>
  </si>
  <si>
    <t xml:space="preserve">Andrés Figueredo </t>
  </si>
  <si>
    <t>ADMINISTRATIVA</t>
  </si>
  <si>
    <t>2012R</t>
  </si>
  <si>
    <t>2016-409-077877-2 del 2-sep-2016.</t>
  </si>
  <si>
    <t>Cumplido en SIRECI jun-2015. Revisado por la CGR. Pendiente informe de auditoria de la CGR.</t>
  </si>
  <si>
    <t>La obra va en un 30% de avance. Complementar el plan con unidades de medida que incluyan la finalización de la obra (ej. Informe de interventoría certificando el 100% de la construcción de la obra).</t>
  </si>
  <si>
    <t>CUMPLIBLE</t>
  </si>
  <si>
    <t>EFECTIVO</t>
  </si>
  <si>
    <t>Carretero</t>
  </si>
  <si>
    <r>
      <rPr>
        <b/>
        <u/>
        <sz val="11"/>
        <rFont val="Calibri"/>
        <family val="2"/>
        <scheme val="minor"/>
      </rPr>
      <t>H20</t>
    </r>
    <r>
      <rPr>
        <b/>
        <sz val="11"/>
        <rFont val="Calibri"/>
        <family val="2"/>
        <scheme val="minor"/>
      </rPr>
      <t xml:space="preserve"> </t>
    </r>
    <r>
      <rPr>
        <sz val="11"/>
        <rFont val="Calibri"/>
        <family val="2"/>
        <scheme val="minor"/>
      </rPr>
      <t xml:space="preserve">Se estableció que el Concesionario Tren de Occidente S.A. no legalizó los reembolsos dados para el transporte de los materiales requeridos en los frentes de obra por carretera, según el plazo establecido para el 1 de noviembre de 2004, incumpliendo los compromisos adquiridos, aumentando el atraso en la ejecución de las obras de rehabilitación y además ocasionando incertidumbre en la aplicación de los recursos entregados al Concesionario por éste concepto.
</t>
    </r>
    <r>
      <rPr>
        <b/>
        <u/>
        <sz val="11"/>
        <rFont val="Calibri"/>
        <family val="2"/>
        <scheme val="minor"/>
      </rPr>
      <t xml:space="preserve">H12-19 </t>
    </r>
    <r>
      <rPr>
        <sz val="11"/>
        <rFont val="Calibri"/>
        <family val="2"/>
        <scheme val="minor"/>
      </rPr>
      <t xml:space="preserve">A través de Acta de Acuerdo No 36 de 2001, FERROVIAS autorizó el desembolso de pagos para la importación de fijaciones, rieles 90 lb/yd, cambiavías y elementos de unión. En julio de 2003 fueron girados al concesionario por parte de Ferrovías USD$879.112 ($2.733,15M), para la compra de 26 cambiavías con un plazo de entrega de noventa (90) días calendario, siguientes a la fecha de expedición de las orden de compra.  Se concluye que los recursos fueron girados por FERROVÍAS al concesionario en julio de 2003 y los cambiavías no han sido depositados en las bodegas ni instalados en la red férrea, lo cual demuestra que la inversión no se ha realizado, generándose presunto detrimento de los recursos del Estado, por el valor girado.
</t>
    </r>
    <r>
      <rPr>
        <b/>
        <u/>
        <sz val="11"/>
        <rFont val="Calibri"/>
        <family val="2"/>
        <scheme val="minor"/>
      </rPr>
      <t>H178 D</t>
    </r>
    <r>
      <rPr>
        <sz val="11"/>
        <rFont val="Calibri"/>
        <family val="2"/>
        <scheme val="minor"/>
      </rPr>
      <t xml:space="preserve"> Importación cambiavías. Respecto a la importación de los 26  juegos de cambiavías, según el INCO el pasado 23 de marzo de 2008 llegaron sólo 7 (siete) juegos procedentes del Brasil y se encuentran depositados en la estación de Yumbo.
</t>
    </r>
    <r>
      <rPr>
        <b/>
        <u/>
        <sz val="11"/>
        <rFont val="Calibri"/>
        <family val="2"/>
        <scheme val="minor"/>
      </rPr>
      <t>H56-93</t>
    </r>
    <r>
      <rPr>
        <sz val="11"/>
        <rFont val="Calibri"/>
        <family val="2"/>
        <scheme val="minor"/>
      </rPr>
      <t xml:space="preserve"> Anticipos y avances. En cuanto a las actividades correspondientes a: Suministro de balasto, importación de 26 juegos de cambiavías, adquisición de clips, construcción de puentes nuevos, reconstrucción Cartago – La Felisa, ejecución de obras preliminares y complementarias, entre otras.  Se observa que a abril de 2008, aún sin legalizar existen $30.598 millones de anticipos y avances entregados al Concesionario desde el año 2002 hasta el 2007. 
</t>
    </r>
    <r>
      <rPr>
        <b/>
        <sz val="11"/>
        <rFont val="Calibri"/>
        <family val="2"/>
        <scheme val="minor"/>
      </rPr>
      <t>H71-111</t>
    </r>
    <r>
      <rPr>
        <sz val="11"/>
        <rFont val="Calibri"/>
        <family val="2"/>
        <scheme val="minor"/>
      </rPr>
      <t xml:space="preserve"> Plazo de obras. Se presenta incumplimiento del último Plazo que se le otorgó al Concesionario hasta 27 de marzo de 2008 para terminar las obras  que no tienen que ver con predios y licencias ambientales. Con corte a  24 de abril de 2008, se observó que existen por ejecutar obras de construcción (9 puentes) y rehabilitación (42,22 kilómetros de construcción y rehabilitación de la línea férrea), que a juicio de la CGR no se encuentran afectadas por licencias ambientales ni predios pendientes de entregar al Concesionario.
</t>
    </r>
    <r>
      <rPr>
        <b/>
        <sz val="11"/>
        <rFont val="Calibri"/>
        <family val="2"/>
        <scheme val="minor"/>
      </rPr>
      <t>H281-74</t>
    </r>
    <r>
      <rPr>
        <sz val="11"/>
        <rFont val="Calibri"/>
        <family val="2"/>
        <scheme val="minor"/>
      </rPr>
      <t xml:space="preserve"> Se evidenció poco avance en la ejecución de las obras de las Variantes de Caimalito (solamente se han adelantado actividades de descapote, cortes alistamiento para riego de balasto) y de Chinchiná (solamente construcción  del puente sobre el Río Chinchiná).</t>
    </r>
  </si>
  <si>
    <t xml:space="preserve">1. Legalización de los reembolsos para el transporte de material
2. Terminar el plan de obras de rehabilitación del corredor férreo. </t>
  </si>
  <si>
    <t xml:space="preserve">Asegurar el cumplimiento del concesionario de cada una de las obligaciones adquiridas en la entrega de recursos para el desarrollo del contrato. </t>
  </si>
  <si>
    <t>1. Informe de verificación
2. Entrega de los cambiavías, mediante el Otrosí No. 18 de RPF
3. Documento sancionatorio
4. Laudo tribunal de Arbitramento para liquidación que incluirá los eventos que conforman este hallazgo consolidado.
5. Seguimiento y control por trayectos
6. Manual de Supervisión e Interventoría
7. Resolución 1578 de noviembre de 2014
8. Informe de cierre</t>
  </si>
  <si>
    <t>CF_Concesión Férrea Pacifico</t>
  </si>
  <si>
    <t>Férrea del Pacífico</t>
  </si>
  <si>
    <r>
      <rPr>
        <b/>
        <sz val="11"/>
        <rFont val="Calibri"/>
        <family val="2"/>
        <scheme val="minor"/>
      </rPr>
      <t>Vicepresidencia de Gestión Contractual -</t>
    </r>
    <r>
      <rPr>
        <sz val="11"/>
        <rFont val="Calibri"/>
        <family val="2"/>
        <scheme val="minor"/>
      </rPr>
      <t xml:space="preserve"> Vicepresidencia Jurídica</t>
    </r>
  </si>
  <si>
    <t>Andrés Figueredo - Fernando Iregui</t>
  </si>
  <si>
    <t>Compartidos</t>
  </si>
  <si>
    <t>DISCIPLINARIA</t>
  </si>
  <si>
    <t>Incorporar soporte de la legalización de los recursos (que entendemos se hará en el proceso de liquidación) e informe de la interventoría que demuestre la terminación de las obras faltantes.</t>
  </si>
  <si>
    <t>SI 
INF 2 Rad. 2016-40
9-054482 pag. 29</t>
  </si>
  <si>
    <t>NO</t>
  </si>
  <si>
    <t>De ajuste al plan</t>
  </si>
  <si>
    <t>NO EFECTIVO</t>
  </si>
  <si>
    <t>Replanteado</t>
  </si>
  <si>
    <t>Casos sometidos a Tribunal arbitramento</t>
  </si>
  <si>
    <t>Férreo</t>
  </si>
  <si>
    <r>
      <rPr>
        <b/>
        <u/>
        <sz val="11"/>
        <rFont val="Calibri"/>
        <family val="2"/>
        <scheme val="minor"/>
      </rPr>
      <t>H7-10</t>
    </r>
    <r>
      <rPr>
        <sz val="11"/>
        <rFont val="Calibri"/>
        <family val="2"/>
        <scheme val="minor"/>
      </rPr>
      <t xml:space="preserve"> la mayoría de los 128 </t>
    </r>
    <r>
      <rPr>
        <u/>
        <sz val="11"/>
        <rFont val="Calibri"/>
        <family val="2"/>
        <scheme val="minor"/>
      </rPr>
      <t>pasos a nivel</t>
    </r>
    <r>
      <rPr>
        <sz val="11"/>
        <rFont val="Calibri"/>
        <family val="2"/>
        <scheme val="minor"/>
      </rPr>
      <t xml:space="preserve"> están sin la señalización establecida en el Manual de Señalización Vial vigente.  (irregulares)
</t>
    </r>
    <r>
      <rPr>
        <b/>
        <u/>
        <sz val="11"/>
        <rFont val="Calibri"/>
        <family val="2"/>
        <scheme val="minor"/>
      </rPr>
      <t>H21-31</t>
    </r>
    <r>
      <rPr>
        <b/>
        <sz val="11"/>
        <rFont val="Calibri"/>
        <family val="2"/>
        <scheme val="minor"/>
      </rPr>
      <t xml:space="preserve"> </t>
    </r>
    <r>
      <rPr>
        <sz val="11"/>
        <rFont val="Calibri"/>
        <family val="2"/>
        <scheme val="minor"/>
      </rPr>
      <t>En las poblaciones comprendidas entre Chiriguaná y Santa Marta, por donde pasa la línea férrea, persiste la existencia de</t>
    </r>
    <r>
      <rPr>
        <u/>
        <sz val="11"/>
        <rFont val="Calibri"/>
        <family val="2"/>
        <scheme val="minor"/>
      </rPr>
      <t xml:space="preserve"> pasos a nivel irregulares,</t>
    </r>
    <r>
      <rPr>
        <sz val="11"/>
        <rFont val="Calibri"/>
        <family val="2"/>
        <scheme val="minor"/>
      </rPr>
      <t xml:space="preserve"> que interfieren sobre la seguridad de la población y operación férrea. Además es evidente la ocupación de los predios paralelos a la vía férrea especialmente en las cercanías a los poblados. Al respecto no se evidencia avance de los compromisos pactados desde agosto de 2005 con las alcaldías y corporaciones regionales, que permitan la minimización de esta problemática, que en la actualidad muestra 1957 invasiones en todo el corredor férreo.</t>
    </r>
  </si>
  <si>
    <r>
      <t xml:space="preserve">Implementación de una señalización adecuada en los pasos a nivel </t>
    </r>
    <r>
      <rPr>
        <u/>
        <sz val="11"/>
        <rFont val="Calibri"/>
        <family val="2"/>
        <scheme val="minor"/>
      </rPr>
      <t>Regulares,</t>
    </r>
    <r>
      <rPr>
        <sz val="11"/>
        <rFont val="Calibri"/>
        <family val="2"/>
        <scheme val="minor"/>
      </rPr>
      <t xml:space="preserve"> de conformidad con lo establecido por el Ministerio de Transporte e Implementación de una señalización adecuada en los pasos a nivel irregulares de acuerdo con lo establecido en el plan de movilidad propuesto Fenoco S.A. en cumplimiento de las Cláusulas 67, 68 y 69  del Contrato de Concesión. Igualmente se deben realizar las gestiones para realizar los planes de reasentamiento poblaciones en la comunidades donde no ha sido posible construir la segunda línea.
</t>
    </r>
  </si>
  <si>
    <t>1. Incorporar un nuevo informe de interventoría que certifique que la señalización de los pasos a nivel está 100%.
2. Contratos formulación Plan de Reasentamiento
3. Contrato implementación Plan de Reasentamientos
4. Informe actuaciones de FNC sobre invasiones en el corredor
5. Documento/acta de seguimiento Supertransporte estado actual PN
6. Seguimiento y control por trayectos
7. Manual de Supervisión e Interventoría
8. Incorporar el informe del Concesionario Fenoco donde se evidencie las actividades adelantadas referente al Plan de Normalización de los pasos a nivel irregulares
9. Inicio de Proceso sancionatorio en contra del concesionario FENOCO por incumplimiento de la actividad de señalización del PN.
10. Informe actuaciones de la ANI sobre invasiones en el corredor férreo. (Proyecto: Plan de Reasentamiento Poblacional).
11. Informe de cierre</t>
  </si>
  <si>
    <t>1. Informe interventoría actualizado señalización pasos a nivel
2. Contratos formulación Plan de Reasentamiento
3. Contrato implementación Plan de Reasentamientos
4. Informe actuaciones de FNC sobre invasiones en el corredor
5. Documento/acta de seguimiento Supertransporte estado actual PN
6. Seguimiento y control por trayectos
7. Manual de Supervisión e Interventoría
8. Informe de FENOCO con el reporte de actividades del plan de normalización frente a los pasos a nivel.
9. Inicio de Proceso sancionatorio en contra del concesionario FENOCO por incumplimiento de la actividad de señalización del PN.
10. Informe actuaciones de la ANI sobre invasiones en el corredor férreo. (Proyecto: Plan de Reasentamiento Poblacional).
11. Informe de cierre</t>
  </si>
  <si>
    <t>CF_Concesión Férrea Atlantico</t>
  </si>
  <si>
    <t>Férrea del Atlántico</t>
  </si>
  <si>
    <t>Andrés Figueredo</t>
  </si>
  <si>
    <t>Incorporar un nuevo informe de interventoría que certifique que la señalización de los pasos a nivel está 100%.</t>
  </si>
  <si>
    <t>SI INF 
2 Rad. 2016-409-054482 pag. 23</t>
  </si>
  <si>
    <t>SI</t>
  </si>
  <si>
    <t>Falta de seguimiento y control</t>
  </si>
  <si>
    <t>Deficiencias en pasos a nivel</t>
  </si>
  <si>
    <r>
      <rPr>
        <b/>
        <u/>
        <sz val="11"/>
        <rFont val="Calibri"/>
        <family val="2"/>
        <scheme val="minor"/>
      </rPr>
      <t>H34</t>
    </r>
    <r>
      <rPr>
        <sz val="11"/>
        <rFont val="Calibri"/>
        <family val="2"/>
        <scheme val="minor"/>
      </rPr>
      <t xml:space="preserve"> Se presentan debilidades en la gestión de la Entidad en algunos proyectos, tal es el caso de la concesión Tren de Occidente que a la fecha presenta un estado crítico presentándose incertidumbre sobre el futuro del proyecto y de los recursos invertidos por el Estado que se encuentran en poder del concesionario.</t>
    </r>
  </si>
  <si>
    <t>Cesión de la concesión de  TREN DE OCCIDENTE a FERROCARRIL DEL PACÍFICO</t>
  </si>
  <si>
    <t>Reactivar el corredor férreo del Pacifico.</t>
  </si>
  <si>
    <t>1. Laudo arbitral de los dos tribunales anteriores
2. Documento Sancionatorio
3. Convocatoria tribunal de Arbitramento para liquidación que incluirá los eventos que conforman este hallazgo consolidado.
4. Manual de Supervisión e Interventoría</t>
  </si>
  <si>
    <t>2016-409-037756-2 del 10-may-2016</t>
  </si>
  <si>
    <r>
      <rPr>
        <b/>
        <u/>
        <sz val="11"/>
        <rFont val="Calibri"/>
        <family val="2"/>
        <scheme val="minor"/>
      </rPr>
      <t>H35</t>
    </r>
    <r>
      <rPr>
        <b/>
        <sz val="11"/>
        <rFont val="Calibri"/>
        <family val="2"/>
        <scheme val="minor"/>
      </rPr>
      <t xml:space="preserve"> Procedimientos facultad sancionatoria</t>
    </r>
    <r>
      <rPr>
        <sz val="11"/>
        <rFont val="Calibri"/>
        <family val="2"/>
        <scheme val="minor"/>
      </rPr>
      <t xml:space="preserve">. Se observa que no existen procedimientos para ser aplicados en el evento que se presenten incumplimientos en los contratos y en la información reportada por algunos Supervisores, Interventores y Concesionarios;
</t>
    </r>
    <r>
      <rPr>
        <b/>
        <u/>
        <sz val="11"/>
        <rFont val="Calibri"/>
        <family val="2"/>
        <scheme val="minor"/>
      </rPr>
      <t>H105</t>
    </r>
    <r>
      <rPr>
        <b/>
        <sz val="11"/>
        <rFont val="Calibri"/>
        <family val="2"/>
        <scheme val="minor"/>
      </rPr>
      <t xml:space="preserve"> Se observó que en e</t>
    </r>
    <r>
      <rPr>
        <sz val="11"/>
        <rFont val="Calibri"/>
        <family val="2"/>
        <scheme val="minor"/>
      </rPr>
      <t xml:space="preserve">l </t>
    </r>
    <r>
      <rPr>
        <b/>
        <sz val="11"/>
        <rFont val="Calibri"/>
        <family val="2"/>
        <scheme val="minor"/>
      </rPr>
      <t>contrato de concesión férrea del Pacífico</t>
    </r>
    <r>
      <rPr>
        <sz val="11"/>
        <rFont val="Calibri"/>
        <family val="2"/>
        <scheme val="minor"/>
      </rPr>
      <t xml:space="preserve"> la entidad inició procesos sancionatorios por incumplimiento reiterado del contratista sin que éstos hayan sido efectivos.
Se suscribió por fuera de plazo legal el contrato de 
</t>
    </r>
    <r>
      <rPr>
        <b/>
        <u/>
        <sz val="11"/>
        <rFont val="Calibri"/>
        <family val="2"/>
        <scheme val="minor"/>
      </rPr>
      <t>H50</t>
    </r>
    <r>
      <rPr>
        <sz val="11"/>
        <rFont val="Calibri"/>
        <family val="2"/>
        <scheme val="minor"/>
      </rPr>
      <t xml:space="preserve"> </t>
    </r>
    <r>
      <rPr>
        <b/>
        <sz val="11"/>
        <rFont val="Calibri"/>
        <family val="2"/>
        <scheme val="minor"/>
      </rPr>
      <t>concesión vial Rumichaca Pasto Chachagüí,</t>
    </r>
    <r>
      <rPr>
        <sz val="11"/>
        <rFont val="Calibri"/>
        <family val="2"/>
        <scheme val="minor"/>
      </rPr>
      <t xml:space="preserve"> estableciéndose que cuando se toma la decisión de suscribir el contrato por fuera de los términos legales y contractuales se está incurriendo en una prohibición para los funcionarios públicos y en una violación de la ley. </t>
    </r>
  </si>
  <si>
    <t xml:space="preserve">Señalar el procedimiento que se debe observar en el trámite sancionatorio, sin desconocer los pronunciamientos del consejo de Estado. </t>
  </si>
  <si>
    <t xml:space="preserve">Realizar e implementar un Manual de contratación con anexo sancionatorio.  </t>
  </si>
  <si>
    <t>1. Manual de Contratación Actualizado con anexo sancionatorio (1)                                                      2.- Procedimiento imposición de Multas y sanciones</t>
  </si>
  <si>
    <t>1. Manual de Contratación Actualizado con anexo sancionatorio (1)                                                             2.-  Procedimiento GEJU-P-003 Imposición de Multas y sanciones a Concesionarios o Interventorías</t>
  </si>
  <si>
    <t>Gerencia de Contratación</t>
  </si>
  <si>
    <t>Vicepresidencia Jurídica</t>
  </si>
  <si>
    <t>Fernando Iregui</t>
  </si>
  <si>
    <t>Cumplido en SIRECI dic-2014. Revisado por la CGR. Pendiente informe auditoria.</t>
  </si>
  <si>
    <r>
      <rPr>
        <b/>
        <sz val="11"/>
        <rFont val="Calibri"/>
        <family val="2"/>
        <scheme val="minor"/>
      </rPr>
      <t xml:space="preserve">INCO expide al concesionario Paz y Salvo </t>
    </r>
    <r>
      <rPr>
        <sz val="11"/>
        <rFont val="Calibri"/>
        <family val="2"/>
        <scheme val="minor"/>
      </rPr>
      <t>sin que se encuentre realmente al día con la entidad, el cual es usado por parte de Fenoco, como soporte para la evasión de obligaciones contractuales y más aún si tenemos en cuenta el hecho que se ha venido presentando incumplimiento en el Plan de Obras reportado por la Interventoría. Además, Existe omisión por parte de la entidad, para determinar el riesgo que asume frente a compradores y vendedores, en lo que respecta a la venta de acciones de Fenoco antes de la suscripción del otrosí, nos encontramos frente al cambio de accionistas, donde se considera que la responsabilidad debe ser compartida entre los antiguos y nuevos accionistas, pero no es claro si en el negocio de compraventa de acciones los nuevos accionistas están dispuestos a asumir responsabilidad por los incumplimientos y las consecuencias de los mismos, antes de la realización del negocio, es decir antes de marzo de 2006.</t>
    </r>
  </si>
  <si>
    <t>Buscar los mecanismos que permitan el cumplimiento de Fenoco SA. de las obligaciones establecidas en el Contrato de Concesión, obligaciones mencionadas en dicho hallazgo que se encontraban enmarcadas en el tribunal de arbitramento interpuesto por Fenoco contra la ANI, en el cual Fenoco realizó el pago de la contraprestación acordada por los incumplimientos objeto de la demanda</t>
  </si>
  <si>
    <t>1.Informe con acuerdo conciliatorio del mes de junio de 2013
2. Otrosí 19 del 1 de octubre de 2014.                           
3. Comunicación de ANI sobre el levantamiento de la sanción por el incumplimiento del CTC
4. Soporte de transferencia de recursos objeto del acuerdo conciliatorio
5. Manual de Supervisión e Interventoría</t>
  </si>
  <si>
    <t>DISCIPLINARIA Y PENAL</t>
  </si>
  <si>
    <t>PENAL</t>
  </si>
  <si>
    <r>
      <rPr>
        <b/>
        <u/>
        <sz val="11"/>
        <rFont val="Calibri"/>
        <family val="2"/>
        <scheme val="minor"/>
      </rPr>
      <t>H60</t>
    </r>
    <r>
      <rPr>
        <sz val="11"/>
        <rFont val="Calibri"/>
        <family val="2"/>
        <scheme val="minor"/>
      </rPr>
      <t xml:space="preserve"> Se observa que a 31 de diciembre de 2006 el Consorcio Fenoco S.A., no cumplió con el Plan de Transición - Plan de Obras de Rehabilitación del sector Chiriguaná – Bogotá, ni con la programación de la ampliación de la vía La Loma Puerto Drummond.    </t>
    </r>
    <r>
      <rPr>
        <b/>
        <u/>
        <sz val="11"/>
        <rFont val="Calibri"/>
        <family val="2"/>
        <scheme val="minor"/>
      </rPr>
      <t>H61</t>
    </r>
    <r>
      <rPr>
        <sz val="11"/>
        <rFont val="Calibri"/>
        <family val="2"/>
        <scheme val="minor"/>
      </rPr>
      <t xml:space="preserve"> Dorada – Puerto Triunfo: Además de las 453 invasiones sobre la franja de la red férrea en el  municipio de Dorada, existen 3 nuevas invasiones  localizadas, tramos sin soldadura, rieles parcialmente unidos por eclisas, alcantarillas inconclusas sin el respectivo cabezote,     </t>
    </r>
    <r>
      <rPr>
        <b/>
        <u/>
        <sz val="11"/>
        <rFont val="Calibri"/>
        <family val="2"/>
        <scheme val="minor"/>
      </rPr>
      <t>H62</t>
    </r>
    <r>
      <rPr>
        <b/>
        <sz val="11"/>
        <rFont val="Calibri"/>
        <family val="2"/>
        <scheme val="minor"/>
      </rPr>
      <t xml:space="preserve"> </t>
    </r>
    <r>
      <rPr>
        <sz val="11"/>
        <rFont val="Calibri"/>
        <family val="2"/>
        <scheme val="minor"/>
      </rPr>
      <t xml:space="preserve">Nare – Puerto Berrío: falta la instalación de las traviesas de madera definitivas, falta terminar la colocación de ángulos metálicos , se presenta hundimiento de la banca férrea, alcantarillas sin cabezote o sin la tubería correspondiente, se observaron pantallas guarda balasto sin las respectivas placas prefabricadas las cuales fueron utilizadas en otros sectores de la rehabilitación, cunetas sin terminar, soldaduras con defectos geométricos, tramo sin señalizar.     </t>
    </r>
    <r>
      <rPr>
        <b/>
        <u/>
        <sz val="11"/>
        <rFont val="Calibri"/>
        <family val="2"/>
        <scheme val="minor"/>
      </rPr>
      <t>H64</t>
    </r>
    <r>
      <rPr>
        <u/>
        <sz val="11"/>
        <rFont val="Calibri"/>
        <family val="2"/>
        <scheme val="minor"/>
      </rPr>
      <t xml:space="preserve"> </t>
    </r>
    <r>
      <rPr>
        <sz val="11"/>
        <rFont val="Calibri"/>
        <family val="2"/>
        <scheme val="minor"/>
      </rPr>
      <t xml:space="preserve">   “En el Km. 322 de la vía férrea que de La Dorada conduce a Puerto Berrío, se observó que un sector de la plataforma férrea ya preparada con arme de carrilera, presenta material contaminado de desechos orgánicos y compactado con rana en forma irregular.     </t>
    </r>
    <r>
      <rPr>
        <b/>
        <u/>
        <sz val="11"/>
        <rFont val="Calibri"/>
        <family val="2"/>
        <scheme val="minor"/>
      </rPr>
      <t>H65</t>
    </r>
    <r>
      <rPr>
        <b/>
        <sz val="11"/>
        <rFont val="Calibri"/>
        <family val="2"/>
        <scheme val="minor"/>
      </rPr>
      <t xml:space="preserve"> </t>
    </r>
    <r>
      <rPr>
        <sz val="11"/>
        <rFont val="Calibri"/>
        <family val="2"/>
        <scheme val="minor"/>
      </rPr>
      <t xml:space="preserve">Variante Nare: A mayo 29 de 2007, pendiente de ejecutar por parte del Concesionario: construcción de box coulvert falso túnel en el Km. 294+020, construcción de cunetas, construcción alcantarilla Km. 296+735, empradizar algunos taludes de relleno, estabilización de los taludes inestables de corte  en concordancia con el diseño en: K293+900/K294+000; K294+500/550 y K296+140/170 lado derecho de la vía, Revestimiento en malla – concreto de los taludes en corte.     </t>
    </r>
    <r>
      <rPr>
        <b/>
        <u/>
        <sz val="11"/>
        <rFont val="Calibri"/>
        <family val="2"/>
        <scheme val="minor"/>
      </rPr>
      <t>H66</t>
    </r>
    <r>
      <rPr>
        <b/>
        <sz val="11"/>
        <rFont val="Calibri"/>
        <family val="2"/>
        <scheme val="minor"/>
      </rPr>
      <t xml:space="preserve"> </t>
    </r>
    <r>
      <rPr>
        <sz val="11"/>
        <rFont val="Calibri"/>
        <family val="2"/>
        <scheme val="minor"/>
      </rPr>
      <t xml:space="preserve">Puerto Berrío - Barrancabermeja: Se presentan fallas geológicas con hundimiento de la banca férrea en algunos sectores, alcantarillas colapsadas, en la mayoría de las alcantarillas a la fecha no se han iniciado las actividades de sustitución de tuberías, traviesas de madera en mal estado.   </t>
    </r>
    <r>
      <rPr>
        <b/>
        <u/>
        <sz val="11"/>
        <rFont val="Calibri"/>
        <family val="2"/>
        <scheme val="minor"/>
      </rPr>
      <t>H67</t>
    </r>
    <r>
      <rPr>
        <sz val="11"/>
        <rFont val="Calibri"/>
        <family val="2"/>
        <scheme val="minor"/>
      </rPr>
      <t xml:space="preserve"> Estación Grecia – Cabañas- Cantera Montecristo: Del km330+250 al km330+750 en épocas de lluvia se presenta inundación por desbordamiento de la quebrada la Malena.       </t>
    </r>
    <r>
      <rPr>
        <b/>
        <u/>
        <sz val="11"/>
        <rFont val="Calibri"/>
        <family val="2"/>
        <scheme val="minor"/>
      </rPr>
      <t>H70</t>
    </r>
    <r>
      <rPr>
        <b/>
        <sz val="11"/>
        <rFont val="Calibri"/>
        <family val="2"/>
        <scheme val="minor"/>
      </rPr>
      <t xml:space="preserve"> </t>
    </r>
    <r>
      <rPr>
        <sz val="11"/>
        <rFont val="Calibri"/>
        <family val="2"/>
        <scheme val="minor"/>
      </rPr>
      <t xml:space="preserve">Barrancabermeja – San Rafael de Lebrija: Alcantarillas colapsadas: Km. 451+640; Km. 454+130; Km. 484+000 y km484+430; 490+740; km490+823. Las traviesas de madera de los puentes comprendidos entre las abscisas Km. 443+000 al Km. 507+000 se encuentran en mal estado en un 50% en promedio. Falta mantenimiento en rocería y deshierbe en este tramo. En la abscisa Km. 456+134 se presenta hundimiento de la banca férrea.     </t>
    </r>
    <r>
      <rPr>
        <b/>
        <u/>
        <sz val="11"/>
        <rFont val="Calibri"/>
        <family val="2"/>
        <scheme val="minor"/>
      </rPr>
      <t>H71</t>
    </r>
    <r>
      <rPr>
        <sz val="11"/>
        <rFont val="Calibri"/>
        <family val="2"/>
        <scheme val="minor"/>
      </rPr>
      <t xml:space="preserve"> Barrancabermeja - Ramal Capulco – Gamarra -Chiriguaná:  se presenta hundimientos de la banca férrea, en algunos tramos,  pendientes de soldadura, faltan clips de fijación de los rieles, puentes y alcantarillas y cunetas sin limpieza, algunas no presentan descole, falta de rocería y deshierbe.     </t>
    </r>
    <r>
      <rPr>
        <b/>
        <u/>
        <sz val="11"/>
        <rFont val="Calibri"/>
        <family val="2"/>
        <scheme val="minor"/>
      </rPr>
      <t>H72</t>
    </r>
    <r>
      <rPr>
        <b/>
        <sz val="11"/>
        <rFont val="Calibri"/>
        <family val="2"/>
        <scheme val="minor"/>
      </rPr>
      <t xml:space="preserve"> </t>
    </r>
    <r>
      <rPr>
        <sz val="11"/>
        <rFont val="Calibri"/>
        <family val="2"/>
        <scheme val="minor"/>
      </rPr>
      <t xml:space="preserve">En el Km. 600+400 se presentan caídas de tierra por la inestabilidad de los taludes a lado y lado; cuyo tratamiento de estabilidad aún no ha dado ningún resultado.   </t>
    </r>
    <r>
      <rPr>
        <b/>
        <u/>
        <sz val="11"/>
        <rFont val="Calibri"/>
        <family val="2"/>
        <scheme val="minor"/>
      </rPr>
      <t>H73</t>
    </r>
    <r>
      <rPr>
        <sz val="11"/>
        <rFont val="Calibri"/>
        <family val="2"/>
        <scheme val="minor"/>
      </rPr>
      <t xml:space="preserve"> Ramal Capulco. . Falta instalación del cambiavías del triángulo de inversión Km. 598, la reconstrucción de la banca del Km. 601+850 al Km. 602 (cambiavías o punta de agujas de la entrada a los patios de puerto capullo) y hacer el alce, nivelación y alineación de todo el tramo el Ramal</t>
    </r>
  </si>
  <si>
    <t>La Entidad adelantó las gestiones necesarias en busca del cabal cumplimiento de las obligaciones contractuales asumidas por el Concesionario Fenoco  antes, durante y después de la suscripción del Otrosí 12 y su respectivo Plan de Transición, situación que concluyó con la firma del acuerdo conciliatorio de 2013, avalado por la Procuraduría General de la República. Además se establecerán mecanismos de seguimiento y control</t>
  </si>
  <si>
    <t xml:space="preserve">1. Obligaciones contractuales del Concesionario Fenoco- Plan de Transición
2. Informe y valoración de la Interventoría frente a las actividades contractuales incumplidas en el marco del Contrato de Concesión.
3. Reiteración a FENOCO de las actividades incumplidas hasta la fecha. 
4. Valoración presupuesto de incumplimientos - Antes  y después del  plan de transición.
5. Pretensiones de las partes en la demanda principal y de reconvención.
6. Acuerdo conciliatorio de mayo 24 de 2013 acogido por el Tribunal de Arbitramento mediante auto 53 de junio 11 de 2013.
7. Manual de interventoría y supervisión. 
8. Seguimiento y control por trayectos.  
</t>
  </si>
  <si>
    <t xml:space="preserve">1. Otrosí 12- Anexo 1  Plan de Transición
2. Comunicaciones de Interventoría
3. Comunicaciones de la Entidad INCO hoy ANI
4. Valoración presupuesto de incumplimientos- Antes  y después del  plan de transición.
5. Tribunal de arbitramento (pretensiones debatidas)
6.  Acuerdo conciliatorio de mayo 24 de 2013
7. Manual de interventoría y supervisión. 
8. Seguimiento y control por trayectos.  </t>
  </si>
  <si>
    <t>Estudio I
INF. 3 MM&amp;D Rad. No. 2016-409-061729-2 Pag. 13</t>
  </si>
  <si>
    <r>
      <t xml:space="preserve">Al paso por el corregimiento de Cocorná, se presenta la división de dicha población por la línea férrea y bastante aproximación entre las viviendas y el corredor férreo. Situación de alto riesgo para la operación, si se tiene en cuenta la existencia de </t>
    </r>
    <r>
      <rPr>
        <b/>
        <u/>
        <sz val="11"/>
        <rFont val="Calibri"/>
        <family val="2"/>
        <scheme val="minor"/>
      </rPr>
      <t>pasos a nivel irregulares</t>
    </r>
    <r>
      <rPr>
        <sz val="11"/>
        <rFont val="Calibri"/>
        <family val="2"/>
        <scheme val="minor"/>
      </rPr>
      <t xml:space="preserve"> construidos por la comunidad sin señalización alguna.</t>
    </r>
  </si>
  <si>
    <t xml:space="preserve">Debido a que los tramos al sur de Chiriguaná fueron desafectados mediante el otrosí No 12 de 2006,  se deberá incluir en el proceso licitatorio de los nuevos administradores del corredor férreo la medidas correspondientes para garantizar la seguridad en la operación y de las poblaciones pro las cuales pase el tren. </t>
  </si>
  <si>
    <t>1. Minutas contratos con alcances técnicos
2. Actas de inicio
3. Informe técnico de Interventoría
4. Informe mensuales de interventoría de seguimiento al avance 
5. Seguimiento y control por trayectos
6. Manual de Supervisión e Interventoría
7. Informe Argumentativo de cierre hallazgo</t>
  </si>
  <si>
    <t>Replanteado II</t>
  </si>
  <si>
    <t>No competencia de la ANI</t>
  </si>
  <si>
    <t>Invasión derecho de via</t>
  </si>
  <si>
    <r>
      <rPr>
        <b/>
        <u/>
        <sz val="11"/>
        <rFont val="Calibri"/>
        <family val="2"/>
        <scheme val="minor"/>
      </rPr>
      <t>H69</t>
    </r>
    <r>
      <rPr>
        <sz val="11"/>
        <rFont val="Calibri"/>
        <family val="2"/>
        <scheme val="minor"/>
      </rPr>
      <t xml:space="preserve"> En el tramo que va de la Estación Grecia a Puerto Berrío, persiste la presencia de invasiones urbanas, en su mayoría a lado y lado de la franja férrea, así como pasos a nivel irregulares ubicados a lo largo del trayecto. De igual forma, existen </t>
    </r>
    <r>
      <rPr>
        <b/>
        <u/>
        <sz val="11"/>
        <rFont val="Calibri"/>
        <family val="2"/>
        <scheme val="minor"/>
      </rPr>
      <t xml:space="preserve">nuevas invasiones </t>
    </r>
    <r>
      <rPr>
        <sz val="11"/>
        <rFont val="Calibri"/>
        <family val="2"/>
        <scheme val="minor"/>
      </rPr>
      <t xml:space="preserve">a lado y lado del corredor férreo entre el Km. 220 y el Km. 222 entre Dorada y Puerto Berrío, alcantarilla colapsada en el Km. 346+650; en determinados sectores cerca a Cabañas, existe invasión de la vegetación a la banca férrea por falta de rocería de la misma y deshierbe en todo el trayecto. 
</t>
    </r>
    <r>
      <rPr>
        <b/>
        <u/>
        <sz val="11"/>
        <rFont val="Calibri"/>
        <family val="2"/>
        <scheme val="minor"/>
      </rPr>
      <t>H77</t>
    </r>
    <r>
      <rPr>
        <sz val="11"/>
        <rFont val="Calibri"/>
        <family val="2"/>
        <scheme val="minor"/>
      </rPr>
      <t xml:space="preserve"> A lo largo de la vía férrea entre Santa Marta y Puerto Drummond, se observaron </t>
    </r>
    <r>
      <rPr>
        <b/>
        <u/>
        <sz val="11"/>
        <rFont val="Calibri"/>
        <family val="2"/>
        <scheme val="minor"/>
      </rPr>
      <t>nuevas invasiones</t>
    </r>
    <r>
      <rPr>
        <sz val="11"/>
        <rFont val="Calibri"/>
        <family val="2"/>
        <scheme val="minor"/>
      </rPr>
      <t xml:space="preserve"> urbanas y en las afueras de la ciudad, que en su mayoría ocupan la franja a lado y lado del eje de la vía férrea. A septiembre de 2006 el número de invasiones asciende a 786, que corresponde al 59% de la totalidad del corredor férreo entre Chiriguaná y Santa Marta, el cual está afectado por 1336 invasiones En la ciudad de Santa Marta se han venido incrementando con mayor auge las invasiones sobre el corredor férreo, pues según el último censo realizado por Fenoco S. A,  en el 2007 en esta zona urbana se encontraron 1.190 invasiones.</t>
    </r>
  </si>
  <si>
    <t xml:space="preserve">Debido a que existen invasiones  preexistentes generadas antes de entregar el corredor férreo al concesionario y que en el Decreto 1791 de 2003, se dispuso que “El Ministerio de Transporte asumirá, una vez culminada la liquidación de la Empresa Colombiana de Vías Férreas –Ferrovías en Liquidación, la totalidad de los procesos judiciales”, además que el Instituto ha solicitado acompañamiento de la procuraduría , para que  los entes obligados a proteger y cuidar los bienes de uso público, se solicitara asignar el cumplimiento de estas obligaciones a las autoridades municipales.
En cuanto a las invasiones nuevas, el Concesionario y los nuevos contratistas de obra de los tramos al sur de Chiriguaná tienen la obligación contractual de interponer las respectivas querellas antes los Autoridades Municipales. </t>
  </si>
  <si>
    <t>1. Minutas contratos con alcances técnicos
2. Actas de inicio
3. Informes de Interventorías sobre estado de invasiones en los corredores férreos objeto de este hallazgo
4. Informes de seguimiento al mantenimiento corredor Dorada - Chiriguaná
5.Oficios con actuaciones del concesionario referidas a la restitución del corredor
6.Informes de interventoría referido a seguimiento de invasiones
7. Informes trimestrales y mensuales estado de ocupaciones Dorada - Chiriguaná. 
8. Manual de Supervisión e Interventoría
9.  Informe Argumentativo de cierre hallazgo</t>
  </si>
  <si>
    <t>Presencia de invasores</t>
  </si>
  <si>
    <t>como resultante del análisis y selectiva realizada a los elementos dado en concesión se estableció un faltante en Bello, Santa Marta, Facatativá y Barrancabermeja que asciende a los $19´92M. El cual deberá ser aclarado por el concesionario FENOCO S.A. cuando se adopte la decisión definitiva sobre el inventario de los elementos desafectados. De igual manera, se le debe dar el tratamiento establecido por las normas a los hurtos encontrados.</t>
  </si>
  <si>
    <t xml:space="preserve">Realizar la entrega de los bienes muebles e inmuebles desafectados de la concesión para determinar si existen o no faltantes. 
En caso de existir faltantes se solicitará al concesionario que adelante las acciones establecidas en el contrato </t>
  </si>
  <si>
    <t>1.  Informes de Liquidación Interventoría
2. Actas de entrega y recibo ANI-Fenoco
3. Acta de liquidación tramo sur Dorada - Chiriguaná y Bogotá - Belencito ANI - FNC
4.  Informe Argumentativo de cierre hallazgo</t>
  </si>
  <si>
    <t>Problemas en actuaciones contractuales</t>
  </si>
  <si>
    <t>Incumplimiento obligaciones</t>
  </si>
  <si>
    <r>
      <rPr>
        <b/>
        <u/>
        <sz val="11"/>
        <rFont val="Calibri"/>
        <family val="2"/>
        <scheme val="minor"/>
      </rPr>
      <t>H36-52</t>
    </r>
    <r>
      <rPr>
        <b/>
        <sz val="11"/>
        <rFont val="Calibri"/>
        <family val="2"/>
        <scheme val="minor"/>
      </rPr>
      <t xml:space="preserve"> Modificación Contrato de Concesión. </t>
    </r>
    <r>
      <rPr>
        <sz val="11"/>
        <rFont val="Calibri"/>
        <family val="2"/>
        <scheme val="minor"/>
      </rPr>
      <t xml:space="preserve">La entidad modificó mediante “Documento Final de Ajuste de Cláusulas” los plazos contractuales para la puesta en servicio de la infraestructura de operación (áreas de servicio, centros de control operacional, áreas de pesaje, etc.), los cuales debían estar en funcionamiento 6 meses después reiniciada la etapa de construcción.  </t>
    </r>
    <r>
      <rPr>
        <b/>
        <u/>
        <sz val="11"/>
        <rFont val="Calibri"/>
        <family val="2"/>
        <scheme val="minor"/>
      </rPr>
      <t>H39-56</t>
    </r>
    <r>
      <rPr>
        <b/>
        <sz val="11"/>
        <rFont val="Calibri"/>
        <family val="2"/>
        <scheme val="minor"/>
      </rPr>
      <t xml:space="preserve"> </t>
    </r>
    <r>
      <rPr>
        <sz val="11"/>
        <rFont val="Calibri"/>
        <family val="2"/>
        <scheme val="minor"/>
      </rPr>
      <t xml:space="preserve">Modificaciones al Contrato de Concesión. La Subdirección de Gestión Contractual del INCO ha realizado numerosas modificaciones al Contrato de Concesión 0377 de julio 15 de 2002, sin que se observe la existencia de una estructura determinada del proyecto o la existencia de fundamentos técnicos, jurídicos y financieros que ameriten el constante cambio en las decisiones en detrimento de los intereses de los usuarios de la vía, el Estado y en beneficio del concesionario.  </t>
    </r>
    <r>
      <rPr>
        <b/>
        <u/>
        <sz val="11"/>
        <rFont val="Calibri"/>
        <family val="2"/>
        <scheme val="minor"/>
      </rPr>
      <t>H37-54</t>
    </r>
    <r>
      <rPr>
        <b/>
        <sz val="11"/>
        <rFont val="Calibri"/>
        <family val="2"/>
        <scheme val="minor"/>
      </rPr>
      <t xml:space="preserve"> </t>
    </r>
    <r>
      <rPr>
        <sz val="11"/>
        <rFont val="Calibri"/>
        <family val="2"/>
        <scheme val="minor"/>
      </rPr>
      <t xml:space="preserve">Estaciones de Pesaje. Según el numeral 1, 2, 3, 2, 2 seis meses después de suscrita el acta de Iniciación de la etapa de construcción, deben existir, como mínimo dos estaciones de pesaje fijas, sin embargo no se encontró ninguna estación de pesaje fija en operación.  </t>
    </r>
    <r>
      <rPr>
        <b/>
        <u/>
        <sz val="11"/>
        <rFont val="Calibri"/>
        <family val="2"/>
        <scheme val="minor"/>
      </rPr>
      <t>H40-57</t>
    </r>
    <r>
      <rPr>
        <b/>
        <sz val="11"/>
        <rFont val="Calibri"/>
        <family val="2"/>
        <scheme val="minor"/>
      </rPr>
      <t xml:space="preserve"> </t>
    </r>
    <r>
      <rPr>
        <sz val="11"/>
        <rFont val="Calibri"/>
        <family val="2"/>
        <scheme val="minor"/>
      </rPr>
      <t xml:space="preserve">Acta Modificatoria. En el Acta de iniciación de la Etapa de Construcción de Agosto 24 de 2004 del Contrato de Concesión 0377 de 2002, se acordó reubicar el peaje de tuta y suspender los términos para su construcción hasta la modificación contractual previa evaluación técnica y jurídica para tal fin, sin embargo, con la suscripción del acta se está modificando el contrato al ordenar obras y suspender los términos para las mismas.  </t>
    </r>
    <r>
      <rPr>
        <b/>
        <u/>
        <sz val="11"/>
        <rFont val="Calibri"/>
        <family val="2"/>
        <scheme val="minor"/>
      </rPr>
      <t>H243-36</t>
    </r>
    <r>
      <rPr>
        <sz val="11"/>
        <rFont val="Calibri"/>
        <family val="2"/>
        <scheme val="minor"/>
      </rPr>
      <t xml:space="preserve"> Actualmente está en construcción la estación de pesaje de Tuta, que inicialmente prevé su construcción seis meses después de suscrita el acta de iniciación de la etapa de construcción, por lo cual se presume deficiencias en la prestación del servicio a los usuarios de la vía. Esto teniendo en cuenta que según el numeral 1, 2, 3, 2, 2, deben existir, como mínimo dos estaciones de pesaje fijas.</t>
    </r>
  </si>
  <si>
    <t>El documento final de ajuste de cláusulas  del 29 de septiembre de 2005 debía versar solamente sobre las modificaciones y ajustes previstos en el Acuerdo para la Modificación del Contrato de Concesión Nº 0377 de 2002 de julio de 2005– con el objeto de efectuar la Construcción de la Doble Calzada en el Proyecto Vial “Briceño – Tunja – Sogamoso, tal y como había sido acordado en ese mismo documento en el artículo sexto</t>
  </si>
  <si>
    <t xml:space="preserve">Esto tiene como consecuencia que esta infraestructura de operación que ya debía estar en funcionamiento, aún no esté terminada y este supeditada su construcción y entrega a la adquisición de predios que el concesionario hace cuando lo cree mas conveniente a sus intereses. </t>
  </si>
  <si>
    <t>Establecer lineamientos rigurosos para evaluar y aprobar modificaciones a los contratos.</t>
  </si>
  <si>
    <t>Asegurar el cumplimiento normativo relacionado con las modificaciones contractuales y el logro de los objetivos del proyecto.</t>
  </si>
  <si>
    <t>1. Informe Jurídico.
2. Informe de Interventoría.
3. Informe de Supervisión.
4. Manual de Contratación
5. Resolución de Comité de Contratación
6. Resolución 959 de 2013 - Bitácora</t>
  </si>
  <si>
    <t>CR_Briceño-Tunja-Sogamoso</t>
  </si>
  <si>
    <t>Briceño Tunja Sogamoso</t>
  </si>
  <si>
    <t>Vicepresidencia Ejecutiva</t>
  </si>
  <si>
    <r>
      <rPr>
        <b/>
        <sz val="11"/>
        <rFont val="Calibri"/>
        <family val="2"/>
        <scheme val="minor"/>
      </rPr>
      <t>Vicepresidencia Ejecutiva -</t>
    </r>
    <r>
      <rPr>
        <sz val="11"/>
        <rFont val="Calibri"/>
        <family val="2"/>
        <scheme val="minor"/>
      </rPr>
      <t xml:space="preserve"> Vicepresidencia Jurídica</t>
    </r>
  </si>
  <si>
    <t>Germán Córdoba - Fernando Iregui</t>
  </si>
  <si>
    <t>Cumplido en SIRECI jun-2015. NO revisado por la CGR.</t>
  </si>
  <si>
    <r>
      <t>Pago de obras adicionales.</t>
    </r>
    <r>
      <rPr>
        <sz val="11"/>
        <rFont val="Calibri"/>
        <family val="2"/>
        <scheme val="minor"/>
      </rPr>
      <t xml:space="preserve"> Se presenta un presunto detrimento patrimonial de $7.516 millones, generado en el momento de reconocerle al concesionario una inflación del 7% y una TIR del 11% en el pago de las obras adicionales y una inflación del 7% en el pago de los costos de mantenimiento y operación del tramo 12, según se describe a continuación: Se presenta diferencia a favor del Estado entre el valor pagado por el INCO al Concesionario, debido a que para su calculo se reconoció una inflación del 7%, cifra superior a la real causada entre julio de 2005 y 2007, así mismo, se pago a una tasa de oportunidad superior pactada en el contrato para las obras ejecutadas a esa fecha, tasa del 11% real cuyo equivalente es del 18.77%  corriente, esto nos arroja una diferencia del $7.485 millones de 2007.</t>
    </r>
  </si>
  <si>
    <t>Reconocimiento de una inflación del 7%, cifra superior a la real causada entre julio de 2005 y 2007, así mismo, se pagó a una tasa de oportunidad superior pactada en el contrato para las obras ejecutadas a esa fecha.</t>
  </si>
  <si>
    <t>Presunto detrimento patrimonial a favor del Estado por el valor pagado por el INCO al Concesionario.</t>
  </si>
  <si>
    <t>Teniendo en cuenta que actualmente las controversias contractuales están siendo dirimidas por un Tribunal de Arbitramento como mecanismo de solución de controversias,  las acciones a adoptar están sujetas al resultado del mismo.</t>
  </si>
  <si>
    <t>Obtener decisión de la justicia arbitral que resuelva si efectivamente se presentó desplazamiento en el Cronograma de Inversiones</t>
  </si>
  <si>
    <t>1. Demanda de Reconvención Tribunal Uno (pretensiones Trigésima Quinta Principal y Trigésima Sexta Principal)
2. Manual de Contratación
3. Resolución de Bitácora
4. Manual de Interventoría y Supervisión</t>
  </si>
  <si>
    <t>CR_Bosa-Granada-Girardot</t>
  </si>
  <si>
    <t>Bosa Granada Girardot</t>
  </si>
  <si>
    <t>DISCIPLINARIA Y FISCAL</t>
  </si>
  <si>
    <t>FISCAL</t>
  </si>
  <si>
    <r>
      <t xml:space="preserve">Variante Sur. </t>
    </r>
    <r>
      <rPr>
        <sz val="11"/>
        <rFont val="Calibri"/>
        <family val="2"/>
        <scheme val="minor"/>
      </rPr>
      <t>La Variante Sur de Pereira (tramo 3) no cumple su cometido de variante, debido a que de aproximadamente 13 kilómetros de variante, sólo se han construido 4,5 kilómetros, situación que no ha permitido reducir el flujo de vehículos de carga por la ciudad de Pereira.</t>
    </r>
  </si>
  <si>
    <t>De aproximadamente 13 kilómetros de variante, sólo se han construido 4,5 kilómetros.</t>
  </si>
  <si>
    <t>No se ha permitido reducir el flujo de vehículos de carga por la ciudad de Pereira.</t>
  </si>
  <si>
    <t>Terminar la variante Sur
Implementar las acciones requeridas para verificar que los predios requeridos ya fueron adquiridos y se utilizaron en el desarrollo de las obras para la construcción de la Variante Sur de Pereira, incluyendo el acceso a Alcalá</t>
  </si>
  <si>
    <t>Garantizar una adecuada movilidad y conectividad entre la ciudad de Pereira y el Departamento del Quindío
Utilización de los predios requeridos y adquiridos</t>
  </si>
  <si>
    <t>1. Manual de Supervisión e Interventoría
2. Acta de terminación de variante Sur
3. Informe de obras ejecutadas y operación variante Sur de Pereira, incluyendo el acceso a Alcalá.
4. Registro filmico del recorrido del tramo
5. Procedimiento predial
6. Informe de cierre</t>
  </si>
  <si>
    <r>
      <t xml:space="preserve">Vicepresidencia de Gestión Contractual - </t>
    </r>
    <r>
      <rPr>
        <sz val="11"/>
        <rFont val="Calibri"/>
        <family val="2"/>
        <scheme val="minor"/>
      </rPr>
      <t>Vicepresidencia de Planeación, Riesgos y Entorno</t>
    </r>
  </si>
  <si>
    <t>Andrés Figueredo - Jaime García</t>
  </si>
  <si>
    <t>2007R</t>
  </si>
  <si>
    <t>Incluir informe de interventoría o supervisión y acta de recibo que certifique la terminación de las obras de la variante (con video), incluyendo el acceso a Alcalá. Retirar la UM 1:  Informe de control y seguimiento  a la gestión predial del concesionario</t>
  </si>
  <si>
    <t>INF 6. MM&amp;D  Rad. No. 2016-409-089297-2 pag. 8</t>
  </si>
  <si>
    <t>Problemas de gestión predial</t>
  </si>
  <si>
    <t>Retraso obras por predios</t>
  </si>
  <si>
    <t xml:space="preserve"> </t>
  </si>
  <si>
    <t>En el sector del peaje de Villarrica (Tramo 2), se observó la invasión de vendedores ambulantes, inclusive en el sitio de las casetas de peaje, sin ningún tipo de control.</t>
  </si>
  <si>
    <t xml:space="preserve">Examinar las soluciones que podrían plantearse frente a la invasión de vendederos ambulantes en el sector del peaje de Villarrica. </t>
  </si>
  <si>
    <t xml:space="preserve">Encontrar una alternativa viable para la solución de esta problemática. </t>
  </si>
  <si>
    <t xml:space="preserve">1. Oficio de requerimiento a la Interventoría. 
2. Informe de Interventoría. 
3. Oficio al Concesionario. 
4. Concepto Jurídico. 
5. Memorando a Defensa Judicial para definición
6. Contrato estándar 4G - Apéndice 2 técnico parte 8 - socio ambiental
7. Manual de Supervisión e Interventoría
</t>
  </si>
  <si>
    <t>CR_Malla Vial del Valle del Cauca y Cauca</t>
  </si>
  <si>
    <t>Malla Vial del Valle del Cauca y Cauca</t>
  </si>
  <si>
    <r>
      <t xml:space="preserve">Adquisición de Predios. </t>
    </r>
    <r>
      <rPr>
        <sz val="11"/>
        <rFont val="Calibri"/>
        <family val="2"/>
        <scheme val="minor"/>
      </rPr>
      <t>La entidad, dos días antes de terminar la etapa de preconstrucción, modificó las condiciones pactadas en el contrato de concesión, con documento modificatorio  del 08 de abril de 2008 cambia las condiciones para adquisición de predios (numeral 6.3 de la cláusula 6 del contrato de concesión). El concesionario ya no tiene que haber adquirido la totalidad de los predios como condición necesaria para poder dar por terminada la etapa de preconstrucción y poder firmar el acta de inicio de la etapa de construcción. Se favoreció al concesionario al no imponer las sanciones establecidas en el contrato debido al atraso que tiene en la gestión predial. Por el contrario se dio inicio a la etapa de construcción en contravía a lo pactado desde los pliegos de condiciones y de acuerdo a los requisitos generales que fueron tenidos en cuenta para la calificación de todos los proponentes y a los cuales se comprometió el concesionario al firmar el contrato;  esto tiene como consecuencia que se haya dado inicio a la etapa de construcción sin ninguna sanción incumpliendo lo pactado en el contrato.</t>
    </r>
  </si>
  <si>
    <t>Modificación de compromisos contractuales favoreciendo al concesionario</t>
  </si>
  <si>
    <t>Esto tiene como consecuencia que se haya dado inicio a la etapa de construcción sin ninguna sanción incumpliendo lo pactado en el contrato.</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</si>
  <si>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con la implementación del manual de interventoria y supervisión, el modelo estandar 4G, la resolución de Bitacora, el manual de contratación, se buscan evitar futuras observaciones relacionadas.</t>
  </si>
  <si>
    <t>Asegurar que las modificaciones contractuales cumplen la normatividad vigente y previene hechos similares a futuro</t>
  </si>
  <si>
    <t>1) Acuerdo
2) Aprobación del Acuerdo
3)Documentos de Reversión
4)Análisis Financiero del Acuerdo de Terminación
5) Resolucion 959 de 2013 -Bitacora
6) Manual de contratación
7) Resolución que crea el comité de contratación</t>
  </si>
  <si>
    <t>CR_Zona Metropolitana de Bucaramanga</t>
  </si>
  <si>
    <t>Zona Metropolitana de Bucaramanga</t>
  </si>
  <si>
    <t>Revisado por la CGR contra SIRECI a 31-dic-2014 y declarado no efectivo.Plan ajustado en el plan de choque no revisado por la CGR. Se mantiene U.M. de plan de choque para consideración de la CGR.</t>
  </si>
  <si>
    <t>Plan mejorado después del 31-dic-2014. En este sentido, para mostrar diferencia frente al último plan publicado en SIRECI, incluir una nueva unidad de medida que sea un informe de supervisión con el detalle de la gestión adelantada.</t>
  </si>
  <si>
    <t>88</t>
  </si>
  <si>
    <t xml:space="preserve">Este Hallazgo consolida los siguientes: 62-102(89), 63-103(90) y 65-105(92). * En paréntesis el número real del hallazgo </t>
  </si>
  <si>
    <r>
      <rPr>
        <b/>
        <u/>
        <sz val="11"/>
        <rFont val="Calibri"/>
        <family val="2"/>
        <scheme val="minor"/>
      </rPr>
      <t>H62-102</t>
    </r>
    <r>
      <rPr>
        <b/>
        <sz val="11"/>
        <rFont val="Calibri"/>
        <family val="2"/>
        <scheme val="minor"/>
      </rPr>
      <t xml:space="preserve"> - Mantenimiento corredor férreo.</t>
    </r>
    <r>
      <rPr>
        <sz val="11"/>
        <rFont val="Calibri"/>
        <family val="2"/>
        <scheme val="minor"/>
      </rPr>
      <t xml:space="preserve"> El tramo en toda su extensión presenta deficiencias en el mantenimiento de la vía férrea, específicamente en lo correspondiente a: rocería, limpieza de cunetas, suministro de balasto y nivelación en algunos sectores, cambios de las traviesas en mal estado de los puentes y pontones que conforman la red, retiro de derrumbes y limpieza de alcantarillas entre otros.  Sector Zarzal – Tebaida. En el tramo comprendido entre el k332 y k333, debido a la colmatación de la cuneta y taponamiento de la alcantarilla del lugar se presenta desbordamiento de la quebrada sobre la banca férrea que amenaza la estabilidad de la misma. 
</t>
    </r>
    <r>
      <rPr>
        <b/>
        <u/>
        <sz val="11"/>
        <rFont val="Calibri"/>
        <family val="2"/>
        <scheme val="minor"/>
      </rPr>
      <t>H63-103</t>
    </r>
    <r>
      <rPr>
        <b/>
        <sz val="11"/>
        <rFont val="Calibri"/>
        <family val="2"/>
        <scheme val="minor"/>
      </rPr>
      <t xml:space="preserve"> Traviesas de madera</t>
    </r>
    <r>
      <rPr>
        <sz val="11"/>
        <rFont val="Calibri"/>
        <family val="2"/>
        <scheme val="minor"/>
      </rPr>
      <t xml:space="preserve">. Las traviesas de madera que conforman los sectores de inicio y terminación de cada una de las curvas comprendidas entre Zarzal y la Tebaida, presentan un alto grado de deterioro; por lo tanto, los rieles se encuentran desprendidos.  Situación que pone en alto riesgo la seguridad en el tránsito de trenes y demás vehículos férreos. 
</t>
    </r>
    <r>
      <rPr>
        <b/>
        <u/>
        <sz val="11"/>
        <rFont val="Calibri"/>
        <family val="2"/>
        <scheme val="minor"/>
      </rPr>
      <t>H65-105</t>
    </r>
    <r>
      <rPr>
        <b/>
        <sz val="11"/>
        <rFont val="Calibri"/>
        <family val="2"/>
        <scheme val="minor"/>
      </rPr>
      <t xml:space="preserve">  - Sin rehabilitar.  </t>
    </r>
    <r>
      <rPr>
        <sz val="11"/>
        <rFont val="Calibri"/>
        <family val="2"/>
        <scheme val="minor"/>
      </rPr>
      <t xml:space="preserve">El sector comprendido entre Yumbo – Cali y la población de Cerrito en una extensión aproximada de 50 kilómetros, presenta condiciones de alto riesgo para la operación férrea, debido entre otros aspectos a la presencia de rieles desalineados sobre una banca férrea desnivelada con traviesas deterioradas en toda su extensión y puentes sin rehabilitación ni mantenimiento alguno.
</t>
    </r>
    <r>
      <rPr>
        <b/>
        <u/>
        <sz val="11"/>
        <rFont val="Calibri"/>
        <family val="2"/>
        <scheme val="minor"/>
      </rPr>
      <t>H287-80</t>
    </r>
    <r>
      <rPr>
        <sz val="11"/>
        <rFont val="Calibri"/>
        <family val="2"/>
        <scheme val="minor"/>
      </rPr>
      <t xml:space="preserve"> En visita de inspección al Corredor Férreo se evidenciaron deficiencias en el mantenimiento, en los tramos Buenaventura – Dagua y Yumbo – Palmira.</t>
    </r>
  </si>
  <si>
    <t xml:space="preserve">Poca atención del Inco e Interventoría en cuanto al cumplimiento de los compromisos contractuales del Concesionario. </t>
  </si>
  <si>
    <t xml:space="preserve">Las condiciones actuales para el transporte ferroviario no brindan la seguridad y confiabilidad requerida que al menos permita disminuir la cifra de 92 descarrilamientos presentados en el 2007.no obstante la baja frecuencia de movilización que presenta el equipo remolcado (aproximadamente entre 2 y 4 trenes por día). </t>
  </si>
  <si>
    <t>Ejecutar proceso sancionatorio al concesionario y fortalecer los lineamientos de monitoreo y control del proyecto</t>
  </si>
  <si>
    <t>Asegurar el cumplimiento de las obligaciones contractuales del concesionario</t>
  </si>
  <si>
    <t xml:space="preserve">1. Informe de interventoría actualizado
2. Informe del Concesionario
3. Manual de Supervisión e Interventoría
4. Ejecutar proceso sancionatorio
5. Informe de cierre
6, Plan de normalización </t>
  </si>
  <si>
    <t xml:space="preserve">1. Informe de interventoría actualizado
2. Informe del Concesionario
3. Manual de Supervisión e Interventoría
4. Imposición de Multa a FDP según resultado del proceso sancionatorio
5. Informe de cierre
6, Plan de normalización </t>
  </si>
  <si>
    <t>Incorporar soporte que demuestre el mantenimiento a las traviesas</t>
  </si>
  <si>
    <t>SI
INF 2 Rad. 2016-409-054482 pag.  31</t>
  </si>
  <si>
    <t>N/A</t>
  </si>
  <si>
    <t>No hay impacto</t>
  </si>
  <si>
    <t xml:space="preserve">H64-104 Comunicaciones. No existe un Sistema de Comunicaciones con servicio satelital que permita el cubrimiento en tiempo real de la totalidad del corredor férreo, tal como lo contempla contractualmente el Plan de Obras vigente. El control de la operación de transporte férreo se realiza por radio teléfono y celular, presentándose sectores donde es deficiente la cobertura de estos dos medios de comunicación; tales como los comprendidos entre Cali - La Cumbre – Buenaventura, Buga - Zarzal.  El sector Zarzal – La Tebaida aún no cuenta con cubrimiento alguno. </t>
  </si>
  <si>
    <t>Poca gestión del Concesionario y del Inco, no obstante las comunicaciones de la Interventoría sobre este aspecto.</t>
  </si>
  <si>
    <t xml:space="preserve">Incremento del grado de incertidumbre sobre la ejecución y terminación normal de las obras.   </t>
  </si>
  <si>
    <t>1. Verificación de obligación contractual relacionada con el sistema de comunicaciones</t>
  </si>
  <si>
    <t>1. Informe de Interventoría
2. Informe de concesionario sobre sistema actual de comunicaciones
3. Manual de Supervisión e Interventoría</t>
  </si>
  <si>
    <r>
      <rPr>
        <b/>
        <u/>
        <sz val="11"/>
        <rFont val="Calibri"/>
        <family val="2"/>
        <scheme val="minor"/>
      </rPr>
      <t>H67-107</t>
    </r>
    <r>
      <rPr>
        <b/>
        <sz val="11"/>
        <rFont val="Calibri"/>
        <family val="2"/>
        <scheme val="minor"/>
      </rPr>
      <t xml:space="preserve"> Equipo de tracción.</t>
    </r>
    <r>
      <rPr>
        <sz val="11"/>
        <rFont val="Calibri"/>
        <family val="2"/>
        <scheme val="minor"/>
      </rPr>
      <t xml:space="preserve"> La disponibilidad de los equipos de tracción férrea (locomotoras) para el transporte de carga es escasa. En la fecha de la inspección a los Talleres de Palmira (abril 17 de 2008), se encontró la Dresina  con más de un año sin repararse. El Concesionario  disponía únicamente de cuatro locomotoras activas, una en el frente de obra de rehabilitación y tres asignadas a los trenes comerciales; situación que evidencia una oferta de servicio mínima para una demanda atendida muy baja, máxime si se tiene en cuenta que de  acuerdo con los estudios que dieron origen a la licitación de la Concesión, la demanda económicamente viable asciende a cerca  de 1,7 millones de toneladas año y en el 2007 se transportaron 84.424 toneladas correspondientes tan solo al 5 por ciento del potencial estimado. 
</t>
    </r>
    <r>
      <rPr>
        <b/>
        <sz val="11"/>
        <rFont val="Calibri"/>
        <family val="2"/>
        <scheme val="minor"/>
      </rPr>
      <t xml:space="preserve">
</t>
    </r>
    <r>
      <rPr>
        <b/>
        <u/>
        <sz val="11"/>
        <rFont val="Calibri"/>
        <family val="2"/>
        <scheme val="minor"/>
      </rPr>
      <t>H283-76</t>
    </r>
    <r>
      <rPr>
        <u/>
        <sz val="11"/>
        <rFont val="Calibri"/>
        <family val="2"/>
        <scheme val="minor"/>
      </rPr>
      <t xml:space="preserve"> </t>
    </r>
    <r>
      <rPr>
        <sz val="11"/>
        <rFont val="Calibri"/>
        <family val="2"/>
        <scheme val="minor"/>
      </rPr>
      <t xml:space="preserve">Solamente algunos carromotores destinados para la operación se encuentran en funcionamiento, dado que el Carromotor  623, que se accidentó fue entregado por la Interventoría al INCO hasta el 16 de julio de 2010.
</t>
    </r>
    <r>
      <rPr>
        <b/>
        <u/>
        <sz val="11"/>
        <rFont val="Calibri"/>
        <family val="2"/>
        <scheme val="minor"/>
      </rPr>
      <t>H284-77</t>
    </r>
    <r>
      <rPr>
        <sz val="11"/>
        <rFont val="Calibri"/>
        <family val="2"/>
        <scheme val="minor"/>
      </rPr>
      <t xml:space="preserve"> La Dresina de Control, entregada al Concesionario no cumple con su función, ya que se encuentra en el Taller de Palmira en total abandono y según lo manifestado por el Jefe del Taller no tiene motor y no ha sido utilizada para programar el mantenimiento del corredor férreo.</t>
    </r>
  </si>
  <si>
    <t>Oferta de servicio mínima y una demanda atendida muy baja.</t>
  </si>
  <si>
    <t>Informe  sobre el equipo de tracción y la disponibilidad del mismo en la operación comercial.</t>
  </si>
  <si>
    <t>Informe sobre el estado de los bienes entregados en concesión, de acuerdo con las obligaciones establecidas en el contrato.</t>
  </si>
  <si>
    <t>1. Oficio de requerimiento al Concesionario (1)
2.Informe sobre el equipo de tracción disponible para la operación y la carga atendida. (1)
3. Manual de Supervisión e Interventoría</t>
  </si>
  <si>
    <t>Este Hallazgo consolida los siguientes: 16, 262-55, 293-86</t>
  </si>
  <si>
    <r>
      <rPr>
        <b/>
        <u/>
        <sz val="11"/>
        <rFont val="Calibri"/>
        <family val="2"/>
        <scheme val="minor"/>
      </rPr>
      <t>H16</t>
    </r>
    <r>
      <rPr>
        <b/>
        <sz val="11"/>
        <rFont val="Calibri"/>
        <family val="2"/>
        <scheme val="minor"/>
      </rPr>
      <t xml:space="preserve"> Interventoría </t>
    </r>
    <r>
      <rPr>
        <sz val="11"/>
        <rFont val="Calibri"/>
        <family val="2"/>
        <scheme val="minor"/>
      </rPr>
      <t>Es de anotar que los contratos de concesiones portuarias no cuentan con Interventoría, puesto que el estado no realiza ninguna inversión, pero si con un supervisor que solamente realiza los trámites administrativos como ampliaciones, modificaciones, permisos, entre otros. Existe incertidumbre respecto al seguimiento que realiza la entidad a las obras que se compromete a realizar el concesionario por su cuenta y riesgo</t>
    </r>
    <r>
      <rPr>
        <b/>
        <sz val="11"/>
        <rFont val="Calibri"/>
        <family val="2"/>
        <scheme val="minor"/>
      </rPr>
      <t xml:space="preserve">
</t>
    </r>
    <r>
      <rPr>
        <sz val="11"/>
        <rFont val="Calibri"/>
        <family val="2"/>
        <scheme val="minor"/>
      </rPr>
      <t xml:space="preserve">
</t>
    </r>
    <r>
      <rPr>
        <b/>
        <u/>
        <sz val="11"/>
        <rFont val="Calibri"/>
        <family val="2"/>
        <scheme val="minor"/>
      </rPr>
      <t>H262-55</t>
    </r>
    <r>
      <rPr>
        <sz val="11"/>
        <rFont val="Calibri"/>
        <family val="2"/>
        <scheme val="minor"/>
      </rPr>
      <t xml:space="preserve"> Las obras correspondientes a la instalación de adoquín en patio de rieles, demolición del Terminal de Contenedores en el Patio Satélite y construcción de los tres silos para gráneles con capacidad de 6000 toneladas cada uno, se adelantan sin la Interventoría que realice en el sitio la verificación de la calidad y cumplimiento de las especificaciones de  los materiales utilizados en la ejecución de las obras; además del seguimiento a las inversiones en equipos que actualmente debe realizar el Concesionario. Situación fue prevista y pactada en el Otrosí 006 de mayo 30 de 2008. 
</t>
    </r>
    <r>
      <rPr>
        <b/>
        <u/>
        <sz val="11"/>
        <rFont val="Calibri"/>
        <family val="2"/>
        <scheme val="minor"/>
      </rPr>
      <t>H293-86</t>
    </r>
    <r>
      <rPr>
        <sz val="11"/>
        <rFont val="Calibri"/>
        <family val="2"/>
        <scheme val="minor"/>
      </rPr>
      <t xml:space="preserve"> La Cláusula Quinta del Otrosí 3 al Contrato de Concesión contempló que el Concesionario debe constituir un Encargo Fiduciario para la adecuada y transparente administración de los recursos que se dispongan para pagar el valor de las Interventorías y/o auditorías que contrate el INCO, sin embargo no se evidenció el cumplimiento de esta obligación por parte del Concesionario ni el gestión por parte del INCO para contratar la Interventoría del Contrato.</t>
    </r>
  </si>
  <si>
    <t>El Estado dejó de ejercer la dirección de la Inversión, mediante CONPES convertidos en decreto,  en el Contrato de Concesión.</t>
  </si>
  <si>
    <t xml:space="preserve">Las inversiones en el Puerto de Buenaventura estuvieron destinadas a cubrir las necesidades e intereses del Concesionario sin que el Estado pusiera las condiciones. </t>
  </si>
  <si>
    <t>Gestionar la contratación de las interventorías para los proyectos que las requieran.</t>
  </si>
  <si>
    <t>Asegurar el adecuado monitoreo y control de los proyectos de concesión portuaria.</t>
  </si>
  <si>
    <t>1. Resolución de Adjudicación. (1 si es un contrato para la interventoría de 6 concesiones)     
2. Minuta del Contrato suscrito. (1si es un contrato para la interventoría de 6 concesiones)
3. Suscripción de contrato (1 si es un contrato para la interventoría de 6 concesiones)
4, Acta de inicio ( 1 si es un contrato para la interventoría de 6 concesiones)
5. Manual de Supervisión e Interventoría
6. Manual de Contratación
7. Matriz de seguimiento a las interventorías por la OCI</t>
  </si>
  <si>
    <t>Gerencia Portuaria</t>
  </si>
  <si>
    <t>Este Hallazgo consolida los siguientes: 74-116, 265-58 y 29-85</t>
  </si>
  <si>
    <r>
      <rPr>
        <b/>
        <u/>
        <sz val="11"/>
        <rFont val="Calibri"/>
        <family val="2"/>
        <scheme val="minor"/>
      </rPr>
      <t>H 74-116</t>
    </r>
    <r>
      <rPr>
        <b/>
        <sz val="11"/>
        <rFont val="Calibri"/>
        <family val="2"/>
        <scheme val="minor"/>
      </rPr>
      <t xml:space="preserve"> Inventarios Físicos</t>
    </r>
    <r>
      <rPr>
        <sz val="11"/>
        <rFont val="Calibri"/>
        <family val="2"/>
        <scheme val="minor"/>
      </rPr>
      <t xml:space="preserve">  La entidad incumplió con su función misional al dejar de lado el Decreto 1800 de 2003 artículo 3.18: Ejercer las potestades y realizar las acciones y actividades necesarias para garantizar la oportuna e idónea ejecución de los contratos a su cargo y para proteger el interés público, de conformidad con la ley. Evidencia nuestra observación la ausencia en la entidad de inventarios físicos. 
</t>
    </r>
    <r>
      <rPr>
        <b/>
        <u/>
        <sz val="11"/>
        <rFont val="Calibri"/>
        <family val="2"/>
        <scheme val="minor"/>
      </rPr>
      <t>H 265-58</t>
    </r>
    <r>
      <rPr>
        <b/>
        <sz val="11"/>
        <rFont val="Calibri"/>
        <family val="2"/>
        <scheme val="minor"/>
      </rPr>
      <t xml:space="preserve"> </t>
    </r>
    <r>
      <rPr>
        <sz val="11"/>
        <rFont val="Calibri"/>
        <family val="2"/>
        <scheme val="minor"/>
      </rPr>
      <t xml:space="preserve">La Sociedad Portuaria Regional Santa Marta S.A., aún no cuenta con un inventario que permita conocer el estado actual de la infraestructura portuaria y demás bienes recibidos en concesión mediante Contrato 006 de junio 24 de 1993. Lo anterior resultado de falencias en el control que durante la ejecución de las obras debe ejercer el Concesionario y supervisión del INCO.
</t>
    </r>
    <r>
      <rPr>
        <b/>
        <u/>
        <sz val="11"/>
        <rFont val="Calibri"/>
        <family val="2"/>
        <scheme val="minor"/>
      </rPr>
      <t>H29-85</t>
    </r>
    <r>
      <rPr>
        <b/>
        <sz val="11"/>
        <rFont val="Calibri"/>
        <family val="2"/>
        <scheme val="minor"/>
      </rPr>
      <t xml:space="preserve"> </t>
    </r>
    <r>
      <rPr>
        <sz val="11"/>
        <rFont val="Calibri"/>
        <family val="2"/>
        <scheme val="minor"/>
      </rPr>
      <t xml:space="preserve">La Entidad aún no cuenta con el Inventario Físico que permita conocer el estado actual de la infraestructura portuaria y demás bienes recibidos en concesión, incumpliendo con lo establecido en el Contrato, lo cual denota debilidades en el seguimiento, control y vigilancia que debe ejercer el INCO.
</t>
    </r>
  </si>
  <si>
    <t>La entidad  no dispuso de uno de los insumos necesarios para protegeré el bien público entregado en Concesión.</t>
  </si>
  <si>
    <t>Poner en riesgo el bien público en Consecución y las inversiones que se han realizado dentro del puerto.</t>
  </si>
  <si>
    <t>Hacer inventarios físicos de la infraestructura de concesiones portuarias.</t>
  </si>
  <si>
    <t>1. Inventario de la infraestructura entregada en concesión de 6 concesiones portuarias que inicien contrato de interventoría y 
2. Inventario de infraestructura entregada en concesión de 3 concesiones portuarias que ya tengan contrato de interventoría
3. Contrato estándar Interventoría Portuaria que le asigna la responsabilidad por los inventarios</t>
  </si>
  <si>
    <t>Estudio I
INF. 3 MM&amp;D Rad. No. 2016-409-061729-2 Pag. 17</t>
  </si>
  <si>
    <t>Falta inventarios concesiones portuarias</t>
  </si>
  <si>
    <t>1</t>
  </si>
  <si>
    <t>Este Hallazgo consolida los siguientes: 81-125(1) y 88-143</t>
  </si>
  <si>
    <r>
      <rPr>
        <b/>
        <u/>
        <sz val="11"/>
        <rFont val="Calibri"/>
        <family val="2"/>
        <scheme val="minor"/>
      </rPr>
      <t>H81-125</t>
    </r>
    <r>
      <rPr>
        <b/>
        <sz val="11"/>
        <rFont val="Calibri"/>
        <family val="2"/>
        <scheme val="minor"/>
      </rPr>
      <t xml:space="preserve"> Acuerdo Conciliatorio: </t>
    </r>
    <r>
      <rPr>
        <sz val="11"/>
        <rFont val="Calibri"/>
        <family val="2"/>
        <scheme val="minor"/>
      </rPr>
      <t xml:space="preserve">Existen inconsistencias en el Acuerdo Conciliatorio de fecha 30 de agosto de 2006 y en el Acta 14 de 2007 de Aprobación del Tribunal de Arbitramento de la Cámara de Comercio de Bogotá.
</t>
    </r>
    <r>
      <rPr>
        <b/>
        <u/>
        <sz val="11"/>
        <rFont val="Calibri"/>
        <family val="2"/>
        <scheme val="minor"/>
      </rPr>
      <t xml:space="preserve">H88-143 </t>
    </r>
    <r>
      <rPr>
        <sz val="11"/>
        <rFont val="Calibri"/>
        <family val="2"/>
        <scheme val="minor"/>
      </rPr>
      <t xml:space="preserve">Incertidumbre sobre la validez del "concepto previo favorable" otorgado por el CONPES 3535 de julio 18 de 2008 al </t>
    </r>
    <r>
      <rPr>
        <b/>
        <sz val="11"/>
        <rFont val="Calibri"/>
        <family val="2"/>
        <scheme val="minor"/>
      </rPr>
      <t>Acuerdo Conciliatorio</t>
    </r>
    <r>
      <rPr>
        <sz val="11"/>
        <rFont val="Calibri"/>
        <family val="2"/>
        <scheme val="minor"/>
      </rPr>
      <t xml:space="preserve"> de fecha 30 de agosto de 2006. </t>
    </r>
  </si>
  <si>
    <t xml:space="preserve">1. A partir de los antecedentes, se proferirá Concepto integral  con las acciones a seguir. </t>
  </si>
  <si>
    <t>1. Informe Integral</t>
  </si>
  <si>
    <t>CR_Bogotá-Siberia-La Punta-El Vino-La Vega-Villeta</t>
  </si>
  <si>
    <t>Bogotá (El Cortijo) - Siberia - La Punta - El Vino Villeta</t>
  </si>
  <si>
    <t>2007E</t>
  </si>
  <si>
    <r>
      <t xml:space="preserve">Modelo Financiero: </t>
    </r>
    <r>
      <rPr>
        <sz val="11"/>
        <rFont val="Calibri"/>
        <family val="2"/>
        <scheme val="minor"/>
      </rPr>
      <t>Se presenta probablemente un mayor reconocimiento en la rentabilidad del Concesionario al pasar del 12,26% al 17,22% en la TIR.</t>
    </r>
  </si>
  <si>
    <t>Ajustar los controles asociados a las modificaciones contractuales.
Incorporar auto de archivo CGR de Indagación Preliminar,  IP 6-027-09 del 25 mayo 2010</t>
  </si>
  <si>
    <t>Fortalecer los controles asociados a las modificaciones contractuales</t>
  </si>
  <si>
    <t>1. Informe Integral
2. Ratificación hallazgo
3. Resolución 959 de 2013 - Bitácora del Proyecto
4. Procedimiento para la modificación de contratos
5. Manual de Contratación
6. Res. Que conforma y regula el comité de contratación
7. auto de archivo CGR en donde se indica que no se genera detrimento patrimonial, dado que se demostró que no existe.
8. Informe de cierre</t>
  </si>
  <si>
    <t>1. Informe Integral
2. Ratificación hallazgo
3. Resolución 959 de 2013 - Bitácora del Proyecto
4. Procedimiento para la modificación de contratos
5. Manual de Contratación
6. Res. Que conforma y regula el comité de contratación
7. Auto del 25 mayo 2010 CGR
8. Informe de cierre</t>
  </si>
  <si>
    <t>El auto del 23 de mayo de 2010 ordena el cierre y el archivo de la indagación preliminar al considerar que, "El hecho investigado no genera en este momento un detrimento patrimonoal al Estado, por cuanto, aún no se ha dado ya que a pesar de existir inconsistencias en el modelo financiero antes enunciado, el concesionario todavía no ha obtenido la TIR pactada o el ingreso esperado, es decir, el daño es incierto y futuro, lo que indica que puede o no ocurrir en el tiempo y su cuantificación es incierta, circunstancias que impiden el ejercicio de un (Sic) acción fiscal...
En consecuencia, mal podría hablarse en este momento de un daño patrimonial al Estado ya que está demostrado que este no existe, por lo que no puede menos este Despacho proceder al archivo de las presentes diligencias fiscales, sin señalar presunta responsabilidad de las personas naturales o jurídicas que de manera directa o indirecta participaron en la modificación de este contrato, señalando eso sí, que en el evento de aparecer nuevas pruebas que demuestren la existencia de un daño en contra de la Nación respecto de este hecho investigado, se reaperturará o se abrirá la indagación o proceso de resónsabilidad fiscal, conforme lo establece el artículo 17 de la ley 610 de 2000"</t>
  </si>
  <si>
    <t>Auto del 23 de mayo de 2010 mediante el que se archiva el proceso de indagación preliminar No. 06-027-2009</t>
  </si>
  <si>
    <t>Incorporar evidencia que confirme que el modelo financiero con la TIR del 12,26% está aceptado por el concesionario. En su defecto, incorporar demanda de reconvención (si hay tribunal instaurado) que demuestre pretensiones de la Agencia en relación con este hallazgo.</t>
  </si>
  <si>
    <t xml:space="preserve">Estudio III
INF. 8 MM&amp;D Rad. No. 2016-409-100777-2 Pag. 5
</t>
  </si>
  <si>
    <t>TIR superior al modelo contractual</t>
  </si>
  <si>
    <r>
      <t xml:space="preserve">Gestión Predial: </t>
    </r>
    <r>
      <rPr>
        <sz val="11"/>
        <rFont val="Calibri"/>
        <family val="2"/>
        <scheme val="minor"/>
      </rPr>
      <t>Se tiene previsto que el concesionario asumirá hasta $27.000 millones para la compra de predios y gestión predial, sin embargo no se observa un estudio completo de calculo que haya efectuado el INCO para la aceptación de la cifra establecida por el concesionario. Además de lo anterior, en el numeral 6.6.5 del Acuerdo Conciliatorio se acuerda que si el valor presupuestado para la compra de predios superare los $27.000 millones el INCO asumirá el excedente.</t>
    </r>
  </si>
  <si>
    <t>Validación agotamiento $27.500 millones establecido en el acuerdo conciliatorio</t>
  </si>
  <si>
    <t>1. Acta de búsqueda documental
2. Metodología de cálculo para gestión predial en 4G
3. Resolución 959 de 2013 - Bitácora del proyecto
4. Manual de Contratación
5. Contrato estándar 4G que permite un adecuado control predial</t>
  </si>
  <si>
    <r>
      <rPr>
        <b/>
        <sz val="11"/>
        <rFont val="Calibri"/>
        <family val="2"/>
        <scheme val="minor"/>
      </rPr>
      <t>Vicepresidencia de Gestión Contractual -</t>
    </r>
    <r>
      <rPr>
        <sz val="11"/>
        <rFont val="Calibri"/>
        <family val="2"/>
        <scheme val="minor"/>
      </rPr>
      <t xml:space="preserve"> Vicepresidencia Administrativa y Financiera</t>
    </r>
  </si>
  <si>
    <r>
      <rPr>
        <b/>
        <sz val="11"/>
        <rFont val="Calibri"/>
        <family val="2"/>
        <scheme val="minor"/>
      </rPr>
      <t>Andrés Figueredo</t>
    </r>
    <r>
      <rPr>
        <sz val="11"/>
        <rFont val="Calibri"/>
        <family val="2"/>
        <scheme val="minor"/>
      </rPr>
      <t xml:space="preserve"> - María Clara Garrido</t>
    </r>
  </si>
  <si>
    <t>Se encontró que en las concesiones Córdoba – Sucre y Zona Metropolitana de Bucaramanga, entre otras, se inició la etapa de construcción sin contar con la correspondiente licencia ambiental actualizada.
La gestión de adquisición de predios en las concesiones no se realiza oportunamente, hecho que se evidencia en las Concesiones Armenia – Pereira – Manizales, Rumichaca – Pasto – Chachagüí, Zipaquirá – Palenque y BTS, entre otras.</t>
  </si>
  <si>
    <t>Deficiencias de control Interno en el componente</t>
  </si>
  <si>
    <t>Afecta la gestión</t>
  </si>
  <si>
    <t>1. Establecer lineamientos para el control, seguimiento y vigilancia por parte de la ANI y las INTERVENTORIAS sobre el proceso de  adquisición de predios del proyecto, desarrollado por el concesionario.
2. Iniciar proceso sancionatorio tendiente a determinar si existió o no el incumplimiento contractual</t>
  </si>
  <si>
    <t>Fortalecer el control, seguimiento y vigilancia por parte de la ANI y las INTERVENTORIAS sobre el proceso de  adquisición de predios del proyecto, desarrollado por el concesionario</t>
  </si>
  <si>
    <t xml:space="preserve">
1. Actualizacion de Procedimiento de predial.
2. Informe explicativo de mejoras en contratos 1,2,3G vs contrato 4G.
3. Informe predial</t>
  </si>
  <si>
    <t>Concesiòn Cordoba-Subre</t>
  </si>
  <si>
    <t>Cordoba Subre -Gerencia Predial - Juridico Predial - Defensa Judicial</t>
  </si>
  <si>
    <t>Vicepresidencia de Planeación, Riesgos y Entorno</t>
  </si>
  <si>
    <r>
      <t xml:space="preserve">Vicepresidencia de Planeación, Riesgos y Entorno </t>
    </r>
    <r>
      <rPr>
        <sz val="11"/>
        <rFont val="Calibri"/>
        <family val="2"/>
        <scheme val="minor"/>
      </rPr>
      <t>- Vicepresidencia Jurídica</t>
    </r>
  </si>
  <si>
    <t>Jaime García - Fernando Iregui</t>
  </si>
  <si>
    <t>2008R</t>
  </si>
  <si>
    <t>Estudio I
INF. 3 MM&amp;D Rad. No. 2016-409-061729-2 Pag. 23</t>
  </si>
  <si>
    <t>Plan de manejo ambiental</t>
  </si>
  <si>
    <r>
      <rPr>
        <b/>
        <sz val="11"/>
        <rFont val="Calibri"/>
        <family val="2"/>
        <scheme val="minor"/>
      </rPr>
      <t>Señalización</t>
    </r>
    <r>
      <rPr>
        <sz val="11"/>
        <rFont val="Calibri"/>
        <family val="2"/>
        <scheme val="minor"/>
      </rPr>
      <t xml:space="preserve">
No se está cumpliendo con el numeral 2.3.7. Demarcación horizontal y Señalización vertical, del apéndice B del contrato de concesión Córdoba – Sucre, en algunos sectores de la vía, sin que se hayan aplicado las sanciones correspondientes por el incumplimiento, esto debido a deficiencia en el control y supervisión de la entidad sobre el contrato, lo que ocasiona un riesgo para la seguridad de los usuarios de las vías además de no cumplirse con los principios  de Calidad del Servicio Técnico y de la Atención al Usuario, de Seguridad vial y de Integridad de la Vía.   
</t>
    </r>
  </si>
  <si>
    <t>deficiencia en el control y supervisión de la entidad sobre el contrato</t>
  </si>
  <si>
    <t>riesgo para la seguridad de los usuarios de las vías además de no cumplirse con los principios  de Calidad del Servicio Técnico y de la Atención al Usuario, de Seguridad vial y de Integridad de la Vía.</t>
  </si>
  <si>
    <t>Mediante informes de seguimiento verificar el Cumplimiento de lo establecido en el contrato de la concesión.</t>
  </si>
  <si>
    <t>Cumplimiento de lo establecido en el contrato de la concesión, en cuanto a señalización.</t>
  </si>
  <si>
    <t>1. Informe de Interventoría verificando el estado actual de la señalización reportada como incumplida en el informe de la CGR de 2011
2. Documento GCSP-M-0002 - Manual de Interventoría y Supervisión 
3. Informe de Cierre</t>
  </si>
  <si>
    <t>CR_Cordoba-Sucre</t>
  </si>
  <si>
    <t>Córdoba Sucre</t>
  </si>
  <si>
    <t>Erika Dulcey</t>
  </si>
  <si>
    <t>Revisado por la CGR contra SIRECI a 31-dic-2014 y declarado no efectivo.Plan ajustado en 2015 con U.M. posteriores al 31-dic-2014, por lo que no fueron consideradas por la CGR. Se mantiene U.M. de plan de choque para consideración de la CGR.</t>
  </si>
  <si>
    <t>Incorporar 1) informes de interventoría y de supervisión actualizados (los que aparecen son de 2011 y 2012), que certifiquen el cumplimiento de las obligaciones del concesionario que generaron el hallazgo, 2) evidencia de eventuales sanciones y 3) Procedimiento sancionatorio como medida preventiva. El Manual de Interventoría y Supervisión incluido por la OCI corresponde a una acción preventiva por lo que debe mantenerse.</t>
  </si>
  <si>
    <t>INF. 8 MM&amp;D Rad. No. 2016-409-100777-2 Pag. 50</t>
  </si>
  <si>
    <t>Señalización</t>
  </si>
  <si>
    <t>Este Hallazgo consolida los siguientes: 194, 95 y 122-194</t>
  </si>
  <si>
    <r>
      <rPr>
        <b/>
        <u/>
        <sz val="11"/>
        <rFont val="Calibri"/>
        <family val="2"/>
        <scheme val="minor"/>
      </rPr>
      <t>H194</t>
    </r>
    <r>
      <rPr>
        <sz val="11"/>
        <rFont val="Calibri"/>
        <family val="2"/>
        <scheme val="minor"/>
      </rPr>
      <t xml:space="preserve"> Se presenta un mayor ingreso esperado en $114.833 millones de diciembre de 2004.
</t>
    </r>
    <r>
      <rPr>
        <b/>
        <u/>
        <sz val="11"/>
        <rFont val="Calibri"/>
        <family val="2"/>
        <scheme val="minor"/>
      </rPr>
      <t xml:space="preserve">H95 </t>
    </r>
    <r>
      <rPr>
        <sz val="11"/>
        <rFont val="Calibri"/>
        <family val="2"/>
        <scheme val="minor"/>
      </rPr>
      <t xml:space="preserve">A 31 de diciembre de 2009, el INCO constituyó una Cuenta por Pagar por $29.000 millones, como parte del valor a pagar del alcance opcional – Túnel Daza, presentándose una diferencia de $21,917 millones.
</t>
    </r>
    <r>
      <rPr>
        <b/>
        <u/>
        <sz val="11"/>
        <rFont val="Calibri"/>
        <family val="2"/>
        <scheme val="minor"/>
      </rPr>
      <t>H112</t>
    </r>
    <r>
      <rPr>
        <sz val="11"/>
        <rFont val="Calibri"/>
        <family val="2"/>
        <scheme val="minor"/>
      </rPr>
      <t xml:space="preserve"> El INCO registra $48.530 millones, como costo del tramo 5b del Túnel de Daza, correspondiendo su valor realmente a $26.593 millones del 2009, es decir existe una diferencia de $21.937 millones, situación confirmada con el pago efectuado el 27 abril de 2010; hallazgo que se dejo plasmado en el Informe de Auditoría Gubernamental con Enfoque Integral – Modalidad Regular vigencia 2008 (hallazgo No. 47 – Administrativo – Disciplinario y Fiscal).  
En la respuesta dada por la Entidad manifiesta entre otras  “… queda pendiente realizar el ajuste del hallazgo de la Contraloría del supuesto menor valor del alcance opcional previsto en $92.898 millones apéndice “E“ al contrato de concesión (incluido el valor del túnel) …”</t>
    </r>
  </si>
  <si>
    <t>debido a que para suscripción del adicional 1 del 28 de diciembre de 2007 se existieron inconsistencias que afectaron el resultado del calculo de ingreso esperado.</t>
  </si>
  <si>
    <t xml:space="preserve"> generando un mayor reconocimiento al concesionario.</t>
  </si>
  <si>
    <t xml:space="preserve">La situación presentada con la construcción del Túnel de Daza, se incluyó dentro de la reforma a la demanda de reconvención radicada ante el Tribunal de Arbitramento de la Cámara de Comercio de Bogotá para que se analice por parte del juez convencional, la ejecución del Alcance Opcional del Túnel de Daza con diseños y dimensiones, al parecer diferentes a las establecidas en el Pliego de Condiciones y  el Contrato de Concesión No. 003 de 2006. </t>
  </si>
  <si>
    <t xml:space="preserve">Obtener decisión de la justicia arbitral sobre el hecho de la ejecución del Alcance Opcional del Túnel de Daza con diseños y dimensiones, al parecer diferentes a las establecidas en el Pliego de Condiciones y  el Contrato de Concesión No. 003 de 2006. </t>
  </si>
  <si>
    <t>1. Acuerdo conciliatorio de terminación anticipada con Anexo técnico del 6 de febrero de 2015
2. Auto No.45 de aprobación del Acuerdo Conciliatorio para la terminación anticipada del Contrato de Concesión por parte del Tribunal de arbitramento de fecha 20 de marzo de 2015
3. Contrato Estándar 4G
4. Manual de supervisión e Interventoría</t>
  </si>
  <si>
    <t>CR_Rumichaca - Pasto - Chachagui - Aeropuerto</t>
  </si>
  <si>
    <t>Rumichaca - Pasto - Chachagüí</t>
  </si>
  <si>
    <r>
      <t xml:space="preserve">Vicepresidencia Ejecutiva - </t>
    </r>
    <r>
      <rPr>
        <sz val="11"/>
        <rFont val="Calibri"/>
        <family val="2"/>
        <scheme val="minor"/>
      </rPr>
      <t>Vicepresidencia Jurídica</t>
    </r>
  </si>
  <si>
    <t>Fiscal</t>
  </si>
  <si>
    <t>Auto de Apertura No. 0282 del 11/04/2012 - P.R.F. No. 2014-04533_6-026-10 “(E)l mayor calor cancelado por parte del Instituto Nacional de Concesiones al concesionario DEVINAR S.A., por la construcción del Túnel de Daza, evidenciándose que nunca se hicieron análisis de precios, ni tampoco se tuvo en cuenta la propuesta del concesionario, a pesar de que esta era una obligación contractual plasmada en el Apéndice E del contrato de Concesión Vial Pasto-Rumichaca- Chachaguí No. 003 de 2006; esto debido a que el INCO, solamente  tomó como referencia el valor MAXIMO calculado por el estructurador (Consultoría Colombiana CONCOL S.A.), omitiendo verificar si el costo del Túnel correspondía con los precios e ítems presentados y ejecutados por el concesionario, es decir, no aceptaron el valor propuesto que ofrecía el concesionario y determinaron  sin ningún sustento técnico, cancelar el máximo valor propuesto que ofrecía el concesionario y determinaron sin ningún sustento técnico cancelar el máximo valor que se tenía para el túnel. Este valor fue cancelado al concesionario, mediante las órdenes de pago números 5863 del 31/12/2007 por valor de $ 19.530.000.000; y, la 9844 de 31/12/2009 por valor de $ 29.000.000.000 (f.33-34) para un total de $ 48.530.000.000 de pesos corrientes de 2009, equivalentes a $ 39.980.000000 de (sic) pesos de 2004” 
LMSC. 21/11/2016 PRF archivado, pendiente de recibo del respectivo auto para registro.</t>
  </si>
  <si>
    <t>Auto 572 del 26/09/2016 confirmado en grado de consulta por el Auto 461 del 09/11/2016</t>
  </si>
  <si>
    <t>Pendiente del recibo de los autos.</t>
  </si>
  <si>
    <t>Directo</t>
  </si>
  <si>
    <r>
      <rPr>
        <b/>
        <sz val="11"/>
        <rFont val="Calibri"/>
        <family val="2"/>
        <scheme val="minor"/>
      </rPr>
      <t>Medición Periódica del Índice de Estado</t>
    </r>
    <r>
      <rPr>
        <sz val="11"/>
        <rFont val="Calibri"/>
        <family val="2"/>
        <scheme val="minor"/>
      </rPr>
      <t xml:space="preserve">
No se ha medido el Índice de estado de la vía en la concesión Rumichaca – Pasto – Chachagüí – Aeropuerto con la periodicidad pactada en el contrato de concesión (…por lo menos una vez cada seis (6) meses en toda la vía… numeral 3.5 apéndice B del contrato de concesión), la concesión ha permanecido aproximadamente 2 años sin esta medición, debido a deficiencias en la gestión de la Entidad, lo que conlleva a que no se tengan las herramientas necesarias para hacer control y supervisión del contrato en lo referente a las obligaciones de operación y mantenimiento de las vías concesionadas.    
</t>
    </r>
  </si>
  <si>
    <t>deficiencias en la gestión de la Entidad</t>
  </si>
  <si>
    <t xml:space="preserve">conlleva a que no se tengan las herramientas necesarias para hacer control y supervisión del contrato en lo referente a las obligaciones de operación y mantenimiento de las vías concesionadas.    </t>
  </si>
  <si>
    <t>Contrato anterior
Solicitud de un nuevo concepto jurídico tendiente a establecer la viabilidad de una acción correctiva
Nueva interventoría:
1. Medición del Índice de Estado.</t>
  </si>
  <si>
    <t>1. Implementar en las adiciones contractuales estrictos mecanismos  para la liquidación de contratos.
2. cumplimiento de obligaciones actuales en los contratos</t>
  </si>
  <si>
    <t>1. Demanda de reconvención
2. Informe de supervisión con base en lo establecido en el Acuerdo Conciliatorio para la terminación anticipada del Contrato de Concesión.
3. Informe de Interventoría de Índice de Estado
4. Acuerdo conciliatorio de terminación anticipada con Anexo técnico del 6 de febrero de 2015
5. Auto No.45 de aprobación del Tribunal de arbitramento para la terminación anticipada del Contrato de Concesión de fecha 20 de marzo de 2015
6. Manual de supervisión e interventoría
7. Contrato estándar interventoría que le asigna la responsabilidad por la medición de este indicador</t>
  </si>
  <si>
    <r>
      <rPr>
        <b/>
        <sz val="11"/>
        <rFont val="Calibri"/>
        <family val="2"/>
        <scheme val="minor"/>
      </rPr>
      <t>Acta de Terminación Etapa de Preconstrucción</t>
    </r>
    <r>
      <rPr>
        <sz val="11"/>
        <rFont val="Calibri"/>
        <family val="2"/>
        <scheme val="minor"/>
      </rPr>
      <t xml:space="preserve">  El INCO suscribió acta de terminación de la etapa de preconstrucción sin que se encuentren cumplidas todas las obligaciones del concesionario por  dejar de cumplir con las funciones misionales ocasionando incertidumbre en la información y desarrollo del contrato.</t>
    </r>
  </si>
  <si>
    <t>Inobservancia de las funciones propias de la entidad (D 1800 de 2003)</t>
  </si>
  <si>
    <t>Actas o documentos contractuales sin sustento real</t>
  </si>
  <si>
    <t>Remitir acciones realizadas a Control Interno Disciplinario</t>
  </si>
  <si>
    <t>1. Cumplir con lo establecido en el Contrato de Concesión.</t>
  </si>
  <si>
    <t>1. Memorando interno a Control Interno Disciplinario solicitando se adelanten las medidas pertinentes
2. Manual de Supervisión e Interventoría
3. Manual de Contratación
4. Resolución para bitácora</t>
  </si>
  <si>
    <r>
      <t xml:space="preserve">Vicepresidencia Ejecutiva - </t>
    </r>
    <r>
      <rPr>
        <sz val="11"/>
        <rFont val="Calibri"/>
        <family val="2"/>
        <scheme val="minor"/>
      </rPr>
      <t>Vicepresidencia Administrativa y Financiera</t>
    </r>
  </si>
  <si>
    <r>
      <t xml:space="preserve">Germán Córdoba - </t>
    </r>
    <r>
      <rPr>
        <sz val="11"/>
        <rFont val="Calibri"/>
        <family val="2"/>
        <scheme val="minor"/>
      </rPr>
      <t>María Clara Garrido</t>
    </r>
  </si>
  <si>
    <r>
      <rPr>
        <b/>
        <sz val="11"/>
        <rFont val="Calibri"/>
        <family val="2"/>
        <scheme val="minor"/>
      </rPr>
      <t xml:space="preserve">Gestión Predial </t>
    </r>
    <r>
      <rPr>
        <sz val="11"/>
        <rFont val="Calibri"/>
        <family val="2"/>
        <scheme val="minor"/>
      </rPr>
      <t xml:space="preserve"> Aun existen predios que no han sido entregados a la Concesión por parte del Área Metropolitana de Bucaramanga y Metrolínea y otros que han sido entregados no han sido utilizado en la construcción.
Se verificaron los 23 predios que están sin entregar, evidenciando problemas de impacto urbano que causan por la no continuidad de la obra.
El día 22 de abril se realizó reunión en las Oficinas del Área Metropolitana de Bucaramanga, con el fin de que los intervinientes en el Convenio Interadministrativo  que une esfuerzo para la adquisición y construcción de las obras en el corredor presentaran el informe de avance en el cumplimiento de sus compromisos y conocer la información con corte a abril 15 de 2009</t>
    </r>
  </si>
  <si>
    <t>deficiencias en la gestión, el control y seguimiento por parte de la entidad</t>
  </si>
  <si>
    <t xml:space="preserve">Riesgos de incumplimientos de los programas de obra y del contrato. 
Probabilidad que quede pendiente algún predio adquirido sin haber sido utilizado </t>
  </si>
  <si>
    <t>Completar la gestión predial faltante y definir lineamientos estandarizados para el monitoreo y control de los proyectos y para la gestión predial.
Implementar las acciones requeridas para verificar que los predios requeridos y que fueron adquiridos, se utilizaron en el desarrollo de las obras del tercer carril en el sector de Papi Quiero Piña-Estación de Servicio El Molino</t>
  </si>
  <si>
    <t>Mejorar el desempeño predial de los proyectos
Utilización de los predios requeridos y adquiridos</t>
  </si>
  <si>
    <t>1.- Un oficio al AMB
2.- Un Acta de la reunión con AMB-METROLINEA
3.- Un informe de la Gerencia Predial que confirme el uso de los predios.
4.- Procedimientos de gestión predial
5.- Manual de Supervisión e Interventoría
6. Informe de Cierre</t>
  </si>
  <si>
    <t>CR_Zipaquira-Palenque</t>
  </si>
  <si>
    <t>Zipaquirá Palenque</t>
  </si>
  <si>
    <t>Incorporar: 1) Liquidación del contrato que define la cargas ANI-concesionario; 2) informe de seguimiento predial que confirme el uso de los predios en el derecho de vía; 3) las unidades de medida preventivas ya están incluidas por la OCI</t>
  </si>
  <si>
    <t>INF 6. MM&amp;D  Rad. No. 2016-409-089297-2 pag. 5</t>
  </si>
  <si>
    <t>Demora en gestión predial</t>
  </si>
  <si>
    <r>
      <rPr>
        <b/>
        <sz val="11"/>
        <rFont val="Calibri"/>
        <family val="2"/>
        <scheme val="minor"/>
      </rPr>
      <t>Obras</t>
    </r>
    <r>
      <rPr>
        <sz val="11"/>
        <rFont val="Calibri"/>
        <family val="2"/>
        <scheme val="minor"/>
      </rPr>
      <t xml:space="preserve">  Se evidenciaron los predios de la Universidad de la Sabana y de Centro Chía que no han sido adquiridos para realizar la obras de construcción de la doble calzada, no obstante que ya se cumplió el TPD, según las obligaciones contractuales para este sector, situación que evidencia debilidades en el control y seguimiento de las obligaciones contractuales. </t>
    </r>
  </si>
  <si>
    <t xml:space="preserve">riesgos de incumplimientos de los programas de obra y del contrato. </t>
  </si>
  <si>
    <t>Seguimiento al adecuado cumplimiento de las obligaciones del concesionario en materia predial y contractual</t>
  </si>
  <si>
    <t>1. Informe del Grupo Predial y Jurídico Predial acerca del cumplimiento de la  disponibilidad de los predios necesarios, para la construcción del tercer carril por parte del concesionario
2.Oficio a la Interventoría. 
3. Informe interventoría.
4. Manual de Interventoría y Supervisión
5. Procedimientos para la gestión predial</t>
  </si>
  <si>
    <t>CR_Desarrollo Vial del Norte de Bogotá</t>
  </si>
  <si>
    <t>DEVINORTE</t>
  </si>
  <si>
    <r>
      <rPr>
        <b/>
        <sz val="11"/>
        <rFont val="Calibri"/>
        <family val="2"/>
        <scheme val="minor"/>
      </rPr>
      <t>Vicepresidencia de Gestión Contractual -</t>
    </r>
    <r>
      <rPr>
        <sz val="11"/>
        <rFont val="Calibri"/>
        <family val="2"/>
        <scheme val="minor"/>
      </rPr>
      <t xml:space="preserve"> Vicepresidencia Jurídica - Vicepresidencia de Planeación, Riesgos y Entorno</t>
    </r>
  </si>
  <si>
    <t>Andrés Figueredo - Fernando Iregui - Jaime García</t>
  </si>
  <si>
    <r>
      <rPr>
        <b/>
        <sz val="11"/>
        <rFont val="Calibri"/>
        <family val="2"/>
        <scheme val="minor"/>
      </rPr>
      <t xml:space="preserve">Indexación Tarifas de Peaje  </t>
    </r>
    <r>
      <rPr>
        <sz val="11"/>
        <rFont val="Calibri"/>
        <family val="2"/>
        <scheme val="minor"/>
      </rPr>
      <t>El Concesionario no hace el calculo de indexación de tarifas de conformidad con la Resolución 007100 de 2003 y ha recaudado tarifas en montos superiores a las establecidas en el Contrato para algunas categorías de vehículos que suman $85.900 en 2004, $397.280.100 en 2005, .$441-.979.300 en 2006, $476.853.700 en 2007, $473.108.200 en 2008 y $222.343.100 de enero a junio de 2009, en cuantía de $2.100 millones, de septiembre de 2009.
Lo anterior se presenta debido a que la Clausula 20, dispone que la indexación de las tarifas de peaje se realizará de acuerdo con la variación del IPC del mes de noviembre del año anterior a la fecha del ultimo reajuste y el IPC de diciembre del año calendario anterior a la fecha en que deba hacerse el reajuste y por el contrario la Resolución 007100 de 2003, establece que la indexación se realiza de acuerdo con la variación del IPC del mes de diciembre del año anterior a la fecha del ultimo reajuste y el IPC de diciembre del año calendario anterior a la fecha en que deba hacerse el reajuste.
-En 'la documentación suministrada por la entidad no se evidencian documentos que aclaren las contradicciones expresadas la Clausula 20 del contrato.
El contrato de concesión y el de fiducia no hacen claridad en el manejo que debe darse a los recursos recaudados  por cobro de tarifas en montos superiores a las establecidas.</t>
    </r>
  </si>
  <si>
    <t xml:space="preserve">Inadecuada aplicación de la Indexación de las tarifas </t>
  </si>
  <si>
    <t>Detrimento en el patrimonio por incumplimiento de la Cláusula 20 del contrato de Concesión.</t>
  </si>
  <si>
    <t>Teniendo en cuenta que esta controversia fue resuelta por el tribunal, se adoptaran las medidas para dar cumplimiento a lo dispuesto en el Laudo Arbitral. Adicionalmente es de informar que el corredor fue entregado al INVIAS desde el pasado 1o. de mayo de 2016, por tanto no es posible plantear acciones de mejora para este proyecto, que garanticen  que esta falencia no se vuelva a presentar, en esta Concesión, puesto que este corredor ya se revirtió.</t>
  </si>
  <si>
    <t>Mejorar el monitoreo y control de los proyectos de concesión para cumplir los objetivos de las actuales y futuras concesiones a cargo de la entidad.</t>
  </si>
  <si>
    <t xml:space="preserve">1). Laudo Arbitral  Tribunal 1 (Indexación tarifaria)
2.)Informe Defensa Judicial analizando los efectos del laudo en el hallazgo
3) Manual de Interventoría y Supervisión
4) Decreto 4165 de 2011
5) Auto 121 del 27 de agosto de 2014
6) Resolución de Liquidación del Contrato de Concesión
7.) Informe de Cierre
</t>
  </si>
  <si>
    <t>Erika Dulcey - Fernando Iregui</t>
  </si>
  <si>
    <r>
      <rPr>
        <b/>
        <sz val="11"/>
        <rFont val="Calibri"/>
        <family val="2"/>
        <scheme val="minor"/>
      </rPr>
      <t>Auto No. 0121 del 27/08/2014.  Investigación CD 000263</t>
    </r>
    <r>
      <rPr>
        <sz val="11"/>
        <rFont val="Calibri"/>
        <family val="2"/>
        <scheme val="minor"/>
      </rPr>
      <t>.- Se ordena el archivo del expediente, en razón a "...Entonces, de la confrontación de la cláusula 20 del contrato de concesión GG-040 de 2004 y la Resolución No. 007100 de 2003 del Ministerio de Transporte, se evidenció una contradicción que dio lugar, en un principio, al presunto detrimento al patrimonio público y en consecuencia a la apertura del presente proceso de responsabilidad fiscal.
Ahora bien, al realizar un estudio de la situación anterior frente a una posible responsabilidad fiscal se advirtió que la Concesión Bogotá Girardot S.A. indexó la tarifa de los peajes de conformidad con la cláusula 20 del contrato GG-040 de 2004 y no de acuerdo con la Resolución precitada, proferida por el Ministerio de Transporte, no obstante a ello, al analizar el destino de los recursos originados en la diferencia generada por esta situación, se evidenció que los ingresos fueron contabilizados de manera real y efectiva en el ingreso de la concesión, circunstancia que se observa de las actas de ingreso visibles a folios 15 a 477 del expediente.
En este punto es importante resaltar que, esta información y soporte probatorios, fueron allegados por la ANI  hasta el día 3 de octubre de 2013, en razón al requerimiento que realizó este Despacho a través de auto de pruebas 001525 del 20 de septiembre de 2013, de tal manera que cuando se abrió la respectiva investigación, la Contraloría no tenía conocimiento de ellos –pues no fueron puestos a su consideración durante el proceso de auditoría- motivo por el cual se vio avocada a abrir la respectiva investigación a fin de determinar si se había causado o no, un daño al patrimonio del Estado. 
En ese orden de ideas, una vez valorado, analizado y evaluado, bajo las reglas de la sana crítica y apreciación racional, las pruebas obrantes en el expediente, se pudo constatar que en el presente asunto no se encuentran configurados los elementos de la responsabilidad fiscal, pues el valor cobrado en monto superior a lo dispuesto por el Ministerio de Transporte fue contabilizado en el ingreso generado, para alcanzar de esta forma el ingreso esperado que dará lugar al cumplimiento del plazo dado a la concesión, razón financiera que lleva a concluir que no es posible endilgar algún tipo de daño al patrimonio del Estado, teniendo en cuenta que el contratista colaborador del Estado, no recibirá ingresos demás por el hecho acá investigado.
Corolario de lo anterior, dicha circunstancia solo tiene incidencia en el tiempo para lograr el ingresos esperado, porque si se aplica la indexación de los peajes de acuerdo a la cláusula contractual se terminaría dicho acuerdo en un menor tiempo, por el contrario, si se aplica lo dispuesto en la resolución del Ministerio de Transporte, se terminaría el contrato, por lograr el ingreso esperado en un tiempo mayor, pero de ninguna manera se puede llegar a concluir que ello constituye un daño en el patrimonio del Estado".-                Se envía el expediente al superior jerárquico para que se surta el grado de consulta, conforme al art. 18 de la Ley 610 de 2000.</t>
    </r>
  </si>
  <si>
    <t>Auto No. 0121 del 27-ago-2014</t>
  </si>
  <si>
    <t>2009E</t>
  </si>
  <si>
    <t>Incorporar 1) el laudo del tribunal y 2) el auto de archivo del proceso fiscal</t>
  </si>
  <si>
    <t>Estudio II
INF 1 MM&amp;D Rad. RADICADO NO. 2016-409-054480-2 pag. 22
INF.4
RADICADO NO. 2016-409-077657-2 Pag. 49</t>
  </si>
  <si>
    <t>Este Hallazgo consolida los siguientes: 183-274, 336-1 y 185-276</t>
  </si>
  <si>
    <r>
      <rPr>
        <b/>
        <u/>
        <sz val="11"/>
        <rFont val="Calibri"/>
        <family val="2"/>
        <scheme val="minor"/>
      </rPr>
      <t>H183-274</t>
    </r>
    <r>
      <rPr>
        <sz val="11"/>
        <rFont val="Calibri"/>
        <family val="2"/>
        <scheme val="minor"/>
      </rPr>
      <t xml:space="preserve"> </t>
    </r>
    <r>
      <rPr>
        <b/>
        <sz val="11"/>
        <rFont val="Calibri"/>
        <family val="2"/>
        <scheme val="minor"/>
      </rPr>
      <t>Cronograma de Obra</t>
    </r>
    <r>
      <rPr>
        <sz val="11"/>
        <rFont val="Calibri"/>
        <family val="2"/>
        <scheme val="minor"/>
      </rPr>
      <t xml:space="preserve">: Se está reconociendo un beneficio adicional en $7.347 millones de 2002, debido al </t>
    </r>
    <r>
      <rPr>
        <u/>
        <sz val="11"/>
        <rFont val="Calibri"/>
        <family val="2"/>
        <scheme val="minor"/>
      </rPr>
      <t xml:space="preserve">desplazamiento del cronograma </t>
    </r>
    <r>
      <rPr>
        <sz val="11"/>
        <rFont val="Calibri"/>
        <family val="2"/>
        <scheme val="minor"/>
      </rPr>
      <t xml:space="preserve">de todos los trayectos excepto  el 10, generando que se pague un mayor ingreso esperado por $122.030 millones. en la verificación del cumplimiento del cronograma de obra y el avance reportado por la Interventoría con corte a junio de 2009, se observa que existe un VPN positivo de $1.976 millones a favor del concesionario que afectan el ingreso esperado en. $24.006 millones, producto de la diferencia entre el calculado en el otrosí ($759.970 millones) y el valor resultante de los incumplimientos de cronograma ($735.964 millones).  Al sumar los beneficios del desplazamiento del cronograma del otrosí por $7.106 mil más el de cumplimiento por $1.977 mil, el resultado final es de $9.083 millones, Al considerar el aporte adicional del Concesionario de $ 9.000 mil de 2002 a la Subcuenta de predio el beneficio de VPN disminuye a $ 7.347 mil con un ingreso esperado de $759.970 mil a obtenerse en Junio de 2019.
</t>
    </r>
    <r>
      <rPr>
        <b/>
        <u/>
        <sz val="11"/>
        <rFont val="Calibri"/>
        <family val="2"/>
        <scheme val="minor"/>
      </rPr>
      <t xml:space="preserve">H336-1 </t>
    </r>
    <r>
      <rPr>
        <b/>
        <sz val="11"/>
        <rFont val="Calibri"/>
        <family val="2"/>
        <scheme val="minor"/>
      </rPr>
      <t xml:space="preserve">Cronograma de Ejecución. </t>
    </r>
    <r>
      <rPr>
        <sz val="11"/>
        <rFont val="Calibri"/>
        <family val="2"/>
        <scheme val="minor"/>
      </rPr>
      <t xml:space="preserve">En visita de inspección realizada en octubre del presente año, se observó incumplimiento en la entrega de las obras de conformidad con las fechas pactadas en el numeral 34.4 de la cláusula 34 y numeral 29.1.10 de la cláusula 29 del Contrato de Concesión, las cuales fueron modificadas nuevamente con el Otrosí 19 de octubre de 2009 
</t>
    </r>
    <r>
      <rPr>
        <b/>
        <u/>
        <sz val="11"/>
        <rFont val="Calibri"/>
        <family val="2"/>
        <scheme val="minor"/>
      </rPr>
      <t>H185-276</t>
    </r>
    <r>
      <rPr>
        <sz val="11"/>
        <rFont val="Calibri"/>
        <family val="2"/>
        <scheme val="minor"/>
      </rPr>
      <t xml:space="preserve">  De acuerdo con el </t>
    </r>
    <r>
      <rPr>
        <b/>
        <u/>
        <sz val="11"/>
        <rFont val="Calibri"/>
        <family val="2"/>
        <scheme val="minor"/>
      </rPr>
      <t xml:space="preserve">cronograma contractual </t>
    </r>
    <r>
      <rPr>
        <sz val="11"/>
        <rFont val="Calibri"/>
        <family val="2"/>
        <scheme val="minor"/>
      </rPr>
      <t>vigente se evidenció atraso en la ejecución de las obras de los siguientes Trayectos: - Trayecto 1 Calle  13  Bosa —  Soacha Incumplimiento  de  fecha  de entrega:  23 de agosto de 2009.      - Atraso en la obras por traslado de redes de servicios públicos   - Trayecto 4 Te del Salto — Alto de las Rosas:  Incumplimiento de fecha de entrega: 23 de agosto de 2008  - Obra del Viaducto Muña suspendida.    - Obra suspendida por lote de EMGESA  S.A EPS  - Obra suspendido Trayecto 5 Alto de Rosas — Silvania  - Predios en expropiación  Trayecto 6 Silvania — Fusagasugá Incumplimiento de fecha de entrega: 23 de noviembre de 2009 , Atraso en las obras en el tramo de Silvania, predios en proceso de expropiación.   -Trayecto 8 Chinauta — Boquerón  Obra Suspendida.  -Trayecto 9 Boquerón — Melgar Predios en expropiación Trayecto 12 El Paso — Girardot incumplimiento en la fecha de entrega: 23 de agosto de 2008 . No se han ejecutado las obras da por requerimientos del ICANH sobre hallazgo Arqueológico.</t>
    </r>
  </si>
  <si>
    <t>Teniendo en cuenta que esta controversia fue resuelta por el tribunal, se adoptaran las medidas para dar cumplimiento a lo dispuesto en el Laudo Arbitral. Adicionalmente es de informar que el corredor fue entregado al INVIAS desde el pasado 1o. de mayo de 2016, por tanto no es posible plantear acciones de mejora para este proyecto, que garanticen  que esta falencia no se vuelva a presentar, en esta Concesión, puesto que este corredor ya se revirtió. Se puede informar a la CGR que de acuerdo con el nuevo manual de Supervisión e Interventoria y el Contrato Estandar 4G, no se presenten hallazgos similares en las actuales como en las futuras concesiones. Las unidades de medida presentadas por la entidad se realuzarn de manera correctiva con anterioridad a la reversión y preventivas paras las futuras concesiones.</t>
  </si>
  <si>
    <t xml:space="preserve">En las futuras Concesiones de acuerdo a los parametros estandarizados en el modelo Estandar 4G no se presenten fenomenos similares al desplazamiento del cronograma de Inversión. </t>
  </si>
  <si>
    <t xml:space="preserve">1). Laudo Arbitral  Tribunal
2.)Informe Defensa Judicial analizando los efectos del laudo en el hallazgo
3.) Modelo Contrato Estándar 4G
4) Manual de Interventoría y Supervisión
5) Manual de contratación 
6) Resolución de Liquidación del Contrato de Concesión
7.) Informe de Cierre (informe financiero analizando lo establecido en el Laudo Arbitral)
</t>
  </si>
  <si>
    <t>Incorporar 1) el laudo del tribunal en el que el juez natural del contrato niega las pretensiones asociadas con el desplazamiento del cronograma.</t>
  </si>
  <si>
    <t>Estudio II
INF 1 MM&amp;D Rad. RADICADO NO. 2016-409-054480-2 pag. 24 y 28
INF.4
RADICADO NO. 2016-409-077657-2 Pag. 54</t>
  </si>
  <si>
    <t>Este Hallazgo consolida los siguientes: 170-252 y 184-275</t>
  </si>
  <si>
    <r>
      <rPr>
        <b/>
        <u/>
        <sz val="11"/>
        <rFont val="Calibri"/>
        <family val="2"/>
        <scheme val="minor"/>
      </rPr>
      <t xml:space="preserve">H170-252 </t>
    </r>
    <r>
      <rPr>
        <sz val="11"/>
        <rFont val="Calibri"/>
        <family val="2"/>
        <scheme val="minor"/>
      </rPr>
      <t>Espacio Público Se evidencia atraso en la ejecución de las obras en el Trayecto Bosa PR 123 +690 – Soacha PR118+290 Ruta 40, lo cual denota debilidades en el seguimiento y control, situación que viene afectando a la comunidad en la seguridad y movilidad de los peatones</t>
    </r>
    <r>
      <rPr>
        <u/>
        <sz val="11"/>
        <rFont val="Calibri"/>
        <family val="2"/>
        <scheme val="minor"/>
      </rPr>
      <t xml:space="preserve"> por la inadecuada señalización </t>
    </r>
    <r>
      <rPr>
        <sz val="11"/>
        <rFont val="Calibri"/>
        <family val="2"/>
        <scheme val="minor"/>
      </rPr>
      <t xml:space="preserve"> de las obras en el espacio público.     </t>
    </r>
    <r>
      <rPr>
        <b/>
        <u/>
        <sz val="11"/>
        <rFont val="Calibri"/>
        <family val="2"/>
        <scheme val="minor"/>
      </rPr>
      <t>H184-275</t>
    </r>
    <r>
      <rPr>
        <b/>
        <sz val="11"/>
        <rFont val="Calibri"/>
        <family val="2"/>
        <scheme val="minor"/>
      </rPr>
      <t xml:space="preserve"> Señalización </t>
    </r>
    <r>
      <rPr>
        <sz val="11"/>
        <rFont val="Calibri"/>
        <family val="2"/>
        <scheme val="minor"/>
      </rPr>
      <t>No se está cumplimiento con el Numeral 2.8 Señalización del Apéndice 3, en algunos trayectos  de la vía, (Trayecto 1, 2 y 3), tal como se evidenció en visita de inspección del 13 y 14 de octubre de 2009, sin que se observe aplicación de sanciones correspondientes por el Incumplimiento, lo que ocasiona un riesgo para la seguridad de los usuarios de las vías además de no cumplirse con los principios de Calidad del Servicio Técnico y de la Atención al Usuario, de Seguridad Vial y de integridad de la vía.</t>
    </r>
  </si>
  <si>
    <t>Incumplimiento del Apéndice 3 del Contrato de Concesión y debilidades en el control y seguimiento del contrato.</t>
  </si>
  <si>
    <t>Afecta la seguridad de la vía y puede ocasionar accidentes.</t>
  </si>
  <si>
    <t xml:space="preserve">Es de informar que el corredor fue entregado al INVIAS desde el pasado 1o. de mayo de 2016, por lo que este corredor ya se revirtió. Sin embargo, es de señalar que de acuerdo con las condenas establecidas en los laudos 1 y 2 de los tribunales de arbitramento se profirieron condenas declarativas e indemnizatorias que atacan la causalidad del hallazgo. Se puede informar a la CGR que de acuerdo con el nuevo manual de Supervisión e Interventoria y el Contrato Estandar 4G, no se presenten hallazgos similares en las actuales como en las futuras concesiones. </t>
  </si>
  <si>
    <t xml:space="preserve">
1. Otrosí No. 18 y 21
2.Laudos Tribunal uno y dos
3. Informe Defensa Judicial analizando los efectos del laudo en el hallazgo.
4. Informe de interventoria
5. Actas de Entrega al INVIAS (Reversión)
6. Acta de entrega obras al Municipio de Soacha
7. Manual de Interventoria y supervisión 
8. Resolución de liquidación del contrato de conceción
9. Informe de cierre</t>
  </si>
  <si>
    <t>Incorporar informe de interventoría que certifique la terminación de la señalización según las especificaciones contractuales en los trayectos establecidos. Sugiere adicionar como unidad de medida el laudo arbitral con informe jurìdico y financiero que evidencie el alcance del laudo. LMSC</t>
  </si>
  <si>
    <t>INF 5 MM&amp;D Rad. No. 2016-409-089295-2 Pag. 17</t>
  </si>
  <si>
    <r>
      <rPr>
        <b/>
        <sz val="11"/>
        <rFont val="Calibri"/>
        <family val="2"/>
        <scheme val="minor"/>
      </rPr>
      <t>Modelo Económico:</t>
    </r>
    <r>
      <rPr>
        <sz val="11"/>
        <rFont val="Calibri"/>
        <family val="2"/>
        <scheme val="minor"/>
      </rPr>
      <t xml:space="preserve"> Con la suscripción de los otrosí 1,3 y 4 se está reconociendo un mayor valor de $4.730 millones de diciembre de 2005, debido a que la Entidad otorgó prórrogas para la acreditación del cierre financiero sin realizar los modelos financieros que midieran su impacto, originando desplazamiento de los cronogramas de ejecución de obras en más de seis (6) meses, aplazamiento de la programación de los aportes Equity y Deuda en aproximadamente en nueve (9) meses y lo mismo en el  fondeo de las Subcuentas Predios, Manejo Ambiental, Interventoría y Cuencas Hidrográficas, esta situación genera un presunto detrimento al patrimonio del Estado por dicho valor; igualmente incumple los deberes y obligaciones del servidor público, consagradas en los artículos 34 y 35 de la Ley 734 de 2002.</t>
    </r>
  </si>
  <si>
    <t>Debido a que la Entidad otorgó prórrogas para la acreditación del cierre financiero sin realizar los modelos financieros que midieran su impacto.</t>
  </si>
  <si>
    <t>Originando desplazamiento de los cronogramas de ejecución de obras, aplazamiento de la programación de los aportes Equity y Deuda y lo mismo en el  fondeo de las Subcuentas, esta situación genera un presunto detrimento al patrimonio.</t>
  </si>
  <si>
    <t xml:space="preserve">1. Presentación demanda de reconvención
2. Acuerdo conciliatorio aprobado por el tribunal
3. Resolución 959 de 2013 - Bitácora
4. Contrato Estándar 4G
</t>
  </si>
  <si>
    <t xml:space="preserve">CR_Área Metropolitana de Cúcuta y Norte de Santander
</t>
  </si>
  <si>
    <t>Área Metropolitana de Cúcuta</t>
  </si>
  <si>
    <t>LMSC 13/09/2016
Por medio del Auto No. 000130 del 13 de febrero de 2013 se ordenó la apertura del PRF 6-027-2010 por el reconocimiento y pago por parte del INCO al Concesionario San Simón, de valores superiores a los que realmente le correspondía en relación con el desequilibrio financiero presentado en el Contrato de concesión No. 006 de 2007.
Con el Auto 179 del 08/03/2016 se ordenó el archivo del PRF 6-027-2010 toda vez que el fallador consideró que "los hechos señalados como detrimento patrimonial en el auto de apertura del PRF, realmente no son constitutivos de aquel (SAE)" 
Confirmado en grado de Consulta mediante el Auto 228 del 15/04/2016 con base en el el argumento de que: "El hecho tenido inicialme te en cuenta como generador del daño al patrimonio al Estado, representado en el INCO hoy ANI, es decir, la pretensión al Concesionario  del pago en la suma de $42.104 millones de pesos de aporte estatal al concesionariopara reestablecer el equilibrio financiero, fue conciliada por las partes de la suscripción del mencionado acuerdo ( Acuerdo Conciliatorio en desarroollo del proceso arbitral que dió como resultado el Laudo Arbitral del 11 de mayo de 2013 protocolizado mediante Escritura Pública 1474 del 26 de junio de 2015),  que como se mencionó antes y de acuerdo a las normas que lo rigen hace tránsito a cosa juzgada.</t>
  </si>
  <si>
    <t>Auto 179 del 08/03/2016 ordena el archivo del PRF 6-027-2010. Confirmado en grado de Consulta mediante el Auto 228 del 15/04/2016</t>
  </si>
  <si>
    <r>
      <rPr>
        <b/>
        <sz val="11"/>
        <rFont val="Calibri"/>
        <family val="2"/>
        <scheme val="minor"/>
      </rPr>
      <t xml:space="preserve">Pesaje, Control, Seguridad y Vivero: </t>
    </r>
    <r>
      <rPr>
        <sz val="11"/>
        <rFont val="Calibri"/>
        <family val="2"/>
        <scheme val="minor"/>
      </rPr>
      <t xml:space="preserve">
</t>
    </r>
    <r>
      <rPr>
        <b/>
        <sz val="11"/>
        <rFont val="Calibri"/>
        <family val="2"/>
        <scheme val="minor"/>
      </rPr>
      <t>a) Peaje la Parada – Áreas de Servicio Estaciones de Pesaje</t>
    </r>
    <r>
      <rPr>
        <sz val="11"/>
        <rFont val="Calibri"/>
        <family val="2"/>
        <scheme val="minor"/>
      </rPr>
      <t xml:space="preserve"> a octubre 16 de 2009, se encontró sin iniciar la construcción de las áreas de servicio, estaciones de peaje tanto fija como móvil con su  respectiva área de parqueo, de servicio, administración plataformas, señalización y demás condiciones de control contractuales.
</t>
    </r>
    <r>
      <rPr>
        <b/>
        <sz val="11"/>
        <rFont val="Calibri"/>
        <family val="2"/>
        <scheme val="minor"/>
      </rPr>
      <t>b) El Centro de Control de Operación</t>
    </r>
    <r>
      <rPr>
        <sz val="11"/>
        <rFont val="Calibri"/>
        <family val="2"/>
        <scheme val="minor"/>
      </rPr>
      <t xml:space="preserve"> no cuenta con el  equipo de comunicaciones de última tecnología que debe operar las 24 horas del día, ni sistema de telefonía </t>
    </r>
    <r>
      <rPr>
        <u/>
        <sz val="11"/>
        <rFont val="Calibri"/>
        <family val="2"/>
        <scheme val="minor"/>
      </rPr>
      <t xml:space="preserve">(Hitos S.O.S) </t>
    </r>
    <r>
      <rPr>
        <sz val="11"/>
        <rFont val="Calibri"/>
        <family val="2"/>
        <scheme val="minor"/>
      </rPr>
      <t xml:space="preserve">que permita brindar el apoyo logístico, operacional y administrativo    
</t>
    </r>
    <r>
      <rPr>
        <b/>
        <sz val="11"/>
        <rFont val="Calibri"/>
        <family val="2"/>
        <scheme val="minor"/>
      </rPr>
      <t>c).  Vivero.</t>
    </r>
    <r>
      <rPr>
        <sz val="11"/>
        <rFont val="Calibri"/>
        <family val="2"/>
        <scheme val="minor"/>
      </rPr>
      <t xml:space="preserve">
En el área de influencia directa del proyecto no se  encontró el Vivero Forestal,  el cual debió haberse establecido a partir de septiembre 7 de 2007,
</t>
    </r>
    <r>
      <rPr>
        <b/>
        <sz val="11"/>
        <rFont val="Calibri"/>
        <family val="2"/>
        <scheme val="minor"/>
      </rPr>
      <t>d). Convenio y Seguridad Via</t>
    </r>
    <r>
      <rPr>
        <sz val="11"/>
        <rFont val="Calibri"/>
        <family val="2"/>
        <scheme val="minor"/>
      </rPr>
      <t>l  
Aún se encuentra sin firmar el convenio de cooperación con la Policía de Carreteras; ni se ha entregado del equipo de Policía de Carreteras por parte del Concesionario el cual debió  haberse dado a partir de la fecha de suscripción del Acta de Entrega de las Casetas de Peaje durante la Etapa de Preconstrucción ya finalizada. Apéndice B Numeral 2.3.7 y 4.1.8.1 del Contrato de Concesión. No se encontró evidencia del Estudio de Seguridad Vial, el cual debe ser elaborado por el Concesionario conforme al Apéndice B Numeral 2.3.7 y 4.1.8.1, para garantizar la seguridad y reducir el elevado índice de accidentalidad que actualmente se presenta en la vía concesionada.</t>
    </r>
  </si>
  <si>
    <t>Deficiente gestión de supervisión por parte del INCO e Interventoría durante el inicio de la ejecución del Contrato de Concesión.</t>
  </si>
  <si>
    <t>Se ponen en riesgo los recursos del estado, se pueden generar procesos jurídicos.</t>
  </si>
  <si>
    <t>Mediante informe de seguimiento, y bajo antecedentes individualizados, evidenciar el cumplimiento de las obligaciones  contractuales y sus modificaciones.</t>
  </si>
  <si>
    <t>1. Informe de interventoría Técnico, Jurídico y Financiero que determine el presunto incumplimiento en la obligación de instalación de HITOS SOS en la fecha pactada contractualmente.
2. Análisis incumplimiento y posible sanción
3. Manual de Interventoría y Supervisión</t>
  </si>
  <si>
    <t>El INCO no cuenta con una metodología propia, para efectuar la evaluación económica, financiera y social de los proyectos para los diferentes modos</t>
  </si>
  <si>
    <t>carece de una herramienta gerencial estandarizada de acuerdo con los requerimientos propios del negocio, que facilite asegurar el objetivo misional de la Entidad</t>
  </si>
  <si>
    <t>lo que pone de manifiesto debilidades en el cumplimiento de esta función asignada por la Ley</t>
  </si>
  <si>
    <t>Desarrollar una evaluación de impacto aplicando la metodología para la evaluación de los modos  aeroportuario, portuario y férreo.</t>
  </si>
  <si>
    <t>1. Metodologías para todos los modos de transporte
2. Evaluación realizada</t>
  </si>
  <si>
    <t>Gerencia Planeación</t>
  </si>
  <si>
    <t>Jaime García</t>
  </si>
  <si>
    <t>2009R</t>
  </si>
  <si>
    <t>Este Hallazgo conolida los siguientes: 215-8 y 217-10</t>
  </si>
  <si>
    <r>
      <rPr>
        <b/>
        <u/>
        <sz val="11"/>
        <rFont val="Calibri"/>
        <family val="2"/>
        <scheme val="minor"/>
      </rPr>
      <t>H215-8</t>
    </r>
    <r>
      <rPr>
        <b/>
        <sz val="11"/>
        <rFont val="Calibri"/>
        <family val="2"/>
        <scheme val="minor"/>
      </rPr>
      <t xml:space="preserve"> </t>
    </r>
    <r>
      <rPr>
        <sz val="11"/>
        <rFont val="Calibri"/>
        <family val="2"/>
        <scheme val="minor"/>
      </rPr>
      <t xml:space="preserve">En el proceso Nº2008-00323 La defensa técnica del INCO, no se presentó a la Audiencia Pública para Pacto de Cumplimiento, en la fecha y hora señalada en Auto del 23 de junio (10 de agosto de 2009 a las 8.40 am), incumpliendo con las obligaciones adquiridas en el mandato conferido por el INCO, poniendo así en riesgo el resultado del proceso y dando pie para que eventualmente prosperen las pretensiones del demandante, poniendo de manifiesto la debilidad en el seguimiento y control a las actuaciones de los abogados por parte del INCO.
</t>
    </r>
    <r>
      <rPr>
        <b/>
        <u/>
        <sz val="11"/>
        <rFont val="Calibri"/>
        <family val="2"/>
        <scheme val="minor"/>
      </rPr>
      <t xml:space="preserve">H217-10 </t>
    </r>
    <r>
      <rPr>
        <sz val="11"/>
        <rFont val="Calibri"/>
        <family val="2"/>
        <scheme val="minor"/>
      </rPr>
      <t xml:space="preserve">En el Proceso Nº 2001-00553, el Tribunal Administrativo del Magdalena concedió al INCO el recurso de apelación en contra del auto del 10 de mayo del 2006, mediante el que se vinculó al proceso, siendo concedido en el efecto devolutivo, efecto en el cual la competencia del inferior no se suspende, este continúa dándole trámite al proceso y cumple lo decidido en la providencia recurrida, esto significa que la Entidad se consideraba vinculada al proceso desde la ejecutoria del auto que concedió el recurso y por lo tanto debía actuar en ejercicio de la defensa de sus intereses y lo podía hacer con las mismas facultades de la parte demandada, sin embargo, no hay evidencia de contestación de la demanda, solicitud de pruebas, ni que hayan controvertido las esgrimidas por  la demandante, tampoco alegatos de conclusión, entre otros. 
</t>
    </r>
    <r>
      <rPr>
        <b/>
        <u/>
        <sz val="12"/>
        <color theme="1"/>
        <rFont val="Arial Narrow"/>
        <family val="2"/>
      </rPr>
      <t/>
    </r>
  </si>
  <si>
    <t>incumpliendo con las obligaciones adquiridas en el mandato conferido por el INCO.</t>
  </si>
  <si>
    <t>poniendo así en riesgo el resultado del proceso y dando pie para que eventualmente prosperen las pretensiones del demandante, poniendo de manifiesto la debilidad en el seguimiento y control a las actuaciones de los abogados por parte del INCO.</t>
  </si>
  <si>
    <t>Elaborar los manuales de procesos y procedimientos de la defensa judicial de la Entidad.</t>
  </si>
  <si>
    <t>1. Manuales de procedimiento</t>
  </si>
  <si>
    <t>Gerencia de Defensa Judicial</t>
  </si>
  <si>
    <t>En algunas carpetas de los procesos judiciales se evidencia desorden cronológico, faltan piezas procesales relevantes que den cuenta de su historia, desarrollo y estado actual, algunos documentos no tiene fecha de su expedición y otros sin constancia de radicación en el despacho de conocimiento, en muchos no fue posible determinar el nombre del apoderado del INCO.</t>
  </si>
  <si>
    <t>Esta situación deja en evidencia, la debilidad de la Entidad en los controles a la gestión de los apoderados y la inobservancia de la Ley General de Archivo (Ley 594 de 2000).</t>
  </si>
  <si>
    <t>Lo anterior podría estar poniendo en riesgo los intereses de la Entidad, por cuanto la información ordenada y actualizada es vital para el éxito del litigio.</t>
  </si>
  <si>
    <t>Diseñar e implementar una hoja de control de las principales piezas procesales que deben obrar en cada una de las carpetas de los procesos.</t>
  </si>
  <si>
    <t>Mejorar el control documental de los procesos judiciales.</t>
  </si>
  <si>
    <t>1. Actualización del procedimiento de defensa judicial del Estado y elaboración e implementación de los procedimientos de conciliación extrajudicial y acción de tutela en el marco de los cuales se registrará como actividad y registro la actualización del Ekogui a cargo de los apoderados de la Entidad así como la verificación de la información de los expedientes físicos
2. Conforme a los lineamientos establecidos por la Agencia Nacional de Defensa Jurídica del Estado en el marco de la implementación del Modelo Óptimo de Gestión, evaluar la Tabla de Retención Documental  para la gestión de la defensa judicial .
3. Actualizar la Hoja de control docuemental y continuar su uso en los expedientes judiciales y extrajudiciales
4. Informe de cierre</t>
  </si>
  <si>
    <t>1. Actualización de procedimientos
2. Evaluación de la Tabla de Retención Documental -TRD para la gestión de defensa Judicial
3. Actualización hoja de control documental
4. Informe de cierre</t>
  </si>
  <si>
    <t>Estudio I
INF. 3 MM&amp;D Rad. No. 2016-409-061729-2 Pag. 23</t>
  </si>
  <si>
    <t>Demora en verificación documental</t>
  </si>
  <si>
    <t>Este Hallazgo consolida los siguientes: 225-18 y 240-33</t>
  </si>
  <si>
    <r>
      <rPr>
        <b/>
        <u/>
        <sz val="11"/>
        <rFont val="Calibri"/>
        <family val="2"/>
        <scheme val="minor"/>
      </rPr>
      <t xml:space="preserve">H225-18 - AR 2009 - ADMINISTRATIVO </t>
    </r>
    <r>
      <rPr>
        <sz val="11"/>
        <rFont val="Calibri"/>
        <family val="2"/>
        <scheme val="minor"/>
      </rPr>
      <t xml:space="preserve">Se presenta un beneficio adicional del concesionario en $8.132 millones de diciembre de 2004, ocasionados por retrasos en el cronograma de obra en los tramos 1 al 9, excepto el tramo No 3, generando desequilibrio en contra del Estado, lo anterior teniendo en cuenta que la clausula 7,3 del contrato establece que las obras de construcción y rehabilitación se entregarán en un plazo máximo de 48 meses a partir de la fecha de suscripción del acta de iniciación de la etapa de construcción, de acuerdo a los siguientes plazos: tramos 1, 7 y 9 en 24 meses; tramos 2, 4 y 5 en 48 meses; tramo 3, en 36 meses; tramo 6, en 42 meses; tramo 8 en 12 meses.
</t>
    </r>
    <r>
      <rPr>
        <b/>
        <u/>
        <sz val="11"/>
        <rFont val="Calibri"/>
        <family val="2"/>
        <scheme val="minor"/>
      </rPr>
      <t>H240-33  AR 2009 - ADMINISTRATIVO</t>
    </r>
    <r>
      <rPr>
        <sz val="11"/>
        <rFont val="Calibri"/>
        <family val="2"/>
        <scheme val="minor"/>
      </rPr>
      <t xml:space="preserve"> Se presenta atraso en la ejecución del cronograma de obras en diferentes trayectos, que se evidencia en el avance a mayo de 2010 y puede afectar la estructura financiera del proyecto de concesión.
Aclarando que al tramo 1 le faltan dos retornos, trabajos de ornamentación, empradización de taludes. Igualmente, de acuerdo con el Cronograma de Ejecución de Obras Alcance Adicional ZMB, establecido en el Adicional No. 2, se evidenció retraso en la ejecución de las obras del Paseo de las Frutas.</t>
    </r>
  </si>
  <si>
    <t>Ocasionados por retrasos en el cronograma de obra en los tramos 1 al 9, excepto el tramo No 3.</t>
  </si>
  <si>
    <t>Generando desequilibrio en contra del Estado.</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</si>
  <si>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es de informar que con la implementación del manual de interventoria y supervisión, el modelo estandar 4G, la resolución de Bitacora, el manual de contratación, se buscan evitar futuras observaciones relacionadas.</t>
  </si>
  <si>
    <t>Con la implementacion del Modelo Estandar 4G se espera que no vuelva a operar el fenomeno de dezplazamiento de Cronograma</t>
  </si>
  <si>
    <t xml:space="preserve">
1) Acuerdo de Terminación Anticipada del Contrato
2) Aprobación del Acuerdo
3). Análisis Financiero del Acuerdo de Terminación
4) Documentos de Reversion
5)Modelo Contrato Estándar 4G                                         6)Manual de Interventoría Y Supervisión                                           7)Manual de Contratación</t>
  </si>
  <si>
    <t>Plan ya ajustado por la VEJ. Se sugiere evaluar la incorporación de un documento financiero que concluya el equilibrio de las cargas ANI versus concesionario</t>
  </si>
  <si>
    <t xml:space="preserve">SI
INF 1 MM&amp;D Rad. RADICADO NO. 2016-409-054480-2 pag. 26
</t>
  </si>
  <si>
    <t>Este Hallazgo conolida los siguientes: 226-19 y 236-29</t>
  </si>
  <si>
    <r>
      <rPr>
        <b/>
        <u/>
        <sz val="11"/>
        <rFont val="Calibri"/>
        <family val="2"/>
        <scheme val="minor"/>
      </rPr>
      <t xml:space="preserve">H226-19 Otrosí 4: </t>
    </r>
    <r>
      <rPr>
        <sz val="11"/>
        <rFont val="Calibri"/>
        <family val="2"/>
        <scheme val="minor"/>
      </rPr>
      <t xml:space="preserve">Se evidencia un mayor ingreso esperado por $29.782 millones de diciembre de 2004, ocasionados por el mayor reconocimiento en los costos de operación, mantenimiento, gestión ambiental y social, generando pagos más onerosos por las obras contratadas en el alcance opcional, comparadas con las del contrato inicial o alcance básico.
</t>
    </r>
    <r>
      <rPr>
        <b/>
        <u/>
        <sz val="11"/>
        <rFont val="Calibri"/>
        <family val="2"/>
        <scheme val="minor"/>
      </rPr>
      <t xml:space="preserve">H236-29 </t>
    </r>
    <r>
      <rPr>
        <sz val="11"/>
        <rFont val="Calibri"/>
        <family val="2"/>
        <scheme val="minor"/>
      </rPr>
      <t xml:space="preserve">Consultada la Interventoría y el Concesionario, sobre los costos que acarrea esta ampliación del proyecto, mediante la suscripción del </t>
    </r>
    <r>
      <rPr>
        <b/>
        <sz val="11"/>
        <rFont val="Calibri"/>
        <family val="2"/>
        <scheme val="minor"/>
      </rPr>
      <t xml:space="preserve">Otrosí No 4, </t>
    </r>
    <r>
      <rPr>
        <sz val="11"/>
        <rFont val="Calibri"/>
        <family val="2"/>
        <scheme val="minor"/>
      </rPr>
      <t xml:space="preserve">se indica que la cobertura se mantiene con las mismas herramientas con que se cuenta actualmente. Igualmente, no se construirá infraestructura, tampoco se adquirirán equipos que necesiten la dedicación de mayores gastos de operación. </t>
    </r>
  </si>
  <si>
    <t>Ocasionados por el mayor reconocimiento en los costos de operación, mantenimiento, gestión ambiental y social.</t>
  </si>
  <si>
    <t>Generando pagos más onerosos por las obras contratadas en el alcance opcional, comparadas con las del contrato inicial o alcance básico.</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</si>
  <si>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con la implementación del manual de interventoria y supervisión, se buscan evitar futuras observaciones relacionadas.</t>
  </si>
  <si>
    <t>Con la implementación del manuel de interventoria y supervisión, se busca evitar futuros hallazgos relacionados en otras concesiones.</t>
  </si>
  <si>
    <t xml:space="preserve">
1) Acuerdo  de Terminación del Contrato                      
2) Aprobación del Acuerdo
3) Analisis Financiero  Acuerdo Conciliatorio
4) Documentos de Reversión
5)Manual de Interventoría y Supervisión
</t>
  </si>
  <si>
    <t>No se evidencia documento que autorice la construcción de 5.8 km de segunda calzada en el tramo 7. Por otra parte, no se evidencia seguimiento sobre el plan de manejo ambiental para las obras que se realizan sobre el trayecto 10.</t>
  </si>
  <si>
    <t>Incumplimiento de las obligaciones contractuales por parte del concesionario y la Interventoría.</t>
  </si>
  <si>
    <t>Deficiente prestación del servicio en los tramos 7 y 10 del proyecto de concesión ZMB.</t>
  </si>
  <si>
    <t xml:space="preserve">
1. Otrosí 4            
2. Informe de la Interventoría
3) Acuerdo  de Terminación Anticipada del Contrato                     
4) Aprobación del Acuerdo
5) Documentos de Reversión  
6) Manual de Supervisión e Interventoría</t>
  </si>
  <si>
    <t>Germán Córdoba</t>
  </si>
  <si>
    <t>1) Renombrar unidad de medida 1, así: Soporte de autorización de los 5,8 km del tramo 7 (otrosí 4)
2) Adicionar nueva unidad asociada con la Resolución 959 de 2013 - Bitácora de los proyectos</t>
  </si>
  <si>
    <r>
      <rPr>
        <b/>
        <u/>
        <sz val="11"/>
        <rFont val="Calibri"/>
        <family val="2"/>
        <scheme val="minor"/>
      </rPr>
      <t>H242-35</t>
    </r>
    <r>
      <rPr>
        <b/>
        <sz val="11"/>
        <rFont val="Calibri"/>
        <family val="2"/>
        <scheme val="minor"/>
      </rPr>
      <t xml:space="preserve"> </t>
    </r>
    <r>
      <rPr>
        <sz val="11"/>
        <rFont val="Calibri"/>
        <family val="2"/>
        <scheme val="minor"/>
      </rPr>
      <t>Las áreas de servicio del proyecto no prestan los servicios adecuadamente. En Tocancipá (Tramo 1), se evidenció que falta mantenimiento en los baños públicos, los teléfonos públicos fijos están fuera de funcionamiento, los radares suministrados a la policía de carreteras no cuentan con cámaras, de tal forma que no se puede obtener prueba para el levantamiento de los comparendos, no hay una planta para el suministro de energía y el área de restaurante está subutilizada.
El área de servicio de Chocontá en el Trayecto 6, esta sellado por la Alcaldía por falta de licencia de construcción, por lo tanto no se presta el servicio.</t>
    </r>
  </si>
  <si>
    <t xml:space="preserve"> Falta de supervisión por parte del INCO a los contratos de concesión y de Interventoría</t>
  </si>
  <si>
    <t xml:space="preserve">Incumplimiento de los contratos de concesión e Interventoría y proyecto de concesión con servicios deficientes comparados con los pactados contractualmente. </t>
  </si>
  <si>
    <t xml:space="preserve">
Verificación del cumplimiento de las obligaciones del concesionario en los aspectos mencionados en el hallazgo, y de ser el caso, imponer las sanciones previstas de acuerdo con el Contrato de Concesión.</t>
  </si>
  <si>
    <t>Asegurar el cumplimiento del contrato por parte del concesionario.</t>
  </si>
  <si>
    <t>1. Informe de Interventoría que señale la completitud de las adecuaciones
2. Informe del concesionario
3. Manual de Interventoría y Supervisión.
4. Informe de Cierre (incluir oficios de solicitud al Concesionario)</t>
  </si>
  <si>
    <t>INF 5 MM&amp;D Rad. No. 2016-409-089295-2 Pag. 53</t>
  </si>
  <si>
    <t>Funcionamiento áreas de servicio</t>
  </si>
  <si>
    <t>Retraso en la ejecución de las obras previstas en 6 de los 14 trayectos, que a la fecha deben tener un avance aproximado del 94%, lo que puede influir en la prestación del servicio previsto, en contra de los intereses del Estado. Evidenciando.</t>
  </si>
  <si>
    <t>Demora en el cumplimiento de los términos contractuales.</t>
  </si>
  <si>
    <t>Incumplimiento de los términos contractuales y deficiencias en la prestación del servicio.</t>
  </si>
  <si>
    <t xml:space="preserve">Lograr con la supervisión que realiza la Agencia  el 100% del avance de obra del proyecto de concesión. </t>
  </si>
  <si>
    <t>Incentivar al concesionario a cumplir con los objetivos de cronograma establecidos en el contrato.</t>
  </si>
  <si>
    <t>1. Actualización Informe Interventoría
2. Manual de Interventoría y Supervisión
3. Contrato Estándar 4G
4. Informe de Cierre ( Actualización)</t>
  </si>
  <si>
    <t>INF 5 MM&amp;D Rad. No. 2016-409-089295-2 Pag. 55</t>
  </si>
  <si>
    <t>El Hallazgo 248-41 estaba marcado AR2007, pero en realidad corresponde a AR2009
Este Hallazgo consolida los siguientes: 20-30 AR2006 y 248-41 AR2009</t>
  </si>
  <si>
    <r>
      <rPr>
        <b/>
        <sz val="11"/>
        <rFont val="Calibri"/>
        <family val="2"/>
        <scheme val="minor"/>
      </rPr>
      <t>H20-30 -AR 2006 - Administrativo</t>
    </r>
    <r>
      <rPr>
        <sz val="11"/>
        <rFont val="Calibri"/>
        <family val="2"/>
        <scheme val="minor"/>
      </rPr>
      <t xml:space="preserve"> Existe inconformidad y oposición a las obras de construcción de la doble línea y a la operación actual, por parte de la población de Aracataca (Magdalena), debido al impacto del ruido, vibraciones y polvillo que genera el paso de los trenes que transportan carbón; así como la intransitabilidad que se presenta por el estacionamiento del tren conformado por dos locomotoras y 120 góndolas, pues se interrumpe el acceso de la población residenciada al lado izquierdo de la línea férrea hacia los centros educativos y de salud ubicados en el lado derecho.  Al respecto se observaron fisuras y grietas en la fachada de las construcciones habitacionales adyacentes a la línea férrea en la Estación de Aracataca.
</t>
    </r>
    <r>
      <rPr>
        <b/>
        <sz val="11"/>
        <rFont val="Calibri"/>
        <family val="2"/>
        <scheme val="minor"/>
      </rPr>
      <t>H</t>
    </r>
    <r>
      <rPr>
        <sz val="11"/>
        <rFont val="Calibri"/>
        <family val="2"/>
        <scheme val="minor"/>
      </rPr>
      <t xml:space="preserve"> </t>
    </r>
    <r>
      <rPr>
        <b/>
        <sz val="11"/>
        <rFont val="Calibri"/>
        <family val="2"/>
        <scheme val="minor"/>
      </rPr>
      <t xml:space="preserve">248-41  AR 2007 - Administrativo </t>
    </r>
    <r>
      <rPr>
        <sz val="11"/>
        <rFont val="Calibri"/>
        <family val="2"/>
        <scheme val="minor"/>
      </rPr>
      <t xml:space="preserve">El Ministerio de Ambiente, Vivienda y Desarrollo Territorial mediante Resolución 2351 de 2008, sobre la construcción de la segunda línea férrea ha aprobado la licencia ambiental para tan sólo 111 Km. A junio de 2010 se encuentra pendiente lo correspondiente a 71,5 Km., sin que se vislumbre una salida presupuestal y contractual en este aspecto, debido en parte a  la no viabilidad económica que según INCO implica la construcción de las variantes de 67 kilómetros exigidas por el Ministerio de Ambiente que ascienden a un costo aproximado de US$130 millones.
</t>
    </r>
    <r>
      <rPr>
        <b/>
        <sz val="11"/>
        <rFont val="Calibri"/>
        <family val="2"/>
        <scheme val="minor"/>
      </rPr>
      <t>H 246 - 39 A 2009</t>
    </r>
    <r>
      <rPr>
        <sz val="11"/>
        <rFont val="Calibri"/>
        <family val="2"/>
        <scheme val="minor"/>
      </rPr>
      <t xml:space="preserve"> - El plazo establecido para la construcción aún sin terminar de la doble línea férrea comprendida entre Chiriguaná y Santa Marta venció el 31 de diciembre de 2008, además entre otros aspectos el Concesionario no ha realizado ninguna acción correctiva en el tramo desafectado luego de la suscripción del Otrosí 12 de marzo 28 de 2006; todo esto sin que se observe desde octubre de 2009 gestión efectiva por parte del INCO que conlleve a la aplicación de las sanciones establecidas por el incumplimiento presentado por el Concesionario FENOCO, que según el informe final de la Interventoría COVIFA de febrero de 2010 en gran parte se atribuyen al Concesionario. Además de la deficiente gestión sobre el cumplimiento del contrato, se origina una representativa disminución en la exportación de carbón proyectada a 66.5 millones de toneladas por año (en el 2009 según la Interventoría los distintos operadores movilizaron 45 millones) y un menor valor en los ingresos por regalías y excedentes por transporte, los cuales según el INCO serían destinados a la financiación de nuevos proyectos.</t>
    </r>
  </si>
  <si>
    <t>Ineficiente gestión de INCO.</t>
  </si>
  <si>
    <t>Incremento de los atrasos en la ejecución de la obras.</t>
  </si>
  <si>
    <t xml:space="preserve">Dadas las dificultades de carácter socio-ambiental que han impedido al Concesionario el cumplimiento de la totalidad de las obligaciones contractuales referidas a la construcción de la segunda línea se debe gestionar ante los entes gubernamentales que sean del caso, todos los mecanismo que sean necesarios para la culminación de los 45,6 km de segunda line faltante en el corredor Chiriguaná - Santa Marta
</t>
  </si>
  <si>
    <t>1.Informe con acuerdo conciliatorio del mes de junio de 2013
2. Otrosí 19 del 1 de octubre de 2014.                           
3. Informe mensual de Interventoría sobre avances para culminación segunda línea                          
4. Informe gestiones adelantadas ante ministerios
5. Informe avances, gestiones adelantadas y presentaciones en ARACATACA
6. Informe Fenoco sobre gestiones Aracataca
7. Plan de Manejo Ambiental asociado al contrato
8.  Informe Argumentativo de cierre hallazgo</t>
  </si>
  <si>
    <r>
      <t>El Concesionario Fenoco a partir del 30 noviembre de 2010, cesa su obligación contractual sobre los bienes por desafectar de la Concesión Red Férrea del Atlántico, sin embargo, hasta la fecha (julio de 2010),</t>
    </r>
    <r>
      <rPr>
        <u/>
        <sz val="11"/>
        <rFont val="Calibri"/>
        <family val="2"/>
        <scheme val="minor"/>
      </rPr>
      <t xml:space="preserve"> no se ha culminado el proceso de verificación y entrega de los mismos</t>
    </r>
    <r>
      <rPr>
        <sz val="11"/>
        <rFont val="Calibri"/>
        <family val="2"/>
        <scheme val="minor"/>
      </rPr>
      <t>, tales como los bienes muebles que se encuentran ubicados en el kilómetro cinco y en los Talleres de Faca Vapor; además de la realización del barrido, junto con el INVIAS de todas las estaciones que va entregar FENOCO.</t>
    </r>
  </si>
  <si>
    <t>Inadecuado seguimiento y control al mantenimiento rutinario por parte del Concesionario e INCO.</t>
  </si>
  <si>
    <t>Traumatismos a última hora e imposibilidad de realizar la entrega dentro del plazo actual.</t>
  </si>
  <si>
    <t>1.  Informes de Liquidación Interventoría
2. Actas de entrega y recibo ANI-Fenoco
3. Acta de liquidación tramo Sur - FNC
4. Manual de Reversión
5. Procedimiento para la reversión de proyectos de concesión</t>
  </si>
  <si>
    <t>A junio de 2010 el Concesionario Fenoco, no ha realizado las acciones correctivas pertinentes para el cierre de las observaciones y no conformidades técnicas, ambientales de comunicaciones y proyecto, dejadas por la Interventoría COVIFA en su informe final de febrero 19 de 2010. Situación que vislumbra fallas en la gestión por parte del INCO y Concesionario, las cuales inciden negativamente en la calidad de las obras en construcción, mantenimiento, y seguridad de la operación férrea.</t>
  </si>
  <si>
    <t>Deficiente gestión del Concesionario e INCO.</t>
  </si>
  <si>
    <t>Incidencia negativa en la calidad de las obras y en la seguridad de la operación férrea.</t>
  </si>
  <si>
    <t>Gestionar ante el concesionario el levantamiento de las no conformidades del proyecto</t>
  </si>
  <si>
    <t>Lograr el cumplimiento de las obligaciones del contrato asociadas con las no conformidades detectadas.</t>
  </si>
  <si>
    <t>1. Informe de seguimiento al levantamiento de las no conformidades objeto del informe de Interventoría
2. Seguimiento y control por trayectos
3. Manual de Supervisión e Interventoría
4. Documento de supervisión que detalle el cierre de las No Conformidades atendiendo integralmente todas y cada una de las actividades mencionadas en dichas N.C
5. Informe de cierre</t>
  </si>
  <si>
    <t>No es clara la razón de la no efectividad del hallazgo ya que el informe de la interventoría del 17-abr-2015 es contundente en concluir el cierre de las no conformidades. Además se cuenta con acciones preventivas. ¿es posible que en el ejercicio auditor del año pasado hayan encontrado anomalías que les llevar a no cerrar este hallazgo? De ser así, se debería incorporar una nueva unidad de medida en que se certifique que dichas anomalías están subsanadas.</t>
  </si>
  <si>
    <t>SI INF 
2 Rad. 2016-409-054482 pag. 24</t>
  </si>
  <si>
    <t>Estaciones de Pesaje El Copey y Tucurinca. Las cuatro básculas dinámicas instaladas por el Concesionario (una en Copey y tres en Tucurinca), aún no se han dado a la operación. Se muestra así una deficiente gestión de supervisión por parte del INCO e Interventoría durante el inicio de la ejecución del Contrato de Concesión.</t>
  </si>
  <si>
    <t xml:space="preserve">Baja calidad en cuanto al servicio prestado por el concesionario en la operación. </t>
  </si>
  <si>
    <t>Poner en servicio las cuatro básculas o, en su defecto, establecer alternativas que eviten un detrimento.</t>
  </si>
  <si>
    <t>Lograr la mejor alternativa para las cuatro básculas objeto del hallazgo.</t>
  </si>
  <si>
    <t xml:space="preserve">
1. Informe de interventoria Funcional, técnico y contable del concesionario Ruta del Sol 3.
2. Informe de funcionalidad de las Básculas en la Concesión Santa Marta Paraguachón
3. Manual de Supervisión e Interventoría</t>
  </si>
  <si>
    <t>CR_Santa Marta-Riohacha-Paraguachón,CR_Ruta del Sol - Sector 3</t>
  </si>
  <si>
    <t>Santa Marta Riohacha Paraguachón - Ruta del Sol III</t>
  </si>
  <si>
    <t>Incorporar documento que certifique el funcionamiento de las cuatro básculas o que concluya la imposibilidad de su uso y eventuales alternativas que eviten un detrimento.</t>
  </si>
  <si>
    <t>se presentan los siguientes incumplimientos en las obligaciones ambientales, que evidencian una deficiente gestión de supervisión por parte del INCO y la Interventoría, durante la ejecución del Contrato de Concesión, situaciones que además de generar contaminación ambiental incrementan el riesgo de accidentes al paso de los vehículos y demás usuarios de la vía concesionada:
a) En la entrada y salida a las poblaciones de la Zona Bananera, Río Frío, Sevilla, Aracataca y Fundación, así como en Riohacha, Maicao y Paraguachón, existen botaderos discriminados de basura a lado y lado de la vía.
b) En el sector Cuestecita-La Florida-Riohacha, el tendido de la sub-base granular presenta deficiente mitigación ambiental por la gran cantidad de material Particulado en suspensión, que se origina al paso de los vehículos, debido a la falta de mantenimiento y riego del sector.
c) La planta de materiales y asfalto Arroyo-Arena, presenta inadecuado manejo ambiental debido a la deficiente nivelación que se presenta en las vías de acceso; además de la inadecuada señalización vertical en los distintos sitios y lugares al interior de la planta. Por otra parte, el personal operario de la planta trituradora se encontró laborando sin los elementos de protección auditiva correspondientes. 
d) En las vías de acceso a la Planta de materiales y asfalto Zona Porciosa, se observan irregularidades en su nivelación y las áreas internas presentan inadecuada señalización.</t>
  </si>
  <si>
    <t>Deficiente gestión de la Interventoría y supervisión del INCO.</t>
  </si>
  <si>
    <t>Deterioro ambiental e inseguridad industrial.</t>
  </si>
  <si>
    <r>
      <t xml:space="preserve">(NOTA: En la actualidad se mantiene la situación descrita en el literal </t>
    </r>
    <r>
      <rPr>
        <b/>
        <u/>
        <sz val="11"/>
        <rFont val="Calibri"/>
        <family val="2"/>
        <scheme val="minor"/>
      </rPr>
      <t>a</t>
    </r>
    <r>
      <rPr>
        <sz val="11"/>
        <rFont val="Calibri"/>
        <family val="2"/>
        <scheme val="minor"/>
      </rPr>
      <t xml:space="preserve"> del hallazgo. La del literal </t>
    </r>
    <r>
      <rPr>
        <b/>
        <u/>
        <sz val="11"/>
        <rFont val="Calibri"/>
        <family val="2"/>
        <scheme val="minor"/>
      </rPr>
      <t>b</t>
    </r>
    <r>
      <rPr>
        <sz val="11"/>
        <rFont val="Calibri"/>
        <family val="2"/>
        <scheme val="minor"/>
      </rPr>
      <t xml:space="preserve"> ya fue superada teniendo en cuenta que la obra finalizó y la del literal </t>
    </r>
    <r>
      <rPr>
        <b/>
        <u/>
        <sz val="11"/>
        <rFont val="Calibri"/>
        <family val="2"/>
        <scheme val="minor"/>
      </rPr>
      <t>c</t>
    </r>
    <r>
      <rPr>
        <b/>
        <sz val="11"/>
        <rFont val="Calibri"/>
        <family val="2"/>
        <scheme val="minor"/>
      </rPr>
      <t xml:space="preserve"> </t>
    </r>
    <r>
      <rPr>
        <sz val="11"/>
        <rFont val="Calibri"/>
        <family val="2"/>
        <scheme val="minor"/>
      </rPr>
      <t xml:space="preserve">la planta de materiales y asfalto ya se retiró. Por lo anterior solamente se presenta plan de mejoramiento para el literal </t>
    </r>
    <r>
      <rPr>
        <b/>
        <u/>
        <sz val="11"/>
        <rFont val="Calibri"/>
        <family val="2"/>
        <scheme val="minor"/>
      </rPr>
      <t>a.)</t>
    </r>
    <r>
      <rPr>
        <sz val="11"/>
        <rFont val="Calibri"/>
        <family val="2"/>
        <scheme val="minor"/>
      </rPr>
      <t xml:space="preserve">
Establecer lineamientos asociados al monitoreo y control de los proyectos de concesión.</t>
    </r>
  </si>
  <si>
    <t>Mejorar el cumplimiento de las obligaciones contractuales del concesionario.</t>
  </si>
  <si>
    <t>1. Informe de Concesionario sobre las actividades realizadas respecto a este problema.  
2.Comunicación enviada a Procuraduría, Contraloría y Alcaldía con el fin de aclarar que no es competencia de la Agencia y que se deben realizar actividades policivas
3. Oficio a la Alcaldía para que dentro del ámbito de su competencia formule las acciones
4. Oficio No competencia CGR
5. Manual de Supervisión e Interventoría
6. Aportes Concesionario, Interventoria y proyecto sobre literales b, c y d.
7. Informe de cierre</t>
  </si>
  <si>
    <t>Fallas en la gestión ambiental</t>
  </si>
  <si>
    <t>En la actualidad (abril de 2010), existen 81 invasiones al derecho de vía concentradas en las poblaciones de Riohacha, Dibulla, Maicao, Fundación, Tucurinca, Copey, Algarrobo, Aracataca y Río Frío; sin que hasta ahora hayan sido efectivas las acciones realizadas por parte del Concesionario, INCO e Interventoría  para la recuperación de espacio ilegalmente ocupado, lo cual resta confiabilidad en los niveles de seguridad y servicio de la vía concesionada.</t>
  </si>
  <si>
    <t>Deficiente gestión de la Interventoría, INCO y Concesionario.</t>
  </si>
  <si>
    <t xml:space="preserve">Resta confiabilidad en los niveles de seguridad y servicio de la vía concesionada.  </t>
  </si>
  <si>
    <t>Fortalecer las disposiciones contractuales relacionadas con la gestión socio ambiental de los proyectos.</t>
  </si>
  <si>
    <t>1. Informe de visita a campo.
2. Oficio a las Alcaldías Municipales (3) 
3. Memorando a Control interno sobre no competencia de la ANI
4. Contrato estándar 4G - Apéndice 2 técnico parte 8 - socio ambiental
5. Reiteración alcaldias restitución espacio público
6. Informe de cierre</t>
  </si>
  <si>
    <t>Año y medio después de haberse firmado el acta de inicio (diciembre 11 de 2008), aún no se han iniciado por parte del Concesionario las obras de protección en el sector “Los Muchachitos” de la carretera que conduce de Santa Marta-Río Palomino, no obstante que el embate del oleaje marino amenaza la estabilidad de la banca de la vía concesionada entre Santa Marta y Riohacha en una extensión considerable, deficiencias que muestran una inadecuada ejecución de las obras por parte del Concesionario.</t>
  </si>
  <si>
    <t>Inadecuada ejecución de las obras por parte del Concesionario</t>
  </si>
  <si>
    <t>Alto riesgo de deterioro ambiental y físico a la vía concesionada.</t>
  </si>
  <si>
    <t xml:space="preserve">Fortalecer los lineamientos asociados con el monitoreo y control de los proyectos y verificar la construcción de las obras de protección marina, específicamente el del muro de tierra armada, cuyo objetivo es la protección del talud. </t>
  </si>
  <si>
    <t>Mejorar el monitoreo y control de los proyectos con el fin de buscar el cumplimiento de las obligaciones contractuales.</t>
  </si>
  <si>
    <t>1. Acta de inicio muro en tierra armada.
2. Informe de ejecución de la obra (supervisor e interventoría).
3. Acta de recibo del muro de tierra armada
4. Manual de Supervisión e Interventoria</t>
  </si>
  <si>
    <t>CR_Santa Marta-Riohacha-Paraguachón</t>
  </si>
  <si>
    <t>Santa Marta Riohacha Paraguachón</t>
  </si>
  <si>
    <t>Disciplinario</t>
  </si>
  <si>
    <t xml:space="preserve">APERTURA.- Desequilibrio financiero en la concesión por cuenta de aparentes irregularidades en las obras de los tramos Río Palomino - Ebanal /Maicao - Carrraipia - Paradero. Presuntas deficiencias en la Interventoría. Diseños, suspensiones y retrasos en la obra rompeolas del sector "los muchachitos". </t>
  </si>
  <si>
    <t>Las losas de Estación de Pesaje de Mediacanoa, presentan total deterioro ya que las mismas se encuentran fracturadas, lo cual incide en el proceso de pesaje por incumplimiento en el mantenimiento,  así mismo no se evidenció un plan de contingencia para el cumplimiento de la obligación contractual en el mes de cierre de la estación. El almacenamiento de combustible de la Planta Eléctrica  se encuentra ubicado en el mismo cuarto de la planta, incumpliendo normas de Seguridad Industrial.
Se observó que no existe transmisión de datos de las Báscula de la Concesión con el CCO. Se encuentra pendiente la construcción de la estación de pesaje del Tramo 3.y las Áreas de Servicio.</t>
  </si>
  <si>
    <t xml:space="preserve">Incumplimiento en el mantenimiento.
Incumplimiento de normas de seguridad industrial.
Debilidades en mantener en la concesión tecnología de punta en los sistemas de información.
Demoras en la adquisición de predios </t>
  </si>
  <si>
    <t xml:space="preserve">Afectación en el Nivel de Servicio de la Concesión </t>
  </si>
  <si>
    <t>Poner al servicio de los usuarios el Área de servicio correspondiente al tramo 3.</t>
  </si>
  <si>
    <t>Brindar a lo usuarios los servicios que contractualmente debe ofrecer el área de servicio de tramo 6.</t>
  </si>
  <si>
    <t>1. Oficio a interventoría.
2. Informe de interventoría
3. Oficio a concesionario.
4. Informe técnico de supervisión. 
5. Concepto jurídico
6. Manual de Supervisión e Interventoría</t>
  </si>
  <si>
    <t>En la Concesión Malla Vial del Valle del Cauca y Cauca se observa  desnaturalización del contrato de concesión, adicionando al Contrato de Concesión la ejecución de un contrato de obra pública, toda vez que la vía que se rehabilitará no será incorporada dentro de la Concesión para mantenerla y operarla por parte del Concesionario, y entregadas al INVIAS inmediatamente después de ejecutada la obra, en consecuencia no habrá inversión privada, dado que los recursos para la rehabilitación son provenientes del Presupuesto Nacional. Así mismo, los valores contratados no se encuentran sustentados con el análisis de precios. Las prórrogas del contrato superan 60% del plazo inicialmente pactado, por cuanto el inicial era de 240 meses y el actual es de 660 meses.</t>
  </si>
  <si>
    <t xml:space="preserve">Incumplimiento de la normatividad en contratación y el desconocimiento de las características de la naturaleza del contrato de concesión </t>
  </si>
  <si>
    <t>Se desconocen las formas propias de los contratos de obra pública que tienen que ver entre otras cosas con la posibilidad de que existan múltiples oferentes para garantizar la objetividad y transparencia en el otorgamiento de estos contratos, entonces nos encontramos frente a contratos de obra que se asignan de manera directa, en desconocimiento de la normatividad vigente en materia de contratación</t>
  </si>
  <si>
    <t>Establecimiento de una política de la ANI para la suscripción de convenios para la ejecución de obras a través de los contratos de concesión.                            Establecimiento de la política de la ANI para la suscripción de adicionales y prórrogas de los contratos de concesión</t>
  </si>
  <si>
    <t>Definición de reglas precisas para la ejecución de obras en convenios a través del  los contratos de concesión.      Establecimiento de los requisitos para la suscripción de adiciones y prórrogas en los contratos de concesión.</t>
  </si>
  <si>
    <t>1. Expedición de la Resolución 959 de 2013. 
2.Concepto emitido por el Consejo de Estado. Sala de Consulta y Servicio Civil del 02 de agosto de 2013. Consejero Ponente. Augusto Hernandez Becerra. Emite pronunciamiento respecto al alcance de las adiciones y prórrogas en los Contratos de Concesión. 
3. Demanda arbitral (pretensiones 1 y 5)
4. Manual de Contratación</t>
  </si>
  <si>
    <t>Mediante un Oficio 20093070155971 de diciembre 18 de 2009, el INCO aprueba la ampliación del plazo de la ejecución del Plan de Obra al Concesionario hasta el 18 de diciembre de 2010, sin mediar un acto administrativo para la modificación del contrato y pese a los reiterados incumplimientos del Concesionario.</t>
  </si>
  <si>
    <t>Incumplimiento del las cláusulas contractuales y falta de formalidades.</t>
  </si>
  <si>
    <t>Podría generar un vicio de nulidad por la ausencia de la formalidad exigida.</t>
  </si>
  <si>
    <t>1. Cumplimiento de los procesos administrativos y jurídicos para la modificación de los contratos de concesión</t>
  </si>
  <si>
    <t>Determinar el procedimiento utilizado para ampliar el plazo para la ejecución del plan de Obras de Rehabilitación.</t>
  </si>
  <si>
    <t>1. Concepto jurídico
2. Manual de Contratación
3. Res. Que crea y regula el Comité de Contratación
4. Res. 959 de 2013 - Bitácora del Proyecto
5. Procedimiento para las modificaciones contractuales
6. Informe de cierre</t>
  </si>
  <si>
    <t>Indebidas justificaciones</t>
  </si>
  <si>
    <t>El Concesionario incumplió la obligación de presentar oportunamente los certificados de expedición y renovación de la Garantías del Contrato</t>
  </si>
  <si>
    <t>Debilidades en el seguimiento y control por parte del INCO.</t>
  </si>
  <si>
    <t>Riesgo de la efectividad de las pólizas ante un siniestro.</t>
  </si>
  <si>
    <t>Iniciar proceso sancionatorio tendiente a determinar si existió o no el incumplimiento contractual</t>
  </si>
  <si>
    <t>1. Proceso sancionatorio
2. Sistema para el seguimiento de las pólizas</t>
  </si>
  <si>
    <t>Se evidenció inadecuada señalización y operación de los pasos a nivel a lo largo de la Concesión, tal como se observó en el Trayecto Yumbo – Cali y Buenaventura – Agua, donde no funcionan las barreras, alarmas ni semáforos, solamente los pasonivelistas operan con conos y paletas de pare – siga.</t>
  </si>
  <si>
    <t>Incumplimiento en la operación de la Concesión.</t>
  </si>
  <si>
    <t>Gran riesgo de accidentes de peatones, vehículos y trenes e incide en la calidad del servicio de los trayectos en operación.</t>
  </si>
  <si>
    <t>Verificación de los controles en los pasos a nivel automatizados y el registro de las pruebas realizadas.</t>
  </si>
  <si>
    <t>Verificar que se implementen las medidas de seguridad para la implementación del seguridad de los pasos a nivel Regularizados</t>
  </si>
  <si>
    <t>1. Oficio de requerimiento al Concesionario.
2. Informe para verificar el cumplimiento de las obligaciones del contrato de concesión
3. Seguimiento y control por trayectos
4. Manual de Supervisión e Interventoría</t>
  </si>
  <si>
    <t>Este Hallazgo conolida los siguientes: 94-153, 304-97, 307-100,  311-104 y 313-106</t>
  </si>
  <si>
    <r>
      <rPr>
        <b/>
        <u/>
        <sz val="11"/>
        <rFont val="Calibri"/>
        <family val="2"/>
        <scheme val="minor"/>
      </rPr>
      <t>H94-153</t>
    </r>
    <r>
      <rPr>
        <b/>
        <sz val="11"/>
        <rFont val="Calibri"/>
        <family val="2"/>
        <scheme val="minor"/>
      </rPr>
      <t xml:space="preserve"> </t>
    </r>
    <r>
      <rPr>
        <sz val="11"/>
        <rFont val="Calibri"/>
        <family val="2"/>
        <scheme val="minor"/>
      </rPr>
      <t xml:space="preserve">Se observan debilidades en el Monitoreo de las respuestas a cargo de las Áreas, ya que los requerimientos de información no son respondidos oportunamente y se cargan en el Sistema de Información de Correspondencia a la Oficina de Control Interno.
La firma de la respuesta de los requerimientos de información o a las observaciones de la CGR, resulta un trámite poco eficiente, dado que si el Gerente del INCO no se encuentra en la Entidad, estos requerimientos se firman después de vencidos los términos establecidos, situación que evidencia falta de un plan de contingencias que contemple la solución a estas situaciones. </t>
    </r>
    <r>
      <rPr>
        <b/>
        <u/>
        <sz val="11"/>
        <rFont val="Calibri"/>
        <family val="2"/>
        <scheme val="minor"/>
      </rPr>
      <t xml:space="preserve">
H304-97</t>
    </r>
    <r>
      <rPr>
        <sz val="11"/>
        <rFont val="Calibri"/>
        <family val="2"/>
        <scheme val="minor"/>
      </rPr>
      <t xml:space="preserve"> El INCO, en memorando del 3 de agosto de 2009, señala qué: de 731 solicitudes recibidas, a 417 le dio respuesta dentro del término legal, a 142  vencido el  término  y que de las restantes 171 desconoce si fueron respondidas o no; lo cual arroja un cumplimiento del 57%, es decir, que en un 43% de las solicitudes, la Entidad dejó de dar respuesta o esta fue inoportuna.
</t>
    </r>
    <r>
      <rPr>
        <b/>
        <u/>
        <sz val="11"/>
        <rFont val="Calibri"/>
        <family val="2"/>
        <scheme val="minor"/>
      </rPr>
      <t>H307-100</t>
    </r>
    <r>
      <rPr>
        <sz val="11"/>
        <rFont val="Calibri"/>
        <family val="2"/>
        <scheme val="minor"/>
      </rPr>
      <t xml:space="preserve">Se evidenció falta de diligencia en las funciones y controles por parte del INCO, debido a que no realiza directamente el seguimiento a las respuestas a los derechos de petición y denuncias elevados a la Entidad y a los Concesionarios, permitiendo con esto que el Concesionario de respuestas inexactas, tal es el caso de la respuesta al Derecho de Petición, radicado bajo el número 2009-409-018756-2 por presunta mora en el pago del predio ubicado en la Calle 4 No. 3-01/07 del Sector Urbano de Silvania.
</t>
    </r>
    <r>
      <rPr>
        <b/>
        <u/>
        <sz val="11"/>
        <rFont val="Calibri"/>
        <family val="2"/>
        <scheme val="minor"/>
      </rPr>
      <t>H311-104</t>
    </r>
    <r>
      <rPr>
        <sz val="11"/>
        <rFont val="Calibri"/>
        <family val="2"/>
        <scheme val="minor"/>
      </rPr>
      <t xml:space="preserve"> La respuesta que el INCO da al Señor Concejal del Municipio de Zarzal es incompleta, por cuanto no trató sobre la situación actual de la Concesión con las actividades que ha realizado el Concesionario Ferrocarriles del Oeste en dicho tramo, además no se presentó información sobre la gestión adelantada por el Concesionario y el INCO en este tramo del corredor.
</t>
    </r>
    <r>
      <rPr>
        <b/>
        <u/>
        <sz val="11"/>
        <rFont val="Calibri"/>
        <family val="2"/>
        <scheme val="minor"/>
      </rPr>
      <t>H313-106</t>
    </r>
    <r>
      <rPr>
        <sz val="11"/>
        <rFont val="Calibri"/>
        <family val="2"/>
        <scheme val="minor"/>
      </rPr>
      <t xml:space="preserve"> A pesar que la Entidad ha participado en las Agendas Ciudadanas sobre la Red Férrea del Pacífico, no ha dado respuesta formal a cada uno de los hechos denunciados por un Ciudadano, aduciendo que la queja no ha sido radicada en el INCO; dejando de manifiesto debilidades en la formalidad de las respuestas que debe dar la Entidad estatal, sin importar la forma en que se realice la petición, si bien la Entidad en su respuesta presenta a la CGR  las actuaciones sobre las inquietudes del Ciudadano, no demostró la respuesta presentada al mismo.
</t>
    </r>
  </si>
  <si>
    <t xml:space="preserve">La situación descrita se origina en la negligencia del INCO, en cuanto al conocimiento y observancia de la normatividad atinente al trámite y respuesta de las peticiones que se le hacen. El retardo injustificado en la respuesta es motivo de sanción disciplinaria, pues incurren en causal de mala conducta los servidores públicos que sin razones validas incumplen los términos para resolver o contestar una petición. </t>
  </si>
  <si>
    <t>Con lo anterior, la Entidad, desconoció el derecho de los peticionarios a  recibir respuesta rápida y oportuna a sus solicitudes e incumple el mandato constitucional y legal que regula la materia.</t>
  </si>
  <si>
    <t>Establecer lineamientos y mecanismos para la adecuada y oportuna respuesta a las solicitudes que recibe la ANI por parte de los diferentes interesados.</t>
  </si>
  <si>
    <t>Mejorar la oportunidad en la respuesta a las solicitudes recibidas de los diferentes interesados.</t>
  </si>
  <si>
    <t>1. Resolución 297 de 2012 - Atención de Organismos de Control y régimen de comunicaciones oficiales
2. Resolución 1536 de 2013 Derechos de Petición
3. Circular sobre manejo de Orfeo y Derechos de Petición
4. Orfeo. 
5. Lista de Asistentes a capacitaciones en Orfeo
6. Portafolio. 
7. Plegable de peticiones. 
8. Página Web del Sistema de Servicio al Ciudadano.
9. Política de comunicación interna y externa.
10. Procedimiento de comunicación interna y externa.</t>
  </si>
  <si>
    <t>Vicepresidencia de Gestión Contractual,Administrativa</t>
  </si>
  <si>
    <t>Vicepresidencia de Gestión Contractual - Administrativa</t>
  </si>
  <si>
    <t>Mediante Oficio 100-Radicado A.M. -0911 de 26 de mayo de 2009, del Alcalde Municipal de Paipa, indicó que el POT del Municipio, elaborado en el año 2000, establece que es necesaria una variante, mientras que el concesionario, sin ningún acuerdo, inició la ampliación de la doble calzada por la carrera 24.  Se verificó que este sector que corresponde al Trayecto 15, es uno que presenta atrasos en su ejecución, de tal forma que el avance entre 2009 y 2010 es mínimo, indicando que no son efectivas gestiones de acuerdo con la administración municipal para la terminación del proyecto.</t>
  </si>
  <si>
    <t>Falta de acuerdos claros con las entidades regionales para la ejecución de los proyectos.</t>
  </si>
  <si>
    <t>Retrasos en la ejecución del proyecto.</t>
  </si>
  <si>
    <t>Lograr acuerdo con la administración municipal y finalizar las obras del Municipio de Paipa, Boyacá .</t>
  </si>
  <si>
    <t>Mejorar el monitoreo y control de los proyectos de concesión.</t>
  </si>
  <si>
    <t xml:space="preserve">
1. Actualización informe de Interventoría. 
2. Manual de Interventoría y Supervisión
3. Informe de Cierre ( informando el cumplmiento de las obras y explicando que la variante no hacia parte del alcance)
</t>
  </si>
  <si>
    <t>INF 5 MM&amp;D Rad. No. 2016-409-089295-2 Pag. 56</t>
  </si>
  <si>
    <t>Falta de coordinación entre actores</t>
  </si>
  <si>
    <r>
      <rPr>
        <b/>
        <sz val="11"/>
        <rFont val="Calibri"/>
        <family val="2"/>
        <scheme val="minor"/>
      </rPr>
      <t xml:space="preserve">Proceso de Negociación y Compra de Predios- </t>
    </r>
    <r>
      <rPr>
        <sz val="11"/>
        <rFont val="Calibri"/>
        <family val="2"/>
        <scheme val="minor"/>
      </rPr>
      <t xml:space="preserve">
1.Se observan deficiencias en el seguimiento y control por parte de la Interventoría, por el incumplimiento de las obligaciones adquiridas por el Concesionario, tal como la falta de pago por la compra del predio de ficha CABG-SU-026, cuya escritura se protocolizó el 23 de mayo de 2009 registrada en la Oficina de registro de Instrumentos Público Zona Sur;
2. lo mismo sucede con el predio con ficha CABG-3-R-121-7, ubicado en el Km 93.
El Concesionario aduce que la mora en el pago se debe al incumplimiento en el pago de los aportes por parte de INCO, situación que evidencia debilidades en la gestión a cargo de la Entidad.</t>
    </r>
  </si>
  <si>
    <t>Incumplimiento en las obligaciones de la Interventoría y de la entidad</t>
  </si>
  <si>
    <t>Posibles acciones legales en contra de la entidad</t>
  </si>
  <si>
    <t>1. Demanda de Reconvención Tribunal Uno (pretensiones Primera Principal, Segunda Principal, Tercera Principal - Primera y Segunda Subsidiaria- Cuarta Principal, Quinta Principal, Sexta Principal - primera y segunda subsidiaria- Séptima Principal, Octava Principal, Novena Principal -Primera Subsidiaria.
2. Manual de Interventoría y Supervisión</t>
  </si>
  <si>
    <t>2010E</t>
  </si>
  <si>
    <r>
      <rPr>
        <b/>
        <sz val="11"/>
        <rFont val="Calibri"/>
        <family val="2"/>
        <scheme val="minor"/>
      </rPr>
      <t>Obligaciones Contractuales y Solicitudes de la Comunidad – Concesión AMC.</t>
    </r>
    <r>
      <rPr>
        <sz val="11"/>
        <rFont val="Calibri"/>
        <family val="2"/>
        <scheme val="minor"/>
      </rPr>
      <t xml:space="preserve">
La comunidad presenta inconformidades al proyecto de concesión vial, generadas por incumplimiento de las obligaciones contractuales del concesionario y debilidades en el seguimiento y control por parte del INCO, las cuales no han sido resueltas y se refiere a: la cesión de los derechos de recaudo, las condiciones económicas y financieras necesarias para la ejecución total de una calzada en el tramo No. 8 (anillo vial occidental), deficiencias en la gestión predial, en el mantenimiento, entre otras.</t>
    </r>
  </si>
  <si>
    <t>Deficiencias en el seguimiento y control de proyecto.</t>
  </si>
  <si>
    <t>Atrasos, modificaciones contractuales, efectos económicos en el proyecto.</t>
  </si>
  <si>
    <t>Adelantar las acciones  requeridas para recibir apoyo interinstitucional en el proceso de adquisición de los predios</t>
  </si>
  <si>
    <t xml:space="preserve">Lograr la disponibilidad de los predios faltantes </t>
  </si>
  <si>
    <t>1. Informe Concesionario e Interventoría
2. Informe Integral de Supervisión Gestiones
3. Requerir apoyo de la Vicepresidencia de la República para agilizar los procesos que cursan en la Alcaldía Municipal de Cúcuta y el Tribunal Superior de Norte de Santander - Ejercer las acciones para proteger los derechos del debido proceso y acceso a la administración de justicia por parte de la  Entidad, mediante la interposición de una tutela, ante el Juzgado Juzgado Quinto Civil Escritural Permanente de Cúcuta
4. Ley de Infraestructura
5. Contrato estándar 4G
6. Informe de cierre</t>
  </si>
  <si>
    <t>1. Informe Concesionario e Interventoría
2. Informe Integral de Supervisión Gestiones
3. Tres (3) oficios dirigidos al Tribunal Superior de Norte de Santander, al Juzgado 5 Civil del Circuito de Cúcuta y a la Alcaldía del Municipio de Cúcuta.Una (1) Acción de Tutela.
4. Ley de Infraestructura
5. Contrato estándar 4G
6. Informe de cierre</t>
  </si>
  <si>
    <t>Incorporar 1) Soporte de la adquisición de los predios; 2) unidad de medida que confirme la disponibilidad de los 3 predios faltantes.</t>
  </si>
  <si>
    <r>
      <rPr>
        <b/>
        <sz val="11"/>
        <rFont val="Calibri"/>
        <family val="2"/>
        <scheme val="minor"/>
      </rPr>
      <t>Obligaciones contractuales y solicitudes de la Comunidad – Concesión  RPCHA</t>
    </r>
    <r>
      <rPr>
        <sz val="11"/>
        <rFont val="Calibri"/>
        <family val="2"/>
        <scheme val="minor"/>
      </rPr>
      <t xml:space="preserve">
La comunidad presenta inconformidades al proyecto de concesión vial Rumichaca Pasto Chachaguí Aeropuerto, generadas por incumplimiento de las obligaciones contractuales del concesionario y debilidades en el seguimiento y control por parte del INCO, las cuales no han sido resueltas y se refieren a: la falta de interventoría, incumplimiento en los cronogramas de ejecución, la ampliación en plazo, insuficiente señalización, alta accidentalidad, deficiencia en la gestión predial, en el proceso constructivo y en el mantenimiento, entre otras. Inconformidades que fueron comunicadas a la Entidad. 
En visita realizada en mayo de 2010, este ente de control evidenció la falta de interventoría, además de su incumplimiento contractual.
De la respuesta dada por la Entidad  se extracta que, han sido modificados debido al componente ambiental. 
En las estadísticas de accidentalidad presentadas, sin tener en cuenta el aumento del tránsito, se evidencia que en 2007 la accidentalidad era menor que en 2010.
Respecto de la gestión predial, a la fecha se ha obtenido la entrega del 30% de los predios requeridos.
Por diversas cuestiones ambientales se realizó una nueva alternativa en el trazado por el municipio de Chachaguí, al igual que la ejecución de de las obras de la variante oriental y el par vial. Según lo informado no hay recursos para la rehabilitación del paso urbano por la ciudad de pasto, tampoco se contemplo en el Plan de movilidad de Pasto.</t>
    </r>
  </si>
  <si>
    <t>Pendiente subsanar el tema de ampliación del plazo en 60. Presentar el acuerdo de terminación anticipada aprobado por el tribunal de arbitramento y un informe explicando porque el hallazgo se cierra debido al acuerdo de terminación anticipada de mutuo acuerdo del contrato de concesión.</t>
  </si>
  <si>
    <t xml:space="preserve">1. Acuerdo conciliatorio de terminación anticipada con Anexo técnico del 6 de febrero de 2015
2. Auto No.45 de aprobación del acuerdo conciliatorio por parte del Tribunal de arbitramento de fecha 20 de marzo de 2015
3. Contrato de Interventoría No.091 de 2012
4. Acta de inicio del Contrato de Interventoría No.091 de 2012
5. Informe de Interventoría de Índice de Estado y Evaluación de la señalización horizontal y vertical del corredor vial
6. Informe de peticiones, quejas y reclamos de la comunidad
7. Informe de accidentalidad del Concesionario
8. Informe de gestión predial
9. Informe financiero de desplazamiento de cronograma de obras
10. Contrato Estándar 4G
11. Manual de supervisión e interventoría
12. Manual de contratación </t>
  </si>
  <si>
    <r>
      <t xml:space="preserve">Vicepresidencia Ejecutiva - </t>
    </r>
    <r>
      <rPr>
        <sz val="11"/>
        <rFont val="Calibri"/>
        <family val="2"/>
        <scheme val="minor"/>
      </rPr>
      <t>Vicepresidencia Jurídica - Vicepresidencia de Planeación, Riesgos y Entorno</t>
    </r>
  </si>
  <si>
    <t>Germán Córdoba - Fernando Iregui - Jaime García</t>
  </si>
  <si>
    <r>
      <rPr>
        <b/>
        <sz val="11"/>
        <rFont val="Calibri"/>
        <family val="2"/>
        <scheme val="minor"/>
      </rPr>
      <t>H 27-41 - AR-2007- Administrativo- Sistema de Información SIINCO.</t>
    </r>
    <r>
      <rPr>
        <sz val="11"/>
        <rFont val="Calibri"/>
        <family val="2"/>
        <scheme val="minor"/>
      </rPr>
      <t xml:space="preserve"> De acuerdo con lo establecido en el procedimiento implementado por la entidad para la administración del sistema de información SIINCO, éste se debe alimentar con información confiable y mantenerla actualizada. No obstante, una vez realizado el análisis de la información que presenta el sistema, se encontró que en algunos casos no está actualizada (retrasos desde dos meses hasta un año en el ingreso de la información) y algunos de los datos presentados no coinciden con lo reportado en los informes de Interventoría y en documentación del contrato, debido a deficiencias en el control y evaluación de la calidad de la información ingresada al aplicativo; con lo cual no se está dando información confiable no sólo a los entes de control sino también a los usuarios internos y externos que consultan en el portal de la entidad.
</t>
    </r>
    <r>
      <rPr>
        <b/>
        <sz val="11"/>
        <rFont val="Calibri"/>
        <family val="2"/>
        <scheme val="minor"/>
      </rPr>
      <t>H 360-13 AR 2010 -</t>
    </r>
    <r>
      <rPr>
        <sz val="11"/>
        <rFont val="Calibri"/>
        <family val="2"/>
        <scheme val="minor"/>
      </rPr>
      <t xml:space="preserve"> Algunos sistemas de información de la Entidad no generan confianza por cuanto no se mantiene actualizada la información, como es el caso de: 
1. Página WEB
2. Sistema SIINCO</t>
    </r>
  </si>
  <si>
    <t>No se mantiene actualizada la información de la entidad</t>
  </si>
  <si>
    <t>La información reportada en los sistemas de información de le entidad no genera confianza.</t>
  </si>
  <si>
    <t>Establecer lineamientos que aseguren la actualización permanente del sistema de información para el seguimiento de proyectos y de la página web de la entidad</t>
  </si>
  <si>
    <t>Asegurar la continua actualización del SI de proyectos y de la página web</t>
  </si>
  <si>
    <t>1. Plan de contingencia
2. Documento para el manejo del SI
3. Procedimiento actualización web
4. Actas de revisión semestral
5. Sistema de Información Project Online implementado
6. Página web de la entidad rediseñada</t>
  </si>
  <si>
    <t>SIINCO - PAGINA WEB</t>
  </si>
  <si>
    <t>Este Hallazgo consolida los siguientes: 25 de 2007, 362-15 y 363-16 de AR2010</t>
  </si>
  <si>
    <r>
      <rPr>
        <b/>
        <sz val="11"/>
        <rFont val="Calibri"/>
        <family val="2"/>
        <scheme val="minor"/>
      </rPr>
      <t xml:space="preserve">H 25 VIG 07 - </t>
    </r>
    <r>
      <rPr>
        <sz val="11"/>
        <rFont val="Calibri"/>
        <family val="2"/>
        <scheme val="minor"/>
      </rPr>
      <t xml:space="preserve">Planta de Personal Contratistas: En el 2007 se suscribieron 15 contratos y 27 órdenes de prestación de servicios personales aunque había 10 cargos vacantes en la Planta de Personal del Instituto Nacional de Concesiones que es de 67 funcionarios, del total de 42 contratistas   23 fueron para prestar servicios profesionales y 19 para apoyo a la gestión en las diferentes áreas. En el nivel directivo existen tres (3) Subgerentes y dos (2) de ellos están encargados desde hace más de un año; situación que muestra debilidad en la gestión para consolidar la modificación de la planta de personal y armonizarla con la misión y los objetivos de la Entidad. 
</t>
    </r>
    <r>
      <rPr>
        <b/>
        <sz val="11"/>
        <rFont val="Calibri"/>
        <family val="2"/>
        <scheme val="minor"/>
      </rPr>
      <t>H 362- VIG 10 -</t>
    </r>
    <r>
      <rPr>
        <sz val="11"/>
        <rFont val="Calibri"/>
        <family val="2"/>
        <scheme val="minor"/>
      </rPr>
      <t xml:space="preserve"> En la gestión del talento humano INCO cuenta en su estructura organizacional con 67 funcionarios de planta frente a 169 contratistas que prestan sus servicios en las diferentes dependencias, observando que el número de contratistas representa el 152% del número de empleados de planta
</t>
    </r>
    <r>
      <rPr>
        <b/>
        <sz val="11"/>
        <rFont val="Calibri"/>
        <family val="2"/>
        <scheme val="minor"/>
      </rPr>
      <t>H 363 VIG 10 -</t>
    </r>
    <r>
      <rPr>
        <sz val="11"/>
        <rFont val="Calibri"/>
        <family val="2"/>
        <scheme val="minor"/>
      </rPr>
      <t xml:space="preserve"> En la vigencia del 2010, en la planta de personal se evidencio un índice de rotación de personal del 74 % el cual se refleja en los cargos de libre nombramiento y remoción equivalente al 58% principalmente en el cargo de Gerente General donde se nombraron seis (6)  personas en el periodo, así mismo, se registra con un 12% en cargos de carrera administrativa y en cuanto al ingreso de funcionarios con el 4%.</t>
    </r>
  </si>
  <si>
    <t>1. Falta de gestión para la modificación de la planta de personal.
2. Ante lo cual la Entidad ha insistido en la insuficiencia de recurso humano y que su actual estructura no está acorde con las necesidades que le permitan dar cumplimiento a su misión
3. Alta rotación en la planta de personal de la Entidad</t>
  </si>
  <si>
    <t>situación que ha generado un desgaste administrativo y deficiencias en la organización</t>
  </si>
  <si>
    <t>La ANI en varias oportunidades ha solicitado lo pertinente para disponer de una planta de personal adecuada y además cumplir con la causa del hallazgo en referencia, solicitudes que no han  prosperado ante el DAFP y el Ministerio de Hacienda y Crédito Público. Por lo anterior,  para cumplir con la causa del hallazgo se hará un informe donde se indique las acciones realizadas por la ANI y se solicitará el cierre del hallazgo.</t>
  </si>
  <si>
    <t>Lograr la efectividad de la causa del hallazgo.</t>
  </si>
  <si>
    <t xml:space="preserve">Informe de cierre donde se detallan las acciones realizadas por la ANI desde el  2010 a la fecha, relacionado con el tema y se solicitará el cierre definitivo del hallazgo. </t>
  </si>
  <si>
    <t xml:space="preserve">
1.- Informe de cierre. </t>
  </si>
  <si>
    <t>Talento Humano</t>
  </si>
  <si>
    <t>Vicepresidencia Administrativa y Financiera</t>
  </si>
  <si>
    <t>María Clara Garrido</t>
  </si>
  <si>
    <t>2010R</t>
  </si>
  <si>
    <t>Problemas en la gestión del talento humano de la ANI</t>
  </si>
  <si>
    <t>El Concesionario está recibiendo un beneficio adicional de $23.207 millones de 2002 ($35.229 millones de 2011),</t>
  </si>
  <si>
    <t xml:space="preserve">Debido al desplazamiento de los cronogramas y el incumplimiento de las inversiones programadas. </t>
  </si>
  <si>
    <t>Lo cual tiene como consecuencia que se reconozca un ingreso esperado adicional de $336.891 millones de 2002 ($511.413 millones de 2011), por lo cual se configura un presunto detrimento al patrimonio del estado por la suma de $35.229 millones de junio de 2011En el ejercicio se tuvo en cuenta además, que el modelo de estructuración contemplaba la ejecución de obras de mantenimiento preventivo cada 5 años por lo que se estimaba que todos los tramos alcanzarían a tener 3 mantenimientos, sin embargo debido al desplazamiento del cronograma como consecuencia del Otrosí 19, con excepción de los trayectos 2 y 10, lo demás trayectos sólo tendrían 2 mantenimientos</t>
  </si>
  <si>
    <t>1. Demanda de Reconvención Tribunal Uno (pretensiones Vigésima Segunda Principal, Vigésima Tercera Principal - Primera, Segunda y Tercera Subsidiaria- Vigésima Cuarta Principal, Vigésima Quinta Principal -Primera, Segunda y Tercera Subsidiaria- Trigésima Tercera Principal, Trigésima Cuarta Principal -Primera Subsidiaria y Segunda Subsidiaria)
2. Modelo Contrato Estándar 4G
3. Manual de Interventoría y Supervisión
4. Manual de Contratación</t>
  </si>
  <si>
    <t>DISCIPLINARIA,  FISCAL Y PENAL</t>
  </si>
  <si>
    <t>Se encontró que el día 20 de febrero de 2008, se le pagó al concesionario la suma de $199.930,82 millones a pesos de 2005, en cumplimiento del Otrosí No. 15, suscrito con el objeto de ejecutar las obras contenidas en la cláusula No. 1 del Otrosí No. 8; sin embargo, a la fecha no se evidencia la ejecución de la totalidad de las obras pactadas en el Otrosí No. 15, las cuales están contenidas en la cláusula 1 del otrosí No 8 a pesar de que en el cronograma de obras pactado en el otrosí No. 19, algunas a la fecha se encuentran vencidas.</t>
  </si>
  <si>
    <t>Por falta de control y seguimiento de le interventoría y supervisión del contrato</t>
  </si>
  <si>
    <r>
      <t xml:space="preserve">Por lo anterior, se genera un presunto detrimento patrimonial por valor de $11.313 millones de 2002, los cuales actualizados a pesos de junio de 2011 ascienden a </t>
    </r>
    <r>
      <rPr>
        <b/>
        <sz val="11"/>
        <rFont val="Calibri"/>
        <family val="2"/>
        <scheme val="minor"/>
      </rPr>
      <t>$17.095.19</t>
    </r>
    <r>
      <rPr>
        <sz val="11"/>
        <rFont val="Calibri"/>
        <family val="2"/>
        <scheme val="minor"/>
      </rPr>
      <t xml:space="preserve"> millones, los cuales fueron calculados por la CGR con base en los precios globales discriminados en el anexo No. 1 del otrosí No. 8</t>
    </r>
  </si>
  <si>
    <t>1. Demanda de Reconvención Tribunal Uno (pretensiones Vigésima Segunda Principal, Vigésima Tercera Principal - Primera y Segunda Subsidiaria- Vigésima Cuarta Principal, Vigésima Quinta Principal -Primera, Segunda y Tercera Subsidiaria- Trigésima Tercera Principal, Trigésima Cuarta Principal -Primera y Segunda Subsidiaria). Tribunal Dos: Demanda de reconvención (Pretensiones Octava a Vigésima Primera)
2. Manual de Interventoría y Supervisión</t>
  </si>
  <si>
    <t>La Entidad debe propender por realizar una efectiva defensa a los intereses del Instituto con el fin de que en el proceso adelantado ante el Tribunal de Arbitramento convocado para la concesión Bosa- Granada- Girardot las pretensiones de la demanda sean falladas a su favor, principalmente en lo que respecta a la interpretación de la Clausula 37.6 modificada por el Otrosí 6 del Contrato de Concesión GG-040-2004 definiendo sobre quien recae el riesgo predial y se determinen los alcances de las obligaciones económicas a cargo del Concesionario contempladas en la cláusula 37  numeral 37.11 del Contrato de Concesión GG-040-2004.</t>
  </si>
  <si>
    <t>Defensa efectiva de los intereses del Instituto en este Tribunal de Arbitramento</t>
  </si>
  <si>
    <t>Lo cual puede generar riesgo para la defensa de los intereses del Instituto</t>
  </si>
  <si>
    <t>1. Demanda de Reconvención Tribunal Uno y Demanda de Reconvención Tribunal Dos (Este hallazgo se encuentra incluido de forma genérica en las dos demandas de reconvención
2. Creación de la ANI. Funciones de la Gerencia de Defensa Judicial</t>
  </si>
  <si>
    <t>La Entidad con oficio radicado INCO 2011-305-007626-1 10/06/2011 informó que para la vigencia 2010 y hasta abril del 2011 por solicitud del Interventor ha realizado doce (12) disminuciones a la remuneración del Concesionario, por valor aproximado de $10.400 millones los cuales ya fueron comunicados a la Fiducia para la correspondiente disminución, por incumplimientos en las obligaciones contractuales de las cuales a la fecha solo cuatro (4) ya cesaron las causas que las originaron.</t>
  </si>
  <si>
    <t>Falta de control por parte de la entidad</t>
  </si>
  <si>
    <t>Sin embargo, estas acciones no han sido efectivas para conminar al Concesionario a cumplir con sus obligaciones contractuales</t>
  </si>
  <si>
    <t>1. Demanda de Reconvención
2. Concepto Taboada (informa la inclusión del hallazgo en la demanda de reconvención)
3. Manual de Interventoría y Supervisión</t>
  </si>
  <si>
    <t>Con oficio CABG-IN-0336-11 del 13 de abril de 2011, el Concesionario informó la cantidad de predios con entrega comparados con la cantidad requerida por tramo.  En sus informes de febrero y abril de 2011, el Interventor manifiesta respecto al Tramo 1 que en algunos casos no se presenta gestión para la adquisición y en otros que no cuenta con información de avance en los procesos de adquisición predial ya que el Concesionario no se lo ha entregado. En el Tramo 5 la demora en la gestión predial radica en la actualización de avalúos que debió efectuarse por parte del Concesionario.</t>
  </si>
  <si>
    <t>Falta de control para la gestión predial</t>
  </si>
  <si>
    <t>Las dificultades presentadas en la gestión predial en los Tramos 1 y 5 pueden incidir en atraso de los cronogramas de obras de los tramos en mención</t>
  </si>
  <si>
    <t xml:space="preserve">1. Demanda de Reconvención (Tribunal Uno) (Pretensiones: Primera principal, segunda principal, tercera principal (Primera Subsidiaria, Segunda Subsidiaria) Cuarta Principal, Quinta principal, Sexta Principal (Primera Subsidiaria, Segunda Subsidiaria), Séptima Principal, Octava Principal, Novena Principal (Primera Subsidiaria),Décima Principal.
2. Manual de Interventoría y Supervisión
3. Ley de Infraestructura
</t>
  </si>
  <si>
    <t>Mediante los informes de Interventoría del año 2010, se pudo establecer que durante dicha vigencia la actividad constructiva del Concesionario fue muy baja, además, algunas de las obras relevantes como los viaductos del Muña, Boquerón y El Paso, estuvieron prácticamente paralizadas; no obstante, en visita practicada entre el 25 y 27 de abril de 2011, se observó alguna actividad, sin que las mismas evidencien avances significativos; además, de acuerdo con el cronograma contractual vigente consignado en el otrosí No. 19 del 1 de octubre 2009, se evidenció que el Concesionario presenta atraso e incumplimiento en la ejecución de las obras o hitos de los trayectos relacionados en el informe final</t>
  </si>
  <si>
    <t>Debido a los incumplimientos de las obligaciones contractuales</t>
  </si>
  <si>
    <t>Lo anterior genera atraso en la entrega de las obras e inconvenientes para los usuarios de la vía.</t>
  </si>
  <si>
    <t>1. Demanda de Reconvención (Tribunal Uno)(Pretensiones Vigésima Segunda principal, Vigésima tercera principal (Primera, Segunda y Tercera Subsidiaria),Vigésima Cuarta principal, Vigésima Quinta principal (Primera, Segunda y Tercera Subsidiaria),Trigésima Tercera Principal, Trigésima Cuarta principal (Primera y Segunda Subsidiaria)
2. Manual de Interventoría y Supervisión
3. Contrato estándar 4G</t>
  </si>
  <si>
    <t>En visita de inspección a la vía, se evidenció deficiente gestión por parte del Concesionario en la ejecución del mantenimiento rutinario, incumpliendo lo establecido en el Capítulo II, numeral 1.2 Normas de Mantenimiento para Carreteras Concesionadas, al encontrarse fallas en los trayectos relacionados a continuación, a pesar que la Interventoría y supervisión del Proyecto han realizado los requerimientos con los cuales el INCO aplicó al Concesionario disminución de la remuneración respectiva.
Trayecto 1 Calle 13 Bosa – Soacha: Descascaramientos y baches en la calzada mixta sur.
Peaje Chusaca: Grietas, piel de cocodrilo y baches 
Trayecto 5 Alto de las Rosas – Silvania: Piel de cocodrilo, fisuras y grietas.
Trayecto 6 Silvania – Fusagasugá: El trayecto presenta varios sitios críticos que se manifiestan como hundimientos.
Trayecto 7 Fusagasugá – Chinauta:  grieta transversal, 
Trayecto 8 Chinauta  - Boquerón: Baches, descascaramientos
 Trayecto 9 Boquerón – Melgar: Ojos de pescado, descascaramientos 
Trayecto 11 El Paso – Intersección San Rafael: Descascaramientos</t>
  </si>
  <si>
    <t>Que genera inseguridad en la operación de la vía por parte de los usuarios.</t>
  </si>
  <si>
    <t xml:space="preserve">Los laudos proferidos por los tribunales 1 y 2 se pronuncian a favor de las pretensiones de la ANI y en consecuencia sobre la causalidad del hallazgo. Adicionalmente es de informar que el corredor fue entregado al INVIAS desde el pasado 1o. de mayo de 2016. Se puede informar a la CGR que de acuerdo con el nuevo manual de Supervisión e Interventoria y el Contrato Estandar 4G, no se presenten hallazgos similares en las actuales como en las futuras concesiones. </t>
  </si>
  <si>
    <t>1. Laudo tribunal 1 - Numeral 7: Índice de Estado (pg 466 y ss) Refuerza el cierre del hallazgo en el sentido en que el juez del contrato reconoce el incumplimiento del concesionario frente al índice de estado y las acciones de monitoreo y control de la ANI y la Interventoría ante tal incumplimiento (Laudo tribunal 1. Numeral 7 sobre el índice de Estado -pg. 466 y ss.)
2. Informe de Interventoria.
3) Actas de entrega a Invias
4) Acta de entrega obras al Municipio de Soacha
5.Manual de Interventoría y Supervisión
6).Manual de Contratación
7. Informe de Defensa Judicial analizando los efectos del Laudo del hallazgo.
8. Resolución de liquidación Contrato de Concesión
9. Informe de Cierre</t>
  </si>
  <si>
    <t>Cumplido en SIRECI dic-2015.</t>
  </si>
  <si>
    <t xml:space="preserve">El nuevo plan ya incluye el laudo que se pronuncia a favor de la ANI en relación con el índice de Estado. Para mostrar diferencia frente al plan publicado en SIRECI, se sugiere incorporar un informe de supervisión que detalle y resuma toda la gestión llevada a cabo más cualquier otra gestión que se haya dado y que no esté en el PMI actual. </t>
  </si>
  <si>
    <t>INF 5 MM&amp;D Rad. No. 2016-409-089295-2 Pag. 20</t>
  </si>
  <si>
    <t>28 / 29</t>
  </si>
  <si>
    <t>Este Hallazgo consolida los siguientes: 374-28 y 374-29</t>
  </si>
  <si>
    <t>(Consolida hallazgos 28 y 29). En el desarrollo de la visita de obra se encontraron las siguientes situaciones de orden técnico y operativo que aunque tienen incidencia en el desarrollo de las obras y operación de la vía, no afectan significativamente el cumplimiento del contrato, pero son obligaciones contractuales que se deben exigir.
tales como:
- Trayecto1: falta de señalización horizontal en la Calzada Mixta Sur.
- Trayecto 3 Te San Miguel – Te el Salto Falta mantenimiento de la señalización horizontal (repinte) y de la señalización vertical (limpieza).
- Trayecto 5. Deficiente señalización temporal para el mantenimiento y retiro de derrumbes y falta señalización informativa que advierta de la entrada y salida de volquetas en el botadero ubicado en el PR102+300 escombrera del señor Miller. 
- Trayecto 6. Falta por sectores señalización horizontal entre el PR71 y el PR72
- No se encontraba en funcionamiento la estación de pesaje provisional de Chusaca
- Las grúas macho de 60 toneladas que actualmente operan en la Concesión BGG, de placas BRH 361, BYJ 460 y BRH 362, son modelo 2005
- El sistema de detección automática de incidentes, DAI, el panel de entrada al túnel y el sistema de control de gálibo, no están funcionando</t>
  </si>
  <si>
    <t>Todo lo anterior debido a incumplimientos del concesionario y falta de mayores acciones de parte de la entidad</t>
  </si>
  <si>
    <t>lo que genera deficiencias en la operación y prestación de servicios en la vía</t>
  </si>
  <si>
    <t>Teniendo en cuenta que actualmente las controversias contractuales se dirimieron por el juez del contrato, la entidad adoptara la decisión judicial y  fortalecer  los lineamientos de monitoreo y control de los demás proyectos de concesión</t>
  </si>
  <si>
    <t>Adoptar la decisión de la justicia arbitral que resuleve el desplazamiento en el Cronograma de Inversiones y mejorar el monitoreo y control de los proyectos de concesión.</t>
  </si>
  <si>
    <t>1. Laudo tribunal 1 - Numeral 7: Índice de Estado (pg 466 y ss)
2.Manual de Interventoría y Supervisión
3.Manual de Contratación
4. Informe de Defensa Judicial analizando los efectos del laudo en el hallazgo.
5. Acta de entrega obras Municipio de Soacha
6. Resolución de liquidación del Contrato de Concesión
7. Informe de Cierre</t>
  </si>
  <si>
    <t>INF 5 MM&amp;D Rad. No. 2016-409-089295-2 Pag. 23</t>
  </si>
  <si>
    <t>No es claro como el ingreso esperado pasa de 1,2 billones de 2002 a 1,8 billones, debido a que si bien es cierto se transforma un proyecto de tres carriles a uno de segunda calzada, el soporte presentado a la Contraloría, como es el concepto de la Interventoría, no aclara el incremento del ingreso esperado en 600.000 millones de 2002</t>
  </si>
  <si>
    <t>Falta de estudios financieros del proyecto</t>
  </si>
  <si>
    <t>Las conductas descritas en el hallazgo pueden tener una presunta incidencia disciplinaria por el posible incumplimiento de los artículos 25, principio de economía y 26, principio de responsabilidad, establecidos en la Ley 80 de 1993</t>
  </si>
  <si>
    <t>1. Concepto financiero compañía externa
2. Manual de Contratación
3. Procedimiento para modificaciones de contratos de concesión
4. Res. Que regula el funcionamiento del Comité de Contratación
5. Res. 959 de 2013 - Bitácora del Proyecto
6. Concepto abogado externo 
7. Informe de cierre (Análisis financiero explicando el objeto del concepto financiero externo)</t>
  </si>
  <si>
    <t>INF 5 MM&amp;D Rad. No. 2016-409-089295-2 Pag. 57</t>
  </si>
  <si>
    <t>Deficiencias en análisis modificaciones contractuales</t>
  </si>
  <si>
    <t xml:space="preserve"> Este Hallazgo consolida los siguientes: 42-59 de AR2007 y 377-30 de AR2010. El hallazgo real  de la AR2010 es 377-33</t>
  </si>
  <si>
    <r>
      <rPr>
        <b/>
        <sz val="11"/>
        <rFont val="Calibri"/>
        <family val="2"/>
        <scheme val="minor"/>
      </rPr>
      <t>H 42-59 - AR2007 - Administrativo Tramos del proyecto</t>
    </r>
    <r>
      <rPr>
        <sz val="11"/>
        <rFont val="Calibri"/>
        <family val="2"/>
        <scheme val="minor"/>
      </rPr>
      <t xml:space="preserve">. En el documento final de ajuste de cláusulas de septiembre 29 de 2005 del Contrato de Concesión 0377 de 2002, se excluyeron del proyecto los tramos 8, 9, 10, 11, 17 y 18 y se eliminaron todas las obligaciones del tramo 3.  Luego de tan sólo 4 meses se incluyeron nuevamente los tramos 8, 9, 10 y 17 por un valor de $368.950 millones de diciembre de 2005 que el INCO se comprometió a aportar, aunado a ello, la entidad sólo necesitó 2 días para analizar y aprobar la propuesta presentada por el concesionario, de acuerdo al documento suscrito en enero 27 de 2006. Así mismo, se comprometieron recursos provenientes del convenio interadministrativo INCO – INVIAS firmado en virtud de la devolución de parte de la vía concesionada y mediante el cual INVIAS aportó $30.000 millones a INCO para el mantenimiento de los mencionados tramos.
</t>
    </r>
    <r>
      <rPr>
        <b/>
        <sz val="11"/>
        <rFont val="Calibri"/>
        <family val="2"/>
        <scheme val="minor"/>
      </rPr>
      <t>H377-30 AR2010 - DISCIPLINARIO,  FISCAL Y PENAL</t>
    </r>
    <r>
      <rPr>
        <sz val="11"/>
        <rFont val="Calibri"/>
        <family val="2"/>
        <scheme val="minor"/>
      </rPr>
      <t xml:space="preserve"> -Se evidencia que el valor de las obras para la construcción de los trayectos 8, 9, 10 y la rehabilitación del 17, pactadas en la cláusula segunda del acta de modificación del 27 de enero de 2006, posiblemente estaría por encima del “Resumen ejercicio de Compensación” en $72.108 millones de 2005, debido a que al utilizar los precios por kilometro de dicho estudio suministrado por la Entidad a la Contraloría, el valor de las obras costarían $296.842 millones y no $368.950 millones, ocasionando un posible mayor pago en el proyecto. Con lo que se configura un presunto detrimento al patrimonio del Estado por $72.108 millones de 2005, los cuales actualizados a pesos de junio de 2011 ascienden a </t>
    </r>
    <r>
      <rPr>
        <b/>
        <sz val="11"/>
        <rFont val="Calibri"/>
        <family val="2"/>
        <scheme val="minor"/>
      </rPr>
      <t>$92.501.7</t>
    </r>
    <r>
      <rPr>
        <sz val="11"/>
        <rFont val="Calibri"/>
        <family val="2"/>
        <scheme val="minor"/>
      </rPr>
      <t xml:space="preserve"> millones.</t>
    </r>
  </si>
  <si>
    <t>Las conductas descritas en el hallazgo pueden tener una presunta incidencia disciplinaria por el posible incumplimiento de los artículos 25, principio de economía y 26, principio de responsabilidad, establecidos en la Ley 80 de 1993, y presuntamente se incurre en una conducta tipificada en la Ley 599 de 2000 Código Penal Colombiano</t>
  </si>
  <si>
    <t>1. Concepto financiero compañía externa
2. Concepto de abogado externo 
3. Manual de Contratación
4. Procedimiento para modificaciones de contratos de concesión
5. Res. Que regula el funcionamiento del Comité de Contratación
6. Res. 959 de 2013 - Bitácora del Proyecto
7. Informe de Cierre (Análisis financiero explicando el objeto del concepto financiero externo)</t>
  </si>
  <si>
    <t>LMSC 13/10/2016
Mediante "Auto No. 00388 del 29 de abril (NSC)*  de 2013 la Dirección de Investigaciones Fiscales cerró la Indagación Preliminar y abrió Proceso de Responsabilidad Fiscal No. 1987.
En cumplimiento del Auto 0096 del 23 de febrero de 2016 (NSC) de la Contraloría Delegada para Investigaciones, Juicios Fiscales y Jurisdicción Coactiva, se profirió el Auto No. 513 del 24 de junio de 2016 se designaron los técnicos para que rindan informe técnico en el término de 60 días.
Mediante Auto 0794 del 11 de octubre de 2016 se fija fecha y hora para práctica de de visita técnica el 13 y 14 de octubre a la ANI.
*(NSC) No se conoce.</t>
  </si>
  <si>
    <t xml:space="preserve">Estudio I
INF. 3 MM&amp;D Rad. No. 2016-409-061729-2 Pag. 2 </t>
  </si>
  <si>
    <t>De gran impacto</t>
  </si>
  <si>
    <t>Se evidenció que según autorización impartida por INCO, mediante Acta de acuerdo de fecha 15 de octubre de 2008, el Concesionario inicio la gestión predial de los 93 predios requeridos para la construcción de la Variante de Tocancipá, a pesar que este Trayecto no estaba incluido en el alcance del Contrato de Concesión Vial No 0377-2002 Briceño- Tunja- Sogamoso y sus correspondientes modificaciones contractuales. lo cual configura un presunto detrimento al patrimonio del estado en cuantía de $10.790, 7 millones de junio de 2011, valor correspondiente al costo de los 56 predios comprados y pagados efectivamente con cargo a los dineros de la fiducia constituida.</t>
  </si>
  <si>
    <t>Falta de control y seguimiento por parte del Interventor y Supervisor del contrato.</t>
  </si>
  <si>
    <t>Puede generar posibles demandas por perjuicios causados a terceros, propietarios de bienes afectados con el Trayecto 3, que aunque no se les ha pagado el valor de sus bienes entregados anticipadamente ya que según comunicación de INCO con oficio radicado salida No 2011-302-007047-1 del 31/05/2011 este proceso de adquisición predial fue suspendido</t>
  </si>
  <si>
    <t>Verificar el estado de la gestión predial adelantada por el Concesionario, a la luz de la acuerdos llegados entre las partes en el Otrosí No. 13</t>
  </si>
  <si>
    <t xml:space="preserve"> 
1. Otrosí No. 13                          
2. Informe Predial
3. Manual de Supervisión e Interventoría
4. Procedimientos prediales</t>
  </si>
  <si>
    <r>
      <t xml:space="preserve">Vicepresidencia Ejecutiva - </t>
    </r>
    <r>
      <rPr>
        <sz val="11"/>
        <rFont val="Calibri"/>
        <family val="2"/>
        <scheme val="minor"/>
      </rPr>
      <t>Vicepresidencia de Planeación, Riesgos y Entorno</t>
    </r>
  </si>
  <si>
    <t>Germán Córdoba - Jaime García</t>
  </si>
  <si>
    <t>CIERRE. Confirmado el auto de archivo en grado de consulta con Auto 00441 del 02/09/2015.- Pendiente conocer el Auto Si en efecto el Estado es propietario de los predios en cuestión relacionados en el Hallazgo de carácter fiscal, así mismo, la ANI ha modificado el Contrato de Concesión No. 0377 de 2002, incluyendo dentro del alcance del proyecto la variante de Tocancipá, la cual se construye sobre los predios antes mencionados y se ha autorizado al Concesionario a culminar las obras restantes, es evidente que no se genera daño de carácter fiscal con la compra de los inmuebles a partir del Acta de Acuerdo No. 15 de 2008, al ser bienes adquiridos para el Estado y sobre los cuales el mismo ha determinado que son parte del trazado de la vía, es decir tendrán y cumplirán la finalidad establecida en el propio contrato de concesión, determinandoasí la no existencia de daño fiscal y consecuencialmente opera una de las causales del Artículo 47 de la Ley 610 de 2000 es decir que el hecho no es constitutivo de detrimento patrimonial:
“… Habrá lugar a proferir auto de archivo cuando se pruebe que el hecho no existió, que no es constitutivo de detrimento patrimonial o no comporta el ejercicio de gestión fiscal, se acredite el resarcimiento pleno del perjuicio o la operancia de una causal excluyente de responsabilidad o se demuestre que la acción no podía iniciarse o proseguirse por haber operado la caducidad o la prescripción de la misma…”                                                                                                                                                                                                                                                   En la consulta, se confirma la decisión:  Conforme al material probatorio obrante en el expediente, esta Contraloría Delegada procederá a confirmar la decisión de archivo de
las diligencias consultadas, en consideración a que los inmuebles de  que se trata si bien fueron adquiridos con recursos de la fiducia, su  compra y titulación se realizó a nombre de la Entidad Estatal, lo que conlleva la facultad de disposición plena sobre ellos</t>
  </si>
  <si>
    <t>Auto No. 00441 del 02-sep-2015</t>
  </si>
  <si>
    <r>
      <t xml:space="preserve">Se evidenció que según autorización impartida por INCO, mediante Acta de acuerdo de fecha 15 de enero de 2010, el Concesionario inició la gestión predial de los 87 predios requeridos para la construcción de la Variante de Puente de Boyacá, a pesar que este Trayecto no estaba incluido en el alcance del Contrato de Concesión Vial No 0377-2002 Briceño- Tunja- Sogamoso y sus correspondientes modificaciones contractuales, lo cual configura un presunto detrimento al patrimonio del estado en cuantía de </t>
    </r>
    <r>
      <rPr>
        <b/>
        <sz val="11"/>
        <rFont val="Calibri"/>
        <family val="2"/>
        <scheme val="minor"/>
      </rPr>
      <t xml:space="preserve">$1.243,0 millones </t>
    </r>
    <r>
      <rPr>
        <sz val="11"/>
        <rFont val="Calibri"/>
        <family val="2"/>
        <scheme val="minor"/>
      </rPr>
      <t>de junio de 2011, valor correspondiente al costo de los 11 predios comprados y pagados efectivamente con cargo a los dineros de la fiducia constituida, según reporte predial suministrado por la Entidad</t>
    </r>
  </si>
  <si>
    <t>Puede generar posibles demandas por perjuicios causados a terceros, propietarios de bienes afectados la variante Puente Boyacá, que aunque no se les ha pagado el valor de sus bienes entregados anticipadamente ya que según comunicación de INCO con oficio radicado salida No 2011-302-007047-1 del 31/05/2011 este proceso de adquisición predial fue suspendido</t>
  </si>
  <si>
    <t>Verificar con la Vicepresidencia de Estructuración si los predios se requieren para la concesión de 4G, y de ser el caso iniciar proceso de retroventa de dichos predio, y saneamiento de aquellos que lo requieran.</t>
  </si>
  <si>
    <t>Establecer estrategia a seguir con los predios y fortalecer la asignación contractual de riesgos prediales y los lineamientos de monitoreo y control en la ANI</t>
  </si>
  <si>
    <t>1. Otrosí 16 en el que se indica que no se va a hacer variante
2. Informe predial actualizado sobre el estado de los 11 predios
3. Concepto en el que se establezca qué se va a hacer con los 11 predios
4. Manual de Contratación
5. Manual de Supervisión e Interventoría
6. Contrato Estándar 4G
7. Informe de cierre</t>
  </si>
  <si>
    <r>
      <t xml:space="preserve">Vicepresidencia Ejecutiva - </t>
    </r>
    <r>
      <rPr>
        <b/>
        <sz val="11"/>
        <rFont val="Calibri"/>
        <family val="2"/>
        <scheme val="minor"/>
      </rPr>
      <t>Vicepresidencia de Planeación, Riesgos y Entorno</t>
    </r>
  </si>
  <si>
    <t>Erika Dulcey - Jaime García</t>
  </si>
  <si>
    <r>
      <t xml:space="preserve">Mediante Auto No. 399 del 19 de junio de 2015, resuelve archivar el P.R.F. No  01992. Considera que no se han tipificado los tres elementos constitutivos de la responsabilidad fiscal establecidos en el art. 5o de la Ley 610 de 2000,  esto es, una conducta dolosa o gravemente culposa atribuible a una persona que ejerce gestión fiscal, un daño patrimonial al Estado y un nexo cusal entre los dos anteriores; es decir, en ausencia de un daño patrimonial al Estado y de una gestión fiscal antieconómica, ineficaz e inoportuna por parte de quienes realizaban gestión fiscal, para el despacho es suficientemente claro, que la única decisión resultante del análisis efectuado al material probatorio obrante en el expediente es darle cumplimiento al artículo 47 de la Ley 610 de 2000, dictando auto de archivo, pues se reitera, se demostró que la titularidad de los predios comprados por el concesionario SOLARTE SOLARTE, con miras a la construcción de la variante del Puente de Boyacá dentro del proyecto vial BRICEÑO-TUNJA-SOGAMOSO"  quedaron a nombre del INCO, atendiendo  los mandatos del artículo 34 de la Ley 105 y la cláusula 21.3 del contrato de concesión No. 0377 de 2002                                                                                                   </t>
    </r>
    <r>
      <rPr>
        <b/>
        <sz val="11"/>
        <rFont val="Calibri"/>
        <family val="2"/>
        <scheme val="minor"/>
      </rPr>
      <t>Con Auto No. 0347 del 25/07/2015 confirma la decisión en grado de consulta.</t>
    </r>
    <r>
      <rPr>
        <sz val="11"/>
        <rFont val="Calibri"/>
        <family val="2"/>
        <scheme val="minor"/>
      </rPr>
      <t xml:space="preserve"> </t>
    </r>
  </si>
  <si>
    <t>Auto No. 399 del 19-junio-2015</t>
  </si>
  <si>
    <t xml:space="preserve">Estudio III
INF 9 Rad. 2016-409-119125-2
pag. 24
</t>
  </si>
  <si>
    <t>NO REVISADO CGR</t>
  </si>
  <si>
    <t>Predios no requeridos</t>
  </si>
  <si>
    <t xml:space="preserve">Con esto se demuestran como la concesión vial BTS se ejecutó sin estudios previos lo suficientemente estructurados y se mal utilizo la figura de adición de contratos, la cual procede solo en circunstancias excepcionales, que resulten indispensables para cumplir con la finalidad que con el contrato se pretende satisfacer. Con esto se encuentra que un (1) año después de suscribir el correspondiente contrato, la entidad ya estuviera contratando con el concesionario los estudios y diseños necesarios para cambiar el objeto contractual, es decir, con lo cual presuntamente se está desnaturalizando el contrato inicial. </t>
  </si>
  <si>
    <t>Esto sumado al hecho que al realizarle cambios significativos al contrato no solo en lo concerniente al objeto, sino también al plazo y al ingreso esperado además de estar violando la Ley 80 de 1993 y 1150 de 2007 en los límites fijados para esto, se están vulnerando los principio que rigen la Contratación Estatal como el de Selección Objetiva del Contratista y de Transparencia.</t>
  </si>
  <si>
    <t>Determinar que para futuros procesos de contratación asociados al Proyecto, ya existe una Resolución de Bitácora de proyecto que asegura la planeación contractual. 
Nota: En el informe de Auditoria  de la Contraloria no se tuvo en cuenta la actualización de las acciones de mejoramiento acordadas y aportadas  en junio de 2015.</t>
  </si>
  <si>
    <t>Tener en cuenta para el presente contrato de concesión, como para los demás concesiones a cargo de la Agencia lo establecido en la resolución de Bitacora establecida mediante Resolución 959 de 2013</t>
  </si>
  <si>
    <t xml:space="preserve">
1. Resolución de la Bitácora del Proyecto. 
2. Concepto Consejo de Estado. Adición y prórroga en contratos estatales.
3. Manual de Contratación
4. Resolución Comité de Contratación
</t>
  </si>
  <si>
    <t xml:space="preserve">
1. Resolución No. 959  Bitácora.
2. Concepto Consejo de Estado. Adición y prórroga en contratos estatales.
3. Manual de Contratación
4. Resolución Comité de Contratación
</t>
  </si>
  <si>
    <t>Se sugiere incorporar:
1) Procedimiento para las modificaciones contractuales
2) Documento (procedimiento o instructivo) que establezca cómo la entidad aplicará el concepto del Consejo de Estado.</t>
  </si>
  <si>
    <t xml:space="preserve">SI
INF 1 MM&amp;D Rad. RADICADO NO. 2016-409-054480-2 pag. 30
</t>
  </si>
  <si>
    <t>La Entidad por falta de planeación del proyecto, paga un valor adicional de estudios y diseños, puesto que  en el contrato inicial de concesión en la cláusula 2 con el ingreso esperado de 1.2 billones están incluidos los estudios y diseños “definitivos” que según el modelo de estructuración corresponden a la suma de $810.1 millones de julio de 2000 los cuales se están pagando con el ingreso esperado y no fueron utilizados pues son los de tercer carril, sin embargo en el adicional No 1 de 2003 se contrata la elaboración de estudios y diseños de la segunda calzada para los trayectos de vía del proyecto que no tenían este alcance en el contrato inicial, se exceptúan los trayectos 2, 11, 17 y 18 por valor de $1.500 millones sin incluir IVA de Diciembre de 2000.</t>
  </si>
  <si>
    <t>Por falta de planeación del proyecto del contrato de concesión.</t>
  </si>
  <si>
    <t>Con lo anterior se puede configurar un presunto detrimento en el patrimonio del Estado en la suma de $810.1 millones a pesos de 2000 que a la fecha asciende a la suma de $1.433 millones a junio de 2011</t>
  </si>
  <si>
    <t>1. Informe de Interventoría.
2. Informe Técnico
3. Informe Jurídico.
4. Procedimiento de Planeación
5. Contrato Estándar 4G (estudios y diseños)
6. Manual de Contratación
7. Resolución 959 de 2013 - Bitácora
8. Res. Que crea y regula el Comité de Contratación
9. Procedimiento para las modificaciones contractuales</t>
  </si>
  <si>
    <t>auto No. 615 del 09/09/2015 . P.R.F. 01964…      confirmado con Auto No. 00567 del 16/10/2015. no se conoce el auto, se solicitó a Andrés. Revisado el 27 de junio de 2016 se encontró el auto en el archivo compartido de PRF (LMSC)</t>
  </si>
  <si>
    <t>Mediante Auto No. 615 del 09/09/2015 se ordena archivar el P.R.F. 01964</t>
  </si>
  <si>
    <t>Del análisis del adicional No 2 del 23 de febrero de 2010 se concluye que el objeto adicionado y su plazo no sigue con las condiciones del contrato inicial, puesto que el tramo no corresponde al mismo corredor vial y las obras que se requieren son únicamente para construirlas y/o rehabilitarlas y posteriormente a esto, a la vía se le hará mantenimiento por un lapso de tiempo de tres (3) años después del cual se devolverá a Invias; esto sin tener en cuenta que el plazo para mantenimiento y operación del contrato de concesión No 0377 de 2002 va desde el 26 de enero de 2011 y hasta que se obtenga el ingreso esperado que puede variar entre 30 y 45 años, es decir que se está adicionando a la concesión un contrato de obra con posterior mantenimiento.</t>
  </si>
  <si>
    <t>Indebida utilización de la figura de modificación del contrato de concesión.</t>
  </si>
  <si>
    <t>Con las conductas mencionadas posiblemente se está desvirtuando los elementos esenciales del contrato de concesión contemplado en el artículo 32 de la ley 80 de 1993 y posiblemente se está contraviniendo lo estipulado en el artículo 33 de la ley 105 de 1993 y presuntamente se incurre en una conducta tipificada en la Ley 599 de 2000 Código Penal Colombiano.</t>
  </si>
  <si>
    <t xml:space="preserve">Examinar y detectar  los antecedentes del hallazgo, se proferirá un informe de interventoría y jurídico, con el fin de determinar si existió o no implicación alguna. </t>
  </si>
  <si>
    <t>1. Informe de Interventoría. 
2. Informe Jurídico.
3. Otrosí 12
4. Acta de liquidación convenio ANI - Invías
5. Procedimiento para modificación de contratos de concesión
6. Resolución que regula el comité de contratación 
7. Resolución de Bitácora
8. Manual de Contratación
9. Informe de cierre</t>
  </si>
  <si>
    <t>Estudio II
INF.4
RADICADO NO. 2016-409-077657-2
Pag. 81</t>
  </si>
  <si>
    <t>Modificaciones</t>
  </si>
  <si>
    <t>Se observó que con la suscripción del Documento Final de Ajuste de Cláusulas del Contrato de fecha 29 de septiembre de 2005, se cambiaron los términos de ejecución del contrato para obtener el ingreso esperado, puesto que inicialmente dicho termino era 20 años con un margen de riesgo de 5 años, es decir hasta un máximo de 25 años y se cambio a 30 años con un margen de riesgo de 15 años, es decir hasta un máximo de 45 años, como consecuencia de esto se mejoraron sin justificación las condiciones del Concesionario (de 5 a 15 años), en términos de margen para obtener el ingreso esperado, lo cual directamente afecta positivamente el riesgo comercial que está a cargo del Concesionario.</t>
  </si>
  <si>
    <t>No se evidencian estudios que soporten la modificación contractual</t>
  </si>
  <si>
    <t>Por otra parte no se evidenciaron los estudios que soporten la ampliación del margen del ingreso esperado con lo cual presuntamente se está incumpliendo lo establecido en el artículo 26 de la Ley 80 de 1993</t>
  </si>
  <si>
    <t xml:space="preserve">Instaurar mecanismos y procedimientos para que la Entidad establezca controles que eviten adiciones sin los soportes necesarios
</t>
  </si>
  <si>
    <t>Para modificaciones posteriores la entidad seguirá lo establecido en la resolución de Bitacora No.959 de 2013, así como lo contenido en el manual de contratación con el seguimiento por parte de la Gerencia de Riesgos.</t>
  </si>
  <si>
    <t>1. Actualización informe Gerencia de Riestos
2. Resolución 959 de 2013 - Bitácora
3. Resolución de creación de la Gerencia de Riesgos
4. Manual de Contratación
5. Informe de cierre</t>
  </si>
  <si>
    <t>Evaluar el retiro de la unidad de medida 1 - informe de gerencia de riesgos ya que aparentemente no aporta valor. 
Las unidades preventivas que extraña la CGR están efectivamente incorporadas desde el primer semestre de 2015 pero la CGR no ha tenido oportunidad de revisarlas. No obstante lo anterior, para prevenir cualquier contratiempo con la CGR, se sugiere adicionar una unidad de medida con un informe de supervisión que detalle la gestión adelantada para atender el hallazgo, más cualquier otra gestión que se haya dado y que no esté en el PMI actual.</t>
  </si>
  <si>
    <t>INF 9 Rad. 2016-409-119125-2
pag. 26</t>
  </si>
  <si>
    <t>Se está reconociendo dos veces la administración, los imprevistos y la utilidad de algunas obras del Adicional 1 del Contrato de Concesión de la Ruta Caribe.</t>
  </si>
  <si>
    <t>Lo anterior a causa del reconocimiento por una parte, del 20% de AIU sobre las obras del alcance básico y del alcance progresivo; y por otra, de la TIR del proyecto (11.33%), lo cual genera un posible detrimento de $27.588 millones de 2005, los cuales actualizados a pesos de junio de 2011 ascienden a $35.553 millones de 2011</t>
  </si>
  <si>
    <t>Las conductas descritas en el hallazgo pueden tener una presunta incidencia disciplinaria por el posible incumplimiento de los artículos 25, principio de economía y 26, principio de responsabilidad, establecidos en la Ley 80 de 1993, y presuntamente se incurre en una conducta tipificada en la Ley 599 de 2000 Código Penal Colombiano.</t>
  </si>
  <si>
    <t>Realizar las acciones legales pertinentes,  a fin  de proteger y  recuperar los  dineros del estado.</t>
  </si>
  <si>
    <t xml:space="preserve"> Implementar  las acciones legales  pertinentes, a  efectos  de buscar la recuperación de los recursos públicos. 
</t>
  </si>
  <si>
    <t>1. Reforma a la demanda de Reconvención Pretensiones 19.1, 19.2, 19.3 y 19.4
2. Manual de Contratación
3. Res. 959 de 2013- Bitácora
4. Manual de Interventoría y Supervisión</t>
  </si>
  <si>
    <t>CR_Ruta Caribe</t>
  </si>
  <si>
    <t>Ruta Caribe</t>
  </si>
  <si>
    <t>Auto No. 0947  del 21/11/2012. Cerrar y Archiva la indagación preliminar No. 01960, que se adelanta por presuntos malos manejos de los recursos del INCO, por las razones expuestas en el presente auto, de conformidad con el artículo 39 de la Ley 610 de 2000.</t>
  </si>
  <si>
    <t>Auto No. 0947  del 21-nov-2012</t>
  </si>
  <si>
    <r>
      <t xml:space="preserve">El Concesionario no constituyó la Subcuenta </t>
    </r>
    <r>
      <rPr>
        <i/>
        <sz val="11"/>
        <rFont val="Calibri"/>
        <family val="2"/>
        <scheme val="minor"/>
      </rPr>
      <t>“Excedentes del INCO”</t>
    </r>
    <r>
      <rPr>
        <sz val="11"/>
        <rFont val="Calibri"/>
        <family val="2"/>
        <scheme val="minor"/>
      </rPr>
      <t xml:space="preserve"> dentro de los 15 días siguientes a la suscripción del Acta de Inicio de la Ejecución, tal como lo contempla el numeral 6.1 </t>
    </r>
    <r>
      <rPr>
        <i/>
        <sz val="11"/>
        <rFont val="Calibri"/>
        <family val="2"/>
        <scheme val="minor"/>
      </rPr>
      <t>“Constitución del Fideicomiso”</t>
    </r>
    <r>
      <rPr>
        <sz val="11"/>
        <rFont val="Calibri"/>
        <family val="2"/>
        <scheme val="minor"/>
      </rPr>
      <t xml:space="preserve"> del Contrato de Concesión.</t>
    </r>
  </si>
  <si>
    <t>Debido a deficiencia en la supervisión, evaluación y control por parte del INCO.</t>
  </si>
  <si>
    <r>
      <t xml:space="preserve">Como consecuencia de lo anterior, se generó un posible detrimento patrimonial por omitir aplicar la disminución en la remuneración del concesionario, en un monto de </t>
    </r>
    <r>
      <rPr>
        <b/>
        <sz val="11"/>
        <rFont val="Calibri"/>
        <family val="2"/>
        <scheme val="minor"/>
      </rPr>
      <t>$3.027</t>
    </r>
    <r>
      <rPr>
        <sz val="11"/>
        <rFont val="Calibri"/>
        <family val="2"/>
        <scheme val="minor"/>
      </rPr>
      <t xml:space="preserve"> millones de pesos de 2011</t>
    </r>
  </si>
  <si>
    <t>Verificar la existencia de todas y cada una de las Subcuentas asociadas al Contrato de Concesión conforme en lo establecido en el numeral 6,1 Constitución del fideicomiso .</t>
  </si>
  <si>
    <t>Cuentas en cumplimiento a lo contractualmente establecido</t>
  </si>
  <si>
    <t>1. Concepto Interventoría
2. Informe sobre las causas del hallazgo
3. Memorando CID
4. Apertura de indagación
5. Manual de Supervisión e Interventoría
6. Contrato estándar 4G</t>
  </si>
  <si>
    <t>En el contrato de concesión No 008-2007 se observa que los valores agregados en los adicionales No 1 de fecha 10 de julio de 2009 y adicional No 2 del 29 de marzo de 2010 superan los límites establecidos por la norma respecto al contrato inicial de concesión.</t>
  </si>
  <si>
    <t>Falta de planeación en las adiciones y modificaciones contractuales</t>
  </si>
  <si>
    <t>Por último se evidencia falta de planeación puesto que en el Apéndice E del Contrato de Concesión se encuentran contempladas solamente las obras del alcance progresivo, posterior a esto en los adicionales No 1 y No 2 se activo el alcance progresivo y también se pactaron obras adicionales, de estas últimas no se encontraron los soportes técnicos y financieros que las justifiquen generando un riesgo en la ejecución del contrato, en contra de lo establecido en el artículo 28 de la Ley 1150 de 2007 y presuntamente se incurre en una conducta tipificada en la Ley 599 de 2000 Código Penal Colombiano.</t>
  </si>
  <si>
    <t xml:space="preserve">Determinar conforme a lo establecido por el concepto juridico, las medidas a implementar en este como en casos similares en la Agencia. </t>
  </si>
  <si>
    <t xml:space="preserve">
1. Implementar en las adiciones contractuales estrictos mecanismos para el seguimiento a las obras contenidas en cada uno de los contratos adicionales para su cumplimiento y protección del patrimonio público.
2. A futuro realizar una planeación adecuada de cada uno de los proyectos con el fin de cubri las posibles contingencias que puedan generar cambios en la estructuración de los mismos.</t>
  </si>
  <si>
    <t>1. Manual de contratación 
2. Contrato Estándar 4G
3. Resolución 959 de 2013 -Bitácora
4. Manual de Interventoría y Supervisión
5. Procedimiento para la modificación de contratos de concesión
6. Resolución que regula el funcionamiento del comité de contratación
7. Informe de Cierre</t>
  </si>
  <si>
    <t>El plan que evaluó la CGR con corte al 31-dic--2014 fue modificado y actualmente cumple con un enfoque preventivo adecuado. A pesar de ello, con el fin de evitar contratiempo alguno con la CGR, se sugiere adicionar nueva unidad de medida que corresponda a un informe de supervisión que detalle la gestión adelantada para atender el hallazgo más cualquier otra gestión que se haya dado y que no esté en el PMI actual.</t>
  </si>
  <si>
    <t>Estudio II
INF 1 MM&amp;D Rad. RADICADO NO. 2016-409-054480-2 pag. 31
INF.4
RADICADO NO. 2016-409-077657-2 Pag. 83</t>
  </si>
  <si>
    <t>Adiciones</t>
  </si>
  <si>
    <t>Se evidencia que la gestión predial del Trayecto No 4 tiene deficiencias ya que de  acuerdo a información aportada por la Entidad y en la respuesta al Informe Preliminar, el contrato de concesión No 008-2007 inicio la etapa de construcción el 23 /02/2009 y la fecha de inicio programada para el Trayecto No 4 es el 24/02/2010, requiriendo el mismo de 85 predios, de los cuales 14 están en negociación y ninguno está recibido. Con esto vemos como la gestión predial está en etapa preliminar ya que a pesar de haber transcurrido 2 años desde el inicio de la construcción.</t>
  </si>
  <si>
    <t>Falta de control por parte de la entidad en la gestión predial</t>
  </si>
  <si>
    <t>Puede presentarse atraso en las obras de los trayectos 1 y 5</t>
  </si>
  <si>
    <t xml:space="preserve">
Teniendo en cuenta que para trayecto 4,  el concesionario ya cuenta con todos los predios necesarios para la ejecución de las obras ya no procede acción de mejora para ello.
Para trayecto 4, Control y Seguimiento al cumplimiento de las obligaciones contractuales del concesionario.</t>
  </si>
  <si>
    <t xml:space="preserve">1. Informe de Gerencia Jurídico Predial y Técnico predial
2. Informe de Interventoría
3. Disminución de la remuneración
4. Informe final predial de cumplimiento
5. Contrato estándar </t>
  </si>
  <si>
    <t>El Contrato 043 de 2008, actualmente está representado Legalmente por Saúl Sotomonte, LIQUIDADOR de PONCE MNV por corresponder a una de las empresas del Grupo Nule. De acuerdo con lo informado en los Informes de Supervisión, se observan deficiencias en el cumplimiento de las funciones de la Interventoría ya que a la fecha no ha presentado la medida de índice de estado  tal y como se requiere según cláusulas Primera Objeto y Tercera Obligaciones del Interventor, por otra parte tampoco presento los informes mensuales de diciembre de 2010, enero y febrero de 2011 de manera oportuna, sino hasta el 2 de marzo de 2011.</t>
  </si>
  <si>
    <t>Esto evidencia inoportunidad en la gestión de INCO en la imposición de la sanción puesto que el incumplimiento se presento a partir de julio de 2009 y el proceso sancionatorio inicio en marzo de 2011</t>
  </si>
  <si>
    <t>Adelantar las acciones necesarias que juridicamente permitan adelantar la liquidación del contrato de interventoría</t>
  </si>
  <si>
    <t>Lograr la liquidación del contrato de interventoría</t>
  </si>
  <si>
    <t xml:space="preserve">1. Laudo arbitral madiante el cual se liquida el contrato de interventoria y se declara a paz y salvo a las partes del contrato
2. Manual de Interventoría y Supervisión
3. Informe de cierre
</t>
  </si>
  <si>
    <t>1. Laudo arbitral mediante el cual se liquida el contrato de interventoria y se declara a paz y salvo a las partes del contrato
2. Manual de Interventoría y Supervisión
3. Informe de Cierre</t>
  </si>
  <si>
    <r>
      <rPr>
        <b/>
        <sz val="11"/>
        <rFont val="Calibri"/>
        <family val="2"/>
        <scheme val="minor"/>
      </rPr>
      <t>No registra valor.</t>
    </r>
    <r>
      <rPr>
        <sz val="11"/>
        <rFont val="Calibri"/>
        <family val="2"/>
        <scheme val="minor"/>
      </rPr>
      <t xml:space="preserve"> Auto No. 000649 del 14/06/2011 de la CGR.resuelve cerrar la indagación preliminar No. CD-000258, vinculada a la liquidación de las empresas que conforman el denominado Grupo "Nule", ordenada por la Superintendencia de Sociedades  y relacionada específicamente con el Contrato de Interventoría No. 043 de 2008, suscrito por el Consorcio Ponce de León - MNV, para la Interventoría técnica de la concesión vial ruta Caribe. Lo resuelto en atención a que “…a la fecha (de la decisión) no es posible derivar un daño por los incumplimientos mencionados en la ejecución del Contrato de Interventoría No. 043 de 2008…”. </t>
    </r>
  </si>
  <si>
    <t>Auto No. 000649 del 14-jun-2011</t>
  </si>
  <si>
    <t>1. El plan vigente incluye el Manual de Interventoría y Supervisión que se emitió en 2015 y que la CGR no ha podido revisar, por lo que se mantiene vigente como unidad preventiva.
2. Se sugiere evaluar la incorporación de soporte de la liquidación que demuestre que se descontó ese dinero.</t>
  </si>
  <si>
    <t>Estudio III
INF 1 Rad. RADICADO NO. 2016-409-054480-2 pag. 32
INF 9 Rad. 2016-409-119125-2
pag. 23</t>
  </si>
  <si>
    <t>Una vez analizados los resultados de la visita de obra conforme al Acta de Visita suscrita el 29 de abril de 2011, contra el cronograma vigente y los Informes de Interventoría del mes de Abril de 2011 tanto para el Básico como para el Adicional No. 1, se evidencian los siguientes atrasos en el cumplimiento del cronograma. , se evidencia incumplimiento en el cronograma vigente, el cual venció el 26 de febrero de 2010, por lo que se configura un presunto detrimento por un valor de $1.143.50 millones de junio de 2011 de acuerdo con lo indicado en las cláusulas 7.3 y 26.1.11 “por no cumplir el cronograma de obra máximo establecido … se aplicará una disminución en la remuneración del concesionario equivalente a cinco (5) SMLMV por cada día.</t>
  </si>
  <si>
    <t>A la fecha esta disminución no se ha aplicado al concesionario.</t>
  </si>
  <si>
    <t>Con lo cual se está generando incumplimiento de los artículos 25 de economía y 26 de responsabilidad de la Ley 80 de 1993.</t>
  </si>
  <si>
    <t>1. Implementar controles que verifiquen y autoricen, las solicitudes de modificación de los contratos de concesión con el animo de preservar la legalidad de dicha actuación.
2. Aclarar mediante informe el error involuntario en la transcripción del cronograma mas específicamente la fecha de terminación de las obras del trayecto 3: Sabana grande - Malambo y tomar las medidas pertinentes</t>
  </si>
  <si>
    <t>Aclarar las inconsistencias presentadas, garantizando el cumplimiento del Contrato de Concesión N° 008 de 2007 respecto al cumplimiento de los cronogramas de ejecución de las obras.</t>
  </si>
  <si>
    <t xml:space="preserve">1. Disminución por incumplimiento
2. Reforma a la demanda de reconvención
3. Modelo contrato estándar 4G
4. Manual de Interventoría y Supervisión </t>
  </si>
  <si>
    <t>Este Hallazgo consolida los siguientes: 392-45 (49) y 395-48 (52) * Entre paréntesis los números reales.</t>
  </si>
  <si>
    <r>
      <rPr>
        <b/>
        <sz val="11"/>
        <rFont val="Calibri"/>
        <family val="2"/>
        <scheme val="minor"/>
      </rPr>
      <t>Hallazgo 392</t>
    </r>
    <r>
      <rPr>
        <sz val="11"/>
        <rFont val="Calibri"/>
        <family val="2"/>
        <scheme val="minor"/>
      </rPr>
      <t xml:space="preserve"> A pesar que el interventor mediante oficio con radicado 2010-409-005689-2 de 15 de marzo de 2010 con asunto “Cumplimiento obligaciones ambientales, sociales y técnicas”, “somete a consideración del INCO el monto calculado con base en las normas contractuales para que, una vez definido, se proceda a oficiar a la fiduciaria en conjunto a efectos de hacer efectiva la disminución de la remuneración por ingresos del concesionario.
</t>
    </r>
    <r>
      <rPr>
        <b/>
        <sz val="11"/>
        <rFont val="Calibri"/>
        <family val="2"/>
        <scheme val="minor"/>
      </rPr>
      <t xml:space="preserve">Hallazgo 395-48  - Administrativo </t>
    </r>
    <r>
      <rPr>
        <sz val="11"/>
        <rFont val="Calibri"/>
        <family val="2"/>
        <scheme val="minor"/>
      </rPr>
      <t>Según lo indicado en el informe de Interventoría de abril de 2011, el concesionario presenta deficiencias en el cumpliendo de algunas obligaciones contractuales referentes al plan de manejo ambiental, a la señalización provisional de las obras y al cumplimiento a cabalidad del plan de inspección y ensayo, situación recurrente que puede llegar a comprometer el desarrollo contractual de este contrato.</t>
    </r>
  </si>
  <si>
    <t>No se evidencian las acciones efectuadas por INCO para descontar la remuneración respectiva</t>
  </si>
  <si>
    <r>
      <t>Por lo cual se configura un presunto detrimento en el presupuesto del estado por la suma de $</t>
    </r>
    <r>
      <rPr>
        <b/>
        <sz val="11"/>
        <rFont val="Calibri"/>
        <family val="2"/>
        <scheme val="minor"/>
      </rPr>
      <t xml:space="preserve">1.941.1 </t>
    </r>
    <r>
      <rPr>
        <sz val="11"/>
        <rFont val="Calibri"/>
        <family val="2"/>
        <scheme val="minor"/>
      </rPr>
      <t xml:space="preserve">millones de 2010, los cuales actualizados a pesos de junio de 2011 ascienden a </t>
    </r>
    <r>
      <rPr>
        <b/>
        <sz val="11"/>
        <rFont val="Calibri"/>
        <family val="2"/>
        <scheme val="minor"/>
      </rPr>
      <t>$1.990.11</t>
    </r>
    <r>
      <rPr>
        <sz val="11"/>
        <rFont val="Calibri"/>
        <family val="2"/>
        <scheme val="minor"/>
      </rPr>
      <t xml:space="preserve"> millones</t>
    </r>
  </si>
  <si>
    <t>En desarrollo de las funciones de seguimiento y control a cargo de esta Agencia, se solicitara a la interventoría Epsilon Vial, una revisión de los incumplimientos reportados en e oficio N° 20104090056892 de marzo 15 de 2010 de la interventoría consorcio PONCE, para que nos informe si a la fecha siguen vigentes o si por el contrario ya fueron subsanados
De continuar vigentes los incumplimientos se procederá a iniciar proceso sancionatorio</t>
  </si>
  <si>
    <t>1. Informe de interventoría
2. Memorando a CI con informe de Gerencia Ambiental
3. Concepto jurídico sobre la procedencia de la disminución
4. Memorando a CID
5. Manual de Contratación - sección de supervisión (Resolución 367 de 2014)</t>
  </si>
  <si>
    <t>LMSC 13/09/2016
Auto No. 0544 del 12 de junio de 2012 por el cual se abre el PRF 02041.
Auto 476 del 21/06/2016. Por medio del cual se archiva el proceso de responsabilidad fiscal 2014-01400-02041 / 09/09/2016. 2016EE0114873.
Auto 444 de 27/07/2016. Por medio del cual se surte el grado de consultay se confirma el cierre y archivo del PRF  2014-01400-02041 ordenado en el auto Auto de 21/06/2016 con base en lo expuesto: 
“…De las normas y la jurisprudencia transcrita queda claro, en primer lugar que la facultad sancionatoria para conminar al contratista al cumplimiento de las obligaciones contractuales es potestativa de la entidad contratante, que para imponerla debe agotar previamente un procedimiento mínimo que garantice el derecho al debido proceso del contratista, procede sólo mientras se halle pendiente la ejecución de las obligaciones a cargo del contratista y su finalidad es coercitiva para presionar al contratista a cumplir lo pactado, cuando esté en mora o retardo en su ejecución conforme a los plazos y las condiciones convenidos. Es decir, las multas cumplen una función sancionatoria y con ellas no se busca la reparación de los perjuicios sufridos por la entidad contratante frente al incumplimiento (…)El artículo 4o. de la Ley 610/00 destaca el daño como fundamento de la responsabilidad fiscal,  de modo que si no existe un perjuicio cierto, un daño fiscal, no hay cabida para la declaración de dicha responsabilidad.  Por consiguiente, quien tiene a su cargo fondos o bienes estatales sólo responde cuando ha causado con su conducta dolosa o culposa un daño fiscal (…)En el caso sub judice, al encontrarse probado la inexistencia del daño al patrimonio del Estado, elemento indispensable para declarar responsabilidad fiscal, este Despacho procederá a confirmar la decisión …”.</t>
  </si>
  <si>
    <t>Auto 476 del 21/06/2016. Por medio del cual se archiva el proceso de responsabilidad fiscal 2014-01400-02041. Confirmado en grado de consulta mediante  Auto 444 de 27/07/2016</t>
  </si>
  <si>
    <t>En la reprogramación efectuada en la cláusula siete del contrato adicional No. 2, se evidencia que en los trayectos 2, 3, 4 y 5 se excedió la fecha final de la Etapa de Construcción ya que se encuentran programados hasta el 31 de marzo de 2013, esto teniendo en cuenta que la fecha de inicio de esta Etapa es 23 de febrero de 2009 y tiene una duración de cuarenta y ocho (48) meses, es decir hasta el 23 de febrero de 2013,</t>
  </si>
  <si>
    <t>Con lo cual se evidencia falta de seguimiento y control por parte de la Interventoría y de la supervisión</t>
  </si>
  <si>
    <t>Se excedió la fecha pactada contractualmente</t>
  </si>
  <si>
    <t>Realizar un análisis a los plazos del Adicional No 2 firmado el 29 de Marzo de 2010 con el fin de verificar el cronograma contractual acorde a las justificaciones técnicas y financieras que permitieron la definición inicial del Contrato básico y tomar las acciones pertinentes.</t>
  </si>
  <si>
    <t>Dar claridad al documento adicional suscrito el 29 de Marzo de 2010  justificando la modificación del cronograma de ejecución de las obras de los trayectos 2,3,4,y 5.</t>
  </si>
  <si>
    <t>Este Hallazgo consolida los siguientes: 197-288 de AE2009 y 397-20 (54) de AR2010. * En paréntesis el número real.</t>
  </si>
  <si>
    <r>
      <rPr>
        <b/>
        <sz val="11"/>
        <rFont val="Calibri"/>
        <family val="2"/>
        <scheme val="minor"/>
      </rPr>
      <t>Hallazgo 197-288 - AE 2009 - Administrativo Acta de Entendimiento No. 1:</t>
    </r>
    <r>
      <rPr>
        <sz val="11"/>
        <rFont val="Calibri"/>
        <family val="2"/>
        <scheme val="minor"/>
      </rPr>
      <t xml:space="preserve"> El Concesionario incumple plazos contractuales y el INCO no ejerce su función supervisora para exigirlos, por el contrario se suscriben documentos extemporáneos que intentan subsanar los incumplimientos (tramo 7)
</t>
    </r>
    <r>
      <rPr>
        <b/>
        <sz val="11"/>
        <rFont val="Calibri"/>
        <family val="2"/>
        <scheme val="minor"/>
      </rPr>
      <t xml:space="preserve">
H 397-50 AR2010 - Administrativo</t>
    </r>
    <r>
      <rPr>
        <sz val="11"/>
        <rFont val="Calibri"/>
        <family val="2"/>
        <scheme val="minor"/>
      </rPr>
      <t xml:space="preserve"> Conforme a la visita realizada entre el 11 y 14 de abril de 2011, y de acuerdo con el cronograma contractual vigente consignado en el otrosí No. 5 del 24 de diciembre de 2008, se observo atraso en la ejecución de las obras o hitos de los tramos:</t>
    </r>
    <r>
      <rPr>
        <i/>
        <sz val="11"/>
        <rFont val="Calibri"/>
        <family val="2"/>
        <scheme val="minor"/>
      </rPr>
      <t xml:space="preserve"> 7. Rehabilitación y mejoramiento de la Avenida Demetrio Mendoza</t>
    </r>
    <r>
      <rPr>
        <sz val="11"/>
        <rFont val="Calibri"/>
        <family val="2"/>
        <scheme val="minor"/>
      </rPr>
      <t xml:space="preserve"> y tramo </t>
    </r>
    <r>
      <rPr>
        <i/>
        <sz val="11"/>
        <rFont val="Calibri"/>
        <family val="2"/>
        <scheme val="minor"/>
      </rPr>
      <t>14. Vía Cúcuta – Los Patios,</t>
    </r>
    <r>
      <rPr>
        <sz val="11"/>
        <rFont val="Calibri"/>
        <family val="2"/>
        <scheme val="minor"/>
      </rPr>
      <t xml:space="preserve"> obras que tienen como plazo el mes de junio de 2011, sin que a la fecha de la visita, se evidencie que la interventoría y la supervisión adviertan en los informes mensuales de tal situación</t>
    </r>
  </si>
  <si>
    <t xml:space="preserve">Debilidades en el seguimiento y control por parte de la interventoría y supervisión </t>
  </si>
  <si>
    <t>Lo que puede generar incumplimientos en la entrega de los trayectos en los plazos programados y posibles aplazamientos de las inversiones que debe realizar el Concesionario que conlleven a desequilibrios financieros en contra del Estado</t>
  </si>
  <si>
    <t>1.• Informe de Interventoría técnico, jurídico y financiero del estado actual de los Tramos 7 y 14
2. Acuerdo Conciliatorio 1 y 2
3. Presentación de demanda de reconvención
4. Análisis incumplimiento y posible sanción
5. Manual de Interventoría y Supervisión</t>
  </si>
  <si>
    <t>A la fecha no han sido entregados a conformidad los trabajos contemplados en el Adicional No. 1, particularmente la construcción a nivel de sub base de 16,1 Km de vía entre Tibú - Orú- a pesar que las obras debieron ser culminadas el 16 de febrero de 2011.</t>
  </si>
  <si>
    <t xml:space="preserve">Debilidades en el seguimiento y control por parte de la interventoría </t>
  </si>
  <si>
    <t>Lo que genera incumplimiento en los plazos otorgados y previstos en los cronogramas</t>
  </si>
  <si>
    <t>Control y Seguimiento al cumplimiento de las obligaciones contractuales del concesionario.</t>
  </si>
  <si>
    <t>1. Informe de la Interventoría
2. Análisis incumplimiento y posible sanción
3. Acuerdo Conciliatorio
4. Presentación demanda de reconvención
5. Manual de Interventoría
6. Contrato estándar
7. Manual de Contratación</t>
  </si>
  <si>
    <t>A la fecha no se ha suscrito acta de iniciación de las obras a ejecutar mediante el contrato adicional No. 2 del 29 de diciembre de 2009, por valor de $39.795 millones de pesos, los cuales fueron depositados desde el 26 de febrero de 2010, en la Subcuenta Obras Alcance Progresivo Tibú - El Tarra del Patrimonio Autónomo PA FC de LA CONCESIONARIA SAN SIMÓN, con plazo de ejecución de 12 meses.</t>
  </si>
  <si>
    <t>Lo que denota falta de planeación y genera desgaste administrativo en la suscripción de contratos</t>
  </si>
  <si>
    <t>Que traen como consecuencia que las obras no han de ejecutar con la oportunidad requerida e incertidumbre e inconformismos de la comunidad beneficiaria de las obras</t>
  </si>
  <si>
    <t>Seguimiento y evaluación de los compromisos contractuales</t>
  </si>
  <si>
    <t>Agilizar la ejecución de las obras contratadas e invertir los recursos en beneficio de la comunidad.</t>
  </si>
  <si>
    <t>1. Convenio ANI-Depto.
2. Acto administrativo
3. Manual de Contratación</t>
  </si>
  <si>
    <t>Este Hallazgo consolida los siguientes: 403-56(60) y 404-57(62). * En paréntesis los números reales</t>
  </si>
  <si>
    <r>
      <rPr>
        <b/>
        <sz val="11"/>
        <rFont val="Calibri"/>
        <family val="2"/>
        <scheme val="minor"/>
      </rPr>
      <t>H 403-56 - AR2010</t>
    </r>
    <r>
      <rPr>
        <sz val="11"/>
        <rFont val="Calibri"/>
        <family val="2"/>
        <scheme val="minor"/>
      </rPr>
      <t xml:space="preserve"> - Administrativo - Pese a que aún no se ha puesto este tramo al servicio, ya se evidencia a lo largo de todo el tramo y en ambas calzadas, fisuras y grietas tanto longitudinales como transversales, desplazamientos de borde y hundimientos de la banca, como consecuencia de las deformaciones y fallas de la estructura del pavimento.
</t>
    </r>
    <r>
      <rPr>
        <b/>
        <sz val="11"/>
        <rFont val="Calibri"/>
        <family val="2"/>
        <scheme val="minor"/>
      </rPr>
      <t xml:space="preserve">H 404-57 - AR2010 </t>
    </r>
    <r>
      <rPr>
        <sz val="11"/>
        <rFont val="Calibri"/>
        <family val="2"/>
        <scheme val="minor"/>
      </rPr>
      <t>- Administrativo - Conforme los resultados de índice de estado realizados y entregados al INCO por la Interventoría en abril de 2011, “el índice de estado de las vías bajo los parámetros analizados es de 3.4, valor que corresponde al promedio ponderado de las mediciones obtenidas en cada uno de los tramos. La Concesión no cumple en ninguno de los tramos estudiados</t>
    </r>
  </si>
  <si>
    <t>Lo que refleja deficiencias en el mantenimiento rutinario.</t>
  </si>
  <si>
    <t>Genera incomodidades a los usuarios</t>
  </si>
  <si>
    <t>Control, seguimiento y evaluación de las obligaciones de la concesionaria.</t>
  </si>
  <si>
    <t>Garantizar la calidad de los trabajos ejecutados</t>
  </si>
  <si>
    <t>1. Informe Técnico, Jurídico y Financiero  de la Interventoría.
2. Aplicación de Disminución
3. Contrato estándar 4G
4. Manual de Interventoría y Supervisión
5. Contrato estándar 4G y de Interventoría</t>
  </si>
  <si>
    <t>Mediante oficios AR 2010-INCO-081 y AR 2010-INCO-114 con radicados 201140901361-2 y 2011409016845-2 del 30 de mayo y 28 de junio de 2011 respectivamente, se le solicito a la entidad copia de los soportes que dieron origen a la suspensión de los tramos 4, 6, 10 y terceros carriles del tramo 2B, sin que en las respuestas nos allegaran los soportes correspondientes, es de señalar que para cada uno de los tramos suspendidos se argumentan situaciones o estudios realizados, o memorias de reuniones técnicas realizadas en las que se priorizan o se sugiere congelación de tramos, el único estudio allegado corresponde a la intersección de Rumichaca de fecha octubre de 2010, es decir posterior a la expedición del otrosí No. 7 del 15 de julio de 2010, lo que denota falta de la información soporte para la expedición del otrosí en mención.</t>
  </si>
  <si>
    <t>Situación que demuestra falta de seguimiento y control en el  proyecto.</t>
  </si>
  <si>
    <t>Lo que genera incertidumbre sobre los argumentos y justificaciones técnicas que conllevaron a la suspensión de dichos tramos acordados en dicho otrosí.</t>
  </si>
  <si>
    <t>Soportar los documentos que dieron origen a la suspensión de los tramos 4,6,10 y terceros carriles del tramo 2B.</t>
  </si>
  <si>
    <t>Soportar adecuadamente todos los documentos que dieron origen a la suspensión de las actividades en los tramos 4,6,10 y terceros carriles del tramo 2B</t>
  </si>
  <si>
    <t>1. Relación de soportes e inclusión de los mismos dentro de la Carpeta del Hallazgo (1) 
2. Informe de la Interventoría (1)
3. Manual de Contratación
4. Res. Que crea y reglamenta el Comité de Contratación
5. Res. 959 de 2013 - Bitácora del proyecto (modificaciones de contratos)</t>
  </si>
  <si>
    <t>Existe atraso en la ejecución y avance del Trayecto 2 Variante Gualanday, por cuanto a la fecha de visita Mayo de 2011, su avance es prácticamente nulo y debería tener un 60% conforme lo señalado en la cláusula Décima del Contrato Adicional No. 1</t>
  </si>
  <si>
    <t>Atraso que obedece específicamente a la falta de la licencia ambiental que se encuentra en trámite por parte del Concesionario</t>
  </si>
  <si>
    <t>Lo que puede generar incumplimiento del plazo establecido para la terminación del trayecto 2</t>
  </si>
  <si>
    <t xml:space="preserve">Tasar el valor del desplazamiento de la inversión y la disminución generada por la no entrega oportuna de las obras del trayecto 2, de acuerdo con el alcance del Contrato.                
</t>
  </si>
  <si>
    <t>Cumplimiento a la aplicación de los obligaciones del Contrato, de manera que se mantenga el equilibrio económico del mismo.</t>
  </si>
  <si>
    <t>1. Carpeta con documentos y/o CD
2. Oficio suscrito por la Interventoría al Concesionario y a la Fiducia
3. Documento - Estudio de Conveniencia y Oportunidad
4. suscripción del Otrosí con nuevo tiempo de entrega 30 nov 2014
5. Acta de Entrega del tramo 2
6. Contrato estándar 4G
7. Manual de Interventoría y Supervisión</t>
  </si>
  <si>
    <t>CR_Girardot - Ibague - Cajamarca</t>
  </si>
  <si>
    <t>Girardot Ibagué Cajamarca</t>
  </si>
  <si>
    <t>El Área de Servicio y la Estación de Pesaje Fija del Peaje de Gualanday no se terminaron y pusieron en funcionamiento para el 23 de diciembre de 2010, fecha para la cual deberían estar operando conforme lo previsto en el Otrosí No. 5 del 6 de agosto de 2010, que señala que dichas obras deberán estar en funcionamiento a más tardar a partir del inicio del tercer año de la Etapa de Construcción y Rehabilitación, y en concordancia con el Acta de Inicio de dicha etapa la cual se suscribió el 22 de diciembre de 2008</t>
  </si>
  <si>
    <t>Lo anterior, debido a incumplimientos del Concesionario y debilidades en las funciones de Interventoría y supervisión a cargo del INCO.</t>
  </si>
  <si>
    <r>
      <t xml:space="preserve"> No se evidencia gestiones tendientes a la aplicación de las disminuciones a la remuneración contempladas en el numeral 26.1.12 de la cláusula 26, disminución que desde el 23 de diciembre de 2010 al 30 de abril de 2011, ascenderían a la suma de  </t>
    </r>
    <r>
      <rPr>
        <b/>
        <sz val="11"/>
        <rFont val="Calibri"/>
        <family val="2"/>
        <scheme val="minor"/>
      </rPr>
      <t>$1.033.6 millones</t>
    </r>
    <r>
      <rPr>
        <sz val="11"/>
        <rFont val="Calibri"/>
        <family val="2"/>
        <scheme val="minor"/>
      </rPr>
      <t xml:space="preserve"> de 2011, lo que configura un presunto detrimento en este valor</t>
    </r>
  </si>
  <si>
    <t>Tazar el valor del desplazamiento de la inversión por la no entrega oportuna de las áreas de servicio, de acuerdo con el alcance del Contrato.</t>
  </si>
  <si>
    <t>1. Carpeta con documentos y/o CD
2. Informe suscrito por la Interventoría
3. Oficio suscrito por la Interventoría al Concesionario, solicitando la disminución.
4. Documento reconociendo el desplazamiento.
5. Certificación del pago por parte del Concesionario
6. Resolución 959 Bitácora
7. Procedimiento de modificación de contratos de concesión</t>
  </si>
  <si>
    <t xml:space="preserve">La carpeta asfáltica rehabilitada en la Avenida Pedro Tafur, presenta fisuras y grietas en diferentes sectores </t>
  </si>
  <si>
    <t>Deficiencias en control por parte de interventoría y supervisión</t>
  </si>
  <si>
    <t>Que refleja deficiencias en el seguimiento y control de calidad realizado por el Concesionario y verificado por la interventoría y supervisión del INCO</t>
  </si>
  <si>
    <t>Realizar las acciones tendientes a mejorar la calidad de la vía Pedro Tafur, con el fin de cumplir con lo estipulado en el Contrato</t>
  </si>
  <si>
    <t xml:space="preserve">Recibir la vía a satisfacción por parte de la interventoría y entrega formal a la Alcaldía de Ibagué </t>
  </si>
  <si>
    <t>1. Oficio suscrito por la Interventoría al Concesionario.
2. oficio de solicitud de disminución suscrito por la Interventoría al concesionario y a la Fiducia
3. acta de recibo a satisfacción por parte de la interventoría de la vía Pedro Tafur
4. Acta de entrega de la vía Pedro Tafur a la Alcaldía
5. Manual de Interventoría y Supervisión</t>
  </si>
  <si>
    <t>Conforme los resultados de Índice de Estado realizado para el segundo semestre de 2010, entregado en abril de 2011, por parte de la Interventoría al INCO, el trayecto 5 (Variante Chicoral) posee sus parámetros dentro del rango de calificación BUENO, excepto por el parámetro de fisuras y grietas, el cual por su valor se clasifica como MALO, no obstante, que dicho trayecto lleva funcionando apenas desde septiembre de 2010.</t>
  </si>
  <si>
    <t>Lo que refleja deficiencias en la calidad de la carpeta asfáltica instalada</t>
  </si>
  <si>
    <t>Puede llegar a generar deterioros prematuros que afecten la seguridad y operación de la vía</t>
  </si>
  <si>
    <t>Llevar a cabo los respectivos requerimientos al Concesionario para dar cumplimiento a las especificaciones en la etapa de operación.
Como se incumple  con la calificacion minima exigida de 4.5 para el indice de estado, se interpuso disminucion al concesionario hasta su cumplimiento, la cual a la fecha no se ha cumplido.
Se presenta una controversia entre la ANI y el CSR por esta disminucion activando el Amigable componedor el cual determinara si se causa o no la disminucion.</t>
  </si>
  <si>
    <t xml:space="preserve">
Garantizar el cumplimiento de las obligaciones contractuales.</t>
  </si>
  <si>
    <t>1,  Carpeta con documentos                               
2, Oficio de requerimiento al Concesionario.
3,  oficio de solicitud de disminución suscrito por la Interventoría a la Fiducia.
4, Informe de la Interventoría verificando las actividades del concesionario correspondientes a mejorar y cumplir el índice de estado.
5, Inicio proceso amigable componedor
6. Manual de Supervisión e Interventoría
7.GEJU-P-003 Imposicion de multas y sanciones
8. Cerfificacion de disminucion por incumplimiento indice de estado por parte de la fiducia del contrato.
9.Resultado fallo amigable componedor</t>
  </si>
  <si>
    <t>1, Carpeta con documentos
2, Oficio de requerimiento al Concesionario.
3,  Oficio de solicitud de disminución suscrito por la Interventoría a la Fiducia.
4, Informe de la Interventoría verificando las actividades del concesionario correspondientes a mejorar y cumplir el índice de estado.
5, Inicio proceso amigable componedor
6. Manual de Supervisión e Interventoría                                                                                                                                                                                                                                                                                                                                                                                                                                                                         7.GEJU-P-003 Imposicion de multas y sanciones
8. Certificación de fiducia - disminución
9. Pronuciamiento fallo amigable componedor
10. Informe de cierre</t>
  </si>
  <si>
    <t>Se sugiere incorporar a las unidades de medida el fallo del amigable componedor y la constancia de la fiducia de la disminución del ingreso esperado o un soporte que evidencie la disminución.</t>
  </si>
  <si>
    <t>Problemas en mediciones contractuales</t>
  </si>
  <si>
    <t>Índice de estado</t>
  </si>
  <si>
    <t>En el contrato No. 007 de 2007 para la Concesión GIC, en el numeral 1.96 de la cláusula 1  “Definiciones”, y en el numeral 21.6 de la cláusula 21, al igual que en el Apéndice A al pliego de condiciones de la licitación INCO-SEA-L007 de 2006, se señala que el tramo 2 “Variante Gualanday” inicia en la intersección Chicoral PR18+000 y termina en la intersección Gualanday antes del peaje existente de Gualanday en el PR10+000 de la Ruta 4004, y que su longitud es de 10,3 km que incluye un túnel de 1,8 km de longitud y un viaducto de 0,76 km, especificaciones que si bien es cierto precisan que el tramo iniciaba en la intersección de Chicoral y terminaba antes del actual peaje de Gualanday.</t>
  </si>
  <si>
    <t>Situación que se debió a deficiencias en estructuración y preparación de los pliegos de condiciones.</t>
  </si>
  <si>
    <t>Pero que con las longitudes descritas tanto del tramo como del túnel, se entendería que el tramo terminaría en la zona de Buenos Aires, situación no coherente con lo pretendido en el contrato.</t>
  </si>
  <si>
    <t xml:space="preserve">Verificación de la información de las especificaciones técnicas contractuales respecto a la propuesta presentada por el concesionario relacionadas con  las obras del túnel de GUALANDAY. </t>
  </si>
  <si>
    <t>Determinar si los diseños del túnel de Gualanday presentados por el concesionario  se ajustan a las especificaciones contractuales</t>
  </si>
  <si>
    <t>1. Carpeta con documentos y/o CD
2, informe de la interventoría.
3, Informe final de resultados suscrito por el equipo de supervisión de la Agencia Nacional de Infraestructura.                                                     
4, Acta de recibo de las obras del túnel.
5. Manual de Supervisión e Interventoría</t>
  </si>
  <si>
    <t>A pesar de las gestiones realizadas por el INCO, se observa que a diciembre 31 de 2010, se encuentran pendientes de pago las condenas impuestas al Instituto, mediante los laudos arbitrales convocados por los Concesionarios Coviandes S.A. (Bogotá-Villavicencio), emitido el 14 de junio de 2007 por $ 15.574 millones y CCFC S.A. (Fontibón-Facatativá-Los Alpes), proferido el 25 de septiembre de 2008 por $ 1.641,6 millones.</t>
  </si>
  <si>
    <t>Situación que puede generar mayor onerosidad para el reconocimiento de dichas obligaciones, reflejadas en el Tesoro Nacional</t>
  </si>
  <si>
    <t>Debido a que no se han recibido los recursos por parte del Ministerio de Hacienda y Crédito Público, los cuales fueron solicitados por parte de la Entidad, en reiteradas ocasiones.</t>
  </si>
  <si>
    <t>Teniendo en cuenta que actualmente el reconocimiento de intereses de la condena se encuentra siendo discutida ante la jurisdicción ordinaria,  las acciones a adoptar están sujetas al resultado del mismo.</t>
  </si>
  <si>
    <t>1. Sentencia ejecutoriada en proceso ejecutivo
2. Informe Jurídico
3. Documento de anteproyecto de presupuesto
4. Información de Marco de Gasto de Mediano Plazo propuesto por la entidad
5. Circular Externa MHCP programación anteproyecto de Presupuesto</t>
  </si>
  <si>
    <t>Este Hallazgo consolida los siguientes: 309-102 de AR2009 y 418-71(77) de AR2010. * En paréntesis el número real.</t>
  </si>
  <si>
    <t>H 309-102 - AR2009 - Administrativo - El INCO no realizó seguimiento sobre el derecho de petición, relacionado con la adquisición de predios y el manejo técnico en la Concesión Bosa Granada Girardot, dado que en respuesta a la peticionaria, el Gerente de la Inmobiliaria Islas del Rosario, informa “que le respondemos que en ningún momento se tomaron, el terreno debido a una falla y a las lluvias que se dieron en esa época, cedió, por lo tanto la CONCESIÓN AUTOPISTA GIRARDOT S.A, procedió a realizar trabajos de estabilización  de los terrenos …..”.
H 418 -71 - AR2010 - A la fecha no se evidencia que la Entidad haya realizado gestiones efectivas para solucionar definitivamente la situación presentada en el sector denominado Balcones de Sumapaz Alto y Bajo, donde han ocurrido deslizamiento de taludes existentes que han producido daños en algunos predios (grietas y fisuras). La Interventoría Técnica del proyecto con apoyo de un especialista en geotecnia evalúo y concluyo que “durante la etapa de diseño de los taludes de corte en los sectores en cuestión se debieron tener en cuenta las condiciones desfavorables de tipo geológico y geotécnico que se indican en los estudios de la referencia, debido a que los daños y perjuicios son causados como resultado de la imprevisión, errores constructivos y/o falencias de los diseños de acuerdo a los fundamentos presentados por la Interventoría del proyecto vial y deben ser con cargo al presupuesto del Concesionario.</t>
  </si>
  <si>
    <t>Falta de acciones efectivas para solucionar la problemática presentada</t>
  </si>
  <si>
    <t>La situación expone a la Entidad a posibles demandas de los afectados y pagos de indemnizaciones y mayores costos en la adquisición de los predios, al encontrarse definida técnicamente la responsabilidad del Concesionario y como consecuencia de esto es él quien tiene que aportar el dinero para adquirir los predios del sector en mención</t>
  </si>
  <si>
    <t xml:space="preserve">1. Demanda de Reconvención (Tribunal Dos) (Pretensiones Trigésima Quinta y Trigésima Sexta)
2. Manual de Interventoría y Supervisión
3. Resolución de Bitácora
4. Manual de Contratación
</t>
  </si>
  <si>
    <t>1. Demanda de Reconvención (Tribunal Dos) (Pretensiones Trigésima Quinta y Trigésima Sexta)
2. Manual de Interventoría y Supervisión
3. Resolución de Bitácora
4. Manual de Contratación</t>
  </si>
  <si>
    <r>
      <rPr>
        <b/>
        <sz val="11"/>
        <rFont val="Calibri"/>
        <family val="2"/>
        <scheme val="minor"/>
      </rPr>
      <t>Hallazgo 1. Administrativo, Disciplinario, y Fiscal - Modelo Financiero</t>
    </r>
    <r>
      <rPr>
        <sz val="11"/>
        <rFont val="Calibri"/>
        <family val="2"/>
        <scheme val="minor"/>
      </rPr>
      <t>.  Se evidencia que el Estado no recibió los bienes en las condiciones de calidad y oportunidad previstos en el contrato de concesión vial 445 de 1994, a causa de las modificaciones contractuales en la ejecución del mismo, como quiera que el bien del Estado está representado en las obras, se genera un mayor margen de rédito para el concesionario, margen que debería estar invertido en las obras ejecutadas y que contablemente pertenecen al Estado. Este efecto se mide en un mayor beneficio recibido por el concesionario.</t>
    </r>
  </si>
  <si>
    <t>A causa de las modificaciones contractuales en la ejecución del mismo, como se confirma en las actas de inicio y fin de las etapas del proyecto, así mismo a que se presentó un deterioro prematuro en los primeros 56km de tramo Río Palomino – El Ebanal,  que genera un mayor margen de rédito para el concesionario, margen que debería estar invertido en las obras ejecutadas.</t>
  </si>
  <si>
    <t>Efecto  económico que se mide en un mayor beneficio recibido por el concesionario en cuantía de $3.868 millones de junio de 1994, en valor presente (VPN), ($17.262 millones de 2011).</t>
  </si>
  <si>
    <t>1. Informe de Interventoría
2. Análisis técnico - financiero
3. Análisis jurídico
4. Oficio de cobro al Concesionario
5. Respuesta del Concesionario
6. Informe Interventoría
7. Establecimiento de mecanismos para el cobro de los recursos de llegar a aplicar
8. Manual de Contratación
9. Manual de Supervisión e Interventoría
10. Resolución 959 de 2013 - Bitácora
11. Res. Que crea y regula el Comité de Contratación
12. Procedimiento para las modificaciones contractuales
13. Informe de cierre</t>
  </si>
  <si>
    <r>
      <rPr>
        <b/>
        <sz val="11"/>
        <rFont val="Calibri"/>
        <family val="2"/>
        <scheme val="minor"/>
      </rPr>
      <t xml:space="preserve">IP No. IUS-2013-237302 auto que ordena la apertura de fecja 23/12/2015 </t>
    </r>
    <r>
      <rPr>
        <sz val="11"/>
        <rFont val="Calibri"/>
        <family val="2"/>
        <scheme val="minor"/>
      </rPr>
      <t xml:space="preserve">APERTURA.- Desequilibrio financiero en la concesión por cuenta de aparentes irregularidades en las obras de los tramos Río Palomino - Ebanal /Maicao - Carrraipia - Paradero. Presuntas deficiencias en la Interventoría. Diseños, suspensiones y retrasos en la obra rompeolas del sector "los muchachitos". </t>
    </r>
  </si>
  <si>
    <t>2011E</t>
  </si>
  <si>
    <t>Este Hallazgo consolida los siguientes: 426-2 y 429-5</t>
  </si>
  <si>
    <r>
      <rPr>
        <b/>
        <sz val="11"/>
        <rFont val="Calibri"/>
        <family val="2"/>
        <scheme val="minor"/>
      </rPr>
      <t>Hallazgo 2. Administrativo, Disciplinario y Fiscal - Tramo Maicao–Carraipía.</t>
    </r>
    <r>
      <rPr>
        <sz val="11"/>
        <rFont val="Calibri"/>
        <family val="2"/>
        <scheme val="minor"/>
      </rPr>
      <t xml:space="preserve">  Se evidencia que el Estado no recibió los bienes en las condiciones de calidad y oportunidad previstos en el Otrosí No. 10 al contrato de concesión vial 445 de 1994, y como quiera que el bien del estado está representado en la obra, esta se recibió en un menor valor, porque no se construyó el pavimento con la carpeta diseñada y contratada y lo que se construyó se encuentra deteriorado, pues su vida útil se ha reducido a un 33% de la esperada, generando un mayor margen de rédito para el concesionario, margen que debería estar invertido en las obras ejecutadas y que contablemente pertenecen al Estado. Este efecto se mide en un mayor beneficio recibido por el concesionario . 
</t>
    </r>
    <r>
      <rPr>
        <b/>
        <sz val="11"/>
        <rFont val="Calibri"/>
        <family val="2"/>
        <scheme val="minor"/>
      </rPr>
      <t>Hallazgo 429- 5.</t>
    </r>
    <r>
      <rPr>
        <sz val="11"/>
        <rFont val="Calibri"/>
        <family val="2"/>
        <scheme val="minor"/>
      </rPr>
      <t xml:space="preserve"> Administrativo, Disciplinario, (I.P.) - Modificación Especificaciones de Diseño Tramo Maicao-Carraipía-Paradero, Ruta 8801, Otrosí No.10. No se evidencia justificación sobre el cambio de longitudes y de especificaciones técnicas efectuado, en el Tramo Maicao–Carraipía–Paradero, encontrando que el costo pactado en el contrato para 35 km de vía es superior al valor de los diseños para 47 km de vía y por otra parte las características de la vía respecto a su ancho son inferiores.</t>
    </r>
  </si>
  <si>
    <t>No se tuvo en cuenta el diseño aprobado.</t>
  </si>
  <si>
    <t>Efecto económico que se mide en un mayor beneficio recibido por el concesionario en cuantía de $ 2.224 millones de 2009, medido en valor presente (VPN), que corresponden a $ $ 2.382 millones de diciembre 2011, ocasionando un desequilibrio de la ecuación contractual en contra de los intereses del Estado.</t>
  </si>
  <si>
    <t>Fortalecer los lineamientos frente a la evaluación y aprobación de modificaciones contractuales y frente al monitoreo y control de los proyectos de concesión.</t>
  </si>
  <si>
    <t>Asegurar el cumplimiento normativo relacionado con las modificaciones contractuales y el logro de los objetivos del proyecto y mejorar el monitoreo y control de los proyectos.</t>
  </si>
  <si>
    <t>1. Solicitud informe de interventoría
2. Informe interventoría
3. Requerir a la Concesión
4. Informe de interventoría (Rta. Concesión)
5. Solicitud informe interventor frente al incumplimiento o rédito del Concesionario
6. Informes técnico - jurídico y financiero
7. Aplicar los mecanismos contractuales en caso de incumplimiento o rédito del concesionario
8. Manual de Supervisión e Interventoría
9. Manual de Contratación
10. Resolución 959 de 2013 - Bitácora
11. Res. Que crea y regula el Comité de Contratación
12. Procedimiento para las modificaciones contractuales
13. Informe de cierre</t>
  </si>
  <si>
    <t>Cambio de especificaciones</t>
  </si>
  <si>
    <r>
      <rPr>
        <b/>
        <sz val="11"/>
        <rFont val="Calibri"/>
        <family val="2"/>
        <scheme val="minor"/>
      </rPr>
      <t>Hallazgo 4. Administrativo - Deficiencias en Mantenimiento y Señalización</t>
    </r>
    <r>
      <rPr>
        <sz val="11"/>
        <rFont val="Calibri"/>
        <family val="2"/>
        <scheme val="minor"/>
      </rPr>
      <t>. En visita de obra realizada los días 2, 3 y 4 de noviembre de 2011, se evidenciaron las siguientes deficiencias: En el Peaje Neguanje, en los carriles de salida 1 y 2, en el sentido hacia Santa Marta, se encontró un daño en la carpeta asfáltica consistente en descaramiento y piel de cocodrilo, grietas tipo 8. Se evidencian algunas deficiencias en el mantenimiento que aunque están incluidas en el Plan de Mantenimiento, a la fecha de la visita aún no habían sido cumplidas y pueden poner en riesgo la seguridad de los usuarios.</t>
    </r>
  </si>
  <si>
    <t xml:space="preserve">Debido a los incumplimientos de las obligaciones contractuales: Manual de Señalización y Reglamento de Operación.
</t>
  </si>
  <si>
    <t>Deficiente prestación del servicio. Que genera inseguridad en la operación de la vía por parte de los usuarios.</t>
  </si>
  <si>
    <t>Establecer si la situación señalada o descrita en el Hallazgo fue superada o si se mantiene.</t>
  </si>
  <si>
    <t>1. Solicitud a interventoría de subsane del hallazgo. 
2. Informe interventoría sobre superación del hallazgo
3. Manual de interventoría y supervisión</t>
  </si>
  <si>
    <t>2011R</t>
  </si>
  <si>
    <r>
      <rPr>
        <b/>
        <sz val="11"/>
        <rFont val="Calibri"/>
        <family val="2"/>
        <scheme val="minor"/>
      </rPr>
      <t>Hallazgo 6. Administrativo y Disciplinario (I.P.) - Precios de Mercado en los Adicionales de la Concesión Santa Marta-Paraguachón</t>
    </r>
    <r>
      <rPr>
        <sz val="11"/>
        <rFont val="Calibri"/>
        <family val="2"/>
        <scheme val="minor"/>
      </rPr>
      <t>. El INCO hoy Agencia Nacional de Infraestructura no cuenta con las propuestas técnicas, económicas, precios de mercado y análisis de precios unitarios, utilizados y aprobados para la suscripción de los Adicionales 1 a 7 del proyecto de concesión Santa Marta - Paraguachón, que permita establecer con veracidad la existencia o no de sobreprecios en cada una de las obras que conforman el alcance de los mismos.</t>
    </r>
  </si>
  <si>
    <t>Deficiencias en el seguimiento y control por parte de la entidad</t>
  </si>
  <si>
    <t>No se permite establecer con veracidad la existencia o no de sobreprecios en cada una de las obras que conforman el alcance de los Contratos Adicionales y modificaciones dentro del contrato de concesión.</t>
  </si>
  <si>
    <t>1. Oficio dirigido a la Territorial del Magdalena
2. Concepto de la Interventoría
3. Manual de Contratación
4. Resolución 959 de 2013 - Bitácora
5. Res. Que crea y regula el Comité de Contratación
6. Procedimiento para las modificaciones contractuales</t>
  </si>
  <si>
    <r>
      <rPr>
        <b/>
        <sz val="11"/>
        <rFont val="Calibri"/>
        <family val="2"/>
        <scheme val="minor"/>
      </rPr>
      <t>Hallazgo 8. Administrativo y Disciplinario (I.P.) - Obras de Rompe Olas Sector Los Muchachitos</t>
    </r>
    <r>
      <rPr>
        <sz val="11"/>
        <rFont val="Calibri"/>
        <family val="2"/>
        <scheme val="minor"/>
      </rPr>
      <t>. Las obras contratadas a través del adicional 9 para la construcción de tres Rompe Olas en el sector de Muchachitos, requerían la obtención previa de una licencia ambiental, la cual fue gestionada por el concesionario a través de CORPOMAG, quien la concedió el 16 de febrero de 2009, lo que permitió el inicio de su ejecución el 26 de junio del mismo año. El desplazamiento indefinido a la fecha para la ejecución de la obra, hace que probablemente el contratista obtenga una utilidad adicional en menoscabo de los intereses estatales.</t>
    </r>
  </si>
  <si>
    <t>El desplazamiento indefinido a la fecha para la ejecución de la obra, hace que probablemente el contratista obtenga una utilidad adicional en menoscabo de los intereses estatales</t>
  </si>
  <si>
    <t>Determinar si existió una utilidad adicional del Concesionario por el desplazamiento en la fecha de terminación de las obras rompeolas y ajustar las disposiciones contractuales relacionadas con el riesgo de desplazamiento de inversión por retrasos en el proyecto.</t>
  </si>
  <si>
    <t>1. Solicitud de concepto a la interventoría frente a posible beneficio financiero por desplazamiento de las obras.
2. Concepto interventoría frente a posible beneficio financiero por desplazamiento de las obras.
3. Informe integral del equipo supervisor
4. Contrato estándar 4G</t>
  </si>
  <si>
    <r>
      <rPr>
        <b/>
        <sz val="11"/>
        <rFont val="Calibri"/>
        <family val="2"/>
        <scheme val="minor"/>
      </rPr>
      <t>Hallazgo 9. Administrativo (I.P.) - Pago Intereses por Déficit de Tráfico Garantizado</t>
    </r>
    <r>
      <rPr>
        <sz val="11"/>
        <rFont val="Calibri"/>
        <family val="2"/>
        <scheme val="minor"/>
      </rPr>
      <t>. El contrato de concesión 445/94, ha presentado desde su inicio déficit de tráfico estructural, lo que ha originado continuas compensaciones por parte del Estado al concesionario, con recursos del Presupuesto Nacional, generando deudas crecientes y un mayor costo por concepto de intereses corrientes y moratorios.</t>
    </r>
  </si>
  <si>
    <t>Pago inoportuno de la obligación contractual referente al Ingreso Mínimo Garantizado</t>
  </si>
  <si>
    <t>Presunto detrimento  al patrimonio del Estado,  por pago de intereses moratorios</t>
  </si>
  <si>
    <t>Ajustar las disposiciones contractuales relacionadas con el mecanismo de pago asociado al ingreso mínimo garantizado.</t>
  </si>
  <si>
    <t>Eliminar el concepto de ingreso mínimo garantizado que por su mecanismo de pago genera siempre intereses, a la vez que no hace un traslado del riesgo efectivo al concesionario.</t>
  </si>
  <si>
    <t>1. Memorandos
2. Anteproyecto
3. Acta
4. Oficio
5. Informe - Pago
6. Documento soporte cambio modalidad
7. Guía de supervisión e interventoría
8. Contrato estándar 4G</t>
  </si>
  <si>
    <r>
      <t>Hallazgo 15.  Administrativo – Aplicación multas por parte del INCO.</t>
    </r>
    <r>
      <rPr>
        <sz val="11"/>
        <rFont val="Calibri"/>
        <family val="2"/>
        <scheme val="minor"/>
      </rPr>
      <t xml:space="preserve"> La CGR no evidencia la aplicación por parte del INCO de acciones efectivas tendientes a contribuir con la respuesta oportuna de los requerimientos de información de la Interventoría al concesionario, tal como la imposición de multas, situación que dificulta la celeridad en el desarrollo del proyecto de concesión vial.</t>
    </r>
  </si>
  <si>
    <t>La entidad no esta ejerciendo las sanciones que contractualmente están pactadas.</t>
  </si>
  <si>
    <t>Realizar los análisis y estudios requeridos para dar inicio a los procesos sancionatorios respectivos.</t>
  </si>
  <si>
    <t>1. Solicitud a defensa judicial frente a los incumplimientos en el proyecto
2. Estado de las sanciones iniciadas y/o en ejecución reportadas por la Gerencia de defensa judicial
3. Solicitud de informe a la interventoría que evidencie el estado de cumplimiento del concesionario
4. Informe de la Interventoría
5. Análisis de procedencia de proceso sancionatorio
6. Manual de Supervisión e interventoría
7. Informe de cierre</t>
  </si>
  <si>
    <t>Para este hallazgo fueron replanteadas las unidades de medida incluyendo correctivas y preventivas en abril de 2015. Este hallazgo no fue revisado por la CGR en 2015. Por lo anterior se sugiere mantener las unidades de medida actuales. No obstante lo anterior, para prevenir contratiempo alguno con la CGR se sugiere adicionar un informe de supervisión que detalle la gestión adelantada y y si se ha dado algún avance adicional o documento soporte, anexarlo también.</t>
  </si>
  <si>
    <t>Entrega información concesionario</t>
  </si>
  <si>
    <r>
      <rPr>
        <b/>
        <sz val="11"/>
        <rFont val="Calibri"/>
        <family val="2"/>
        <scheme val="minor"/>
      </rPr>
      <t>Hallazgo 16. Administrativo, Disciplinario y Fiscal - Modelo Financiero Otrosí de 2006 y Otrosí Modificatorio No. 3 de 2009</t>
    </r>
    <r>
      <rPr>
        <sz val="11"/>
        <rFont val="Calibri"/>
        <family val="2"/>
        <scheme val="minor"/>
      </rPr>
      <t xml:space="preserve">. Se evidencia un desequilibrio de la ecuación contractual en contra de los intereses del Estado en cuantía de $26.678.5 millones de diciembre de 2011, medido en Valor Presente Neto (VPN), ocasionado por las modificaciones contractuales efectuadas mediante el Otrosí del 20 de enero de 2006 al Contrato de Concesión No.503 de 1994, Proyecto Vial Cartagena-Barranquilla, y su modificatorio el Otrosí No.3 del 16 de octubre de 2009.  </t>
    </r>
  </si>
  <si>
    <t>Modificaciones contractuales efectuadas mediante el Otrosí del 20 de enero de 2006 al Contrato de Concesión No.503 de 1994, Proyecto Vial Cartagena-Barranquilla, y su modificatorio el Otrosí No.3 del 16 de octubre de 2009</t>
  </si>
  <si>
    <t>Detrimento patrimonial del Estado en la suma de $26.678.5 millones de diciembre de 2011, medido en Valor Presente Neto (VPN)</t>
  </si>
  <si>
    <t xml:space="preserve">Adelantar las actividades tendientes a dirimir la controversia surgida entre el Concesionario y la Agencia, relacionada con el desequilibrio financiero en contra de los intereses del Estado. </t>
  </si>
  <si>
    <t>Recuperar los recursos del Estado en caso de que aplique</t>
  </si>
  <si>
    <t>1. Concepto Banca de Inversión.
2. Mesa de Trabajo.                                        
3.  Concepto interventoría                    
4. Informe Supervisor         
5. Memorando del área Gestión Contractual a la Gerencia Financiera
6. Gestión de Cobro.
7. Resolución 959 de 2013 - Bitácora del proyecto
8. Manual de Contratación
9. Res. que crea y regula el Comité de Contratación
10. Demanda de reconvención - pretensiones novena y décima
11. Informe de cierre</t>
  </si>
  <si>
    <t>CR_Cartagena - Barranquilla</t>
  </si>
  <si>
    <t>Cartagena Barranquilla</t>
  </si>
  <si>
    <t>Todos los elementos evaluativos demuestran que el desequilibrio se presentó. En este sentido se sugiere incorporar unidades de medida que demuestren que el concesionario ha regresado los recursos correspondientes o que se ha presentado la debida contra demanda, detallando las pretensiones relacionadas.</t>
  </si>
  <si>
    <t>Estudio III
INF. 7
MM&amp;D
Rad. No. 2016-409-092155-2 Pag.35</t>
  </si>
  <si>
    <t>Este Hallazgo consolida los siguientes: 442-18 y 443-19</t>
  </si>
  <si>
    <r>
      <rPr>
        <b/>
        <sz val="11"/>
        <rFont val="Calibri"/>
        <family val="2"/>
        <scheme val="minor"/>
      </rPr>
      <t>H 442 -18. AE2011 - Administrativo, Disciplinario y Fiscal - Intereses Moratorios Actas Nos. 8 y 9 de 2002 y 10 de 2003. Mediante las Actas Nos. 8 y 9 de 2002, y 10 de 200</t>
    </r>
    <r>
      <rPr>
        <sz val="11"/>
        <rFont val="Calibri"/>
        <family val="2"/>
        <scheme val="minor"/>
      </rPr>
      <t xml:space="preserve">3 de reconocimiento parcial del restablecimiento de la ecuación contractual, respecto a capital e intereses por concepto de Ingreso Mínimo Garantizado en el Contrato de Concesión No. 503 de 1994 Cartagena – Barranquilla, el Instituto Nacional de Vías reconoce a favor de la concesión la suma de $249.2 millones por concepto de intereses moratorios pagados con recursos del Presupuesto General de la Nación.
</t>
    </r>
    <r>
      <rPr>
        <b/>
        <sz val="11"/>
        <rFont val="Calibri"/>
        <family val="2"/>
        <scheme val="minor"/>
      </rPr>
      <t>H 443-19 AE2011. Administrativo, Disciplinario y Fiscal - Intereses Moratorios Actas Nos. 12 y 13 de 2004, 14, 15 y 16 de 2005, y 17 de 200</t>
    </r>
    <r>
      <rPr>
        <sz val="11"/>
        <rFont val="Calibri"/>
        <family val="2"/>
        <scheme val="minor"/>
      </rPr>
      <t>6. Mediante las Actas nos. 12 y 13 de 2004, 14, 15 y 16 de 2005, y 17 de 2006 de reconocimiento parcial de capital e intereses por concepto de Ingreso Mínimo Garantizado en el Contrato de Concesión No. 503 de 1994 Cartagena – Barranquilla, el Instituto Nacional de Concesiones, con el fin de restablecer el equilibrio contractual, reconoce a favor de la concesión la suma de $ 1.115.4 millones por concepto de intereses moratorios pagados con recursos del Presupuesto General de la Nación.</t>
    </r>
  </si>
  <si>
    <t>Falta de gestión de la entidad para el pago de la obligación correspondiente a capital por concepto de Ingreso  Mínimo Garantizado</t>
  </si>
  <si>
    <t>Se configura un presunto detrimento en el Patrimonio del Estado, por los intereses moratorios causados en la suma de $1.470.7 millones.</t>
  </si>
  <si>
    <t>Pagos de deudas según recursos obtenidos por hacienda</t>
  </si>
  <si>
    <t>Radicado 2015-409-041682-2 del 10/07/2015. ARCHIVO por caducidad. Auto No. 438 del 07/07/2015 (Antecedentes 2012IE54470).  - la cancelación de los valores acordados en las actas que contenían los intereses moratorios generados por el no pago oportuno del déficit de ingresos en el Contrato de Concesión 503 de 1994 fue efectuado en los
años 2002 y 2003, por lo que a la fecha han transcurrido para cada uno de los  pagos más de los cinco (5) años que otorga la Ley 610 de 2000 para abrir proceso de Responsabilidad Fiscal.</t>
  </si>
  <si>
    <t>Auto No. 438 del 07-jul-2015</t>
  </si>
  <si>
    <r>
      <rPr>
        <b/>
        <sz val="11"/>
        <rFont val="Calibri"/>
        <family val="2"/>
        <scheme val="minor"/>
      </rPr>
      <t>Hallazgo 20. Administrativo y Disciplinario - Adiciones Contrato de Concesión No. 503 de 1994</t>
    </r>
    <r>
      <rPr>
        <sz val="11"/>
        <rFont val="Calibri"/>
        <family val="2"/>
        <scheme val="minor"/>
      </rPr>
      <t xml:space="preserve">. El Contrato de Concesión No.503, Proyecto Cartagena–Barranquilla, celebrado con el objeto de realizar por el sistema de concesión los estudios, diseños definitivos, obras necesarias para la rehabilitación de las calzadas existentes y el mantenimiento y la operación del tramo de carretera Lomita Arena-Puerto Colombia-Barranquilla de la Ruta 90 A (La Cordialidad) – Lomita Arena y el mantenimiento y la operación del tramo Cartagena–Lomita Arena en los departamentos de Bolívar y Atlántico, en 1994 por valor de $10.686 millones (108.267 smlmv), correspondiente al valor total de la inversión ha sido adicionado en su cuantía en un 968,37% (1.048.426,82 smlmv), mediante ocho (8) contratos adicionales y dos (2) otrosíes, situación que constituye violación al Estatuto General de Contratación específicamente al parágrafo del artículo 40 de la Ley 80 de 1993, según el cual los contratos no podrán adicionarse en más del cincuenta por ciento (50%) de su valor inicial, expresado éste en SMMLV. </t>
    </r>
  </si>
  <si>
    <t>Adiciones al contrato de Concesión en cuantía y porcentaje superior a lo señalado en la Ley</t>
  </si>
  <si>
    <t xml:space="preserve">Violación al Estatuto General de Contratación debido a que va en contravía de lo normado en el parágrafo del artículo 40 de la Ley 80 de 1993 según el cual los contratos no podrán adicionarse en más del cincuenta por ciento (50%) de su valor inicial, expresado éste en salarios mínimos legales mensuales. </t>
  </si>
  <si>
    <t>Solicitud de un nuevo concepto jurídico tendiente a establecer la viabilidad de una acción correctiva</t>
  </si>
  <si>
    <t>1. Implementar en las adiciones contractuales estrictos mecanismos  para el seguimiento a las obras contenidas en cada uno de los contratos adicionales para su cumplimiento y protección del patrimonio publico. 
2. A futuro realizar una planeación adecuada de cada uno de los proyectos con el fin de cubrir las posibles contingencias que puedan generar cambios en la estructuración  de los mismos.</t>
  </si>
  <si>
    <t>1. Concepto jurídico ANI
2. Formulación de acciones jurídicas pertinentes, de cara al contrato, si llega a aplicar
3. Manual de Contratación
4. Res. Creación Comité de Contratación
5. Procedimiento para la modificación de contratos de concesión
6. Contrato Estándar 4G
7. Res. 959 de 2013- Bitácora</t>
  </si>
  <si>
    <t>Auto  85112 del 19 de octubre de 2016, de apertura de Indagación Preliminar No. 6-037-16 por las presuntas irregularidades relacionadas con los estudios y precios  de mercado presentados por el concesionario  para las adiciones al contrato No. 593 de 1994.</t>
  </si>
  <si>
    <r>
      <rPr>
        <b/>
        <sz val="11"/>
        <rFont val="Calibri"/>
        <family val="2"/>
        <scheme val="minor"/>
      </rPr>
      <t>Hallazgo 21. Administrativo y Disciplinario - Adiciones Contrato de Interventoría No.SGC-C-CB-76 de 2004</t>
    </r>
    <r>
      <rPr>
        <sz val="11"/>
        <rFont val="Calibri"/>
        <family val="2"/>
        <scheme val="minor"/>
      </rPr>
      <t xml:space="preserve">. El contrato No.SGC-C-CB-76 de 2004 celebrado para la interventoría técnica, financiera y operativa en la etapa de operación del Contrato de Concesión No.503 de 1994, Proyecto Cartagena-Barranquilla, por valor de $871.4 millones (2.434,3 smlmv), fue adicionado en un 69,28% de su valor inicial expresado en SMLMV, situación que constituye violación al Estatuto General de Contratación específicamente al parágrafo del artículo 40 de la Ley 80 de 1993, según el cual los contratos no podrán adicionarse en más del cincuenta por ciento (50%) de su valor inicial, expresado éste en SMMLV. 
</t>
    </r>
  </si>
  <si>
    <t>Adiciones al contrato de Interventoría en cuantía y porcentaje superior a lo señalado en la Ley</t>
  </si>
  <si>
    <r>
      <rPr>
        <b/>
        <sz val="11"/>
        <rFont val="Calibri"/>
        <family val="2"/>
        <scheme val="minor"/>
      </rPr>
      <t>Hallazgo 22. Administrativo y Disciplinario - Adición contrato de Interventoría No.SGC-012 de 2008</t>
    </r>
    <r>
      <rPr>
        <sz val="11"/>
        <rFont val="Calibri"/>
        <family val="2"/>
        <scheme val="minor"/>
      </rPr>
      <t xml:space="preserve">. El Contrato No.SGC-012 de 2008 celebrado para la interventoría técnica, financiera, operativa, predial, socio ambiental y legal del Proyecto de Concesión Vial No.503 de 1994, Cartagena-Barranquilla, por valor de $1.610.3 millones (3.489,4 smlmv), fue adicionado en un 106.49% de su valor inicial expresado en SMLMV, situación que constituye violación al Estatuto General de Contratación específicamente al parágrafo del artículo 40 de la Ley 80 de 1993, según el cual los contratos no podrán adicionarse en más del cincuenta por ciento (50%) de su valor inicial, expresado éste en SMMLV. 
</t>
    </r>
  </si>
  <si>
    <t>Adición al contrato de Interventoría en cuantía y porcentaje superior a lo señalado en la Ley</t>
  </si>
  <si>
    <r>
      <rPr>
        <b/>
        <sz val="11"/>
        <rFont val="Calibri"/>
        <family val="2"/>
        <scheme val="minor"/>
      </rPr>
      <t>Hallazgo 25. Administrativo y Disciplinario -  Otrosí No. 4 de 2008 y el Contrato Adicional No. 9 de 2010</t>
    </r>
    <r>
      <rPr>
        <sz val="11"/>
        <rFont val="Calibri"/>
        <family val="2"/>
        <scheme val="minor"/>
      </rPr>
      <t xml:space="preserve">. En la Concesión Cartagena- Barranquilla se evidencia desnaturalización del contrato de concesión, en los términos señalados en el numeral 4to del artículo 32 de la Ley 80 de 1993, con las adiciones efectuadas mediante el Otrosí No. 4 de 2008 y el Contrato Adicional No. 9 de 2010, que modificaron el alcance y valor de las obras del anillo vial de Cartagena, pactado en el Otrosí del 20 de enero de 2006 y el alcance de las obras del anillo vial de Crespo y construcción parcial de la segunda calzada Cartagena – Barranquilla, su valor, remuneración del concesionario, forma y fuentes de pago, para la ejecución de un contrato de obra pública. </t>
    </r>
  </si>
  <si>
    <t>El INCO se está apartando de la esencia del contrato de concesión para darle paso a uno de obra pública, aunque no de manera formal si de manera substancial, dado que no hay participación de inversión privada y los recursos para las obras son provenientes del Presupuesto General de la Nación con compromiso de vigencias futuras</t>
  </si>
  <si>
    <t>Desnaturalización del contrato de concesión, en los términos señalados en el numeral 4to del artículo 32 de la Ley 80 de 1993, con las adiciones efectuadas mediante el Otrosí No. 4 de 2008 y el Contrato Adicional No. 9 de 2010</t>
  </si>
  <si>
    <t xml:space="preserve"> Ajuste al Manual de Contratación estableciendo estrictos protocolos internos para el análisis previo a cualquier modificación contractual o celebración de Convenio.</t>
  </si>
  <si>
    <t>Velar por  que  las Vicepresidencias de Estructuración y  Planeación y Riesgos,  prevean en las futuras estructuraciones estrictos protocolos para el seguimiento a la ejecución contractual.</t>
  </si>
  <si>
    <t>1. Memorando Interno                                                  2. Someter  a aprobación del comité de contratación
3. Manual de Contratación ajustado
4. Res. Creación Comité de Contratación
5. Procedimiento para la modificación de contratos de concesión
6. Contrato Estándar 4G
7. Res. 959 de 2013- Bitácora</t>
  </si>
  <si>
    <t>1. Memorando Interno                                    2. Someter  a aprobación del comité de contratación
3. Manual de Contratación ajustado
4. Res. Creación Comité de Contratación
5. Procedimiento para la modificación de contratos de concesión
6. Contrato Estándar 4G
7. Res. 959 de 2013- Bitácora</t>
  </si>
  <si>
    <r>
      <rPr>
        <b/>
        <sz val="11"/>
        <rFont val="Calibri"/>
        <family val="2"/>
        <scheme val="minor"/>
      </rPr>
      <t>Hallazgo 27. Administrativo y Disciplinario - Consulta Previa Comunidad Afrodescendiente</t>
    </r>
    <r>
      <rPr>
        <sz val="11"/>
        <rFont val="Calibri"/>
        <family val="2"/>
        <scheme val="minor"/>
      </rPr>
      <t>. Dentro del proyecto de Doble Calzada Cartagena-Barranquilla, tramo No.2 PR7+500-PR16+000 (Peaje Marahuaco) localizado en el departamento de Bolívar, no se evidencia la realización de la consulta previa a la expedición de la Licencia Ambiental No.569 de 2009 del Ministerio de Ambiente, Vivienda y Desarrollo Territorial, con las comunidades negras presentes en la zona de influencia directa del proyecto y reconocidas por el Ministerio del Interior y de Justicia, en contravía de lo normado en el artículo 76 de la Ley 99 de 1993 y su Decreto Reglamentario 1320 de 1998, y en la Directiva Presidencial 001 de 2010. Hallazgo con presunta incidencia disciplinaria.</t>
    </r>
  </si>
  <si>
    <t xml:space="preserve">La no realización de la consulta previa a la comunidad dentro de la oportunidad por debilidades en la gestión de las entidades responsables </t>
  </si>
  <si>
    <t>Violación de lo normado en el artículo 76 de la Ley 99 de 1993 y su Decreto Reglamentario 1320 de 1998, y en la Directiva Presidencial 001 de 2010</t>
  </si>
  <si>
    <t>1. Oficio a remitir de observación de no competencia de la ANI  ante la Contraloría General de la Republica. 
2. Determinar la adecuada participación de la comunidad con unidades de impacto</t>
  </si>
  <si>
    <t>1. Oficio a la Contraloría General de la Republica informando la no competencia
2. Oficio al competente
3. Acta
4. Informe de seguimiento por parte de la ANI</t>
  </si>
  <si>
    <t>Este Hallazgo consolida los siguientes: 45-66 de AR2007 y 453-29 de AE2011</t>
  </si>
  <si>
    <r>
      <rPr>
        <b/>
        <sz val="11"/>
        <rFont val="Calibri"/>
        <family val="2"/>
        <scheme val="minor"/>
      </rPr>
      <t xml:space="preserve">H 45-66 - AR 2007 - Administrativo -Nivel de Cunetas Respecto a Calzada. </t>
    </r>
    <r>
      <rPr>
        <sz val="11"/>
        <rFont val="Calibri"/>
        <family val="2"/>
        <scheme val="minor"/>
      </rPr>
      <t>Existen diversos tramos en los cuales se han realizado renivelaciones de la vía, quedando las cunetas muy profundas respecto al nivel de la calzada y las bermas, lo cual se ha venido corrigiendo por parte del concesionario en algunos sectores, de acuerdo con el inventario y diagnóstico elaborado para la ejecución de obras dentro del Otrosí de enero 20 de 2006; sin embargo sigue existiendo la deficiencia en otros sectores, debido a que no se ha destinado presupuesto para corregir el problema. Lo anterior representa un riesgo para la seguridad de los usuarios, comprometiendo uno de los principios fundamentales del transporte establecidos en la Ley 105 de 1993 y en consecuencia generando el riesgo de posibles demandas contra el Estado.</t>
    </r>
    <r>
      <rPr>
        <b/>
        <sz val="11"/>
        <rFont val="Calibri"/>
        <family val="2"/>
        <scheme val="minor"/>
      </rPr>
      <t xml:space="preserve">
Hallazgo 453 -29. Administrativo - Estado de las Cunetas. </t>
    </r>
    <r>
      <rPr>
        <sz val="11"/>
        <rFont val="Calibri"/>
        <family val="2"/>
        <scheme val="minor"/>
      </rPr>
      <t xml:space="preserve"> El concesionario ha realizado renivelaciones de la vía y no ha efectuado el correspondiente realce de cunetas, pese a que se asignó presupuesto para esta actividad en el adicional de enero de 2006, lo que genera riesgo en la transitabilidad de la vía concesionada.</t>
    </r>
  </si>
  <si>
    <t xml:space="preserve">Incumplimiento de las obligaciones del Concesionario y debilidades en el seguimiento y control por parte de la Interventoría. </t>
  </si>
  <si>
    <t xml:space="preserve">Afecta la seguridad en la transitabilidad de la vía, situación que no es concordante con las obligaciones del concesionario de mantener el nivel de servicio y la seguridad de la vía. </t>
  </si>
  <si>
    <t>Efectuar seguimiento a las obligaciones del concesionario de acuerdo con las Normas de mantenimiento y el reglamento de operación</t>
  </si>
  <si>
    <t>Ofrecer al usuario una vía con mayor seguridad vial</t>
  </si>
  <si>
    <t>1. Informe presentado por el concesionario.
2. Informe presentado por la interventoría.
3. Solicitud al Concesionario
4. Informe presentado por la interventoría.</t>
  </si>
  <si>
    <r>
      <rPr>
        <b/>
        <sz val="11"/>
        <rFont val="Calibri"/>
        <family val="2"/>
        <scheme val="minor"/>
      </rPr>
      <t>Hallazgo 37. Administrativo y Disciplinario – Comunicaciones</t>
    </r>
    <r>
      <rPr>
        <sz val="11"/>
        <rFont val="Calibri"/>
        <family val="2"/>
        <scheme val="minor"/>
      </rPr>
      <t>. En el reglamento de operación de la vía en el numeral 3B8 se establece “...permanecerá un sistema de comunicaciones inalámbrico a través de cabinas dotadas de equipo de teléfono que permita al usuario comunicarse con la central de operaciones y solicitar el servicio de grúa, ambulancia mecánico...”, sin embargo no se evidencia el cumplimiento de esta obligación por parte del Concesionario, lo cual denota deficiencias en el seguimiento y control por parte de la Interventoría y de INCO.</t>
    </r>
  </si>
  <si>
    <t>Incumplimiento de las obligaciones establecidas en el Reglamento de Operación de la Concesión.</t>
  </si>
  <si>
    <t>Afecta el nivel de servicio a los usuarios de la Concesión.</t>
  </si>
  <si>
    <t>Informe integral en donde se evidencie la no procedencia del hallazgo y se demuestre como fueron subsanados los errores de los modelos financieros del Acta de Acuerdo No. 51 y reducción de plazo, Adicional No.1.</t>
  </si>
  <si>
    <t xml:space="preserve">1. Oficio del presunto incumplimiento al concesionario con el fin de que se pronuncie respecto del mismo. 
2. Memorando de Defensa Judicial a Gestión Contractual con  respuesta emitida por el concesionario para que la remita a la interventoría.                                                                                                                         3. Informe del Interventor.                                       
4.  Oficio al Concesionario             
5. Si hay méritos expedición del Acto Administrativo </t>
  </si>
  <si>
    <r>
      <rPr>
        <b/>
        <sz val="11"/>
        <rFont val="Calibri"/>
        <family val="2"/>
        <scheme val="minor"/>
      </rPr>
      <t>Hallazgo 41. Administrativo, Disciplinario, y Fiscal- Modelo Financiero</t>
    </r>
    <r>
      <rPr>
        <sz val="11"/>
        <rFont val="Calibri"/>
        <family val="2"/>
        <scheme val="minor"/>
      </rPr>
      <t>. Se evidencia un mayor beneficio en cuantía de $6.888 millones de dic./11 medido en valor presente (VPN) a favor del concesionario, ocasionado por las modificaciones contractuales que se presentaron desde el año 1996 con las actas de acuerdo No. 1 y 2 de 1996, y posteriores modificaciones hasta el año de 2008 (Acta de acuerdo No. 51), generando un desequilibrio de la ecuación contractual en contra de los intereses del Estado; a su vez se observó la inclusión de la variable Anticipo a Proveedores y su amortización y la variable Patrimonio, en las proyecciones del Flujo de Caja Libre del Proyecto que afectaron directamente la Tasa de Retorno de la Inversión pactada contractualmente.</t>
    </r>
  </si>
  <si>
    <t>Al momento de efectuar la modificación con el acuerdo 02 de 1996, la entidad le reconoció al concesionario un anticipo a sus contratistas que no hacía parte del contrato inicial al igual que la inclusión del patrimonio, este procedimiento afectó las proyecciones del flujo de Caja libre del proyecto.</t>
  </si>
  <si>
    <t>Las modificaciones contractuales, permitieron  el concesionario obtuviese una mayor rentabilidad en la recuperación de su inversión por encima de lo contractualmente pactado, generando a su vez  un desequilibrio de la ecuación contractual en contra de los intereses del Estado.</t>
  </si>
  <si>
    <t>Informe financiero en donde se evidencie la no procedencia del hallazgo y se demuestre como fueron subsanados los errores de los modelos financieros del Acta de Acuerdo No. 51 y reducción de plazo, Adicional No.1.</t>
  </si>
  <si>
    <t>Dar conocer mediante informe financiero las acciones adelantadas, dirigidas a subsanar las observaciones del hallazgos de la CGR, según las Actas de Acuerdo del enero 2014 y marzo de 2014, en función del equilibrio económico contractual</t>
  </si>
  <si>
    <t>1. Acta de Acuerdo del 17 de enero de 2014.
2. Acta de acuerdo del 31 de marzo de 2014. 
3. Informe Jurídico-financiero.
4. Manual de Contratación
5. Res. Que crea y regula el Comité de Contratación
6. Res. 959 de 2013 - Bitácora de los proyectos 
7.Informe Financiero que detalla y evidencia la gestión adelantada mediante los acuerdos suscritos.</t>
  </si>
  <si>
    <t>1. Acta de Acuerdo del 17 de enero de 2014.
2. Acta de acuerdo del 31 de marzo de 2014. 
3. Informe Jurídico-financiero.
4. Manual de Contratación
5. Res. Que crea y regula el Comité de Contratación
6. Res. 959 de 2013 - Bitácora de los proyectos 
7.Informe Financiero</t>
  </si>
  <si>
    <t>CR_Bogotá-Villavicencio</t>
  </si>
  <si>
    <t>Bogotá - Villavicencio</t>
  </si>
  <si>
    <t>Proceso de Responsabilidad Fiscal No. PRF-2014-04815-082 - Rad. 2016-409-025261-2 del 31/03/2016. Pendiente de conocer el Auto</t>
  </si>
  <si>
    <t>Los soportes demuestran que no se presentó el desequilibrio, sumado a las acciones preventivas que fortalecen los controles para las modificaciones contractuales. El plan actual no ha sido revisado por la CGR por lo que se propone mantenerlo, agregándole una nueva unidad de medida correspondiente a un informe de supervisión que detalle la gestión adelantada, más cualquier otro avance que se haya tenido sobre el particular y que mejore la efectivida del plan.</t>
  </si>
  <si>
    <r>
      <rPr>
        <b/>
        <sz val="11"/>
        <rFont val="Calibri"/>
        <family val="2"/>
        <scheme val="minor"/>
      </rPr>
      <t>Hallazgo 42. Administrativo, Disciplinario, Penal y Fiscal - Reconocimiento de Costo Directo por Labores de Gerencia en el Acta de Acuerdo No.49 del 30/12/05</t>
    </r>
    <r>
      <rPr>
        <sz val="11"/>
        <rFont val="Calibri"/>
        <family val="2"/>
        <scheme val="minor"/>
      </rPr>
      <t>. El reconocimiento del 15% por labores de gerencia del proyecto sobre el costo de las obras de alistamiento de los tramos 4 y 5 pactadas en el Acta de Acuerdo No.49 de 2005, generó un posible detrimento en cuantía de de $4.065.2 millones corrientes equivalentes a $4.895.4 millones de dic/11, máxime si en las actas de obra se observa como ejecutor el Concesionario Coviandes.</t>
    </r>
  </si>
  <si>
    <t xml:space="preserve">La entidad reconoció el 15% al concesionario como labores de gerencia pactadas en el acta 49/05, sin que la interventoría o el supervisor se pronunciaran respecto de la inconveniencia de este pago, puesto que el concesionario ejecuto directamente las obras sin la utilización de un tercero. </t>
  </si>
  <si>
    <t>La situación antes mencionada dio lugar a que en las obras objeto del acta 49 hiciera más oneroso el proyecto en cuantía de $4.065.2 millones corrientes equivalentes a $4.895.4 millones de dic/11.</t>
  </si>
  <si>
    <t>Evaluar la procedencia del inicio de acción judicial.</t>
  </si>
  <si>
    <t>Determinar si se dio detrimento patrimonial en contra del Estado y tomar acciones de conformidad.</t>
  </si>
  <si>
    <t>1. Oficio requerimiento interventoría
2. Informe Interventoría
3. Informe financiero
4. Informe técnico
5. Concepto jurídico
6. Concepto Defensa Judicial
7. Manual de Contratación
8. Concepto Abogado Externo
9. Informe de cierre para el Hallazgo</t>
  </si>
  <si>
    <t>1. Oficio requerimiento interventoría
2. Informe Interventoría
3. Informe financiero
4. Informe técnico
5. Concepto jurídico
6. Concepto Defensa Judicial
7. Manual de Contratación
8. Concepto Abogado Externo
9. Informe de cierre para el hallazgo</t>
  </si>
  <si>
    <t xml:space="preserve">Estudio I
INF 3  MM&amp;D Rad. 2016-409-061729-2 pag. 20 </t>
  </si>
  <si>
    <t>Supuestos mayores pagos gerencia de obra y AIU</t>
  </si>
  <si>
    <r>
      <t xml:space="preserve">Hallazgo 43. Administrativo, Disciplinario, Penal y Fiscal – Doble Reconocimiento de AIU en la liquidación de las obras del Acta de Acuerdo No.49 del 30/12/05. </t>
    </r>
    <r>
      <rPr>
        <sz val="11"/>
        <rFont val="Calibri"/>
        <family val="2"/>
        <scheme val="minor"/>
      </rPr>
      <t>En las actas de liquidación de obras del fondo de alistamiento de los tramos 4 y 5 desde el 14 de junio de 2006 al 29 de septiembre de 2008  las cuales ya le fueron pagas al Concesionario, se observó que en algunas actas se reconoció doblemente el AIU, puesto que el AIU pactado de 35% se liquidó sobre la base del subtotal de las actividades ejecutadas más un AIU “adicional” del 15%, 20% o 25%, según el caso lo que generó un mayor reconocimiento al concesionario en cuantía de $271.6 millones corrientes equivalentes a $323.3 millones de dic/11, por fuero de lo pactado en el acta 49/05.</t>
    </r>
  </si>
  <si>
    <t>Doble reconocimiento del AIU, puesto que el AIU pactado de 35% se liquidó sobre la base del subtotal de las actividades ejecutadas más un AIU “adicional” del 15%, 20% o 25%, porcentajes que no estaban contractualmente pactados.</t>
  </si>
  <si>
    <t xml:space="preserve">Mayor reconocimiento al concesionario en cuantía de $271.6 millones corrientes equivalentes a $323.3 millones de dic/11.  </t>
  </si>
  <si>
    <t>1. Oficio requerimiento interventoría
2. Informe Interventoría
3. Informe financiero
4. Informe técnico
5. Concepto jurídico
6. Concepto Defensa Judicial
7. Manual de Contratación
8. Concepto Abogado Externo
9. nforme de cierre para el hallazgo</t>
  </si>
  <si>
    <t>Estudio I
INF. 3 MM&amp;D Rad. No. 2016-409-061729-2 Pag. 21</t>
  </si>
  <si>
    <r>
      <rPr>
        <b/>
        <sz val="11"/>
        <rFont val="Calibri"/>
        <family val="2"/>
        <scheme val="minor"/>
      </rPr>
      <t>Hallazgo 44. Administrativo, Disciplinario y Fiscal - Pago de Intereses en IMG</t>
    </r>
    <r>
      <rPr>
        <sz val="11"/>
        <rFont val="Calibri"/>
        <family val="2"/>
        <scheme val="minor"/>
      </rPr>
      <t>. INVIAS e INCO reconocieron intereses del Ingreso Mínimo Garantizado (IMG) correspondiente a los años 1999 al 2004 por valor de $1.284 millones de dic/11, como consecuencia de no cancelarle al Concesionario acreencias dentro del plazo establecido contractualmente.</t>
    </r>
  </si>
  <si>
    <t>1. Solicitud de paz y salvo
2- Informe financiero
3. Contrato estándar 4G</t>
  </si>
  <si>
    <t>Este Hallazgo consolida los siguientes: 232-25 de AR2009 y 469-45 de AE20111</t>
  </si>
  <si>
    <r>
      <rPr>
        <b/>
        <sz val="11"/>
        <rFont val="Calibri"/>
        <family val="2"/>
        <scheme val="minor"/>
      </rPr>
      <t xml:space="preserve">H 232 - 25 AUD 2009 - ADMINISTRATIVO </t>
    </r>
    <r>
      <rPr>
        <sz val="11"/>
        <rFont val="Calibri"/>
        <family val="2"/>
        <scheme val="minor"/>
      </rPr>
      <t>Se evidencia retrasos en la gestión predial para la adquisición de los terrenos donde se prevé la construcción del Área de Servicio en “Comedores de Cáqueza”, de tal forma que no ha iniciado su construcción</t>
    </r>
    <r>
      <rPr>
        <b/>
        <sz val="11"/>
        <rFont val="Calibri"/>
        <family val="2"/>
        <scheme val="minor"/>
      </rPr>
      <t>.
Hallazgo 45. Administrativo, Disciplinario, (I.P.)- Paraderos y Áreas de Servicio</t>
    </r>
    <r>
      <rPr>
        <sz val="11"/>
        <rFont val="Calibri"/>
        <family val="2"/>
        <scheme val="minor"/>
      </rPr>
      <t>. En el reglamento para la operación de la carretera Bogotá-Villavicencio, anexo del contrato de concesión No 444-94 en los numerales 19 y 20 se establece la obligación contractual de construcción de los paraderos para automotores de transporte público de pasajeros y las dos áreas de servicio al público, estas últimas debían contar con puestos de parqueo para vehículos, unidades sanitarias, cafetería, venta de alimentos y servicio de telefonía convencional, sin embargo en visita de obra del 03 noviembre de 2011 la CGR encontró que esta obligación contractual no fue adelantada por el concesionario, la cual debió realizarse a más tardar el 01/01/99 fecha en la cual inició la etapa de operación del contrato.</t>
    </r>
  </si>
  <si>
    <t>La obligación contractual no fue adelantada por el concesionario, la cual debió realizarse a más tardar el 01/01/99.</t>
  </si>
  <si>
    <t>Disminución de la calidad del servicio en la operación por parte del Concesionario y demuestra debilidades en la Supervisión por parte del INCO desde el inicio de la ejecución del Contrato de Concesión</t>
  </si>
  <si>
    <t xml:space="preserve">Gestión para construcción de áreas de servicio en el menor tiempo posible, de conformidad con los cronogramas de obra de la doble calzada entre el Tablón (Km 34+000) y Chirajara (Km 63+000).                                                                              Requerir Informe técnico de la interventoría del proyecto en relación a la construcción del área de servicio Km51+130 sentido Bogotá-Villavicencio.  </t>
  </si>
  <si>
    <t xml:space="preserve">Obtener un informe técnico por parte de la interventoría del proyecto, en el cual se indique la construcción y puesta en operación de las áreas de sevicio, requeridas en el numeral 19 del “Reglamento para la Operación de la Carretera Santa Fe de Bogotá-Cáqueza – Villavicencio”. </t>
  </si>
  <si>
    <t>1. Áreas definidas y disponibles para construcción.
2. Informe técnico planeativo Supervisión
3. Contrato estándar 4G
4. Manual de Interventoría y Supervisión                           5.Informe técnico de la Interventoría del proyecto en relación con las áreas de servicios sentido Bogotá-Villavicencio y viceversa; en el cual se evidencia el estado y avance de la construcción de las mismas.
6. Informe de cierre</t>
  </si>
  <si>
    <t>1. Áreas definidas y disponibles para construcción.
2. Informe técnico planeativo Supervisión
3. Contrato estándar 4G
4. Manual de Interventoría y Supervisión                              
5. Informe Técnico de la Interventoría en relación con las áreas de servicio, sentido Bogotá-Villavicencio y Viceversa.
6. Informe de cierre</t>
  </si>
  <si>
    <t>De acuerdo a los compromisos adquiridos, se sugiere incorporar dos unidades de medida: 1) el acta de recibo de la primera área de servicios programada para dic de 2015 y 2) el acta de recibo de la segunda área de servicio programada para dic de 2016.</t>
  </si>
  <si>
    <r>
      <rPr>
        <b/>
        <sz val="11"/>
        <rFont val="Calibri"/>
        <family val="2"/>
        <scheme val="minor"/>
      </rPr>
      <t>Hallazgo 48. Administrativo, Disciplinario y Penal – Adiciones al contrato de concesión</t>
    </r>
    <r>
      <rPr>
        <sz val="11"/>
        <rFont val="Calibri"/>
        <family val="2"/>
        <scheme val="minor"/>
      </rPr>
      <t>. El Contrato de Concesión No 444/94 fue objeto de 53 Actas de Acuerdo y un (1) contrato adicional, las cuales modificaron tanto el alcance del objeto contractual, el plazo, asunción de riesgos y la forma de remuneración, con este último la concesión pasó de Ingreso Mínimo Garantizado (IMG) o primera generación a Ingreso Esperado o tercera generación, los cuales superaron el tope máximo para las adiciones que deban realizarse a los contratos estatales señalado en el articulo 40 de la ley 80/93.</t>
    </r>
  </si>
  <si>
    <t xml:space="preserve">La entidad al suscribir el adicional No 1 de 2010 se superaron los límites legales señalados. </t>
  </si>
  <si>
    <t xml:space="preserve">Incumplimiento del articulo 40 de la ley 80 de 1993.
Adiciones que demuestran deficiencias graves en la planeación técnica y financiera del contrato tantas veces mencionado.  </t>
  </si>
  <si>
    <t>1. Manual de Contratación - Capítulo Adiciones
2. Procedimiento para modificaciones de contratos de concesión
3. Res. Que regula el funcionamiento del Comité de Contratación
4. Res. 959 de 2013 - Bitácora del Proyecto
5. Manual de Interventoría y Supervisión
6. Contrato Estándar 4G</t>
  </si>
  <si>
    <r>
      <rPr>
        <b/>
        <sz val="11"/>
        <rFont val="Calibri"/>
        <family val="2"/>
        <scheme val="minor"/>
      </rPr>
      <t>Hallazgo 49. Administrativo, Disciplinario y Penal - Contratos de Obra Ejecutados en la Concesión</t>
    </r>
    <r>
      <rPr>
        <sz val="11"/>
        <rFont val="Calibri"/>
        <family val="2"/>
        <scheme val="minor"/>
      </rPr>
      <t>. En la ejecución del contrato de concesión No 444-94 se evidencia que Invias e Inco adicionaron obras civiles al mismo con cargo al Presupuesto de la Nación, con lo cual se presentó la desnaturalización del contrato de concesión, desvirtuándose totalmente los elementos esenciales del contrato de concesión contemplado en el artículo 32 de la ley 80 de 1993.</t>
    </r>
  </si>
  <si>
    <t xml:space="preserve">Invias e Inco adicionaron obras civiles a la concesión con cargo al Presupuesto de la Nación, con lo cual se presentó la desnaturalización del contrato de concesión. </t>
  </si>
  <si>
    <t>La adjudicación de estas obras directamente al concesionario está vulnerando los principios que rigen la contratación estatal como el de Selección Objetiva del contratista y el de Transparencia</t>
  </si>
  <si>
    <t xml:space="preserve">Ajustes al manual de contratación e instructivos internos de la entidad. </t>
  </si>
  <si>
    <t>Velar por  que  las Vicepresidencias de Estructuración y  Planeación y Riesgos,  prevean en las futuras estructuraciones  controles  y protocolos  respecto de las adiciones  contractuales  a fin  de  que no se  desnaturalice el contrato de concesión.</t>
  </si>
  <si>
    <t>1. Memorando Interno de Jurídica a Contratación
2. Ajustes al manual de contratación e instructivos internos de la entidad. 
3. Procedimiento para la modificación de contratos de concesión
4. Res. Creación Comité de Contratación
5. Contrato Estándar 4G
6. Res. 959 de 2013- Bitácora</t>
  </si>
  <si>
    <r>
      <rPr>
        <b/>
        <sz val="11"/>
        <rFont val="Calibri"/>
        <family val="2"/>
        <scheme val="minor"/>
      </rPr>
      <t>Hallazgo 50. Administrativo, Disciplinario y Penal - Adquisición de Predios Tramo II</t>
    </r>
    <r>
      <rPr>
        <sz val="11"/>
        <rFont val="Calibri"/>
        <family val="2"/>
        <scheme val="minor"/>
      </rPr>
      <t>. Con el acta del 19 de abril de 1996 se modificó el trazado del objeto del contrato excluyendo la variante de Chipaque y contratando la construcción del Túnel el Boquerón en el Tramo II. Sin embargo, antes de suscribir la modificación se evidencio en el Informe de la Fiduciaria de Occidente con corte 31/12/1995 que la Entidad había adquirido predios para el proyecto por valor total de $476.5 millones (Dic-95), dentro de los cuales se encontraban los del tramo en mención, predios que en su momento no cumplieron con la finalidad para la cual fueron adquiridos.</t>
    </r>
  </si>
  <si>
    <t>Gestión antieconómica al comprar predios y no utilizarlos en el proyecto.</t>
  </si>
  <si>
    <t>Incumplimiento de artículo 238 de la ley 1450 de 2011, reglamentado por el decreto 4054 del 31 de octubre de 2011 y los artículos 25 y 26 de la ley 80 de 1993.</t>
  </si>
  <si>
    <t>Establecer la posibilidad de utilizar estos inmuebles  en el proyecto doble calzada Bogotá - Villavicencio (Tramo Bogotá - El Tablón), proyecto que a  la Fecha no esta adjudicado. A fin de aportar en la solución al tema de la adquisición de estos predios por parte de INVIAS antes del 2003.</t>
  </si>
  <si>
    <t>Definir el uso de los predios adquiridos</t>
  </si>
  <si>
    <t>1. Solicitar mediante memorando a la Vicepresidencia de Estructuración,  su pronunciamiento sobre la utilización de los predios para la futura doble calzada en el sector de Bogotá-El Tablón .
Solicitar mediante memorando a la Vicepresidencia de Gestión Contractual, su pronunciamiento sobre si la entrega del corredor vial Bogotá-Villavicencio por parte del INVIAS al INCO-hoy ANI, incluyó los predios adquiridos para la Variante de Chipaque
2. Oficio a INVIAS conceptuando sobre los predios.
3. Informe de seguimiento Gerencia Predial
4. Procedimientos prediales
5. Manual de interventoría y supervisión
6. Informe de cierre</t>
  </si>
  <si>
    <t>1. Memorando (2)
2. Oficio (1)
3. Informe de seguimiento Gerencia Predial
4. Procedimientos prediales
5. Manual de interventoría y supervisión
6. Informe de cierre</t>
  </si>
  <si>
    <t>Se sugiere incorporar: 1) concepto de estructuración que certifique que los predios no se requerirán para el proyecto Bogotá - El Tablón; 2) soporte que demuestre que los predios no hicieron parte del corredor que entregó el INVÍAS a la ANI</t>
  </si>
  <si>
    <t>Estudio III</t>
  </si>
  <si>
    <t>Predios adquiridos no utilizados</t>
  </si>
  <si>
    <r>
      <rPr>
        <b/>
        <sz val="11"/>
        <rFont val="Calibri"/>
        <family val="2"/>
        <scheme val="minor"/>
      </rPr>
      <t>Hallazgo 51. Administrativo y Disciplinario - Adicional No.1 de 2010</t>
    </r>
    <r>
      <rPr>
        <sz val="11"/>
        <rFont val="Calibri"/>
        <family val="2"/>
        <scheme val="minor"/>
      </rPr>
      <t>. Con la suscripción del Adicional No. 1 de 2010 al Contrato de Concesión No 444-94 se desnaturalizó la figura de la concesión, puesto que las obras contratadas en el mismo consistían en la construcción de la segunda calzada a precio global como un contrato de obra civil.</t>
    </r>
  </si>
  <si>
    <t>Con la suscripción del Adicional No. 1 de 2010 al Contrato de Concesión No 444-94 se desnaturalizó la figura de la concesión.</t>
  </si>
  <si>
    <t>Las situaciones descritas con la suscripción del adicional No.1 están vulnerando los artículos 24, 25 y 26 de la ley 80 de 1993.</t>
  </si>
  <si>
    <t xml:space="preserve"> Ajuste al Manual de Contratación estableciendo estrictos protocolos internos para el análisis previo a cualquier modificación contractual o celebración de Convenio. 
Realizar Informe que detalle las acciones adelantadas. </t>
  </si>
  <si>
    <t>Velar por  que  las Vicepresidencias de Estructuración y  Planeación y Riesgos,  prevean en las futuras estructuraciones estrictos protocolos para el seguimiento a la ejecución contractual.
Dar a conocer mediante informe las acciones adelantadas, dirigidas a subsanar las observaciones del hallazgos de la CGR.</t>
  </si>
  <si>
    <t xml:space="preserve">1. Memorando Interno                                                                                                               2. Someter  a aprobación del comité de contratación
3. Manual de Contratación ajustado
4. Procedimiento para la modificación de contratos de concesión
5. Res. Creación Comité de Contratación
6. Contrato Estándar 4G
7. Res. 959 de 2013- Bitácora 
8.Informe de jurídico que detalle la gestión adelantada.                                       </t>
  </si>
  <si>
    <t xml:space="preserve">1. Memorando Interno                                                                                                               2. Someter  a aprobación del comité de contratación
3. Manual de Contratación ajustado
4. Procedimiento para la modificación de contratos de concesión
5. Res. Creación Comité de Contratación
6. Contrato Estándar 4G
7. Res. 959 de 2013- Bitácora
8.Informe jurídico                                        </t>
  </si>
  <si>
    <t>El plan vigente no ha sido revisado por la CGR. A la fecha ya se incorporaron las modificaciones al manual de contratación y se encuentra complementado con otras unidades de medida preventivas. Para prevenir contratiempos con la CGR se recomienda agregar un informe de supervsión que detalle la gestión adelantada.</t>
  </si>
  <si>
    <r>
      <rPr>
        <b/>
        <sz val="11"/>
        <rFont val="Calibri"/>
        <family val="2"/>
        <scheme val="minor"/>
      </rPr>
      <t xml:space="preserve">Hallazgo 55. Administrativo y Disciplinario - Vigencias Futuras Excepcionales en el Adicional No.1 de 2010. </t>
    </r>
    <r>
      <rPr>
        <sz val="11"/>
        <rFont val="Calibri"/>
        <family val="2"/>
        <scheme val="minor"/>
      </rPr>
      <t xml:space="preserve"> El Departamento del Meta comprometió  Vigencias Futuras excepcionales de los años 2011 a 2017 para la financiación de las obras del Adicional No.1 de fecha 22 de enero de 2010 al Contrato de Concesión No 444-94 por valor total de $200.000 millones en pesos corrientes. Pese a lo anterior, la sección primera del Consejo de Estado  confirmó Sentencia del Tribunal Contencioso Administrativo del Casanare que había declarado en el año 2010 la ilegalidad de una ordenanza, mediante la cual se decretaron vigencias futuras excepcionales más allá del periodo del gobernador de ese departamento y por lo mismo implicó en este caso concreto, el artículo 153 de la Ley 1151 de 2007, por infracción a los artículos 352 de la Constitución Política y 11 de la Ley 819 de 2003. </t>
    </r>
  </si>
  <si>
    <t xml:space="preserve">El Departamento del Meta comprometió  Vigencias Futuras excepcionales de los años 2011 a 2017 para la financiación de las obras del Adicional No.1, más allá del periodo del gobernador de ese departamento. </t>
  </si>
  <si>
    <t>Vulneración del artículo 11 de la ley 819 de 2003 y los artículos 25 y 26 de la ley 80 de 1993.</t>
  </si>
  <si>
    <t>Teniendo en cuenta que actualmente se encuentra en curso acción contractual interpuesta por el Departamento del Meta, las acciones a adoptar están sujetas al resultado del mismo.</t>
  </si>
  <si>
    <t xml:space="preserve">1. Contrato de Transacción firmado en el marco de la Conciliación ante el Tribunal Contencioso Administrativo de Cundinamarca. 
2. Informe Jurídico
3. Contrato 4G Malla Vial del Meta
</t>
  </si>
  <si>
    <r>
      <rPr>
        <b/>
        <sz val="11"/>
        <rFont val="Calibri"/>
        <family val="2"/>
        <scheme val="minor"/>
      </rPr>
      <t>Hallazgo 56. Administrativo - Tribunales de Arbitramento</t>
    </r>
    <r>
      <rPr>
        <sz val="11"/>
        <rFont val="Calibri"/>
        <family val="2"/>
        <scheme val="minor"/>
      </rPr>
      <t xml:space="preserve">. El Concesionario Coviandes S.A., del proyecto vial Bogotá- Villavicencio ha convocado a Cuatro (4) Tribunal de Arbitramento, oportunidades en las cuales a través de Laudos Arbitrales se ha condenado al Estado (Invias o Inco) al reconocimiento y pago en cuantía aproximada de $108.773 millones (pesos corrientes). Los laudos del 21 de mayo de 2001 y del 14 de junio de 2007 no han sido pagados de manera oportuna por argumentos legales que aún están en discusión entre las partes, lo cual ha generado la causación de intereses que en el eventual caso en que se paguen presuntamente generarían un detrimento al patrimonio del Estado.
</t>
    </r>
  </si>
  <si>
    <t>Los laudos del 21 de mayo de 2001 y del 14 de junio de 2007 no han sido pagados de manera oportuna por argumentos legales que aún están en discusión entre las partes</t>
  </si>
  <si>
    <t>Generado la causación de intereses que en el eventual caso en que se paguen presuntamente generarían un detrimento al patrimonio del Estado.</t>
  </si>
  <si>
    <t>1. Informe Jurídico
2. Sentencia ejecutoriada en proceso ejecutivo
3. Informe DJ
4. Procedimiento la identificación y reconocimiento de deudas GCSO-P-017</t>
  </si>
  <si>
    <t>Auto de Indgación Preliminar No. 6-011-16 del 10/03/2016 de la Dirección de Vigilancia Fiscal de la CGR,  relacionado con " presuntas irregularidades de carácter fiscal, con ocasión del pago de intereses corrientes y moratorios en pago del laudo arbitral del 14/06/2007 en el contrato de concesión No. 444 de 1994". Si bien este auto está relacionado directamente con el hallazgo No. 800-30 a cargo de la Gerencia de Planeación, en el evento de cerrarse, afectaría directamente este hallazgo. DEP LMSC</t>
  </si>
  <si>
    <t>Auto del 18/08/2016 por medio del cual se archiva la I.P. No. 6-011-16</t>
  </si>
  <si>
    <r>
      <rPr>
        <b/>
        <sz val="11"/>
        <color theme="1"/>
        <rFont val="Calibri"/>
        <family val="2"/>
        <scheme val="minor"/>
      </rPr>
      <t xml:space="preserve">Auto del 18/08/2016 por medio del cual se archiva la I.P. No. 6-011-16
</t>
    </r>
    <r>
      <rPr>
        <sz val="11"/>
        <color theme="1"/>
        <rFont val="Calibri"/>
        <family val="2"/>
        <scheme val="minor"/>
      </rPr>
      <t xml:space="preserve">recibido en la ANI mediante docuento adjunto a la radicación de la CGR 2016EE0123179
</t>
    </r>
    <r>
      <rPr>
        <b/>
        <sz val="11"/>
        <color theme="1"/>
        <rFont val="Calibri"/>
        <family val="2"/>
        <scheme val="minor"/>
      </rPr>
      <t>Ataca la causalidad del hallazgo. Como unidad de medida da lugar a la efectividad del PMI</t>
    </r>
    <r>
      <rPr>
        <sz val="11"/>
        <color theme="1"/>
        <rFont val="Calibri"/>
        <family val="2"/>
        <scheme val="minor"/>
      </rPr>
      <t xml:space="preserve">
Mientras se consiguen los recursos, se generan intereses moratorios que deben ser reconocidos al beneficiario como lo ordena la Ley.
 ..."el juzgado tomó la decisión hasta el 2012 cuando quedó en firme la providencia, lo que generó los intereses que fueron reconocidos y pagados como consecuencia de esta decisión".
..."no existe detrimento patrimonial ya que el pago de los intereses moratorios es válido legalmente" 
</t>
    </r>
  </si>
  <si>
    <r>
      <rPr>
        <b/>
        <sz val="11"/>
        <rFont val="Calibri"/>
        <family val="2"/>
        <scheme val="minor"/>
      </rPr>
      <t>Hallazgo 58. Administrativo - Puente Quebrada Blanca</t>
    </r>
    <r>
      <rPr>
        <sz val="11"/>
        <rFont val="Calibri"/>
        <family val="2"/>
        <scheme val="minor"/>
      </rPr>
      <t>. Se presenta un elevado riesgo de colapso el puente metálico existente entre el K56+702 y K56+816 (sector de Quebrada Blanca), dadas las condiciones de antigüedad y estado de deterioro que este presenta; máxime si hasta la fecha no han sido atendidas las recomendaciones de los especialistas en cuanto a que la carga que circula por el puente no debe ser mayor a 50 Toneladas.</t>
    </r>
  </si>
  <si>
    <t>Falta de control y seguimiento en el proyecto por parte de la entidad, No acatamiento de recomendaciones técnicas, por parte de las autoridades competentes.</t>
  </si>
  <si>
    <t>Aumento del riesgo de desplome del citado puente.</t>
  </si>
  <si>
    <t>Informe de avance de las obras que adelanta el Invias en donde se evidencie cuando saldrá de operación el puente deteriorado y empezara a operar el nuevo puente construido por el Invias.</t>
  </si>
  <si>
    <t>1. Informe Interventoría dando cuenta de que el nuevo puente del INVÍAS ha dejado fuera de servicio al puente deteriorado.
2. Informe de supervisión confirmando el hecho anterior.</t>
  </si>
  <si>
    <r>
      <rPr>
        <b/>
        <sz val="11"/>
        <rFont val="Calibri"/>
        <family val="2"/>
        <scheme val="minor"/>
      </rPr>
      <t>Hallazgo 62. Hallazgo Administrativo - Sensibilización Modelos Financieros.</t>
    </r>
    <r>
      <rPr>
        <sz val="11"/>
        <rFont val="Calibri"/>
        <family val="2"/>
        <scheme val="minor"/>
      </rPr>
      <t xml:space="preserve"> La Entidad no realizó la sensibilización de los modelos financieros de los adicionales dónde hubo impacto en el ingreso esperado y desplazamiento de los cronogramas, tal como se puede evidenciar en el memorando No. 2012-200-000502-3 de fecha 25 de enero de 2012, donde manifiesta “…el INCO hoy Agencia Nacional de Infraestructura, ha recopilado en los últimos años la mayoría de los modelos financieros, no se encontró ninguno en medio magnético en el cual se haya modificado el ingreso esperado o el desplazamiento del cronograma de la concesión Pereira la Victoria..”.</t>
    </r>
  </si>
  <si>
    <t>Debido a que no se realiza oportunamente el seguimiento y control de los comportamiento de las variaciones económicas</t>
  </si>
  <si>
    <t>Se desconocen  los efectos de la ecuación financiera.</t>
  </si>
  <si>
    <t xml:space="preserve">Resultado de las mesas de trabajo interdisciplinarias efectuadas, solicitar un nuevo concepto jurídico con la identificación de las acciones a desplegar   </t>
  </si>
  <si>
    <t>Con base en los datos de valor de inversión y plazo que proporcionan los documentos contractuales y la  programación técnica estimada  y/o real contratada en cada documento, se  estimaran y sensibilizaran los casos en que se hayan producido desplazamientos del cronograma de inversión. La entidad  se apoyara en conceptos de la interventoría del proyecto y en conceptos financieros emitidos por la Banca de Inversión y evaluara el resultado de la sensibilización financiera para adoptar los mecanismos pertinentes.</t>
  </si>
  <si>
    <t>1. Análisis técnico y jurídico de la interventoría                               
2. Análisis técnico de la supervisión del contrato                    
3.Analisis de Banca de Inversión  
4. Análisis del área financiera de la ANI 
5. Concepto del área jurídica con acciones a seguir                              
6. Res 223 del 9-may-2011 Comité Asesor de Asuntos contractuales
7. Manual de Contratación
8. Instructivo GCSP-P-021 Modificación contratos de concesión</t>
  </si>
  <si>
    <t>CR_Pereira-La Victoria</t>
  </si>
  <si>
    <t>Pereira la Victoria</t>
  </si>
  <si>
    <r>
      <rPr>
        <b/>
        <sz val="11"/>
        <rFont val="Calibri"/>
        <family val="2"/>
        <scheme val="minor"/>
      </rPr>
      <t xml:space="preserve">Hallazgo 63. Hallazgo Administrativo, Disciplinario y Fiscal - Modelo Financiero. </t>
    </r>
    <r>
      <rPr>
        <sz val="11"/>
        <rFont val="Calibri"/>
        <family val="2"/>
        <scheme val="minor"/>
      </rPr>
      <t>Se evidencia un mayor beneficio en cuantía de $81.915.8 millones a 31 de diciembre de 2011 medido en valor presente (VPN) a favor del Concesionario, ocasionado por las modificaciones contractuales de los otrosíes 2, 5 y 8 y desplazamiento de los cronogramas, generando un desequilibrio de la ecuación contractual en contra de los intereses del Estado, por cuanto no recibió las obras oportunamente de acuerdo a lo previsto contractualmente.</t>
    </r>
  </si>
  <si>
    <t xml:space="preserve">Debido a que en el proceso de la concesión no se realiza la senbilización de los modelos económicos  para determinar el impacto en la ecuación económica. </t>
  </si>
  <si>
    <t xml:space="preserve"> No se recibieron las obras oportunamente de acuerdo a lo previsto contractualmente, un desequilibrio económico en las arcas del estado </t>
  </si>
  <si>
    <t>Impulsar la  Gestión de cobro al concesionario, por el presunto detrimento patrimonial, originado en el desplazamiento de las inversiones.</t>
  </si>
  <si>
    <t>Recuperar el equilibrio económico del contrato</t>
  </si>
  <si>
    <t>Con base en los datos de valor de inversión y plazo que proporcionan los documentos contractuales y la  programación técnica estimada  y/o real contratada en cada documento, se  estimaran y sensibilizaran los casos en que se hayan producido desplazamientos del cronograma de inversión. La entidad  se apoyara en conceptos de la interventoría del proyecto y en conceptos financieros emitidos por la Banca de Inversión y evaluara el resultado de la sensibilización financiera para adoptar los mecanismos pertinentes para recuperar el equilibrio económico del contrato.</t>
  </si>
  <si>
    <t>1. Análisis técnico y jurídico de la interventoría                               
2. Análisis técnico de la supervisión del contrato                    
3.Analisis de Banca de Inversión  
4. Análisis del área financiera de la ANI 
5. Concepto del área jurídica con acciones a seguir                              
6. Implementación de acciones a seguir con el apoyo de Defensa Judicial si a ello hay lugar.
7. Res 223 del 9-may-2011 Comité Asesor de Asuntos contractuales
8. Manual de Contratación
9. Instructivo GCSP-P-021 Modificación contratos de concesión
10. Contrato estándar 4G.                                                                         
11.  Análisis  Técnico - Financiero con análisis de de  Diferencia de Opex.
12. Gestiones de Cobro al Concesionario.
13. Informe de cierre</t>
  </si>
  <si>
    <t>Se sugiere implementar un mecanismo de resolución de conflictos, dado que ya se encuentra tasada la deuda del concesionario hacia el Estado y soportadas las pretensiones de la ANI, justificada incluso por el concepto de la banca de inversión y el concepto financiero y técnico.</t>
  </si>
  <si>
    <t>Estudio II
INF.4
RADICADO NO. 2016-409-077657-2
Pag. 4</t>
  </si>
  <si>
    <t>Desplazamiento de cronograma</t>
  </si>
  <si>
    <r>
      <rPr>
        <b/>
        <sz val="11"/>
        <rFont val="Calibri"/>
        <family val="2"/>
        <scheme val="minor"/>
      </rPr>
      <t>Hallazgo 64. Administrativo - Presupuesto del Alcance Condicional</t>
    </r>
    <r>
      <rPr>
        <sz val="11"/>
        <rFont val="Calibri"/>
        <family val="2"/>
        <scheme val="minor"/>
      </rPr>
      <t>. Los precios establecidos dentro del Apéndice E – Alcance Condicional son globales, sin embargo, la ejecución de nuevas obras en este caso las establecidas en el Alcance Condicional, debe obedecer al estudio minucioso de las cantidades, especificaciones actuales y valores a construir. La anterior situación presume que dicho adicional se negoció sin contar con los soportes necesarios, en este caso el presupuesto que hace parte de los estudios de conveniencia y oportunidad, con lo cual la Entidad no tendría herramienta para realizar un seguimiento adecuado de cada una de las actividades ejecutadas en la construcción de dos (2) carriles adicionales en la vía Cartago La Victoria.</t>
    </r>
  </si>
  <si>
    <t>Debido a que no se cuenta con los documentos que soportan las cifras consignadas en la activación del Alcance Condicional.</t>
  </si>
  <si>
    <t>Se crea incertidumbre sobre el valor que activó el Alcance Condicional e incremento el ingreso esperado en $204,810 millones.</t>
  </si>
  <si>
    <t>El contrato de concesión no es un contrato de obra  publica con mecanismo de seguimiento y control basado en la medición de cantidades de obra y control de precios unitarios, razón por la cual los precios no son  los indicadores del contrato para  realizar el seguimiento de obligaciones contractuales. Los documentos  de seguimiento técnico del contrato son los que aparecen en los Apéndices Técnicos del contrato. El contrato de concesión no contiene un anexo técnico de precios. El seguimiento  de la Supervisión para la verificación de actividades no se realiza   con la lista de precios unitarios. La entidad acogerá los precios de mercado y de referencia del Instituto Nacional de Vías y revisados por la interventoría y en caso de no existir se asumirán precios del mercado para futuras adiciones del contrato, se anexarán actas de recibo de cada obra para verificar el seguimiento al proyecto "plan de regularización".</t>
  </si>
  <si>
    <t>1. Actas de verificación de recibo de las obras correspondientes al Alcance Condicional.                              
2. Memorias Técnicas del Alcance Condicional.            
3. Actas de seguimiento del proyecto (7)</t>
  </si>
  <si>
    <r>
      <rPr>
        <b/>
        <sz val="11"/>
        <rFont val="Calibri"/>
        <family val="2"/>
        <scheme val="minor"/>
      </rPr>
      <t xml:space="preserve">Hallazgo 66. Administrativo - (I.P.). Incremento Ingreso Esperado obras adicionales. </t>
    </r>
    <r>
      <rPr>
        <sz val="11"/>
        <rFont val="Calibri"/>
        <family val="2"/>
        <scheme val="minor"/>
      </rPr>
      <t>En desarrollo del proyecto de concesión el Ingreso Esperado fue incrementado en $89.810 millones con los otrosí 10 en $825 millones en el Alcance Básico  y con el otrosí 12 en el Alcance Básico en $43.992 millones y el Alcance Condicional en $44.992 millones, valores que no pudieron ser verificados ni analizados por la CGR, por cuando no se contaba con la información necesaria y suficiente desde los puntos de vista técnico, legal, económico y financiero.</t>
    </r>
  </si>
  <si>
    <t>Debido a que estos valores no pudieron verificar ni analizados por la CGR, por cuando no se contaba con la información necesaria y suficiente desde los puntos de vista técnico, legal, económico y financiero, para realizar la respectiva pruebas sustantivas y de cumplimiento.</t>
  </si>
  <si>
    <t>Se crea incertidumbre sobre el valor incrementado en el ingreso esperado.</t>
  </si>
  <si>
    <t>1. Verificar en los archivos documentales de la entidad y la interventoría, la existencia de los soportes documentales solicitados por el ente de control. 2. En caso de no encontrarse la documentación, la entidad con el apoyo de la Gerencia de Defensa Judicial adelantará el procedimiento GADF-P-012. 3. La entidad continuará aplicando el comité interno de contratación como medida preventiva para que cualquier modificación contractual cuente con los soportes requeridos, tales como estudios previos y bitácora.</t>
  </si>
  <si>
    <t>1. Verificar en los Archivos Documentales de la entidad, la Interventoría y el Concesionario, la existencia de los soportes documentales solicitados por el ente de control. 2. En caso de no encontrarse la documentación, la entidad con el apoyo de la Gerencia de Defensa Judicial adelantará el procedimiento GADF-P-012. (Denuncia y Reconstrucción de un documento extraviado), con el objeto de reconstruir la información faltante. 3. Como consecuencia de las reconstrucciones realizadas, la entidad procederá a verificar si los supuestos de incremento del ingresos esperado, estaban debidamente fundamentados o no. 4. Para futuros procesos contractuales e dará cumplimiento a la resolución 959 de 2013 que adopta la Bitácora.</t>
  </si>
  <si>
    <t>1. Correo electrónico solicitando la verificación documental al Archivo de la entidad. 
2. Correo electrónico solicitando la verificación documental al Archivo de la interventoría. 
3. Procedimiento GADF-P-012 si aplica
4. Resolución 959 de 2013 - Bitácora de proyecto
5. Manual de Contratación
6. Res. que crea y regula el Comité de Contratación</t>
  </si>
  <si>
    <r>
      <rPr>
        <b/>
        <sz val="11"/>
        <rFont val="Calibri"/>
        <family val="2"/>
        <scheme val="minor"/>
      </rPr>
      <t>Hallazgo 67. Administrativo - Cronograma de Obras.</t>
    </r>
    <r>
      <rPr>
        <sz val="11"/>
        <rFont val="Calibri"/>
        <family val="2"/>
        <scheme val="minor"/>
      </rPr>
      <t xml:space="preserve"> Se requirió en varias oportunidades a la ANI el cronograma de ejecución de las obras desarrolladas tanto en el Alcance Básico, Alcance Condicional y Obras Adicionales, donde se pueda evidenciar el tramo, descripción, extensión, donde inicia, donde termina, plazo (meses), prórrogas, % programado y el % de avance del cronograma.  La Entidad no tiene un adecuado control y seguimiento de las obras a realizar en desarrollo del proyecto vial y velar por el cumplimiento de las obligaciones pactadas contractualmente e imponer las multas necesarias si es el caso. </t>
    </r>
  </si>
  <si>
    <t>Debido a debilidades en  los mecanismos de seguimiento y control de las obras a ejecutar.</t>
  </si>
  <si>
    <t>No hay un adecuado seguimiento y control de las obras a ejecutar, ni se hacen efectivas las pólizas de cumplimento pactadas contractualmente.</t>
  </si>
  <si>
    <t>1. Verificar que se hayan suscrito las Actas de recibo de obra de cada uno de los alcances básico, condicional y adicionales.  
2. Verificar que la Memoria Técnica de cada tramo o trayecto contratado contenga  la  información requerida en la Clausula 48 del contrato.</t>
  </si>
  <si>
    <t>1. Informe del concesionario.  
2. Informe del Interventor . 
3. Informe de Supervisión.
4. Manual de Supervisión e Interventoría</t>
  </si>
  <si>
    <t>1. Informe del concesionario.  
2. Informe del Interventor. 
3. Informe de Supervisión.
4. Manual de Supervisión e Interventoría</t>
  </si>
  <si>
    <r>
      <rPr>
        <b/>
        <sz val="11"/>
        <rFont val="Calibri"/>
        <family val="2"/>
        <scheme val="minor"/>
      </rPr>
      <t>Hallazgo 68.  Administrativo, (I.P), - Fondeo de Cuentas</t>
    </r>
    <r>
      <rPr>
        <sz val="11"/>
        <rFont val="Calibri"/>
        <family val="2"/>
        <scheme val="minor"/>
      </rPr>
      <t xml:space="preserve">. La Entidad no suministro toda la información requerida para verificar el fondeo de la cuenta principal y de las subcuentas de los aportes realizados por el Fideicomitente Concesionaria de Occidente, no obstante, que mediante oficio radicado 2012-305-003459-1 de fecha 15 de marzo de 2012, dan respuesta al requerimiento realizado por el Ente de Control donde manifiestan “… En la carpeta  “Numeral 5”, se anexa certificaciones solicitadas expedidas por la Fiduciaria de Occidente S.A…”. </t>
    </r>
  </si>
  <si>
    <t>Debido a que no se realiza una adecuado seguimiento y control al fondeo de las cuentas y que este quede debidamente documentado.</t>
  </si>
  <si>
    <t>Se crea incertidumbre si las cuentas fueron fondeadas oportunamente de acuerdo a lo pactado contractualmente.</t>
  </si>
  <si>
    <t xml:space="preserve">1.Solicitar a la Fiduciaria  la certificación sobre los fondeos de recursos del Fideicomiso por parte del concesionario. 
2. Verificar a partir de dicha información que el concesionario haya fondeado dichos recursos  la totalidad de los Fondeos y las fechas en que se realizaron. </t>
  </si>
  <si>
    <t>1. Informe de la Fiducia
2. Informe del Interventor
3. Informe de Financiero ANI
4. Concepto Jurídico
5. Aplicación de cláusula 65 del contrato - Solución de controversias
6. Res 223 del 9-may-2011 Comité Asesor de Asuntos contractuales
7. Manual de Contratación
8. Instructivo GCSP-P-021 Modificación contratos de concesión</t>
  </si>
  <si>
    <r>
      <rPr>
        <b/>
        <sz val="11"/>
        <rFont val="Calibri"/>
        <family val="2"/>
        <scheme val="minor"/>
      </rPr>
      <t>Hallazgo 74. Administrativo - Cierre Financiero.</t>
    </r>
    <r>
      <rPr>
        <sz val="11"/>
        <rFont val="Calibri"/>
        <family val="2"/>
        <scheme val="minor"/>
      </rPr>
      <t xml:space="preserve"> Se observa en los considerandos  del otrosí 2, a través del cual el INCO concede la petición elevada por el concesionario relacionada con la solicitud de aplazar por un término prudencial de 4 meses la presentación del cierre financiero, el hecho plasmado, entre otras cosas, en el oficio rubricado por el Director General de la Banca de Inversiones COLCORP del 5 de enero de 2005, en el cual manifiesta que “….a la fecha no ha sido posible obtener resultado positivo con la banca en razón a que las acciones legales adelantadas en contra del proyecto y la incertidumbre que por dichas acciones se generan sobre la continuidad del mismo han impedido que el sector financiero emprenda un análisis formal de la facilidad del crédito solicitado…”, situación ésta de no recibo por parte de este grupo auditor, por cuanto, como bien dictamina el documento CONPES 3107 DE 2001, los riesgos financieros para las concesiones de tercera generación, son asignados exclusivamente al concesionario, situación esta que conlleva a cuestionar el hecho en el cual se motivaron las razones que desplazaron los aportes de capital establecidos contractualmente con respecto al Equity.</t>
    </r>
  </si>
  <si>
    <t>Debido a que la Entidad no dio aplicación a los riesgos que debe de asumir el concesionario tal como lo establece el CONPES 3107 /2001</t>
  </si>
  <si>
    <t>Desplazamiento de los aportes de Equity, Predios e Interventoría, no se realizó la sensibilización en el modelo para determinar el impacto del costo del dinero.</t>
  </si>
  <si>
    <t>La entidad evaluara y analizara si hubo gestion y diligencia del concesionario en la consecucion del Cierre Financiero. En caso de comprobar que por su causa no se cumpllio la obligacion contractual y se causo  la prórroga del cierre financiero le reclamara  el presunto desequilibrio.</t>
  </si>
  <si>
    <t>1. Busqueda documental archivo de la Entidad.                                                                         
2. Solicitud de verificacion documental al concesionario.                                                                                                                                                                           3.  Documentos Banca de Inversion de la epoca.                                        
4. InformeSupervisor proyecto.                                     
5. Informe Financiero  ANI.                                                            
6. Concepto Jurídico ANI con acciones a seguir
7. Informe de cierre</t>
  </si>
  <si>
    <t>1. Comunicacion al de verificacion documental al archivo de la Entidad.
2. Comunicacin al concesionario Solicitud de verificacion documental .                                                                                                                                                                           3.  Documentos, acta, informe Banca de Inversion (lo que aplique).                                      
4. Informe Tecnico Supervisor proyecto.                                     
5. Informe Financiero  ANI.                                                            
6. Concepto Jurídico ANI con acciones a seguir
7. Informe de cierre</t>
  </si>
  <si>
    <r>
      <rPr>
        <b/>
        <sz val="11"/>
        <rFont val="Calibri"/>
        <family val="2"/>
        <scheme val="minor"/>
      </rPr>
      <t>Hallazgo 75. Administrativo y Disciplinario - Contratos Adicionales Contrato de Concesión</t>
    </r>
    <r>
      <rPr>
        <sz val="11"/>
        <rFont val="Calibri"/>
        <family val="2"/>
        <scheme val="minor"/>
      </rPr>
      <t>. Teniendo en cuenta los documentos aportados por la Entidad auditada relacionados con las diferentes adiciones realizadas al contrato de Concesión Nº GG-046 de 2004, se pudo evidenciar que las adiciones realizadas a este contrato superan en un 887.44% del 50% del valor estipulado en la cláusula quinta del contrato $66.870 millones ($ de 2003), este cálculo se realiza con base en el incremento esperado y vigencias futuras vulnerándose el parágrafo único del artículo 40 de la Ley 80 de 1993.</t>
    </r>
  </si>
  <si>
    <t>Debido a que no se dio cumplimiento a los establecido en la Ley 80 de 1993.</t>
  </si>
  <si>
    <t>vulnerándose el parágrafo único del artículo 40 de la Ley 80 de 1993.</t>
  </si>
  <si>
    <t>La entidad solicitara concepto respecto a las adiciones a los contratos de concesión y se pronunciará al respecto con base en dicho pronunciamiento, los documentos contractuales y el concepto del interventor. Remitir a control interno disciplinario</t>
  </si>
  <si>
    <t>1. Oficio solicitando concepto
2. Concepto  emitido por el experto 
3. Formulación de acciones jurídicas pertinentes, de cara al contrato.
4. Res 223 del 9-may-2011 Comité Asesor de Asuntos contractuales
5. Manual de Contratación
6. Instructivo GCSP-P-021 Modificación contratos de concesión
7. Contrato Estándar 4G
8. Res. 959 de 2013- Bitácora</t>
  </si>
  <si>
    <r>
      <rPr>
        <b/>
        <sz val="11"/>
        <rFont val="Calibri"/>
        <family val="2"/>
        <scheme val="minor"/>
      </rPr>
      <t>Hallazgo 76. Administrativo, Disciplinario y Penal - Certificado de Disponibilidad Presupuestal - Otrosí 16</t>
    </r>
    <r>
      <rPr>
        <sz val="11"/>
        <rFont val="Calibri"/>
        <family val="2"/>
        <scheme val="minor"/>
      </rPr>
      <t>. El otrosí No 16 incluyó obras adicionales a los trayectos 1, 2 3 y 4 por valor global de $43.533 millones, cuya fuente de pago, de conformidad con lo señalado en la cláusula decima primera, se pactó sería “…a) En primer término, contra los recursos que se encuentren disponibles en la Subcuenta No.3 del patrimonio autónomo de la concesión. b) En segundo término, si los recursos provenientes de la Subcuenta No.3 fueren insuficientes, el concesionario procederá a financiar los recursos faltantes, depositando el valor correspondiente a las obras recibidas por el INCO, la ejecución de las mismas estaban sujetas a una condición claramente estipulada en el parágrafo único de la cláusula 11 del ya mencionado otrosí, en el entendido de que con antelación a la iniciación de las obras, LAS PARTES debían suscribir un acta en la cual quedará consignada la fuente de pago de las mismas, lo que de bulto denota, y atendiendo a la respuesta dada por la Agencia.</t>
    </r>
  </si>
  <si>
    <t xml:space="preserve">Debido a que la Entidad no dio aplicación a lo estipulado contractualmente respecto a las fuentes de pago, que entre otras fuentes estaba establecido con recursos de la Nación y lo establecido en el parágrafo del Otrosí , que antes de iniciar la construcción de las obras adicionales, las partes elaboraran un acta donde se exprese para los efectos la fuente de pago…” </t>
  </si>
  <si>
    <t>Se desconoció la directriz dada por el artículo 71 del Decreto Ley 111 de 1996, el cual señala que todos los actos administrativos que afecten las afectaciones presupuestales deberán contar con certificados de disponibilidad previos que garanticen la existencia de apropiación suficiente para atender estos gasto.</t>
  </si>
  <si>
    <t>1. Verificar en los Archivos Documentales de la entidad y la Interventoría la existencia de los soportes documentales solicitados por el ente de control. 2. Pronunciamiento de la Gerencia de Defensa Judicial  sobre la viabilidad de la Conciliación por medio de la cual terminó anticipadamente el Tribunal de Arbitramento instaurado por la concesionaria en contra de la entidad. 3. Como consecuencia de lo anterior, la entidad adelantará las acciones a que haya lugar bajo la orientación de la Gerencia de Defensa Judicial.4. Remitir a control interno disciplinario</t>
  </si>
  <si>
    <t xml:space="preserve">1. Concepto de la interventoría. 
2.Correo electrónico solicitando la verificación documental al Archivo de la entidad. 
3. Correo electrónico solicitando la verificación documental al Archivo de la interventoría. 
4.  Concepto jurídico </t>
  </si>
  <si>
    <r>
      <rPr>
        <b/>
        <sz val="11"/>
        <rFont val="Calibri"/>
        <family val="2"/>
        <scheme val="minor"/>
      </rPr>
      <t>Vicepresidencia de Gestión Contractual -</t>
    </r>
    <r>
      <rPr>
        <sz val="11"/>
        <rFont val="Calibri"/>
        <family val="2"/>
        <scheme val="minor"/>
      </rPr>
      <t xml:space="preserve"> Vicepresidencia Jurídica - Vicepresidencia Administrativa y Financiera</t>
    </r>
  </si>
  <si>
    <t>Andrés Figueredo - Fernando Iregui - María Clara Garrido</t>
  </si>
  <si>
    <r>
      <rPr>
        <b/>
        <sz val="11"/>
        <rFont val="Calibri"/>
        <family val="2"/>
        <scheme val="minor"/>
      </rPr>
      <t>Hallazgo 77. Administrativo y Disciplinario - Imposición de Multas en Otrosí 16</t>
    </r>
    <r>
      <rPr>
        <sz val="11"/>
        <rFont val="Calibri"/>
        <family val="2"/>
        <scheme val="minor"/>
      </rPr>
      <t>. En el contenido de lo otrosí 16 y su modificatorios, el plazo de entrega de las obras adicionales se encuentra fenecido, en cuanto al 5.75% pendiente de entrega no se evidencia actuación sancionatoria alguna por parte de la Agencia Nacional de Infraestructura (Multas), que busque proteger los intereses de esta última.</t>
    </r>
  </si>
  <si>
    <t>Debido a que la Entidad no da aplicación a la multas o sanciones a los contratistas cuando estos incumplen con sus obligaciones.</t>
  </si>
  <si>
    <t>No se busca  proteger los intereses de esta Agencia  ni documento que soporte la prorroga respectiva para la ejecución final de dichas obras si a ello hubo lugar.</t>
  </si>
  <si>
    <t>1. Verificar el % de avance de las obras del Otrosí 16.  2. Verificar que la obra se hubiera ejecutado en los plazos pactados .3. En caso de incumplimiento aplicar las sanciones previstas en el contrato. 4. Remitir a control interno disciplinario</t>
  </si>
  <si>
    <t>1.Informe de la Interventoría sobre el cumplimiento de las obras. 
2. Informe técnico de la supervisión del contrato 
3. Concepto del área jurídica con acciones a seguir</t>
  </si>
  <si>
    <r>
      <t xml:space="preserve">
</t>
    </r>
    <r>
      <rPr>
        <b/>
        <sz val="11"/>
        <rFont val="Calibri"/>
        <family val="2"/>
        <scheme val="minor"/>
      </rPr>
      <t>Hallazgo 81. Administrativo, Disciplinario  - Documentos Soporte de los Otrosí 10 y 12</t>
    </r>
    <r>
      <rPr>
        <sz val="11"/>
        <rFont val="Calibri"/>
        <family val="2"/>
        <scheme val="minor"/>
      </rPr>
      <t>. La Agencia Nacional de Infraestructura no cuenta con los documentos soportes de los estudios técnicos, legales, económicos y financieros de los Otrosíes No. 10 y 12, de acuerdo con lo informado en el oficio  2011-100-015423-1 de fecha 01 noviembre de 2011. Lo anterior contraviene lo estatuido en el literal d) del artículo 4 de la Ley 594 de 2000.</t>
    </r>
  </si>
  <si>
    <t>Debido a que la Entidad no estableció  oportunamente los mecanismos de control, calidad y oportunidad en la  información requerida para el análisis de la concesión.</t>
  </si>
  <si>
    <t>El proceso auditor se vio limitado por cuanto la información requerida fue suministrada extemporáneamente y otra no ha sido suministrada.  La información requerida es de vital importancia para su análisis, determinar el cumplimiento de algunas obligaciones contractuales, establecer el desplazamiento del cronograma de obras, entre otros.</t>
  </si>
  <si>
    <t>1. Verificar en los Archivos Documentales de la entidad y la Interventoría, la existencia de los soportes documentales solicitados por el ente de control. 2. En caso de no encontrarse la documentación, la entidad con el apoyo de la Gerencia de Defensa Judicial adelantará el procedimiento GADF-P-012  3. La entidad continuará aplicando el Comité interno de Contratación como medida preventiva para que cualquier modificación contractual cuente con los soportes requeridos (estudios previos y demás).4. Resolución 959 de 2013 - Bitácora de Proyecto</t>
  </si>
  <si>
    <t>1. Correo electrónico solicitando la verificación documental al Archivo de la entidad. 
2. Correo electrónico solicitando la verificación documental al Archivo de la interventoría. 
3. Procedimiento GADF-P-012, si aplica.
4. Resolución 959 de 2013 - Bitácora del Proyecto</t>
  </si>
  <si>
    <r>
      <t xml:space="preserve">
</t>
    </r>
    <r>
      <rPr>
        <b/>
        <sz val="11"/>
        <rFont val="Calibri"/>
        <family val="2"/>
        <scheme val="minor"/>
      </rPr>
      <t>Hallazgo 84.  Administrativo y Disciplinario - Pago tardío de Actas ambientales</t>
    </r>
    <r>
      <rPr>
        <sz val="11"/>
        <rFont val="Calibri"/>
        <family val="2"/>
        <scheme val="minor"/>
      </rPr>
      <t xml:space="preserve">. Se observaron  valores y actas ambientales pendientes de pago. </t>
    </r>
  </si>
  <si>
    <t>La Entidad no cumple oportunamente con sus obligaciones contractuales.</t>
  </si>
  <si>
    <t>Situación esta que genera incumplimiento de sus obligaciones contractuales y el pago de interés.</t>
  </si>
  <si>
    <t xml:space="preserve"> Verificación y Evaluación  tecnica, ambiental y legal de la  supuesta deuda ambiental. Remitir a control interno disciplinario</t>
  </si>
  <si>
    <t>1. Remisión de antecedentes a Carretero por parte de la Gerencia Ambiental
2. Concepto de la interventoría. 
3. Concepto Financiero. 
4. Concepto técnico. 
5. concepto jurídico
6. Manual de Interventoría y Supervisión</t>
  </si>
  <si>
    <r>
      <t xml:space="preserve">Vicepresidencia de Gestión Contractual - </t>
    </r>
    <r>
      <rPr>
        <sz val="11"/>
        <rFont val="Calibri"/>
        <family val="2"/>
        <scheme val="minor"/>
      </rPr>
      <t>Vicepresidencia Jurídica - Vicepresidencia de Planeación, Riesgos y Entorno</t>
    </r>
  </si>
  <si>
    <r>
      <rPr>
        <b/>
        <sz val="11"/>
        <rFont val="Calibri"/>
        <family val="2"/>
        <scheme val="minor"/>
      </rPr>
      <t xml:space="preserve">Hallazgo 86. Administrativo y Disciplinario. Incertidumbre sobre el cumplimiento de las especificaciones de la Ley 105 de 1993 y de las pactadas en los contratos modificatorios 16 y 20. </t>
    </r>
    <r>
      <rPr>
        <sz val="11"/>
        <rFont val="Calibri"/>
        <family val="2"/>
        <scheme val="minor"/>
      </rPr>
      <t xml:space="preserve">
En las Actas de verificación de obras suscritas en desarrollo de los Otrosíes No 16 y No. 20, no se evidencia el cumplimiento de las especificaciones técnicas, las características geométricas y la localización definitiva de las obras contratadas, sino que se señalan avances en porcentaje, generando incertidumbre sobre el cumplimiento de las especificaciones de los modificatorios y de la ley 105 de 1993, sobre las obras efectivamente recibidas y los montos efectivamente pagados.</t>
    </r>
  </si>
  <si>
    <t>Debido a que la Entidad no estableció  oportunamente los mecanismos de control, calidad y oportunidad en la aplicación  de la Ley 105 de 1993.</t>
  </si>
  <si>
    <t>Incumplimiento en las especificaciones de la Ley 105 de 1993,</t>
  </si>
  <si>
    <t xml:space="preserve">Resultado de las mesas de trabajo interdisciplinarias efectuadas,  establecer  las acciones a desplegar   </t>
  </si>
  <si>
    <t>Se verificara que en las MEMORIAS TECNICAS las obras contratadas se construyeron  bajo el cumplimiento de las especificaciones y las características geométricas y técnicas del contrato .Remitir a control interno disciplinario</t>
  </si>
  <si>
    <t xml:space="preserve">1. Oficio requerimiento a la  Interventoría                
2. Análisis técnico de la supervisión del contrato 
</t>
  </si>
  <si>
    <r>
      <t xml:space="preserve">
</t>
    </r>
    <r>
      <rPr>
        <b/>
        <sz val="11"/>
        <rFont val="Calibri"/>
        <family val="2"/>
        <scheme val="minor"/>
      </rPr>
      <t>Hallazgo 88. Administrativo y Disciplinario (I.P.)- Modelo Financiero</t>
    </r>
    <r>
      <rPr>
        <sz val="11"/>
        <rFont val="Calibri"/>
        <family val="2"/>
        <scheme val="minor"/>
      </rPr>
      <t>. Se presenta incertidumbre en el método utilizado por la Entidad para incrementar el ingreso esperado de $76.900 millones de dic/00 a $282.305 millones de dic/00, debido a que la Agencia suministró los soportes financieros incompletos de los adicionales 2, 9 y 12 al contrato de concesión No.1161/01, generando una explicación insuficiente de las cifras mencionadas.</t>
    </r>
  </si>
  <si>
    <t xml:space="preserve"> la Agencia suministró los soportes financieros incompletos  de los adicionales 2, 9 y 12 al contrato de concesión No 1161/01</t>
  </si>
  <si>
    <t>Generando una explicación insuficiente de las cifras mencionadas o se llegan a las cifras del contrato y sus adicionales</t>
  </si>
  <si>
    <t>1. Informe financiero
2. Informe técnico
3. Concepto jurídico con formulación de acciones jurídicas, de cara al contrato
4. Informe integral de cara a la liquidación
5. Res. 959 de 2013 - Bitácora del proyecto
6. Memorando a DJ
7. Manual de Contratación
8. Res. Que crea y regula el Comité de Contratación
9. Procedimiento para las modificaciones contractuales</t>
  </si>
  <si>
    <r>
      <rPr>
        <b/>
        <sz val="11"/>
        <rFont val="Calibri"/>
        <family val="2"/>
        <scheme val="minor"/>
      </rPr>
      <t xml:space="preserve">
Hallazgo 89. Administrativo y Disciplinario- Adiciones al Contrato de concesión. </t>
    </r>
    <r>
      <rPr>
        <sz val="11"/>
        <rFont val="Calibri"/>
        <family val="2"/>
        <scheme val="minor"/>
      </rPr>
      <t xml:space="preserve">El Contrato de Concesión, en adelante CC-1161-01 fue objeto de 17 modificaciones consistentes en 15 Otrosíes y 2 Actas de Entendimiento, las cuales modificaron tanto el alcance del objeto contractual, el plazo y la forma de remuneración, las cuales superaron el 50% del límite establecido en el artículo 40 de la Ley 80 de 1993. </t>
    </r>
  </si>
  <si>
    <t xml:space="preserve">La entidad al suscribir los adicionales 2, 9, 12 y 15 superaron los límites legales señalados. </t>
  </si>
  <si>
    <t xml:space="preserve">Incumplimiento del articulo 40 de la ley 80 de 1993. Adiciones que demuestran deficiencias graves en la planeación técnica y financiera del contrato tantas veces mencionado.  </t>
  </si>
  <si>
    <r>
      <rPr>
        <b/>
        <sz val="11"/>
        <rFont val="Calibri"/>
        <family val="2"/>
        <scheme val="minor"/>
      </rPr>
      <t>Hallazgo 90. Administrativo, Disciplinario y Penal – Otrosí No 15</t>
    </r>
    <r>
      <rPr>
        <sz val="11"/>
        <rFont val="Calibri"/>
        <family val="2"/>
        <scheme val="minor"/>
      </rPr>
      <t>. El contrato de concesión No.1161 de 2001 Zipaquirá-Bucaramanga (Palenque) alcanzó  el 9 de enero de 2012    el Ingreso Esperado pactado para remunerar las obligaciones del concesionario en el contrato inicial (clausula 11) y sus adicionales, por lo tanto se deberán reversar los bienes que hacen parte del proyecto; sin embrago, el 24/12/2008 se suscribió el Otrosí No.15 pactando obras adicionales cuyo cronograma de ejecución está programado hasta el año 2013.</t>
    </r>
  </si>
  <si>
    <t>Se suscribió el otrosí No.15, cuyo cronograma de ejecución está programado hasta el año 2013 a pesar que el plazo de la concesión había terminado</t>
  </si>
  <si>
    <t>No se realizará la reversión total de la misma establecida desde los Pliegos de Condiciones hasta el Contrato en la Cláusula 14. Adicionalmente no es claro cómo se llevará a cabo un proceso de reversión “parcial” de la concesión.</t>
  </si>
  <si>
    <t>1. Informe integral que incluye el concepto de la banca de inversión
2. Retención de vigencia futura 2013                                         
3. Manual de Contratación
4. Res. 959 de 2013 - Bitácora del proyecto
5. Res. Que crea y regula el Comité de Contratación
6. Procedimiento para las modificaciones contractuales
7. Manual de Supervisión e Interventoría
8. Memorando a DJ</t>
  </si>
  <si>
    <r>
      <t xml:space="preserve">
</t>
    </r>
    <r>
      <rPr>
        <b/>
        <sz val="11"/>
        <rFont val="Calibri"/>
        <family val="2"/>
        <scheme val="minor"/>
      </rPr>
      <t xml:space="preserve">Hallazgo 91. Administrativo. Adicional No. 9 y 12. </t>
    </r>
    <r>
      <rPr>
        <sz val="11"/>
        <rFont val="Calibri"/>
        <family val="2"/>
        <scheme val="minor"/>
      </rPr>
      <t xml:space="preserve">Deficiencias en la planeación de obras adicionales - Otrosí 9 y 12.El INCO hoy Agencia Nacional de Infraestructura, realizó adiciones al Contrato 001161 de 2001 así: Se suscribió el Adicional No 9 del 22 de Septiembre de 2005 con valor de las inversiones de  $15.300.000.000 (Dic./00) y el Adicional No 12 del 9 de Junio de 2006 con valor de las inversiones de $12.000.000.000 (Dic./00). En estas adiciones primó el criterio financiero sobre el técnico, al no determinar claramente el requerimiento técnico, sino el presupuestal. </t>
    </r>
  </si>
  <si>
    <t>En los adicionales 9 y 12 primó el criterio financiero sobre el técnico, al no determinar claramente el requerimiento técnico, sino el presupuestal.</t>
  </si>
  <si>
    <t>No existía certeza técnica de las obras que realmente se requerían en los adicionales 9 y 12 y en cambio se recurrió a contratar obras adicionales a partir de un monto presupuestal</t>
  </si>
  <si>
    <t>1. Informe sobre las adiciones efectuadas
2. Manual de Contratación
3. Res. 959 de 2013 - Bitácora del Proyecto
4. Res. Que crea y regula el Comité de Contratación
5. Procedimiento para las modificaciones contractuales</t>
  </si>
  <si>
    <r>
      <rPr>
        <b/>
        <sz val="11"/>
        <rFont val="Calibri"/>
        <family val="2"/>
        <scheme val="minor"/>
      </rPr>
      <t>Hallazgo 93. Administrativo. Negligencia en el seguimiento a la Gestión Predial, Social y Ambiental de competencia del Concesionario.</t>
    </r>
    <r>
      <rPr>
        <sz val="11"/>
        <rFont val="Calibri"/>
        <family val="2"/>
        <scheme val="minor"/>
      </rPr>
      <t xml:space="preserve"> El INCO, hoy Agencia Nacional de Infraestructura, ha sido negligente en la responsabilidad de verificar que la Concesionaria Unión Temporal Los Comuneros ejecute en orden lógico y en momento oportuno, las actividades derivadas de la gestión social, predial y ambiental atribuidas en virtud del Contrato de Concesión y cumpla con las disposiciones de la ley 99 de 1993 y los demás actos administrativos derivados de la misma. </t>
    </r>
  </si>
  <si>
    <t xml:space="preserve">La Agencia, ha sido negligente en la responsabilidad de verificar que la Concesionaria ejecute en orden lógico y en momento oportuno, las actividades derivadas de la gestión social, predial y ambiental atribuidas en virtud del Contrato de Concesión </t>
  </si>
  <si>
    <t>Con lo anterior se ha incumplido con lo pactado en la Cláusula 25 del Contrato: “Manejo Ambiental del Proyecto”; aumentó el riesgo de la infraestructura existente</t>
  </si>
  <si>
    <t>Lograr el cumplimiento del concesionario y fortalecer los lineamientos de monitoreo y control de los proyectos</t>
  </si>
  <si>
    <t>1. Informe de gestión con soportes  que presenta el seguimiento y control de las actividades prediales, sociales y ambientales, conforme a las mesas  de trabajo realizadas  con el Concesonario.
2.  Pronunciamiento formal de la Vicepresidencia Juridica  de acuerdo al informe  de Gestión  ambiental  presentado, de la No procedencia de cobro  al Concesionario 
3. Contrato Estándar 4G
4. Manual de Supervisión e Interventoría
5. Informe de cierre</t>
  </si>
  <si>
    <t>1. Informe de Gestión.
2, Pronunciamiento Viceprecidencia Juridica
3. Contrato Estándar 4G
4. Manual de Supervisión e Interventoría
5. Informe de cierre</t>
  </si>
  <si>
    <t>INF 6. MM&amp;D  Rad. No. 2016-409-089297-2 pag. 6</t>
  </si>
  <si>
    <t>Este Hallazgo consolida los siguientes: 118-190 de AR2008, 22720 de AR2008 y 518-94 de AE2011</t>
  </si>
  <si>
    <r>
      <rPr>
        <b/>
        <sz val="11"/>
        <rFont val="Calibri"/>
        <family val="2"/>
        <scheme val="minor"/>
      </rPr>
      <t xml:space="preserve">H118-190 - AR2008 -Administrativo - Atraso de Obras
</t>
    </r>
    <r>
      <rPr>
        <sz val="11"/>
        <rFont val="Calibri"/>
        <family val="2"/>
        <scheme val="minor"/>
      </rPr>
      <t>En la concesión Córdoba – Sucre, según los compromisos contractuales, durante el primer año de la etapa de construcción se deben realizar obras de construcción, rehabilitación y mejoramiento de diferentes tramos, los cuales en algunos casos tienen retrasos considerables que no permiten prever su terminación en los términos previstos (hasta el 1 de noviembre de 2009 en algunos casos y en otros porcentajes de ejecución de obra anual), debido a deficiencias en la gestión, el control y seguimiento por parte de la entidad, lo que podría generar riesgos de incumplimientos de los programas de obra y del contrato</t>
    </r>
    <r>
      <rPr>
        <b/>
        <sz val="11"/>
        <rFont val="Calibri"/>
        <family val="2"/>
        <scheme val="minor"/>
      </rPr>
      <t xml:space="preserve">. 
H227-20 -  AR2008 -Administrativo -  </t>
    </r>
    <r>
      <rPr>
        <sz val="11"/>
        <rFont val="Calibri"/>
        <family val="2"/>
        <scheme val="minor"/>
      </rPr>
      <t xml:space="preserve">Se presenta un beneficio adicional del concesionario en $12.116 millones de diciembre de 2005, ocasionados por retrasos en el cronograma de obra en los hitos 1, 3, 4 y 6, generando desequilibrio en contra del Estado, lo anterior  teniendo en cuenta que la clausula 12 establece que las obras de construcción y rehabilitación se entregarán en un plazo máximo de 42 meses a partir de la fecha de suscripción del acta de iniciación de la etapa de construcción, de acuerdo a los hitos del contrato, de la siguiente manera los hitos 1, 3, 4 y 6 se realizarán del mes 1 al 12; hitos 5 y 7 del 12 al 30; hito 2 del 24 al 42 y el hito 8 del 24 al 30. </t>
    </r>
    <r>
      <rPr>
        <b/>
        <sz val="11"/>
        <rFont val="Calibri"/>
        <family val="2"/>
        <scheme val="minor"/>
      </rPr>
      <t xml:space="preserve">
Hallazgo 518 -94.  Administrativo, Disciplinario y Fiscal - Alcance Básico Hito 3, 4 y 6 - Desplazamiento del Cronograma. </t>
    </r>
    <r>
      <rPr>
        <sz val="11"/>
        <rFont val="Calibri"/>
        <family val="2"/>
        <scheme val="minor"/>
      </rPr>
      <t>El Inco no ha tomado las medidas conducentes para que se realice la compensación por el desequilibrio originado por la reprogramación de las obras correspondientes a los hitos 3, 4 y 6. En razón a lo anterior,  se estaría ante una gestión antieconómica, ineficiente e ineficaz, vulnerándose lo estipulado en el Numeral 8º del Artículo 4 de la Ley 80 de 1993.</t>
    </r>
  </si>
  <si>
    <t xml:space="preserve">El INCO  acordó con el concesionario la reprogramación del cronograma de los hitos 3, 4 y 6 del alcance básico del contrato con esta variación del cronograma, implica que el concesionario no ejecute las obras de construcción, el mejoramiento, la rehabilitación y los mantenimientos en las fechas y condiciones inicialmente previstas. </t>
  </si>
  <si>
    <t xml:space="preserve">Efecto  económico que se mide en un mayor beneficio recibido por el concesionario. </t>
  </si>
  <si>
    <t>Obtener decisión de la justicia arbitral que resuelva si efectivamente se presentó desplazamiento en el Cronograma de Inversiones.</t>
  </si>
  <si>
    <t>1. Preparación y Presentación Reforma de la demanda de Reconvención (Pretensiones 2,4 y 8)
2.Contrato Estándar 4G                                                                                                          3.Manual de Supervisión e Interventoría                                                                              4.Manual de Contratación</t>
  </si>
  <si>
    <t>1. Preparación y Presentación Reforma de la demanda de Reconvención (Pretensiones 2,4 y 8)
2.Contrato Estándar 4G                           3.Manual de Supervisión e Interventoría
4.Manual de Contratación</t>
  </si>
  <si>
    <r>
      <rPr>
        <b/>
        <sz val="11"/>
        <rFont val="Calibri"/>
        <family val="2"/>
        <scheme val="minor"/>
      </rPr>
      <t xml:space="preserve"> Apertura de Indagación Preliminar 007  de 2014 mediante Auto No. 0107
del 14 de agosto de 2014. LMSC
Hace referencia sólo al hallazgo 518-94.</t>
    </r>
    <r>
      <rPr>
        <sz val="11"/>
        <rFont val="Calibri"/>
        <family val="2"/>
        <scheme val="minor"/>
      </rPr>
      <t xml:space="preserve"> Auto No. 00069 del 11/02/2016 emanado del despacho del Contralor Delegado de Investigaciones, Juicios Fiscales y Jurisdicción Coactiva, Silvano Gómez Strauch.  El Grupo Auditor, determinó un posible desequilibrio financiero del contrato en favor del concesionario en cuantía de $ 821.000.000, de acuerdo al ejercicio financiero por él realizado, pero dicho ejercicio no reúne los elementos necesarios, para ser tomado como un informe técnico, a partir del cual pueda sostenerse como fundamento de la existencia del hecho ni del presunto daño al patrimonio del Estado. El análisis no se realizó sobre el modelo financiero del contrato, es decir, no corresponde al desarrollo real del contrato. El Grupo Auditor, no logra exponer con claridad, cómo estructuró el modelo financiero que fue la base del hallazgo y no logra establecer que en efecto la reprogramación de obras pactadas a través del Acta de Supsensión y reprogramación  firmada el 15/10/2009 haya tenido efecto sobre la estructura finaniera del contrato generando el desequilibrio a que se alude. El Despacho procedió a archivar la presente indagación preliminar en lo relacionado con el Hecho 1 (h:518-94), debido a queno se cuenta con la prueba técnica idónea y conducente que permita sostener la existencia del presunto detrimento, lo cual se traduce en que no se reúnen los requisitos para dar apertura a un proceso de responsabilidad fiscal y por ende para dar traslado de esta actuación a la dependencia competente para ello. 
</t>
    </r>
    <r>
      <rPr>
        <b/>
        <sz val="11"/>
        <rFont val="Calibri"/>
        <family val="2"/>
        <scheme val="minor"/>
      </rPr>
      <t xml:space="preserve">Mediante Auto No. 069 del 11-feb-2016 se decreta el cierre y archivo de la I.P.  007-2014 LMSC </t>
    </r>
  </si>
  <si>
    <t>Auto No. 069 del 11-feb-2016</t>
  </si>
  <si>
    <r>
      <rPr>
        <b/>
        <sz val="11"/>
        <rFont val="Calibri"/>
        <family val="2"/>
        <scheme val="minor"/>
      </rPr>
      <t xml:space="preserve">Hallazgo 95. Administrativo, Disciplinario, (I.P.) - Alcance Básico del Contrato No.002-2007 y del Otrosí No.1. </t>
    </r>
    <r>
      <rPr>
        <sz val="11"/>
        <rFont val="Calibri"/>
        <family val="2"/>
        <scheme val="minor"/>
      </rPr>
      <t>Se observa que la inclusión nuevamente de las obras de construcción de las estaciones de peaje Las Flores y Los Garzones en el otrosí No.1, configuran un doble reconocimiento o pago por parte del INCO (hoy Agencia Nacional de Infraestructura) al Concesionario.</t>
    </r>
  </si>
  <si>
    <t xml:space="preserve">Con el otrosí No 1 se contrato nuevamente la construcción de las estaciones de peaje Las Flores y Los Garzones, las cuales ya hacían parte del  alcance básico del contrato. </t>
  </si>
  <si>
    <t>Se esta configurando un doble reconocimiento o pago por parte del INCO (hoy ANI) al Concesionario, por las obras mencionadas.</t>
  </si>
  <si>
    <t>1. Preparación y Presentación Reforma de la demanda de Reconvención (Pretensión 3)(80%)
2. Manual de Contratación 
3. Res. 959 de 2013- Bitacora                             4.Manual de Supervisión e Interventoría</t>
  </si>
  <si>
    <t>1. Preparación y Presentación Reforma de la demanda de Reconvención (Pretensión 3)(80%)
2. Manual de Contratación 
3.Res. 959 de 2013- Bitacora                                                                        4.Manual de Supervisión e Interventoría</t>
  </si>
  <si>
    <r>
      <rPr>
        <b/>
        <sz val="11"/>
        <rFont val="Calibri"/>
        <family val="2"/>
        <scheme val="minor"/>
      </rPr>
      <t xml:space="preserve"> Apertura de Indagación Preliminar 007  de 2014 mediante Auto No. 0107
del 14 de agosto de 2014. LMSC
No registra valor.</t>
    </r>
    <r>
      <rPr>
        <sz val="11"/>
        <rFont val="Calibri"/>
        <family val="2"/>
        <scheme val="minor"/>
      </rPr>
      <t xml:space="preserve"> Auto  No. 00069 del 11/02/2016. emanado del Contralor Delegado de Investigaciones, Juicios Fiscales y Jurisdicción Coactiva, decide archivar la investigación considerando    el  Despacho,   que en este caso no se tiene claridad sobre la existencia del hecho y de manera lógica tampoco sobre el presunto daño derivado del mismo, debido a que ni como soporte del hallazgo fiscal ni dentro del trámite de la indagación preliminar fue practicada la prueba técnica idónea y conducente, a través de la cual se analizaran las situaciones planteadas como irregulares y se llegara a conclusiones fundadas, este Despacho procederá a archivar la presente indagación  preliminar en lo relacionado con el Hecho 2, ya que no se reúnen los requisitos para dar apertura a un proceso de responsabilidad fiscal y por ende para dar traslado de esta actuación a la dependencia competente para ello</t>
    </r>
  </si>
  <si>
    <t>Auto No. 00069 del 11-feb-2016</t>
  </si>
  <si>
    <r>
      <rPr>
        <b/>
        <sz val="11"/>
        <rFont val="Calibri"/>
        <family val="2"/>
        <scheme val="minor"/>
      </rPr>
      <t>Hallazgo 96.  Administrativo, Disciplinario y Fiscal - Otrosí No.1 Reconocimiento Mayor Valor en Modelo, Costo Rehabilitación y Cronograma. PENDIENTE INVESTIGACIONES</t>
    </r>
    <r>
      <rPr>
        <sz val="11"/>
        <rFont val="Calibri"/>
        <family val="2"/>
        <scheme val="minor"/>
      </rPr>
      <t>. El componente financiero del Otrosí No.1 implica un desequilibrio de la ecuación contractual, en contra del Estado y a favor del Concesionario, representado en un incremento del VPN en un monto estimado de $7.755 millones ($ de 2005) que indexados a diciembre de 2011 corresponden a $10.065 millones.</t>
    </r>
  </si>
  <si>
    <t>Los valores incluidos en el modelo marginal del otrosí No 1 por rehabilitación y mantenimiento no se ajustaron a los de la estructuración del proyecto, eran suficientes para intervenir un número de km mayor al pactado, y su cronograma de ejecución de obras no se ajusta a lo pactado contractualmente.</t>
  </si>
  <si>
    <t>1. Preparación y Presentación Reforma de la demanda de Reconvención (Pretensión 12)
2. Res. 959 de 2013 - Bitácora                                                                                                        3.Manual de Contratación                                                                                4. Manual de Supervisión e Interventoría                                                                        5. Contrato Estándar 4G</t>
  </si>
  <si>
    <r>
      <rPr>
        <b/>
        <sz val="11"/>
        <rFont val="Calibri"/>
        <family val="2"/>
        <scheme val="minor"/>
      </rPr>
      <t xml:space="preserve"> Apertura de Indagación Preliminar 007  de 2014 mediante Auto No. 0107
del 14 de agosto de 2014. LMSC</t>
    </r>
    <r>
      <rPr>
        <sz val="11"/>
        <rFont val="Calibri"/>
        <family val="2"/>
        <scheme val="minor"/>
      </rPr>
      <t xml:space="preserve">
Auto  No. 00069 del 11/02/2016. emanado del Contralor Delegado de Investigaciones, Juicios Fiscales y Jurisdicción Coactiva, decide archivar la investigación considerando    el  Despacho,   que debe concluirse que si bien en este caso se menciona la existencia de un presunto desequilibrio de la ecuación financiera del contrato 002 de 2007 a favor del concesionario y en contra del Estado, derivada de los hechos que se plantean como irregulares, no se cuenta con la prueba idónea, que correspondería a una prueba técnica, por medio de la cual se demuestre que el modelo financiero del Otrosí No. 1 al contrato 002 de 2007, haya incorporado situaciones distintas a las que el mismo Otrosí señalaba en cuanto a costos, cronograma de ejecución y kilómetros a intervenir, siendo estas perjudiciales para los intereses patrimoniales del Estado En el presente caso, como ha sido expuesto, no se cuenta con pruebas que soporten la existencia de los hechos irregulares por los cuales se dio apertura a esta indagación preliminar y por ende tampoco la existencia de un detrimento al patrimonio público.
Lo anterior debido a que no fue posible recaudar la totalidad de la documentación relacionada con estos hechos y porque tampoco fue posible practicar la prueba técnica, que es la que se considera como idónea en este caso, por medio de la cual pudiera verificarse la existencia de los situaciones irregulares y del presunto daño, la cual tampoco obraba como soporte del respectivo hallazgo fiscal
</t>
    </r>
  </si>
  <si>
    <t>Auto  No. 00069 del 11feb-2016</t>
  </si>
  <si>
    <t>Este Hallazgo consolida los siguientes: 228-21 de AR2009 y 521-97 de AE2011</t>
  </si>
  <si>
    <r>
      <rPr>
        <b/>
        <sz val="11"/>
        <rFont val="Calibri"/>
        <family val="2"/>
        <scheme val="minor"/>
      </rPr>
      <t xml:space="preserve">H228-21 - AR2009 -Administrativo - Reconocimiento costos de operación
</t>
    </r>
    <r>
      <rPr>
        <sz val="11"/>
        <rFont val="Calibri"/>
        <family val="2"/>
        <scheme val="minor"/>
      </rPr>
      <t>Se evidencia un mayor ingreso esperado en $18.434 millones de diciembre de 2005, ocasionados por el mayor reconocimiento en los costos de operación, mantenimiento rutinario y periódico, generando pagos más onerosos por las obras contratadas en el alcance opcional, comparadas con las del contrato inicial o alcance básico</t>
    </r>
    <r>
      <rPr>
        <b/>
        <sz val="11"/>
        <rFont val="Calibri"/>
        <family val="2"/>
        <scheme val="minor"/>
      </rPr>
      <t xml:space="preserve">
Hallazgo 97.  Administrativo, Disciplinario y Fiscal- Otrosí No.3, Doble Reconocimiento por Mantenimiento y Operación. PENDIENTE INVESTIGACIONES</t>
    </r>
    <r>
      <rPr>
        <sz val="11"/>
        <rFont val="Calibri"/>
        <family val="2"/>
        <scheme val="minor"/>
      </rPr>
      <t>. El modelo financiero del Otrosí No.3 incluye valores que implican un doble reconocimiento de los costos de mantenimiento y operación del contrato básico entre las vigencias 2023 y 2026, montos que representan un incremento no justificado del VPN en $2.537 millones ($ de 2005) que indexados a pesos de diciembre 2011 ascienden a $3.293 millones.</t>
    </r>
  </si>
  <si>
    <t>El modelo financiero del Otrosí No.3 incluye valores que implican un doble reconocimiento de los costos de mantenimiento y operación del contrato básico entre las vigencias 2023 y 2026.</t>
  </si>
  <si>
    <t>Efecto  económico que se mide en un mayor beneficio recibido por el concesionario, por el doble reconocimiento del mantenimiento y operación del proyecto básico entre 2023 y 2036.</t>
  </si>
  <si>
    <t>1. Preparación y Presentación Reforma de la demanda de Reconvención (Pretensión 18)
2. Res. 959 de 2013 - Bitácora                                                                                                          3.Manual de Contratación                                                                                 4. Manual de Supervisión e Interventoría                                                                      5. Contrato Estándar 4G</t>
  </si>
  <si>
    <r>
      <rPr>
        <b/>
        <sz val="11"/>
        <rFont val="Calibri"/>
        <family val="2"/>
        <scheme val="minor"/>
      </rPr>
      <t xml:space="preserve"> Apertura de Indagación Preliminar 007  de 2014 mediante Auto No. 0107
del 14 de agosto de 2014. LMSC
Hace referencia sólo al hallazgo 97.</t>
    </r>
    <r>
      <rPr>
        <sz val="11"/>
        <rFont val="Calibri"/>
        <family val="2"/>
        <scheme val="minor"/>
      </rPr>
      <t xml:space="preserve"> Auto  No. 00069 del 11/02/2016. emanado del Contralor Delegado de Investigaciones, Juicios Fiscales y Jurisdicción Coactiva, decide archivar la investigación considerando    el  Despacho que Revisando la indagación preliminar y el hallazgo fiscal con base en el cual se dio inicio a esta, se observa que el análisis que se tomó para efectos de dar apertura a esta actuación, no cuenta con fundamento probatorio. Si bien dentro de las pruebas aportadas como soporte de los hallazgos fiscales e incorporadas a esta indagación preliminar, obra un archivo denominado "Anexo 6 Modelo CSCGR GAC Otrosí 3, el mismo es insuficiente para sustentar las conclusiones a las que llegó el Grupo Auditor en lo relacionado con la existencia del hecho y del presunto detrimento al patrimonio del Estado.  Atendiendo a que por las razones señaladas el material que soportaba el hallazgo fiscal era insuficiente para demostrar la existencia del hecho y del presunto daño, este Despacho procedió a decretar la práctica de un informe técnico a ser rendido por un grupo interdisciplinario de profesionales, con el fin de determinar estos aspectos. No obstante, la prueba señalada no pudo ser practicada al no haber sido posible la conformación del grupo de apoyo técnico requerido.</t>
    </r>
  </si>
  <si>
    <t>Auto  No. 00069 del 11-feb-2016.</t>
  </si>
  <si>
    <r>
      <rPr>
        <b/>
        <sz val="11"/>
        <rFont val="Calibri"/>
        <family val="2"/>
        <scheme val="minor"/>
      </rPr>
      <t xml:space="preserve">Hallazgo 98. No.  Administrativo, Disciplinario y Fiscal - Otrosí No.3 Desplazamiento del Cronograma “Vía Paralela Circunvalar de Montería”. </t>
    </r>
    <r>
      <rPr>
        <sz val="11"/>
        <rFont val="Calibri"/>
        <family val="2"/>
        <scheme val="minor"/>
      </rPr>
      <t>El INCO  acordó con el concesionario la modificación del cronograma previsto para la ejecución de la Vía Paralela a la Circunvalar de Montería que hace parte del Otrosí No.3, mediante acta suscrita el 15 de octubre de 2009, variación que implica que el concesionario no ejecutara las obras de construcción y mantenimiento rutinario y periódico en las fechas y condiciones inicialmente previstas. Dado que el Estado, a través del componente financiero del otrosí, remunera al concesionario por el cumplimiento de sus obligaciones desde la fecha inicialmente prevista, la modificación del cronograma genera un desequilibrio financiero en contra del Estado y a favor del concesionario en un monto estimado de $4.890 millones ($ de 2005) que indexados a pesos de diciembre de 2011 corresponden a $6.347 millones.</t>
    </r>
  </si>
  <si>
    <t>Con la firma del Acta de suspensión y reprogramación de 15 de octubre de 2009, Inco y el concesionario acordaron la modificación del cronograma, lo que implicó que el concesionario no ejecutara las obras de construcción y mantenimiento rutinario y periódico en las fechas y condiciones inicialmente prevista.</t>
  </si>
  <si>
    <t>Efecto  económico que se mide en un mayor beneficio recibido por el concesionario, por el desplazamiento de la inversión pactada.</t>
  </si>
  <si>
    <t>1. Preparación y Presentación Reforma de la demanda de Reconvención (Pretensión 16)
2.Contrato Estándar 4G                                                                                           3.Manual de Supervisión e Interventoría                                                                4.Manual de Contratación</t>
  </si>
  <si>
    <t>1. Preparación y Presentación Reforma de la demanda de Reconvención (Pretensión 16)
2.Contrato Estándar 4G                                                                                           3.Manual de Supervisión e Interventoría
4.Manual de Contratación</t>
  </si>
  <si>
    <r>
      <rPr>
        <b/>
        <sz val="11"/>
        <rFont val="Calibri"/>
        <family val="2"/>
        <scheme val="minor"/>
      </rPr>
      <t xml:space="preserve"> Apertura de Indagación Preliminar 007  de 2014 mediante Auto No. 0107
del 14 de agosto de 2014. LMSC</t>
    </r>
    <r>
      <rPr>
        <sz val="11"/>
        <rFont val="Calibri"/>
        <family val="2"/>
        <scheme val="minor"/>
      </rPr>
      <t xml:space="preserve">
Auto  No. 00069 del 11/02/2016. emanado del Contralor Delegado de Investigaciones, Juicios Fiscales y Jurisdicción Coactiva, decide archivar la investigación considerando    el  Despacho que  no obra la prueba técnica, que es la que se considera conducente en este caso habida cuenta de la naturaleza del hecho investigado, a través de la cual, con base en un estudio de las circunstancias que fueron aconteciendo dentro del contrato 002 de 2007 en relación con la obra de la Paralela a la Circunvalar de Montería, se haya logrado establecer que en efecto la suspensión de la misma y por ende la modificación causada al cronograma, haya tenido el efecto de generar un desequilibrio financiero del contrato en contra del Estado, reflejado en un daño patrimonial cierto y verificable financiera y contablemente.</t>
    </r>
  </si>
  <si>
    <r>
      <rPr>
        <b/>
        <sz val="11"/>
        <rFont val="Calibri"/>
        <family val="2"/>
        <scheme val="minor"/>
      </rPr>
      <t>Hallazgo 99. Administrativo, Disciplinario (I.P.) - Otrosí No.3 Inclusión del AIU</t>
    </r>
    <r>
      <rPr>
        <sz val="11"/>
        <rFont val="Calibri"/>
        <family val="2"/>
        <scheme val="minor"/>
      </rPr>
      <t xml:space="preserve">. El modelo financiero del Otrosí No.3 incluye la Administración, Imprevistos y Utilidades – AIU- como componente del costo de las obras. La inclusión de estos valores presuntamente representa un doble reconocimiento de los costos de administración, imprevistos y utilidades, debido a que el modelo financiero también incluye el componente “Costos Administrativos y Operaciones Adicionales” para el que aplican un valor anual de $313 millones ($ de 2005); valor sustentado en el Estudio de Conveniencia y Oportunidad en el que indican en el numeral 7.3.6 Costos de Operación y Administrativos. </t>
    </r>
  </si>
  <si>
    <t xml:space="preserve">En el Otrosí No 3, se incluyó el AIU como componente del costo de las obras, no obstante que en el modelo financiero se contemplan estos ítems: "Costos administrativos y operaciones adicionales", y la TIR como utilidad y los imprevistos son riesgos asumidos por el concesionario. </t>
  </si>
  <si>
    <t>La inclusión de estos valores representan un doble reconocimiento de los costos de administración, imprevistos y utilidades en el otrosí No 3 y en el contrato inicial.</t>
  </si>
  <si>
    <t>1. Preparación y Presentación Reforma de la demanda de Reconvención (Pretensión 19 )
2.Manual de Contratación       3.Manual de Supervisión e Interventoría               
4. Res. 959 de 2013 - Bitácora</t>
  </si>
  <si>
    <t>1. Preparación y Presentación Reforma de la demanda de Reconvención (Pretensión 19 )
2.Manual de Contratación       
3.Manual de Supervisión e Interventoría               
4. Res. 959 de 2013 - Bitácora</t>
  </si>
  <si>
    <r>
      <rPr>
        <b/>
        <sz val="11"/>
        <rFont val="Calibri"/>
        <family val="2"/>
        <scheme val="minor"/>
      </rPr>
      <t xml:space="preserve"> Apertura de Indagación Preliminar 007  de 2014 mediante Auto No. 0107
del 14 de agosto de 2014. LMSC</t>
    </r>
    <r>
      <rPr>
        <sz val="11"/>
        <rFont val="Calibri"/>
        <family val="2"/>
        <scheme val="minor"/>
      </rPr>
      <t xml:space="preserve">
Auto  No. 00069 del 11/02/2016. emanado del Contralor Delegado de Investigaciones, Juicios Fiscales y Jurisdicción Coactiva, decide archivar la investigación considerando    el  Despacho que debido a que no obra la prueba técnica, que es la que se considera conducente en este caso habida cuenta la naturaleza del hecho investigado, a
través de la cual, con base en un estudio claro del modelo financiero del Otrosí No. 3 y de los demás aspectos requeridos, haya podido establecerse con claridad la
presunta irregularidad por la cual se dio apertura a esta indagación preliminar y haya podido identificarse de manera concreta el presunto daño derivado de la misma,
reflejado en un menoscabo cierto y verificable financiera y contablemente.</t>
    </r>
  </si>
  <si>
    <r>
      <rPr>
        <b/>
        <sz val="11"/>
        <rFont val="Calibri"/>
        <family val="2"/>
        <scheme val="minor"/>
      </rPr>
      <t>Hallazgo 100. No.  Administrativo, Disciplinario y Fiscal- Adicional No. 2 Forma de Pago-Recaudo Neto de Peajes</t>
    </r>
    <r>
      <rPr>
        <sz val="11"/>
        <rFont val="Calibri"/>
        <family val="2"/>
        <scheme val="minor"/>
      </rPr>
      <t>. se observa que contractualmente quedó pactado un reconocimiento al concesionario de un mes más del valor neto del recaudo del peaje El Carmen, sin que exista justificación alguna, implicando así un reconocimiento mayor que superaría el monto previsto para remunerar las obras objeto de la adición. Esta situación no ha sido advertida por el INCO (hoy Agencia Nacional de Infraestructura) y aunque no se han realizado dichos reconocimientos al concesionario, al momento de darse este pago se puede generar un daño al Estado. De acuerdo con el modelo financiero, el recaudo del peaje El Carmen en el mes de enero de 2013 correspondería a $430 millones ($ de 2005), valor que indexado a pesos de diciembre 2011 equivale a $558 millones.</t>
    </r>
  </si>
  <si>
    <t>En el adicional 2, contractualmente quedó pactado un reconocimiento al concesionario de un mes más del valor neto del recaudo del peaje El Carmen, sin que exista justificación alguna.</t>
  </si>
  <si>
    <t>Lo anterior implica un reconocimiento mayor por concepto de recaudo de peajes, que superaría el monto previsto para remunerar las obras objeto de la adición.</t>
  </si>
  <si>
    <t>Asegurar el cumplimiento normativo en relación con las modificaciones contractuales y el logro de los objetivos del proyecto</t>
  </si>
  <si>
    <t>1. Soportes de pago por reconocimiento al concesionario por Peaje El Carmen
2. Manual de Interventoría y Supervisión
3. Manual de Contratación
4. Contrato Estándar 4G</t>
  </si>
  <si>
    <r>
      <rPr>
        <b/>
        <sz val="11"/>
        <rFont val="Calibri"/>
        <family val="2"/>
        <scheme val="minor"/>
      </rPr>
      <t xml:space="preserve"> Apertura de Indagación Preliminar 007  de 2014 mediante Auto No. 0107
del 14 de agosto de 2014. LMSC</t>
    </r>
    <r>
      <rPr>
        <sz val="11"/>
        <rFont val="Calibri"/>
        <family val="2"/>
        <scheme val="minor"/>
      </rPr>
      <t xml:space="preserve">
Auto  No. 00069 del 11/02/2016. emanado del Contralor Delegado de Investigaciones, Juicios Fiscales y Jurisdicción Coactiva, decide archivar la investigación considerando    el  Despacho que debe señalar que si bien puede apreciarse una diferencia entre lo pactado en el Adicional No. 2 y los estudios de conveniencia y oportunidad en los términos que han sido descritos, lo cierto es que esta situación por sí sola no puede entenderse como generadora de daño. Lo anterior, en primer lugar, porque el proceso auditor a partir del cual se generó el hallazgo fiscal que dio origen a esta indagación preliminar, se desarrolló con anterioridad al mes de enero de 2013, siendo reportado también con anterioridad a esa fecha, motivo por el cual ni el hallazgo ni sus soportes aportan certeza sobre la generación de un daño patrimonial al Estado, que de haberse producido, habría sucedido posteriormente.
En segundo lugar, porque aun aceptando que el reconocimiento realizado a través del Adicional No. 2 en cuanto a la cesión al concesionario del valor neto del recaudo de la estación de peaje El Carmen del mes de enero de 2013 haya sido injustificado, es posible que la ANI haya tomado algún tipo de medida que evitara la generación del daño o corrigiera el daño causado.
</t>
    </r>
  </si>
  <si>
    <r>
      <rPr>
        <b/>
        <sz val="11"/>
        <rFont val="Calibri"/>
        <family val="2"/>
        <scheme val="minor"/>
      </rPr>
      <t>Hallazgo 101. No.  Administrativo, y Fiscal - Desequilibrio Financiero por Desplazamiento de Cronograma de Obras del Adicional 2</t>
    </r>
    <r>
      <rPr>
        <sz val="11"/>
        <rFont val="Calibri"/>
        <family val="2"/>
        <scheme val="minor"/>
      </rPr>
      <t xml:space="preserve">. Dado que el Estado, a través del componente financiero del otrosí, remunera al concesionario por el cumplimiento de sus obligaciones en la fecha inicialmente prevista, la modificación del cronograma genera un desequilibrio financiero a favor del concesionario en un monto estimado de $8.045 millones ($ de 2005) ($10.442  millones de $ de diciembre de 2011).  </t>
    </r>
  </si>
  <si>
    <t xml:space="preserve">Las fechas de ejecución de las obras inherentes al Adicional No.2 difieren de las previstas en el modelo financiero por cuanto las mismas se supeditaban a la suscripción de las actas de inicio. </t>
  </si>
  <si>
    <t xml:space="preserve">La modificación del cronograma en el adicional No 2, genera un desequilibrio financiero a favor del concesionario. </t>
  </si>
  <si>
    <t xml:space="preserve">1. Preparación y Presentación Reforma de la demanda de Reconvención  (Pretensión 22)
2. Manual de Contratación                     3. Manual de Supervisión e Interventoría                                
4. Contrato Estándar 4G
</t>
  </si>
  <si>
    <r>
      <rPr>
        <b/>
        <sz val="11"/>
        <rFont val="Calibri"/>
        <family val="2"/>
        <scheme val="minor"/>
      </rPr>
      <t xml:space="preserve"> Apertura de Indagación Preliminar 007  de 2014 mediante Auto No. 0107
del 14 de agosto de 2014. LMSC</t>
    </r>
    <r>
      <rPr>
        <sz val="11"/>
        <rFont val="Calibri"/>
        <family val="2"/>
        <scheme val="minor"/>
      </rPr>
      <t xml:space="preserve">
Auto  No. 00069 del 11/02/2016. emanado del Contralor Delegado de Investigaciones, Juicios Fiscales y Jurisdicción Coactiva, decide archivar la investigación considerando    el  Despacho que no obra la prueba técnica, que es la que se considera conducente en este caso, habida cuenta de la naturaleza del hecho investigado, a través de la cual, con base en un estudio concreto y específico de lo sucedido realmente durante la ejecución del contrato 002 de 2007, se haya logrado establecer que el desplazamiento del cronograma frente a las obras del Adicional 2 suspendidas a través del Acta del 15 de octubre de 2009, generó un desequilibrio financiero del contrato en contra del Estado, reflejado en un daño patrimonial cierto y verificable financiera y contablemente</t>
    </r>
  </si>
  <si>
    <r>
      <rPr>
        <b/>
        <sz val="11"/>
        <rFont val="Calibri"/>
        <family val="2"/>
        <scheme val="minor"/>
      </rPr>
      <t>Hallazgo 102. Administrativo   (I.P.)- Inclusión del Concepto AIU en Obras del Adicional No.2</t>
    </r>
    <r>
      <rPr>
        <sz val="11"/>
        <rFont val="Calibri"/>
        <family val="2"/>
        <scheme val="minor"/>
      </rPr>
      <t>. El modelo financiero del Adicional No.2 incluye el AIU como componente del costo de las obras. La inclusión de estos valores representa un doble reconocimiento de los costos de administración, imprevistos y utilidades si se tiene en cuenta que el modelo también incluye este componente.</t>
    </r>
  </si>
  <si>
    <t xml:space="preserve">En el Adicional No 2, se incluyó el AIU como componente del costo de las obras, no obstante que en el modelo financiero se contemplan estos ítems: "Costos administrativos y operaciones adicionales", TIR como utilidad y los imprevistos son riesgos asumidos por el concesionario. </t>
  </si>
  <si>
    <t>La inclusión de estos valores representan un doble reconocimiento de los costos de administración, imprevistos y utilidades en el adicional No 2 y en el contrato inicial.</t>
  </si>
  <si>
    <t>1. Preparación y Presentación Reforma de la demanda de Reconvención  (Pretensión 21)
2.Manual de Contratación                                                                           3.Manual de Supervisión e Interventoría                                                                    4. Res. 959 de 2013 - Bitácora</t>
  </si>
  <si>
    <r>
      <rPr>
        <b/>
        <sz val="11"/>
        <rFont val="Calibri"/>
        <family val="2"/>
        <scheme val="minor"/>
      </rPr>
      <t xml:space="preserve"> Apertura de Indagación Preliminar 007  de 2014 mediante Auto No. 0107
del 14 de agosto de 2014. LMSC
No registra valor</t>
    </r>
    <r>
      <rPr>
        <sz val="11"/>
        <rFont val="Calibri"/>
        <family val="2"/>
        <scheme val="minor"/>
      </rPr>
      <t>. Auto  No. 00069 del 11/02/2016. emanado del Contralor Delegado de Investigaciones, Juicios Fiscales y Jurisdicción Coactiva, decide archivar la investigación considerando    el  Despacho que no obra la prueba técnica, que es la que se considera conducente en este caso habida cuenta de la naturaleza del hecho investigado, a través de la cual, con base en un estudio claro del modelo financiero del Adicional No. 2 y de los demás aspectos requeridos, haya podido establecerse con claridad la presunta irregularidad por la cual se dio apertura a esta indagación preliminar y haya podido identificarse de manera concreta el presunto daño derivado de la misma, reflejado en un menoscabo cierto y verificable financiera y contablemente.</t>
    </r>
  </si>
  <si>
    <t>Este Hallazgo consolida los siguientes: 107-177 de AR2008 y 527-103 de AE2011</t>
  </si>
  <si>
    <r>
      <rPr>
        <b/>
        <sz val="11"/>
        <rFont val="Calibri"/>
        <family val="2"/>
        <scheme val="minor"/>
      </rPr>
      <t xml:space="preserve">Hallazgo 107 - 177 - AR2008 - Administrativo -Supresión de Obras 
</t>
    </r>
    <r>
      <rPr>
        <sz val="11"/>
        <rFont val="Calibri"/>
        <family val="2"/>
        <scheme val="minor"/>
      </rPr>
      <t>En la concesión Córdoba – Sucre no se ejecutarán las labores correspondientes a los estudios, diseño y construcción de un puente y sus accesos sobre el río Sinú en la ciudad de Montería a la altura de la calle 42, a la fecha no existe modificación contractual que cambie el alcance básico del contrato en el sentido de suprimir estas actividades, así como no existe modificación al esquema financiero del proyecto que se ve alterado al dejar de hacerse una serie de inversiones por parte del concesionario ya que estas inversiones estaban contempladas para la etapa de preconstrucción en lo concerniente a los estudios y diseños y a los primeros doce meses de la etapa de construcción (que inició el 1 de noviembre de 2008) en lo que tiene que ver con la construcción del puente, todo esto por falta de gestión de la entidad que conoce la situación desde antes del inicio del contrato y no ha hecho las modificaciones pertinentes, lo que ocasiona desequilibrio financiero del contrato en detrimento de los intereses del estado.</t>
    </r>
    <r>
      <rPr>
        <b/>
        <sz val="11"/>
        <rFont val="Calibri"/>
        <family val="2"/>
        <scheme val="minor"/>
      </rPr>
      <t xml:space="preserve">
Hallazgo 103. Administrativo, Disciplinario y Fiscal - Alcance Básico Hito 1- Puente de la 41.</t>
    </r>
    <r>
      <rPr>
        <sz val="11"/>
        <rFont val="Calibri"/>
        <family val="2"/>
        <scheme val="minor"/>
      </rPr>
      <t xml:space="preserve"> La suspensión de la construcción del puente de la Calle 41, arroja una variación del VPN del proyecto en un monto estimado de $2.136 millones a $ de 2005 ($2.772 millones, $ de diciembre 2011), monto que representa un desbalance de la ecuación financiera del proyecto a favor del concesionario dado que el Estado ha venido remunerando la ejecución del hito que según informe de avance porcentual de las obras suministrado por la entidad presenta avance del 0% en su ejecución.</t>
    </r>
  </si>
  <si>
    <t>Desplazamiento del cronograma de la construcción de la obra del Puente de la 41.</t>
  </si>
  <si>
    <t>1. Preparación y Presentación Reforma de la demanda de Reconvención (Pretensión 2)
2.Manual de Contratación                                                                                     3.Contrato Estándar 4G                                                                                   4.Manual de Supervisión e Interventoría</t>
  </si>
  <si>
    <t>1. Preparación y Presentación Reforma de la demanda de Reconvención (Pretensión 2)
2.Manual de Contratación                       3.Contrato Estándar 4G                           4.Manual de Supervisión e Interventoría</t>
  </si>
  <si>
    <r>
      <rPr>
        <b/>
        <sz val="11"/>
        <rFont val="Calibri"/>
        <family val="2"/>
        <scheme val="minor"/>
      </rPr>
      <t xml:space="preserve"> Apertura de Indagación Preliminar 007  de 2014 mediante Auto No. 0107
del 14 de agosto de 2014. LMSC
Aplica sobre hallazgo 103.</t>
    </r>
    <r>
      <rPr>
        <sz val="11"/>
        <rFont val="Calibri"/>
        <family val="2"/>
        <scheme val="minor"/>
      </rPr>
      <t xml:space="preserve"> Auto  No. 00069 del 11/02/2016. emanado del Contralor Delegado de Investigaciones, Juicios Fiscales y Jurisdicción Coactiva, decide archivar la investigación considerando    el  Despacho que estudiando los  aspectos frente a este caso, puede señalarse que en principio existiría la posibilidad de la presencia de un desequilibrio financiero causado en contra del Estado a partir de la suspensión del hito 1, puesto que la ANI así lo reconoció en su memorando 2012-305-000259-3 del 12 de enero de 2012.
Sin embargo, como soporte del hallazgo fiscal no se cuenta con prueba idónea y conducente que indique que ese presunto desequilibrio financiero en contra del Estado, derivado de la suspensión del hito 1, se haya visto reflejado en un daño cierto ocasionado al patrimonio público, para lo cual necesariamente debía acudirse  a un estudio financiero y contable detallado del contrato, a través del cual pudiera verificarse que en efecto se causó un menoscabo al erario, representado en erogaciones, pagos o reconocimientos realizados al concesionario. 
A la falta de prueba sobre la existencia de un daño cierto en el escenario planteado para este hecho en la presente indagación preliminar, se suma el que la obra correspondiente al hito 1 fue finalmente eliminada del contrato 002 de 2007, a través del otrosí No. 6 de noviembre de 2013, para ser sustituida por otra, tal como pudo verificarse a través de las pruebas practicadas dentro de este trámite.
A lo dicho se suma que en desarrollo del contrato 002 de 2007 y con posterioridad a la realización de la auditoría, se dio la eliminación definitiva de la obra correspondiente al hito 1 para ser sustituida por otra, lo cual puede implicar grandes variaciones en los supuestos con base en los cuales se dio apertura a esta indagación, aspecto que en todo caso no pudo ser verificado puesto que no fue posible la práctica de una prueba técnica
</t>
    </r>
  </si>
  <si>
    <r>
      <rPr>
        <b/>
        <sz val="11"/>
        <rFont val="Calibri"/>
        <family val="2"/>
        <scheme val="minor"/>
      </rPr>
      <t>Hallazgo 104. Administrativo y Fiscal - Desconocimiento de conclusiones y recomendaciones del Estudio de Conveniencia y Oportunidad en el contenido del Adicional No. 2 y en el modelo financiero</t>
    </r>
    <r>
      <rPr>
        <sz val="11"/>
        <rFont val="Calibri"/>
        <family val="2"/>
        <scheme val="minor"/>
      </rPr>
      <t>. En el modelo financiero del Adicional No. 2 se aplica una Tasa Interna de Retorno Tir del 11.33% a pesar que el Estudio de Conveniencia y Oportunidad de dicho adicional la estableció en el 11,24%, lo que implica que el concesionario reciba una mayor rentabilidad.</t>
    </r>
  </si>
  <si>
    <t>En el Adicional No. 2 se aplica una Tasa Interna de Retorno TIR del 11.33%, superior a la establecida en el Estudio de Conveniencia y Oportunidad de dicho adicional.</t>
  </si>
  <si>
    <t>Efecto  económico que se mide en un mayor beneficio recibido por el concesionario, al obtener mayor rentabilidad por su inversión.</t>
  </si>
  <si>
    <t xml:space="preserve">Demostrar que aunque existe una aparente diferencia en los valores escritos en los dos documentos, los cálculos de los modelos y los valores son iguales. </t>
  </si>
  <si>
    <t>Mantener el equilibrio económico del contrato.</t>
  </si>
  <si>
    <t xml:space="preserve">1. Informe financiero 
2. Informe jurídico
</t>
  </si>
  <si>
    <r>
      <rPr>
        <b/>
        <sz val="11"/>
        <rFont val="Calibri"/>
        <family val="2"/>
        <scheme val="minor"/>
      </rPr>
      <t xml:space="preserve"> Apertura de Indagación Preliminar 007  de 2014 mediante Auto No. 0107
del 14 de agosto de 2014. LMSC
No registra valor.</t>
    </r>
    <r>
      <rPr>
        <sz val="11"/>
        <rFont val="Calibri"/>
        <family val="2"/>
        <scheme val="minor"/>
      </rPr>
      <t xml:space="preserve"> Auto  No. 00069 del 11/02/2016. emanado del Contralor Delegado de Investigaciones, Juicios Fiscales y Jurisdicción Coactiva, decide archivar la investigación considerando    el  Despacho que en el auto de apertura de la presente indagación se estableció como hecho generador de presunto daño patrimonial, la aplicación en el modelo financiero del Adicional 2 de una TIR correspondiente al 11.33%, remunerando así al concesionario en un porcentaje superior al establecido en el estudio de conveniencia y oportunidad del Adicional 2.Sin embargo, el Despacho considera que no obra dentro de la indagación preliminar una prueba que permita sostener que a partir de que en el modelo financiero del Adicional 2 se haya aplicado una TIR del 11.33% y no del 11.24%, se haya trasgredido alguna prohibición o se haya derivado un daño cierto para el patrimonio público.no obra la prueba técnica, que es la que se considera conducente en este caso habida cuenta de la naturaleza del hecho investigado, a través de la cual, con base en un estudio concreto y específico realizado sobre el Adicional 2 y las diferencias dadas entre el estudio de conveniencia y la metodología financiera, se haya logrado establecer que el reconocimiento de una TIR del 11.33% en el modelo financiero del Adicional 2 haya sido improcedente y generadora de un daño patrimonial cierto y verificable financiera y contablemente</t>
    </r>
  </si>
  <si>
    <r>
      <rPr>
        <b/>
        <sz val="11"/>
        <rFont val="Calibri"/>
        <family val="2"/>
        <scheme val="minor"/>
      </rPr>
      <t>Hallazgo 105. Administrativo, Disciplinario y Fiscal- Doble Reconocimiento de Componentes del Proyecto a través del alcance básico y del Adicional No.3</t>
    </r>
    <r>
      <rPr>
        <sz val="11"/>
        <rFont val="Calibri"/>
        <family val="2"/>
        <scheme val="minor"/>
      </rPr>
      <t>. El alcance de las obras a ejecutar a través del Adicional No.3, incluye componentes que forman parte del alcance básico del contrato de concesión No.002 de 2007.</t>
    </r>
  </si>
  <si>
    <t xml:space="preserve">Con el Adicional No 3 se contrato nuevamente la construcción de obras las cuales ya hacían parte del  alcance básico del contrato. </t>
  </si>
  <si>
    <t>Buscar ante los mecanismos de solucion de controversias, la susbsanación de lo evidenciado en el hallazgo, buscando la conciliacion que subsane el hallazgo</t>
  </si>
  <si>
    <t>Con la suscripción del acuerdo conciliatorio se subsanan los hechos del hallazgo, señalados como pretensiones de la ANI en el Tribunal</t>
  </si>
  <si>
    <t xml:space="preserve">1. Acuerdo conciliatorio
2. Anexo Financiero y Tecnico
3. Auto aprobatorio del acuerdo del Tribunal
4.Otrosí 7 ( Formalización acuerdo) 
5.Informe de Cierre integral del Hallazgo
6.Manual de Contratación                                                                                     7.Manual de Supervisión e Interventoría                                                                8. Res. 959 de 2013 - Bitácora
9.Auto No. 0069 de 11 feb de 2016, de cierre de indagación preliminar
</t>
  </si>
  <si>
    <t xml:space="preserve">1. Acuerdo conciliatorio
2. Anexo Financiero y Tecnico
3. Auto aprobatorio del acuerdo del Tribunal
4.Otrosí 7 ( Formalización acuerdo) 
5.Informe de cierre integral del hallazgo
6.Manual de Contratación                                                                                     
7.Manual de Supervisión e Interventoría                                                                
8. Res. 959 de 2013 - Bitácora
9.Auto No. 0069 de 11 feb de 2016, de cierre de indagación preliminar
</t>
  </si>
  <si>
    <r>
      <rPr>
        <b/>
        <sz val="11"/>
        <rFont val="Calibri"/>
        <family val="2"/>
        <scheme val="minor"/>
      </rPr>
      <t xml:space="preserve"> Apertura de Indagación Preliminar 007  de 2014 mediante Auto No. 0107
del 14 de agosto de 2014. LMSC
No registra valor.</t>
    </r>
    <r>
      <rPr>
        <sz val="11"/>
        <rFont val="Calibri"/>
        <family val="2"/>
        <scheme val="minor"/>
      </rPr>
      <t xml:space="preserve"> Auto  No. 00069 del 11/02/2016. emanado del Contralor Delegado de Investigaciones, Juicios Fiscales y Jurisdicción Coactiva, decide archivar la investigación considerando    el  Despacho que en torno al doble reconocimiento realizado por estas obras, observa el Despacho que si bien esta fue la conclusión a la que llegó el Grupo Auditor y que dio lugar al inicio de esta indagación preliminar, no existe ningún elemento probatorio que lo demuestre.
Al hacer una lectura del hallazgo fiscal y revisar sus soportes, es claro que a partir del hecho de la doble inclusión de obras se supuso que se había dado también un doble reconocimiento de las mismas.
A partir de esa suposición es como se elabora por el Grupo Auditor un ejercicio en el que se sensibiliza el modelo financiero del Adicional 3, arrojando como resultado una variación del VPN del proyecto en el monto en el que presuntamente se dio el doble reconocimiento al concesionario por estas obras.
Sin embargo, dicho ejercicio no tiene fundamento alguno, puesto que se elaboró sin tener en cuenta si en efecto estas obras se realizaron, si realmente existió equivalencia entre ellas y sin contar con los soportes contables y financieros que analizando el material probatorio recolectado en la presente indagación preliminar y aquel que fue incorporado a la misma, se concluye, con base en las consideraciones expuestas, que los requisitos establecidos en el artículo 40 de la Ley 610 de 2000 para dar apertura a un proceso de responsabilidad fiscal, no se reúnen en este caso, ya que no se cuenta con las pruebas idóneas y conducentes que permitan sostener la existencia del presunto detrimento</t>
    </r>
  </si>
  <si>
    <t>INF. 8 MM&amp;D Rad. No. 2016-409-100777-2 Pag. 51</t>
  </si>
  <si>
    <r>
      <rPr>
        <b/>
        <sz val="11"/>
        <rFont val="Calibri"/>
        <family val="2"/>
        <scheme val="minor"/>
      </rPr>
      <t>Hallazgo 106. Administrativo, Disciplinario y Fiscal - Aporte Extemporáneo a Subcuenta 5</t>
    </r>
    <r>
      <rPr>
        <sz val="11"/>
        <rFont val="Calibri"/>
        <family val="2"/>
        <scheme val="minor"/>
      </rPr>
      <t>. La cláusula 22 numeral 7 del contrato de concesión, establecía que el Concesionario debía efectuar aportes en la Subcuenta 5 del fideicomiso, dentro de los 15 (quince) días hábiles siguientes a la suscripción del acta de inicio de la ejecución del contrato y de la etapa de Pre-construcción, sin embargo estos aportes se hicieron de manera extemporánea, sin que se evidencie que la Entidad haya realizado el cobro de los intereses moratorios correspondientes.</t>
    </r>
  </si>
  <si>
    <t>El concesionario no realizó los aportes a la subcuenta 5 dentro de las fechas establecidas contractualmente, sin reconocerle a la entidad los intereses moratorios por la demora, lo que denota falta de control de la Agencia a las obligaciones del concesionario.</t>
  </si>
  <si>
    <t>Incumpliendo de las cláusulas contractuales relacionadas con las sanciones económicas por aportes extemporáneos.</t>
  </si>
  <si>
    <t xml:space="preserve">1. Preparación y Presentación Reforma de la demanda de Reconvención (Pretensión 28 )
2.Manual de Contratación       3.Manual de Supervisión e Interventoría               
4.Res. 959 de 2013 - Bitácora
</t>
  </si>
  <si>
    <t xml:space="preserve">1. Preparación y Presentación Reforma de la demanda de Reconvención (Pretensión 28 )
2.Manual de Contratación       
3.Manual de Supervisión e Interventoría               
4.Res. 959 de 2013 - Bitácora
</t>
  </si>
  <si>
    <t>Radicado 2015-409-047579-2, la Dirección de Investigaciones Fiscales de la CGR, comunica que mediante providencia No. 200 del 26/03/2005, notificada por estado No. 045 del 06/04/2015, se ordenó el ARCHIVO  del proceso, por considerar que los hechos no constituyen detrimento patrimonial para el Estado. Decisión confirmada con Auto No. 00214 del 13/05/2015, notificada por estado No. 071 del 15/05/2015. PENDIENTE CONOCER EL AUTO</t>
  </si>
  <si>
    <t xml:space="preserve"> Auto No. 00214 del 13/05/2015, notificada por estado No. 071 del 15/05/2015.</t>
  </si>
  <si>
    <r>
      <t xml:space="preserve">
</t>
    </r>
    <r>
      <rPr>
        <b/>
        <sz val="11"/>
        <rFont val="Calibri"/>
        <family val="2"/>
        <scheme val="minor"/>
      </rPr>
      <t>Hallazgo 107. Administrativo, Disciplinario y Fiscal - Aportes Extemporáneos a Subcuenta 4.</t>
    </r>
    <r>
      <rPr>
        <sz val="11"/>
        <rFont val="Calibri"/>
        <family val="2"/>
        <scheme val="minor"/>
      </rPr>
      <t xml:space="preserve"> De acuerdo con la cláusula 23.4 del contrato de concesión relativa al manejo de los recursos del fideicomiso en subcuentas, corresponde a la subcuenta No.4 la cuenta especial para Recuperación, Preservación y Manejo de Cuencas Hidrográficas, en la cual el concesionario entregaría en fideicomiso el uno por ciento (1%) del costo total de las obras de construcción del proyecto, no se realizaron oportunamente, sin que se calcularan y reconocieran los intereses a que había lugar de acuerdo con lo pactado en la cláusula 56 del contrato de concesión, intereses que ascienden a $347.597.535.
</t>
    </r>
  </si>
  <si>
    <t>El concesionario no realizó los aportes a la subcuenta 4 dentro de las fechas establecidas contractualmente, sin reconocerle a la entidad los intereses moratorios por la demora, lo que denota falta de control de la Agencia a las obligaciones del concesionario.</t>
  </si>
  <si>
    <t>1. Preparación y Presentación Reforma de la demanda de Reconvención (Pretensión 27 )
2.Manual de Contratación       3.Manual de Supervisión e Interventoría               
4.Res. 959 de 2013 - Bitácora</t>
  </si>
  <si>
    <t>1. Preparación y Presentación Reforma de la demanda de Reconvención (Pretensión 27 )
2.Manual de Contratación       
3.Manual de Supervisión e Interventoría               
4.Res. 959 de 2013 - Bitácora</t>
  </si>
  <si>
    <r>
      <rPr>
        <b/>
        <sz val="11"/>
        <rFont val="Calibri"/>
        <family val="2"/>
        <scheme val="minor"/>
      </rPr>
      <t xml:space="preserve"> Apertura de Indagación Preliminar 007  de 2014 mediante Auto No. 0107
del 14 de agosto de 2014. LMSC</t>
    </r>
    <r>
      <rPr>
        <sz val="11"/>
        <rFont val="Calibri"/>
        <family val="2"/>
        <scheme val="minor"/>
      </rPr>
      <t xml:space="preserve">
Auto  No. 00069 del 11/02/2016. emanado del Contralor Delegado de Investigaciones, Juicios Fiscales y Jurisdicción Coactiva, decide archivar la investigación considerando    el  Despacho que  ...  no es claro,  cuáles fueron los elementos contables analizados por el Grupo Auditor, a partir de los cuales finalmente se sostuvo la falta de reconocimiento de intereses moratorios por el pago tardío de los aportes a la Subcuenta 4, correspondientes a las vigencias 2008-2010, así como la existencia de un saldo de capital pendiente de aportar y de unos intereses sobre el mismo, puesto que estos aspectos no pueden establecerse directamente a partir de la certificación emitida por la Fiduciaria y no se cuenta con evidencia de que se haya desarrollado un análisis concreto sobre la Subcuenta 4 o sobre otros aspectos contables o financieros propios del contrato 002 de 2007.
Lo anterior permite concluir que en caso de que en efecto la totalidad o parte de los intereses moratorios generados por el retardo en la entrega de aportes a la Subcuenta 4 no hayan sido reconocidos por el contratista y que tampoco lo hayan sido los demás conceptos mencionados en el auto de apertura de indagación preliminar, es posible que la ANI haya adoptado medidas para corregir esta situación y que la misma se haya subsanado o pueda subsanarse en desarrollo del contrato 002 de 2007 el cual se encuentra en ejecución, lo cual implicaría una falta de certeza del daño.
Lo anterior debido a que no obra la prueba técnica, que es la que se considera conducente en este caso habida cuenta de la naturaleza del hecho investigado, a través de la cual, con base en un análisis contable de la Subcuenta 4 del fideicomiso constituido en virtud del contrato 002 de 2007, se hayan aclarado los conceptos adeudados con sus respectivos montos.  Así mismo, porque ante la posibilidad de que dentro de la ejecución del contrato 002 de 2007 se hayan adoptado los mecanismos para corregir la situación planteada, no se estaría frente a un daño cierto que permitiera dar inicio a un proceso de responsabilidad fiscal.
</t>
    </r>
  </si>
  <si>
    <r>
      <rPr>
        <b/>
        <sz val="11"/>
        <rFont val="Calibri"/>
        <family val="2"/>
        <scheme val="minor"/>
      </rPr>
      <t>Hallazgo 109. Administrativo y Disciplinario - Cesión y Control del Recaudo de Peajes en los Adicionales No.2 y No.3.</t>
    </r>
    <r>
      <rPr>
        <sz val="11"/>
        <rFont val="Calibri"/>
        <family val="2"/>
        <scheme val="minor"/>
      </rPr>
      <t xml:space="preserve">  La cesión de derechos de recaudo de peaje prevista en los Adicionales No. 2 y 3 no se cumple en la fecha pactada.</t>
    </r>
  </si>
  <si>
    <t>La cesión de derechos de recaudo de peaje prevista en los Adicionales No. 2 y 3 no se cumple en la fecha pactada</t>
  </si>
  <si>
    <t>Esta situación puede generar controversias y/o reclamaciones por parte del concesionario (incumplimiento de Inco y pago de intereses sobre los montos adeudados).</t>
  </si>
  <si>
    <t>Obtener decisión de la justicia arbitral que resuelva  la eventual controversia con el concesionario.
Fortalecer los lineamientos asociados con el monitoreo y control de los proyectos.</t>
  </si>
  <si>
    <t>Resolver la eventual controversia con el concesionario y mejorar el monitoreo y control de los proyectos</t>
  </si>
  <si>
    <t>1. Acuerdo conciliatorio 
2. Manual de Interventoría y Supervisión
3. Manual de Contratación
4. Contrato Estándar 4G
5.Informe Financiero
6. Informe de cierre</t>
  </si>
  <si>
    <t>1. Acuerdo conciliatorio aprobado
2. Manual de Interventoría y Supervisión
3. Manual de Contratación
4. Contrato Estándar 4G
5. Informe Financiero
6. Informe de cierre</t>
  </si>
  <si>
    <t>Vicepresidencia Jurídica - Vicepresidencia Ejecutiva</t>
  </si>
  <si>
    <t>Fernando Iregui - Erika Dulcey</t>
  </si>
  <si>
    <t>INF 8  MM&amp;D Rad.  2016-409-100777-2 pag. 79</t>
  </si>
  <si>
    <r>
      <rPr>
        <b/>
        <sz val="11"/>
        <rFont val="Calibri"/>
        <family val="2"/>
        <scheme val="minor"/>
      </rPr>
      <t>Hallazgo 110. Administrativo - Solicitud Aplicación de Multas al Concesionario. E</t>
    </r>
    <r>
      <rPr>
        <sz val="11"/>
        <rFont val="Calibri"/>
        <family val="2"/>
        <scheme val="minor"/>
      </rPr>
      <t>n los Estados Financieros a 31 de diciembre de 2009 y 2010 no se evidencia el reconocimiento de la multa por $8.467.2 millones, consistente en la disminución en la remuneración al Concesionario, que el Interventor Consorcio P&amp;B solicitó con oficio P&amp;B-INCO-153-09, radicado N° 2009.409.011613-3 al INCO, por el incumplimiento de las obligaciones ambientales, entrega de las estaciones de peaje y pesaje, centros de control de operación y áreas de servicio por parte del Consorcio Autopista de la Sabana.</t>
    </r>
  </si>
  <si>
    <t>por el incumplimiento de las obligaciones ambientales, entrega de las estaciones de peaje y pesaje, centros de control de operación y áreas de servicio por parte del Consorcio Autopista de la Sabana, tampoco se revela la gestión realizada frente a la solicitud realizada por el Interventor.</t>
  </si>
  <si>
    <t>hecho que afecta la situación financiera del Patrimonio Autónomo.</t>
  </si>
  <si>
    <t>Fortalecer los lineamientos asociados con el monitoreo y control de los proyectos.</t>
  </si>
  <si>
    <t>Mejorar el monitoreo y control de los proyectos</t>
  </si>
  <si>
    <t>1. Soporte de la multa
2. Soporte de las disminuciones
3. Manual de Interventoría y Supervisión
4. Manual de Contratación
5. Contrato Estándar 4G</t>
  </si>
  <si>
    <r>
      <t xml:space="preserve">Hallazgo 130. Administrativo, Disciplinario y Penal - Otrosí No.1 del 27 de Junio de 2008 - Estudios Previos. </t>
    </r>
    <r>
      <rPr>
        <sz val="11"/>
        <rFont val="Calibri"/>
        <family val="2"/>
        <scheme val="minor"/>
      </rPr>
      <t>El 27 de junio de 2008 se suscribió el Otrosí No.1 , evidenciándose la inexistencia de los estudios previos de conveniencia y oportunidad, estudios técnicos, legales y económicos que soporten la suscripción de dicho otrosí.</t>
    </r>
  </si>
  <si>
    <t>una deficiente planeación, falta e inexistencia de un adecuado estudio previo y una adecuada estructuración del proyecto.</t>
  </si>
  <si>
    <t>Incertidumbre sobre algunas obras adicionadas en las que puede existir duplicidad.</t>
  </si>
  <si>
    <t xml:space="preserve">Implementar las medidas necesarias para garantizar que en los procesos de modificación contractual que se tramiten en la Entidad, se cuente con los respectivos soportes tanto técnicos, como financieros y legales que soporten en detalle los ajustes realizados y la conveniencia de los mismos.
</t>
  </si>
  <si>
    <t>Contar con los estudios necesarios y completos de acuerdo con la ley, para todas las modificaciones contractuales</t>
  </si>
  <si>
    <t>VAF
1. Contrato de Firma
2. Índice
3. Memorando Interno a VGC
4. Numeración actos Admón.. Por Orfeo
5. Circular
VEJ
6. Procedimiento ANI- GADF-P-012 - Denuncia Reconstrucción de un documento extraviado. 
7. Procedimiento Entrega de informe a Control Interno Disciplinario y Área de Archivo.
8. Denuncia por la pérdida del documento
JURIDICA
9. Resolución 959 de 2013 - Procedimiento Bitácoras para modificaciones contractuales</t>
  </si>
  <si>
    <r>
      <t xml:space="preserve">
</t>
    </r>
    <r>
      <rPr>
        <b/>
        <sz val="11"/>
        <rFont val="Calibri"/>
        <family val="2"/>
        <scheme val="minor"/>
      </rPr>
      <t>Hallazgo 131. Administrativo - Adicional No.1, Giro de Recursos y Requisitos de Ejecución</t>
    </r>
    <r>
      <rPr>
        <sz val="11"/>
        <rFont val="Calibri"/>
        <family val="2"/>
        <scheme val="minor"/>
      </rPr>
      <t>. De acuerdo con el informe de fiducia del mes de marzo de 2008  el INCO giro $30.793.469.888, el 31 de marzo de 2008 a la Subcuenta Cruz del Viso; pero la aprobación de la póliza se efectuó mediante oficio SGC 002965 de 2 de abril de 2008  y el pago de la publicación se realizó el 21 de julio de 2008 con el recibo No. 20805221 . Lo cual evidencia que el INCO giro los recursos sin que se hubieran cumplido las condiciones pactadas lo que evidencia deficiencias en el seguimiento y control de las obligaciones contractuales por parte de la Entidad.</t>
    </r>
  </si>
  <si>
    <t>No se realizo un adecuado control sobre las obligaciones contractuales</t>
  </si>
  <si>
    <t>se permitió el giro de recursos al Concesionario sin que se cumplieran los requisitos de ejecución.</t>
  </si>
  <si>
    <t>Asegurar nuevos controles para prevenir la repetición de estas anomalías</t>
  </si>
  <si>
    <t>1. Informe Financiero
2. Informe Jurídico
3. Manual de Supervisión e Interventoría
4. Res. 959 de 2013 - Bitácora del Proyecto</t>
  </si>
  <si>
    <r>
      <rPr>
        <b/>
        <sz val="11"/>
        <rFont val="Calibri"/>
        <family val="2"/>
        <scheme val="minor"/>
      </rPr>
      <t>Hallazgo 135. Administrativo, Disciplinario, (I.P.)- Obligaciones Interventoría Medición de Índice de Estado</t>
    </r>
    <r>
      <rPr>
        <sz val="11"/>
        <rFont val="Calibri"/>
        <family val="2"/>
        <scheme val="minor"/>
      </rPr>
      <t xml:space="preserve">- La Interventoría (contrato No.041-2008) tiene dentro de sus obligaciones las señaladas en la cláusula tercera, que incluyen las establecidas en el pliego de condiciones, documento que en su numeral 6.3.1.3.3-Funciones Técnicas, del punto 2, señala “realizar las mediciones del Índice de Estado y la medición de reflectividad en señalización, con la periodicidad pactada en el contrato de Concesión y/o la exigida por el INCO”. Dicha obligación debía realizarse una vez cada seis (6) meses en toda la vía, De acuerdo a la información obtenida, el consorcio interventor no realizó la medición del índice de estado para el segundo semestre de 2009 y primer y segundo semestre de 2010. Incumpliendo así las obligaciones contractuales pactadas. </t>
    </r>
  </si>
  <si>
    <t xml:space="preserve">Deficiencias por parte del INCO (hoy ANI), en el cumplimiento de sus funciones de seguimiento, supervisión y control frente a las obligaciones de la firma de interventoría y en la adecuada o pronta aplicación de los mecanismos establecidos en el contrato para lograr el cumplimiento de las obligaciones del contratista. </t>
  </si>
  <si>
    <t>Posibles deficiencias en la calidad de las obras entregadas por el concesionario, así como del estado de la vía.</t>
  </si>
  <si>
    <t>1. Concepto de  la Gerencia de Defensa Judicial, con relación a la liquidación del contrato de Interventoría 
2. Concepto jurídico con relación a la competencia en la liquidación del contrato de interventoría
3. Informe de supervisión, juridico, técnico y financiero, con relación a la liquidación del contrato de interventoría y el hallazgo
4. Documento GCSP-M-0002 - Manual de Interventoría y Supervisión 
5. Documento  GCOP-M-0001 - Manual de Contratación
6. Auto No. 069 de 2016, mediante el cual se cierra y archiva la investigación fiscal
7. Oficio solicitando el cierre del hallazgo, con ocasión del auto de archivo</t>
  </si>
  <si>
    <r>
      <rPr>
        <b/>
        <sz val="11"/>
        <rFont val="Calibri"/>
        <family val="2"/>
        <scheme val="minor"/>
      </rPr>
      <t xml:space="preserve"> Apertura de Indagación Preliminar 007  de 2014 mediante Auto No. 0107
del 14 de agosto de 2014. LMSC
No registra valor.</t>
    </r>
    <r>
      <rPr>
        <sz val="11"/>
        <rFont val="Calibri"/>
        <family val="2"/>
        <scheme val="minor"/>
      </rPr>
      <t xml:space="preserve"> Auto  No. 00069 del 11/02/2016. emanado del Contralor Delegado de Investigaciones, Juicios Fiscales y Jurisdicción Coactiva, decide archivar la investigación considerando    el  Despacho que si bien obran como soporte del hallazgo fiscal elementos que indican un posible incumplimiento del Consorcio P&amp;B frente a la obligación de medición del índice de estado para el segundo semestre del año 2009 y el primer y segundo semestre del año 2010, existen otros que desvirtúan la certeza del daño.
Para explicar lo anterior, es necesario recordar que según lo indicado en el auto de apertura, el hecho generador de daño consistió en que a pesar del incumplimiento por parte del interventor frente a una obligación contractual, los pagos se le efectuaron sin realizar los debidos descuentos.
Esta afirmación, tomada del hallazgo fiscal 135 reportado en junio de 2012, parece haberse realizado sin tener en cuenta lo que fue informado por la ANI en la respuesta dada a la observación presentada por el Grupo Auditor, en la que indicó que para el mes de abril de 2012, aún no se había realizado el pago de la totalidad del valor del contrato y que del saldo pendiente por pagar podrían hacerse los descuentos respectivos.
De esta forma, puede concluirse que frente a la ocurrencia de las situaciones trasladadas a través del hallazgo fiscal que sirvió de base para el inicio de esta indagación preliminar, se carecía de certeza, puesto que se sostuvo la no realización de descuentos por parte de la ANI frente a los pagos efectuados en virtud del contrato 041 de 2008, cuando en el trámite del proceso auditor se conoció que existía un saldo por pagar del que podían realizarse los descuentos en caso de que fueran procedentes, información que a pesar de haber sido analizada se consideró que no desvirtuaba la existencia de un daño al patrimonio público.
Ante las falencias probatorias del hallazgo fiscal en torno a la ocurrencia de los hechos y a la existencia de un daño cierto, el Despacho consideró conducente el decreto de una prueba técnica a ser desarrollada por un grupo interdisciplinario de profesionales, teniendo en cuenta que los aspectos a evaluar frente a este hecho tenían un carácter técnico, puesto que implicaban analizar la existencia del  incumplimiento por parte del interventor, determinar los elementos con los que se contaba para poder valorar la obligación presuntamente incumplida y hacer un examen contable de los pagos efectuados dentro del contrato 041 de 2008 y de su situación actual para conocer si en efecto se habían realizado o no los respectivos ajustes o descuentos, en caso de que estos hubieren sido procedentes.
Sin embargo, la mencionada prueba técnica no pudo ser practicada por cuanto no fue posible la conformación del grupo de apoyo técnico requerido.
Así las cosas, encontrándose este Despacho realizando el análisis del material probatorio obrante dentro de esta indagación preliminar, el mismo debe señalar que procederá a decretar el archivo de esta actuación en lo relacionado con el Hecho 15, ya que los requisitos para dar apertura a un proceso de responsabilidad fiscal conforme al artículo 40 de la Ley 610 de 2000 no se reúnen en este caso, puesto que como fue expuesto, no se cuenta con las pruebas idóneas y conducentes que permitan tener claridad sobre la existencia de un daño patrimonial cierto y verificable al patrimonio público.
</t>
    </r>
  </si>
  <si>
    <t>Se incorpora en el FTP el auto de archivo 00069 de feb de 2016 emanado del Contralor Delegado de Investigaciones, Juicios Fiscales y Jurisdicción Coactiva, decide archivar la investigación. Se propone incorporar el auto como unidad de medida para sustentar solicitud de cierre.</t>
  </si>
  <si>
    <t>INF. 8 MM&amp;D Rad. No. 2016-409-100777-2 Pag. 53</t>
  </si>
  <si>
    <t>Incumplimiento mediciones</t>
  </si>
  <si>
    <r>
      <rPr>
        <b/>
        <sz val="11"/>
        <rFont val="Calibri"/>
        <family val="2"/>
        <scheme val="minor"/>
      </rPr>
      <t>Hallazgo 136. Administrativo, Disciplinario, (I.P.) - Obligaciones Interventoría</t>
    </r>
    <r>
      <rPr>
        <sz val="11"/>
        <rFont val="Calibri"/>
        <family val="2"/>
        <scheme val="minor"/>
      </rPr>
      <t xml:space="preserve">. La interventoría (contrato No.041-2008) tiene dentro de sus obligaciones las señaladas en la cláusula tercera, que incluyen las establecidas en el pliego de condiciones, documento que en el punto 5 del numeral 6.3.1.3.3 Funciones Técnicas señala: “Elaborar una página Web de la Interventoría que presente diferentes niveles de información (layers) sobre datos importantes del proyecto", Las obligaciones antes señaladas no fueron cumplidas por la firma interventora y debían cumplirse desde el inicio del contrato de interventoría y mantenerse hasta la fecha de terminación. </t>
    </r>
  </si>
  <si>
    <t>Incumplimiento de obligaciones contractuales, que afectan el adecuado control al proyecto,.</t>
  </si>
  <si>
    <r>
      <rPr>
        <b/>
        <sz val="11"/>
        <rFont val="Calibri"/>
        <family val="2"/>
        <scheme val="minor"/>
      </rPr>
      <t xml:space="preserve"> Apertura de Indagación Preliminar 007  de 2014 mediante Auto No. 0107
del 14 de agosto de 2014. LMSC
No registra valor</t>
    </r>
    <r>
      <rPr>
        <sz val="11"/>
        <rFont val="Calibri"/>
        <family val="2"/>
        <scheme val="minor"/>
      </rPr>
      <t xml:space="preserve">. Auto  No. 00069 del 11/02/2016. emanado del Contralor Delegado de Investigaciones, Juicios Fiscales y Jurisdicción Coactiva, decide archivar la investigación considerando    el  Despacho que, Ante las falencias probatorias del hallazgo fiscal en torno a la existencia de los hechos y del presunto daño y teniendo en cuenta la naturaleza técnica de los supuestos por los cuales se dio apertura a esta indagación preliminar, el Despacho consideró que un informe técnico era la prueba conducente para examinar el contenido de las obligaciones supuestamente incumplidas, determinar en qué consistió el presunto incumplimiento, estimar la cuantía que debía descontarse a partir de la valoración de la obligación incumplida y verificar contablemente los pagos efectuados por el contrato 041 de 2008 y el estado actual del mismo para poder determinar la existencia de un daño.
De esta forma, procedió a decretar la práctica de un informe técnico a ser desarrollos por un grupo interdisciplinario de profesionales, la cual sin embargo no pudo ser practicada, al no haber sido posible conformar el grupo de apoyo técnico requerido
</t>
    </r>
  </si>
  <si>
    <t>INF. 8 MM&amp;D Rad. No. 2016-409-100777-2 Pag. 66</t>
  </si>
  <si>
    <t xml:space="preserve">Obligaciones interventoría </t>
  </si>
  <si>
    <r>
      <t>Hallazgo 137. Administrativo, Disciplinario y Penal - Pagos del Otrosí No.1.</t>
    </r>
    <r>
      <rPr>
        <sz val="11"/>
        <rFont val="Calibri"/>
        <family val="2"/>
        <scheme val="minor"/>
      </rPr>
      <t xml:space="preserve"> El Inco (hoy Agencia Nacional de Infraestructura), autorizó el giro de la totalidad de los recursos comprometidos para remunerar las obligaciones inherentes al Otrosí No.1, sin que el Concesionario hubiera cumplido a cabalidad con la totalidad de las obligaciones a su cargo, específicamente la ampliación a Ley 105 de 1993 de la vía Corozal – Puerta de Hierro. </t>
    </r>
  </si>
  <si>
    <t>El INCO realizó el pago del otrosí No. 1 sin que se cumplieran las condiciones pactadas en la cláusula No. 3 Forma de Pago, de dicho documento contractual, aunado a una presunta falsedad expresada en las actas de recibo.</t>
  </si>
  <si>
    <t>Pago de obligaciones sin recibir en su totalidad y de acuerdo a las condiciones pactadas las obras contratadas.</t>
  </si>
  <si>
    <t>1. Informe Financiero
2. Informe Jurídico
3. Manual de Contratación
4. Contrato Estándar 4G
5. Res. 959 de 2013 - Bitácora del Proyecto</t>
  </si>
  <si>
    <r>
      <rPr>
        <b/>
        <sz val="11"/>
        <rFont val="Calibri"/>
        <family val="2"/>
        <scheme val="minor"/>
      </rPr>
      <t>Hallazgo 139. Administrativo y Disciplinario - Adición del Contrato de Concesión No.002 del 6 de marzo de 2007</t>
    </r>
    <r>
      <rPr>
        <sz val="11"/>
        <rFont val="Calibri"/>
        <family val="2"/>
        <scheme val="minor"/>
      </rPr>
      <t>. Teniendo en cuenta los documentos aportados por la Entidad auditada relacionados con las diferentes adiciones realizadas al contrato de Concesión Nº.002 del 2007, se pudo evidenciar que las adiciones realizadas a este contrato superan en un 298.8% el valor estipulado en la cláusula quinta del contrato$215.435 millones ($ de 2005), vulnerándose el parágrafo único del artículo 40 de la Ley 80 de 1993.</t>
    </r>
  </si>
  <si>
    <t>Deficiencias en la planeación, estructuración , seguimiento y control del contrato.</t>
  </si>
  <si>
    <t>Transgresión de la normatividad contractual, parágrafo único del artículo 40 de la ley 80 de 1993, así como de los principios de selección objetiva.</t>
  </si>
  <si>
    <t>Ajuste a políticas y solicitud de un nuevo concepto jurídico tendiente a establecer la viabilidad de una acción correctiva.</t>
  </si>
  <si>
    <t>1. Manual de Contratación
2. Contrato Estándar 4G
3. Res. 959 de 2013- Bitácora
4. Manual de Interventoría y Supervisión
5. Procedimiento para modificaciones de contratos de concesión
6. Res. Que regula el funcionamiento del Comité de Contratación</t>
  </si>
  <si>
    <t>Este Hallazgo consolida los siguientes: 556-132 y 564-140</t>
  </si>
  <si>
    <r>
      <rPr>
        <b/>
        <sz val="11"/>
        <rFont val="Calibri"/>
        <family val="2"/>
        <scheme val="minor"/>
      </rPr>
      <t>Hallazgo  556 -132. AE2011 - Administrativo - Actas de Inicio Otrosí No.1 del 27 de junio de 2008 y Otrosí  No.3 del 10 de diciembre de 2010. Revisada la documentación</t>
    </r>
    <r>
      <rPr>
        <sz val="11"/>
        <rFont val="Calibri"/>
        <family val="2"/>
        <scheme val="minor"/>
      </rPr>
      <t xml:space="preserve"> contractual, no se observaron las actas de inicio de los otrosíes No. 1 y 3, razón por la cual se solicitó a la Entidad  dicha información y la respuesta dada  fue que no se encontraron las actas solicitadas.</t>
    </r>
    <r>
      <rPr>
        <b/>
        <sz val="11"/>
        <rFont val="Calibri"/>
        <family val="2"/>
        <scheme val="minor"/>
      </rPr>
      <t xml:space="preserve">
Hallazgo 140. Administrativo y Disciplinario - Inexistencia de documentos contractuales</t>
    </r>
    <r>
      <rPr>
        <sz val="11"/>
        <rFont val="Calibri"/>
        <family val="2"/>
        <scheme val="minor"/>
      </rPr>
      <t>. El Instituto Nacional de Concesiones (hoy Agencia Nacional de Infraestructura) presenta una deficiente gestión documental que dificulta el adecuado ejercicio del control fiscal, generando incertidumbre sobre la existencia y contenido de los documentos contractuales no allegados.</t>
    </r>
  </si>
  <si>
    <t>Desorden administrativo, inadecuada gestión documental.</t>
  </si>
  <si>
    <t>La ausencia de la documentación impide la realización de un adecuado control y seguimiento de las obligaciones y compromisos contractuales</t>
  </si>
  <si>
    <t>1. Fortalecer el archivo documental de la entidad, su organización y funcionamiento.  
2. Toda modificación contractual debe contar con: 
- Un Estudio de Necesidad y Conveniencia.
- Aval previo de la Interventoría o en su defecto de la supervisión del contrato.
- Análisis y debate ante el comité de asuntos contractuales 
-No es procedente la modificación de aquellos aspectos taxativamente previstos en los Pliegos de Condiciones de los contratos para evitar vulneración al principio de igualdad de los proponentes.</t>
  </si>
  <si>
    <t>Cumplir los principios de Planeación y  Transparencia en la contratación estatal.</t>
  </si>
  <si>
    <t>VAF
1. Contrato de Firma
2. Índice
3. Memorando Interno a VGC
4. Numeración actos Admón.. Por Orfeo
5. Circular
VEJ
6. Entrega de informe a Control Interno Disciplinario y Área de Archivo.
7. Acta del proceso de búsqueda de los documentos
JURIDICA
8. Resolución 959 de 2013 - Procedimiento Bitácoras para modificaciones contractuales</t>
  </si>
  <si>
    <r>
      <t xml:space="preserve">Hallazgo 142. Administrativo - Informes de Interventoría contrato No. 005-2010. </t>
    </r>
    <r>
      <rPr>
        <sz val="11"/>
        <rFont val="Calibri"/>
        <family val="2"/>
        <scheme val="minor"/>
      </rPr>
      <t>El contrato de interventoría No. 005 del 25 de junio 2010, fue suscrito con la finalidad de realizar la Interventoría Técnica, Administrativa, Ambiental, Predial y Social de las obras ADICIONALES Nos. 2 y 3 del CONTRATO DE CONCESIÒN No. 002-2007. Revisados los 3 informes de interventoría presentados, se observaron algunas inconsistencias.</t>
    </r>
  </si>
  <si>
    <t>Deficiencias en el seguimiento y control de las obligaciones de la interventoría contratada</t>
  </si>
  <si>
    <t>Inconsistencias en la información.</t>
  </si>
  <si>
    <t>Aplicar la herramienta con que cuenta la Entidad y que permite que al momento de revisar los informes, se abarquen todos los temas considerados en el requerimiento contractual.</t>
  </si>
  <si>
    <t>Cumplir a cabalidad con las especificaciones de los informes de interventoría</t>
  </si>
  <si>
    <t>1. Guía de Interventoría del INCO (hoy ANI).
2. Informe de Interventoría 3. Informe de la Supervisión 4. Manual de Interventoría y Supervisión</t>
  </si>
  <si>
    <t>Con auto No. 000509   del 31/05/2013, se ordena cerrar investigación disciplinaria en relación al tercer inciso referido al contrato No. 008 de 2007 - Ruta Caribe, informes 1 y 2 seguimiento en el mes de mayo de 2010.</t>
  </si>
  <si>
    <t>Con auto No. 000509   del 31/05/2013</t>
  </si>
  <si>
    <r>
      <t xml:space="preserve">Hallazgo 144.   Administrativo - Garantía Fuerza Mayor o Caso Fortuito (Amparo contra todo riesgo). </t>
    </r>
    <r>
      <rPr>
        <sz val="11"/>
        <rFont val="Calibri"/>
        <family val="2"/>
        <scheme val="minor"/>
      </rPr>
      <t>El Concesionario no ha cumplido con la obligación establecida en al clausula 26 numeral 26.5.2, ya que no ha presentado la garantía por fuerza mayor o caso fortuito (amparo contrato todo riesgo), de igual forma, existe deficiencia por parte del INCO en el seguimiento, control y verificación del cumplimiento de las obligaciones del Concesionario.</t>
    </r>
  </si>
  <si>
    <t>Deficiencia en el seguimiento y control de las obligaciones contractuales.</t>
  </si>
  <si>
    <t xml:space="preserve">La posible ocurrencia de siniestros sin que se encuentran debidamente amparados. </t>
  </si>
  <si>
    <t>1. Reforma Demanda de Reconvención (pretensiones 11.1 a 11.3)
2. Adopción de procedimiento
3. Realizar  verificacion  de las garantías constituìdas en los contratos vigentes 
4. Sistema de información y seguimiento de garantías
5. Manual de Interventoría y Supervisión
6. Manual de Contratación
7. Contrato Estándar 4G
8. informe de cierre</t>
  </si>
  <si>
    <t>INF. 8 MM&amp;D Rad. No. 2016-409-100777-2 Pag. 80</t>
  </si>
  <si>
    <r>
      <rPr>
        <b/>
        <sz val="11"/>
        <rFont val="Calibri"/>
        <family val="2"/>
        <scheme val="minor"/>
      </rPr>
      <t>Hallazgo 146. Administrativo y Disciplinario - Adicional No. 2 y Otrosí No. 3 del Contrato de Concesión</t>
    </r>
    <r>
      <rPr>
        <sz val="11"/>
        <rFont val="Calibri"/>
        <family val="2"/>
        <scheme val="minor"/>
      </rPr>
      <t>. El contrato de concesión tiene una relevancia significativa en el cumplimiento de los fines esenciales del Estado, y encuentra una justificación importante en la medida que el sector público no posee los recursos necesarios para tener una infraestructura adecuada que le haga más competitivo, por lo que debe acudir al concurso de la inversión privada, la cual supone que además de facilitar y acelerar la satisfacción de las necesidades de la sociedad, libera recursos públicos y produce un alivio fiscal que le permite redistribuir el gasto y atender otras necesidades.</t>
    </r>
  </si>
  <si>
    <t>Deficiencias en la planeación, en los estudios previos, incumplimiento de lo establecido en el  artículo 13 de la Ley 105 de 1993.</t>
  </si>
  <si>
    <t>Transgresión del principio de selección objetiva y transparencia</t>
  </si>
  <si>
    <t>1. Manual de Contratación
2. Instructivo interno de protocolo de soportes para cualquier modificación contractual (bitácora)</t>
  </si>
  <si>
    <r>
      <rPr>
        <b/>
        <sz val="11"/>
        <rFont val="Calibri"/>
        <family val="2"/>
        <scheme val="minor"/>
      </rPr>
      <t>Hallazgo 148. Administrativo y Disciplinario - Puente de Lorica</t>
    </r>
    <r>
      <rPr>
        <sz val="11"/>
        <rFont val="Calibri"/>
        <family val="2"/>
        <scheme val="minor"/>
      </rPr>
      <t>. A pesar que se solicitó la información a la Entidad respecto a la justificación del cambio en el valor total de la construcción del Puente de Lorica, obras incluidas en el Adicional No. 2 de 5 de agosto de 2009, no fue posible verificar porque en el Otrosí No. 4 de 31 de diciembre de 2008, el valor estimado de esta obra, es de $3,412,350,598,00 a pesos de 31 de diciembre de 2008, incluyendo compra de predios y, estudios y diseños del puente, y en el contrato Adicional No. 2 de 5-08-2009, que sustituye en todos sus términos al Otrosí No. 4 de 31 de diciembre de 2008, el valor de este Puente, incluyendo predios, es de $8,410,290,951,20, a pesos de 31 de diciembre de 2005, que indexado a pesos de diciembre de 2008 correspondería a $10.000.345.958,62.</t>
    </r>
  </si>
  <si>
    <t>Falta de Estudios y Diseños. Inadecuada planeación de las obras.</t>
  </si>
  <si>
    <t>Efecto Económico, atrasos en la ejecución de las obras.</t>
  </si>
  <si>
    <t>1. Preparación y Presentación Reforma de la demanda de Reconvención (80%)                                                        2.Resolución de Bitácora                                         3.Manual de Contratación                             4. Manual de Supervisión e Interventoría</t>
  </si>
  <si>
    <r>
      <t xml:space="preserve">Hallazgo 149. Administrativo y Disciplinario - Alcance Básico Hitos 3, 4, 6 y 7. </t>
    </r>
    <r>
      <rPr>
        <sz val="11"/>
        <rFont val="Calibri"/>
        <family val="2"/>
        <scheme val="minor"/>
      </rPr>
      <t>Se evidenció  que a la fecha el Concesionario no ha cumplido con la ampliación a Ley 105 de 1993, en lo referente a la ampliación de bermas, en algunos hitos del contrato básico.</t>
    </r>
  </si>
  <si>
    <t>Incumplimiento de la Ley 105 de 1993. Deficiencias en el seguimiento y control de la Interventoría.</t>
  </si>
  <si>
    <t>Atrasos en la ejecución de las obras, desplazamiento de cronogramas.</t>
  </si>
  <si>
    <t>Ajustar los lineamientos contractuales relacionados con el impacto financiero producido por el desplazamiento de cronograma y los lineamientos asociados con el monitoreo y control de los proyectos.</t>
  </si>
  <si>
    <t>Incentivar al concesionario a cumplir con los objetivos de cronograma establecidos en el contrato y mejorar el monitoreo y control de los proyectos.</t>
  </si>
  <si>
    <t>1. Acuerdo conciliatorio aprobado (frente a la ampliación en pasos urbanos)
2.. Laudo Arbitral 
3. Manual de Interventoría y Supervisión
4. Manual de Contratación
5. Contrato Estándar 4G
6. Informe de cierre</t>
  </si>
  <si>
    <t>1. Acuerdo conciliatorio aprobado (frente a la ampliación en pasos urbanos)
2. Laudo Arbitral 
3. Manual de Interventoría y Supervisión
4. Manual de Contratación
5. Contrato Estándar 4G
6. Informe de cierre</t>
  </si>
  <si>
    <t>INF 8  MM&amp;D Rad.  2016-409-100777-2 pag. 81</t>
  </si>
  <si>
    <r>
      <t xml:space="preserve">Hallazgo 150. Administrativo, Disciplinario y Fiscal - Hito 2 Variante de Sincelejo. </t>
    </r>
    <r>
      <rPr>
        <sz val="11"/>
        <rFont val="Calibri"/>
        <family val="2"/>
        <scheme val="minor"/>
      </rPr>
      <t>Se evidencia que el Concesionario no ha efectuado de manera eficiente y oportuna los trámites para la obtención de la licencia ambiental necesaria para la construcción del Hito 2 Variante Oriental de Sincelejo. Una vez evaluada la cronología   de las actuaciones adelantadas por el concesionario.</t>
    </r>
  </si>
  <si>
    <t xml:space="preserve">Incumplimiento de los cronogramas de inversión por inoportunidad en la obtención de la licencia ambiental. </t>
  </si>
  <si>
    <t>Detrimento en el patrimonio del estado por desplazamiento en el cronograma dado que el concesionario no hace las inversiones en el tiempo establecido en el contrato.</t>
  </si>
  <si>
    <t>1. Preparación y Presentación Reforma de la demanda de Reconvención (80%)
2. Manual de Supervisión e Interventoría</t>
  </si>
  <si>
    <r>
      <rPr>
        <b/>
        <sz val="11"/>
        <rFont val="Calibri"/>
        <family val="2"/>
        <scheme val="minor"/>
      </rPr>
      <t xml:space="preserve"> Apertura de Indagación Preliminar 007  de 2014 mediante Auto No. 0107
del 14 de agosto de 2014. LMSC
No registra valor</t>
    </r>
    <r>
      <rPr>
        <sz val="11"/>
        <rFont val="Calibri"/>
        <family val="2"/>
        <scheme val="minor"/>
      </rPr>
      <t xml:space="preserve">. Auto  No. 00069 del 11/02/2016. emanado del Contralor Delegado de Investigaciones, Juicios Fiscales y Jurisdicción Coactiva, decide archivar la investigación considerando    el  Despacho que,  no existe prueba a través de la cual pueda conocerse de manera concreta la manera como este hecho desplazó el cronograma inicialmente planteado en el contrato 002 de 2007, ni el impacto que dicha situación pudo generar en el VPN del proyecto, el cual consistió presuntamente en un desbalance de la ecuación contractual a favor del concesionario y en contra del Estado.
Sin embargo, dentro de las pruebas obrantes en el expediente no se cuenta con elementos que permitan conocer cómo se reflejó esta situación en el cronograma inicial de obra, ni que prueben que la misma afectó la ecuación contractual, causando un presunto daño al patrimonio del Estado
Al respecto debe señalarse, en primer lugar, que el análisis mencionado se hizo sobre supuestos, como claramente se indica en el hallazgo fiscal al referirse a las fechas de inicio y terminación del hito que fueron tomadas para realizar el cálculo, lo cual de manera clara le resta certeza a las conclusiones a las que se llegó a través del mismo.
En segundo lugar, si bien se cuenta con unas conclusiones acerca de la existencia de un presunto daño, ni en el formato de traslado de hallazgo fiscal ni en la información que se adjunta como soporte del mismo, se expone con claridad cuáles fueron los datos estudiados y utilizados para llegar a las mismas, ni cuáles fueron los procedimientos y análisis que se llevaron a cabo, lo cual impide entender el ejercicio efectuado y tenerlo como un informe técnico a partir del cual se pueda dar apertura a un proceso de responsabilidad fiscal.
Tampoco se cuenta con prueba alguna que indique que en caso de que en efecto se haya generado un desbalance de la ecuación contractual y una variación del VPN del proyecto en contra del Estado, derivado del desplazamiento del cronograma inicial por los hechos relacionados con el hito 2, este se vea reflejado en un daño cierto ocasionado al patrimonio público, consistente en erogaciones, reconocimientos o pagos realizados al concesionario, para lo cual necesariamente debía acudirse a un estudio financiero y contable detallado del contrato, a través del cual pudiera verificarse que la generación de un menoscabo al erario.  Teniendo en cuenta las anteriores falencias probatorias en torno a la existencia del  hecho (desplazamiento del cronograma) y del daño y el carácter eminentemente  técnico de los elementos que debían ser analizados, el Despacho procedió a  decretar la práctica de un informe técnico a ser desarrollado por un grupo  interdisciplinario de profesionales, con el fin de poder determinar la existencia del  hecho y del presunto detrimento derivado del mismo. No obstante, al no haber sido posible conformar el grupo de profesionales requerido, la prueba decretada no pudo ser practicada.
</t>
    </r>
  </si>
  <si>
    <r>
      <rPr>
        <b/>
        <sz val="11"/>
        <rFont val="Calibri"/>
        <family val="2"/>
        <scheme val="minor"/>
      </rPr>
      <t>Hallazgo 151.  Administrativo, Disciplinario y Fiscal - Precios de mercado en Adicional No.3</t>
    </r>
    <r>
      <rPr>
        <sz val="11"/>
        <rFont val="Calibri"/>
        <family val="2"/>
        <scheme val="minor"/>
      </rPr>
      <t>. El 29 de marzo de 2010, se suscribe el Adicional No.3 al contrato de Concesión No.002 de 2007, por valor de $407.399.9 millones de diciembre 31 de 2005, con el objeto de adicionar obras varias, construcción de segunda calzada y rehabilitación. Para verificar la gestión de la entidad, respecto a la planeación, específicamente a la forma cómo se estableció el valor de las obras de este adicional, se solicitó a la entidad los estudios técnicos, legales, económicos y financieros que sirvieron de soporte para la suscripción del mencionado documento , en acatamiento de lo establecido en el Estatuto Contractual y en el APENDICE E de marzo 6 de 2007, página 20, donde se señala que para las obras del Alcance Progresivo, los precios deben ser de mercado.</t>
    </r>
  </si>
  <si>
    <t xml:space="preserve">Falta de Análisis y comparaciones de la propuesta del concesionario con los precios de mercado. </t>
  </si>
  <si>
    <t>Detrimento en el patrimonio del estado por mayores valores pagados, por encima de los precios de la estructuración.</t>
  </si>
  <si>
    <t>Teniendo en cuenta que actualmente las controversias contractuales están siendo dirimidas por un Tribunal de Arbitramento como mecanismo de solución de controversias,  las acciones a adoptar están sujetas al resultado del mismo.
Evaluar los mecanismos existentes en otras entidades publicas que celebren concesiones de obra para establecer el mecanismo a implementar en la ANI a fin de contar con bases de precios de referencia a considerar para  las modificaciones contractuales</t>
  </si>
  <si>
    <t>1.Obtener decisión de la justicia arbitral que resuelva si efectivamente se presentó desplazamiento en el Cronograma de Inversiones
2. Contar con una base de datos uniforme que sirva para futuras contrataciones</t>
  </si>
  <si>
    <t>1. Preparación y Presentación Reforma de la demanda de Reconvención (80%)                                           2.Manual de Contratación                                      3. Resolución de Bitácora                                 4. Manual de Supervisión e Interventoría</t>
  </si>
  <si>
    <r>
      <rPr>
        <b/>
        <sz val="11"/>
        <rFont val="Calibri"/>
        <family val="2"/>
        <scheme val="minor"/>
      </rPr>
      <t xml:space="preserve"> Apertura de Indagación Preliminar 007  de 2014 mediante Auto No. 0107
del 14 de agosto de 2014. LMS</t>
    </r>
    <r>
      <rPr>
        <sz val="11"/>
        <rFont val="Calibri"/>
        <family val="2"/>
        <scheme val="minor"/>
      </rPr>
      <t xml:space="preserve">C
Auto  No. 00069 del 11/02/2016. emanado del Contralor Delegado de Investigaciones, Juicios Fiscales y Jurisdicción Coactiva, decide archivar la investigación considerando    el  Despacho que,aunque en el hallazgo fiscal se concluyó que los precios de construcción de segunda calzada y rehabilitación del Adicional 3 al contrato 002 de 2007 se encontraban por encima de los precios del mercado, dicho postulado no cuenta con el debido soporte probatorio, así como tampoco lo tiene la afirmación consistente en que dicha diferencia causó un desbalance de la ecuación financiera del proyecto a favor del concesionario, causándose así un daño al patrimonio público.
Así mismo debe señalarse que aunque en efecto no fueron hallados soportes que den cuenta de la realización de un estudio por parte de la entidad contratante para la determinación de los precios del Adicional 3117, este hecho por sí solo no es suficiente para presumir la existencia de una diferencia entre los precios pactados y los del mercado.
Teniendo en cuenta las falencias probatorias existentes así como el carácter eminentemente técnico de este hecho, dentro de la presente indagación preliminar se estimó que la prueba conducente para establecer la existencia del mismo y su incidencia fiscal consistiría en un informe técnico, prueba que por consiguiente fue decretada para ser desarrollada por un grupo interdisciplinario de profesionales. No obstante, la mencionada prueba no pudo ser practicada al no haber sido posible la conformación del grupo mencionado
</t>
    </r>
  </si>
  <si>
    <t>Auto  No. 00069 del 11-feb-2016</t>
  </si>
  <si>
    <r>
      <rPr>
        <b/>
        <sz val="11"/>
        <rFont val="Calibri"/>
        <family val="2"/>
        <scheme val="minor"/>
      </rPr>
      <t>Hallazgo 152. Administrativo y Disciplinario (I.P.) - Precios de Mercado en Otrosíes Nos. 1, 3 y Adicional No.2 de la Concesión Córdoba-Sucre</t>
    </r>
    <r>
      <rPr>
        <sz val="11"/>
        <rFont val="Calibri"/>
        <family val="2"/>
        <scheme val="minor"/>
      </rPr>
      <t>. El INCO, hoy Agencia Nacional de Infraestructura, no cuenta con un banco de datos de precios de mercado y análisis de precios unitarios, utilizados y aprobados para la suscripción de los Otrosíes Nos. 1, 3 y el Adicional No. 2 del proyecto de Concesión Córdoba - Sucre , que permita establecer con veracidad la existencia o no de sobreprecios en cada una de las obras que conforman el alcance de los mismos. Respecto al Otrosí No. 3, en la información suministrada, no se encontró el detalle de las obras incluidas, a pesar que en su respuesta la Entidad informa que entrega el soporte en medio magnético.</t>
    </r>
  </si>
  <si>
    <t>La Entidad no cuenta con base de datos de precios del mercado para realizar comparación con precios de las obras presentadas por el Concesionario.</t>
  </si>
  <si>
    <t>Incertidumbre sobre los valores con posible riesgo de que se hayan contratados con sobrecostos.</t>
  </si>
  <si>
    <t>Ajustar los lineamientos contractuales relacionados  con los riesgos asumidos por el concesionario, los lineamientos asociados con el monitoreo y control de los proyectos y obtener la base de precios del INVÍAS</t>
  </si>
  <si>
    <t>Reducir la incertidumbre relacionada con sobrecostos eventuales de las obras realizadas por el concesionario.</t>
  </si>
  <si>
    <t>1. Laudo Arbitral
2. Manual de Interventoría y Supervisión
3. Manual de Contratación
4. Contrato Estándar 4G
5. Base de precios INVÍAS
6. Informe de cierre</t>
  </si>
  <si>
    <r>
      <rPr>
        <b/>
        <sz val="11"/>
        <rFont val="Calibri"/>
        <family val="2"/>
        <scheme val="minor"/>
      </rPr>
      <t xml:space="preserve"> Apertura de Indagación Preliminar 007  de 2014 mediante Auto No. 0107
del 14 de agosto de 2014. LMSC
No registra valor.</t>
    </r>
    <r>
      <rPr>
        <sz val="11"/>
        <rFont val="Calibri"/>
        <family val="2"/>
        <scheme val="minor"/>
      </rPr>
      <t xml:space="preserve"> Auto  No. 00069 del 11/02/2016. emanado del Contralor Delegado de Investigaciones, Juicios Fiscales y Jurisdicción Coactiva, decide archivar la investigación considerando    el  Despacho que, se concluye que al dar apertura a esta indagación preliminar, no se contaba con ningún elemento que permitiera establecer una posible incidencia fiscal de este hecho, puesto que la posibilidad de que a partir del mismo pudiera haberse generado un daño al patrimonio del Estado, representado en la existencia de precios superiores a los del mercado en lo que tiene que ver con los Otrosíes No. 1 y 3 y el Adicional No. 2 al contrato de concesión 002 de 2007, se planteó tan sólo como un riesgo.
Obsérvese que no se señaló con claridad obras o ítems con supuesto sobrecosto en los otrosíes o en el adicional, sino que tan solo de manera general se indicó que dichos sobrecostos pueden existir, puesto que al parecer no se hallaron análisis de precios de mercado previos a la suscripción de esos acuerdos.
De lo anterior se concluye que al dar apertura a esta indagación preliminar, no se contaba con ningún elemento que permitiera establecer una posible incidencia fiscal de este hecho, puesto que la posibilidad de que a partir del mismo pudiera haberse generado un daño al patrimonio del Estado, representado en la existencia de precios superiores a los del mercado en lo que tiene que ver con los Otrosíes No. 1 y 3 y el Adicional No. 2 al contrato de concesión 002 de 2007, se planteó tan sólo como un riesgo.
Obsérvese que no se señaló con claridad obras o ítems con supuesto sobrecosto en los otrosíes o en el adicional, sino que tan solo de manera general se indicó que dichos sobrecostos pueden existir, puesto que al parecer no se hallaron análisis de precios de mercado previos a la suscripción de esos acuerdos.
No obstante, dentro de estas pruebas no obra ninguna que permita indicar la posible existencia de sobrecostos como consecuencia de ese hecho, tal como claramente se reconoce tanto en el formato de traslado de hallazgo fiscal como en el auto de apertura de indagación preliminar;  el presente hecho no tiene incidencia fiscal y la posibilidad de que la tuviera sólo se planteó como un riesgo que en todo caso debió haberse dilucidado en la etapa de auditoría y no dentro de la indagación preliminar.
</t>
    </r>
  </si>
  <si>
    <t>Auto  No. 00069 del 11/02/2016.</t>
  </si>
  <si>
    <t>INF 8  MM&amp;D Rad.  2016-409-100777-2 pag. 83</t>
  </si>
  <si>
    <r>
      <t>Hallazgo 153. Administrativo - Determinación Real de los Recursos para la Adquisición Predial.</t>
    </r>
    <r>
      <rPr>
        <sz val="11"/>
        <rFont val="Calibri"/>
        <family val="2"/>
        <scheme val="minor"/>
      </rPr>
      <t xml:space="preserve"> El monto de los recursos establecidos en el contrato de concesión para la adquisición predial, dista abismalmente de los costos reales que ha demandado el proyecto, situación que deriva en la activación de fondeos adicionales por parte del Concesionario, en concordancia con los parámetros contractuales establecidos sobre el particular.</t>
    </r>
  </si>
  <si>
    <t xml:space="preserve">Así las cosas, y frente a los fondeos adicionales establecidos a nivel contractual  en la cláusula 37, se presenta en el siguiente cuadro el comportamiento de tales fondeos , frente al déficit de los recursos orientados para la compra de predios (ver cuadro en el informe) Es de indicar que la Agencia presentó dos casos : Tramo SINCELEJO- COROZAL y  La  “PARALELA A LA CIRCUNVALAR EN LA CIUDAD DE MONTERÍA”, que incidieron en el incremento del valor de la tierra. </t>
  </si>
  <si>
    <t>Esta situación deficitaria ha conllevado a un significativo impacto sobre el presupuesto, el cual vulnera el denominado principio de PLANIFICACION PRESUPUESTAL , dado que se generan compromisos de tipo fiscal por parte de la Entidad Estatal sobre un escenario incierto, y teniendo en cuenta su naturaleza, la determinación de los recursos a reconocer no es precisa, por lo que no existe disponibilidad de éstos para su reconocimiento oportuno, lo que obliga a la Entidad a su consecución en el Tesoro nacional, con la consecuente demora que ello ocasiona y la sanción que se traduce en el reconocimiento y pago de intereses.se traduce una gestión que no es consecuente con los principios que rigen el contexto del manejo de lo público consagrados en el artículo 209 de la Constitución Política y en la Ley 489 de 1998.</t>
  </si>
  <si>
    <t>Formular la política para la estructuración,  adjudicación y gestión contractual de proyectos de APP</t>
  </si>
  <si>
    <t>1. Ley (3)
2. Decreto (1)
3. Plan (1)
4. Procedimientos de gestión predial
5. Manual de interventoría y supervisión</t>
  </si>
  <si>
    <r>
      <rPr>
        <b/>
        <sz val="11"/>
        <rFont val="Calibri"/>
        <family val="2"/>
        <scheme val="minor"/>
      </rPr>
      <t xml:space="preserve">Hallazgo 154. Administrativo - Procedimientos de control implementados por el Concesionario en materia de avalúos.  </t>
    </r>
    <r>
      <rPr>
        <sz val="11"/>
        <rFont val="Calibri"/>
        <family val="2"/>
        <scheme val="minor"/>
      </rPr>
      <t xml:space="preserve">Frente a la obligación en cabeza del Concesionario para el desarrollo de la gestión predial,  se han detectado falencias metodológicas en la elaboración de los avalúos comerciales, los cuales son realizados por subcontratistas.
</t>
    </r>
  </si>
  <si>
    <t xml:space="preserve">Por lo anterior se concluye, que dichas situaciones son la resultante de deficientes mecanismos de control, con que debe contar el Concesionario en consonancia con el  contrato de Concesión 002 de 2007, el cual establece en la cláusula 63, numeral 3 que “El interventor no ejercerá funciones de control de las actividades de los subcontratistas, ni de aprobación  del resultado de las mismas para lo cual EL CONCESIONARIO  dispondrá de su propio equipo de interventoría o control de calidad interno, cuyos costos ha incluido en la Propuesta”. </t>
  </si>
  <si>
    <t>Por tanto, se colige que dicha debilidad afecta la eficiencia y efectividad del proceso en la adquisición predial, en particular lo establecido en uno de los apéndices del contrato denominado “Gestión Predial” en su numeral 1.4.1.3 “Proceso de ejecución de avalúos”, donde en su décima viñeta que señala “Velar por la buena calidad de los trabajos y procedimientos utilizados en la elaboración del avalúo comercial, en virtud de lo cual efectuará las revisiones o modificaciones al informe del avalúo cuando el Concesionario así lo requiera..”</t>
  </si>
  <si>
    <t>Seguimiento al adecuado cumplimiento de las obligaciones contractuales del concesionario en materia predial, especialmente en lo relacionado con la aplicación de las metodologías para la elaboración de los avalúos comerciales corporativos</t>
  </si>
  <si>
    <t>Garantizar que el valor establecido en los avalúos comerciales corporativos tengan los soportes de la metodología utilizada.</t>
  </si>
  <si>
    <t>1.- Un informe al concesionario sobre el control de calidad que ha implementado en la revisión de los avalúos comerciales corporativos
2.- Informe de la interventoría pronunciandose sobre el informe remitido por el concesionario 
3.- Oficio al concesionario, de ser procedente y que depende del contenido del pronunciamiento recibido por la Interventoría
4.- Informe del Grupo Interno de Trabajo de Gestión Predial.
5.- Apéndice Técnico Predial del Contrato estandar de 4G (revisión y aprobación de avalúos por parte de la interventoría del proyecto.)
6.- Protocolo de Avalúos.
7. Informe de Cierre</t>
  </si>
  <si>
    <t>1.- Informe del concesionario 
2.- Pronunciamiento de la interventoria 
3.- Un (1) oficio al concesionario
4.- Un (1) informe  del GIT Predial
5.- Apéndice Técnico Predial del Contrato estandar 4G
6.- Protocolo de Avalúos.
7.- Informe de Cierre</t>
  </si>
  <si>
    <r>
      <rPr>
        <sz val="11"/>
        <rFont val="Calibri"/>
        <family val="2"/>
        <scheme val="minor"/>
      </rPr>
      <t xml:space="preserve">Vicepresidencia Ejecutiva - </t>
    </r>
    <r>
      <rPr>
        <b/>
        <sz val="11"/>
        <rFont val="Calibri"/>
        <family val="2"/>
        <scheme val="minor"/>
      </rPr>
      <t>Vicepresidencia de Planeación, Riesgos y Entorno</t>
    </r>
  </si>
  <si>
    <t>Las acciones preventivas actúan sobre la causa del hallazgo. Los protocolos forman parte del apéndice predial en los contratos 4G. Para prevenir contratiempos con la CGR se recomienda agregar un informe de supervisión que detalle la gestión adelantada.</t>
  </si>
  <si>
    <t>INF 9 Rad. 2016-409-119125-2
pag. 27</t>
  </si>
  <si>
    <t>Metodología avalúo</t>
  </si>
  <si>
    <r>
      <rPr>
        <b/>
        <sz val="11"/>
        <rFont val="Calibri"/>
        <family val="2"/>
        <scheme val="minor"/>
      </rPr>
      <t>Hallazgo 155. Administrativo - Rezago en la adquisición predial requerida para la construcción del puente vehicular en Lorica del adicional No. 2</t>
    </r>
    <r>
      <rPr>
        <sz val="11"/>
        <rFont val="Calibri"/>
        <family val="2"/>
        <scheme val="minor"/>
      </rPr>
      <t xml:space="preserve"> Inoportuna gestión por parte del Concesionario en la adquisición de los predios necesarios para dar cumplimiento al cronograma de obras, para la construcción del puente vehicular en el PR 49+0149, en Lorica - Córdoba. Obra cuyo plazo vencía el 18 de septiembre de 2011 y al contrastar el avance en el proceso de negociación de predios al 28 de noviembre de 2011, solo se reporta la adquisición de 2 predios de los 13 requeridos.</t>
    </r>
  </si>
  <si>
    <t xml:space="preserve">Lo anterior debido a que  la Lonja contratada para  realizar dicha actividad aplicó el método de capitalización de rentas, el cual arroja un valor de m² el cual es una cifra integral ya que incluye el terreno y la construcción bajo la totalidad de características que ésta tenga, sin embargo la Lonja adicionó el valor de un ítem constructivo, denominado “Entrepiso o placa 3 piso en concreto por un valor de $38.2 millones de pesos. </t>
  </si>
  <si>
    <t>Esta situación genera un presunto detrimento al patrimonio del Estado, en cuantía de $38.2 millones de septiembre de 2010 que indexados a diciembre de 2011 corresponden a $39,97 millones, debido a que se está reconociendo al propietario dos veces el valor del entre piso o la placa 3, toda vez que en el valor calculado bajo dicha metodología incluye este ítem. Es de resaltar que este predio ya fue cancelado en su totalidad al propietario, conforme comunicación C303700230-0151, expedida el 11 de noviembre de 2011, por Fiducolombia.</t>
  </si>
  <si>
    <t>Implementar las acciones requeridas para verificar que los predios requeridos ya fueron adquiridos y se utilizaron en el desarrollo de las obras para la construcción del puente  vehicular de Lorica</t>
  </si>
  <si>
    <t>Utilización de los predios requeridos y adquiridos</t>
  </si>
  <si>
    <t>1. Informe predial que manifieste la adquisición de los predios requeridos  
2. Pronunciamiento de la Interventoría respecto a la terminación de las obras del puente de Lorica
3. Manual de Interventoría y Supervisión 
4. Procedimiento predial
5. Contrato estándar 4G
6. Ley de Infraestructura
7. Auto de archivo proceso fiscal
8. Informe de cierre</t>
  </si>
  <si>
    <t>1. Un (1) Informe Predial 
2. Un (1) pronunciamiento de la Interventoría 
3.Un (1)  Manual de Interventoría y Supervisión 
4. Un (1) procedimiento predial
5. Contrato estándar 4G
6. Ley de Infraestructura
7. auto de archivo proceso fiscal
8. Informe de cierre</t>
  </si>
  <si>
    <t>Si es una circunstancia antigua no tiene sentido iniciar un proceso sancionatorio ya que no es oportuna para conminar al concesionario. 1) Incluir unidad de medida sobre informe predial que certifique que los predios están adquiridos; 2) informe de interventoría que certifique que el puente está construido (fotos o video); 3) Concepto financiero que confirme si el retraso de la obra generó detrimento para el Estado y el mecanismo para el cobro (por ejemplo, si el pago se hará al momento de la liquidación o si ya se ha pagado al concesionario).</t>
  </si>
  <si>
    <t>Hallazgo 156. Administrativo y Fiscal - Falencia en la Determinación del Valor. 
Para el predio identificado como CCS-PTL-009, se evidenció inadecuada determinación del valor del inmueble, ya que la Lonja contratada para realizar dicha actividad aplicó el método de capitalización de rentas, el cual arroja un valor de m² como una cifra integral ya que incluye el terreno y la construcción bajo la totalidad de características que ésta tenga, sin embargo la Lonja adicionó el valor de un ítem constructivo, denominado “Entrepiso o placa 3 piso en concreto por un valor de $38.2 millones de pesos.</t>
  </si>
  <si>
    <t>Esta situación genera un presunto detrimento al patrimonio del Estado, en cuantía de $38.2 millones, de septiembre de 2010 que indexados a diciembre de 2011 corresponden a $39,97 millones, debido a que se está reconociendo al propietario dos veces el valor del entre piso o la placa 3, toda vez que en el valor calculado bajo dicha metodología incluye este ítem. Es de resaltar que este predio ya fue cancelado en su totalidad al propietario, conforme comunicación C303700230-0151, expedida el 11 de noviembre de 2011, por Fiducolombia.</t>
  </si>
  <si>
    <t xml:space="preserve">Es de anotar que de conformidad con lo establecido en el Contrato de Concesión en particular en sus clausulas quinta, undécima, vigésima tercera, vigésima quinta y trigésima séptima y en su Modificatorio suscrito el 8 de mayo de 2008, la responsabilidad de la adquisición predial queda asignada al Concesionario. Así las cosas, los mayores costos derivados por errores en la implementación de dicho proceso serán atribuibles únicamente a éste, según lo estipulado en el Parágrafo Primero de la Cláusula Segunda del precitado Modificatorio.  </t>
  </si>
  <si>
    <t>Seguimiento al adecuado cumplimiento de las obligaciones contractuales del concesionario en materia predial, especialmente en lo relacionado con la metodología utilizada para la elaboración de los avalúos comerciales por parte de las lonjas contratadas</t>
  </si>
  <si>
    <t>1. Concepto jurídico con evaluación de alternativas para recuperar este dinero
2. Implementación de acciones si aplica
 según el concepto
3. Manual de Interventoría y Supervisión
4. Manual de Contratación
5. Contrato Estándar 4G</t>
  </si>
  <si>
    <r>
      <rPr>
        <b/>
        <sz val="11"/>
        <rFont val="Calibri"/>
        <family val="2"/>
        <scheme val="minor"/>
      </rPr>
      <t xml:space="preserve"> Apertura de Indagación Preliminar 007  de 2014 mediante Auto No. 0107
del 14 de agosto de 2014. LMSC
Auto  No. 00069 del 11/02/2016. emanado del Contralor Delegado de Investigaciones, Juicios Fiscales y Jurisdicción Coactiva,</t>
    </r>
    <r>
      <rPr>
        <sz val="11"/>
        <rFont val="Calibri"/>
        <family val="2"/>
        <scheme val="minor"/>
      </rPr>
      <t xml:space="preserve"> se archiva la investigación  por cuanto el Despacho concluye que la teoría del caso planteada en esta indagación preliminar no cuenta con ningún sustento, puesto que parte del fundamento equivocado de que el avalúo cuestionado se realizó con base en el método de capitalización de rentas o ingresos, cuando claramente el mismo texto del avalúo se encarga de señalar que el método utilizado fue el de comparación o de mercado.  De esta forma, queda sin soporte también la afirmación relacionada con la aplicación incorrecta del método y por ende el hecho de que a partir de dicho error se haya generado un daño al patrimonio público, representado en el valor pagado por el entrepiso o placa 3 en concreto.   Si bien fueron incorporados a esta indagación preliminar documentos que dan cuenta de que la ANI, al tener conocimiento de la observación realizada sobre este punto en el curso del proceso auditor, requirió al concesionario para que hiciera la devolución del mayor valor presuntamente pagado por el predio CCS-PTL-009, esto no es razón suficiente para dar por ciertos los hechos por los cuales se dio apertura a la presente indagación, ni para considerar la existencia de un daño patrimonial derivado de los mismos 
Lo anterior por cuanto se hace evidente con la simple comparación entre el avalúo y el hallazgo fiscal y el auto de apertura de indagación preliminar que lo retomó, que se partió de bases equivocadas para predicar la existencia de las supuestas irregularidades, sin que el Despacho pueda entender cuáles fueron los elementos a partir de los cuales se planteó la hipótesis por la cual se dio apertura a esta indagación, ya que pareciera que el objeto de estudio hubiera sido un avalúo distinto al que obra en este expediente.
</t>
    </r>
  </si>
  <si>
    <t>Auto No. 00069 del 11/02/2016, emanado del Contralor Delegado de Investigaciones, Juicios Fiscales y Jurisdicción Coactiva</t>
  </si>
  <si>
    <r>
      <rPr>
        <b/>
        <sz val="11"/>
        <rFont val="Calibri"/>
        <family val="2"/>
        <scheme val="minor"/>
      </rPr>
      <t xml:space="preserve">Hallazgo 157. Administrativo y Fiscal - Aplicación metodológica valuatoria - Hito 5 - Tramo 1 construcción segunda calzada entre Cereté y Te del Aeropuerto - Variante Cereté. </t>
    </r>
    <r>
      <rPr>
        <sz val="11"/>
        <rFont val="Calibri"/>
        <family val="2"/>
        <scheme val="minor"/>
      </rPr>
      <t xml:space="preserve"> Teniendo en cuenta que la Lonja responsable de la elaboración de los avalúos de la zona afectada por  el desarrollo del hito, aplicó un sistema de puntos, con el fin de valorar el terreno con base a unos parámetros , y de esta forma determinar el valor por hectárea. Sin embargo, se detectaron dos casos donde la aplicación de dicha metodología el puntaje otorgado a “Adecuación e infraestructura”, no concuerda con las especificidades del terreno descritas en la carpeta del avalúo, tales como fotografías, explotación económica, entre otros, y por tanto  correspondería otra categoría y subsecuentemente otro puntaje (situación que afecta la determinación del valor de m² de terreno).</t>
    </r>
  </si>
  <si>
    <r>
      <rPr>
        <b/>
        <sz val="11"/>
        <rFont val="Calibri"/>
        <family val="2"/>
        <scheme val="minor"/>
      </rPr>
      <t>PREDIOS 087 Y 052:</t>
    </r>
    <r>
      <rPr>
        <sz val="11"/>
        <rFont val="Calibri"/>
        <family val="2"/>
        <scheme val="minor"/>
      </rPr>
      <t xml:space="preserve">  Con explotación ganadera, la Lonja asignó 25 puntos y al analizar la información del avalúo la CGR  concluye que  la categoría más concordante con las características es “Terreno en pasto natural o bosque  e infraestructura total” PUTAJE=20</t>
    </r>
  </si>
  <si>
    <t xml:space="preserve">Lo anterior genera incertidumbre sobre los criterios aplicados para determinar el valor de m² cancelado por concepto de terreno, y por ende la posibilidad del reconocimiento de un mayor valor que ascendería a $33.56 millones (pesos de diciembre e 2011) . La Agencia informó  que mediante oficio 2012-302-004427-1 del 09 de abril de 2012, solicitó al Concesionario  el reintegro de $ 21.419.094 y el reintegro  de $ 9.413.452, , sin embargo esta observación se mantiene hasta que efectivamente se logre el resarcimiento de daño causado.   </t>
  </si>
  <si>
    <t>1. Concepto jurídico con evaluación de alternativas para recuperar este dinero
2. Implementación de acciones si aplica
 según el concepto
3. Manual de Interventoría y Supervisión
4. Manual de Contratación
5. Contrato Estándar 4G
6. Informe de cierre</t>
  </si>
  <si>
    <r>
      <rPr>
        <b/>
        <sz val="11"/>
        <rFont val="Calibri"/>
        <family val="2"/>
        <scheme val="minor"/>
      </rPr>
      <t xml:space="preserve"> Apertura de Indagación Preliminar 007  de 2014 mediante Auto No. 0107
del 14 de agosto de 2014. LMSC</t>
    </r>
    <r>
      <rPr>
        <sz val="11"/>
        <rFont val="Calibri"/>
        <family val="2"/>
        <scheme val="minor"/>
      </rPr>
      <t xml:space="preserve">
Auto  No. 00069 del 11/02/2016. emanado del Contralor Delegado de Investigaciones, Juicios Fiscales y Jurisdicción Coactiva, decide el Despacho que deberá declararse la </t>
    </r>
    <r>
      <rPr>
        <b/>
        <sz val="11"/>
        <rFont val="Calibri"/>
        <family val="2"/>
        <scheme val="minor"/>
      </rPr>
      <t>caducidad  de la acción fiscal</t>
    </r>
    <r>
      <rPr>
        <sz val="11"/>
        <rFont val="Calibri"/>
        <family val="2"/>
        <scheme val="minor"/>
      </rPr>
      <t xml:space="preserve"> y el consecuente archivo de la presente indagación preliminar por este hecho, en lo relacionado con las presuntas irregularidades que atañen a ambos predios, puesto que el término de cinco años contado a partir de su ocurrencia se cumplió el 30 de julio de 2014 para el predio 052 y el 26 de marzo de 2015 para el predio 087, sin que para esas fechas se hubiera dado inicio a un proceso de responsabilidad fiscal.</t>
    </r>
  </si>
  <si>
    <t>Auto  No. 00069 del 11/02/2016. emanado del Contralor Delegado de Investigaciones, Juicios Fiscales y Jurisdicción Coactiva</t>
  </si>
  <si>
    <r>
      <rPr>
        <b/>
        <sz val="11"/>
        <rFont val="Calibri"/>
        <family val="2"/>
        <scheme val="minor"/>
      </rPr>
      <t>Hallazgo 158. Administrativo - Gestión de adquisición predial para  el desarrollo de la obra de la Paralela a la Circunvalar en la ciudad de Montería dentro de los términos pactados-Otrosí No3</t>
    </r>
    <r>
      <rPr>
        <sz val="11"/>
        <rFont val="Calibri"/>
        <family val="2"/>
        <scheme val="minor"/>
      </rPr>
      <t>. La gestión reportada en materia predial, la cual requiere de la adquisición de 108 predios para el desarrollo de la obra en cuestión ha presentado una serie de inconvenientes.</t>
    </r>
  </si>
  <si>
    <r>
      <t xml:space="preserve">Dichos retrasos se han generado entre otros  por los siguientes aspectos reportados por la Agencia: </t>
    </r>
    <r>
      <rPr>
        <b/>
        <sz val="11"/>
        <rFont val="Calibri"/>
        <family val="2"/>
        <scheme val="minor"/>
      </rPr>
      <t xml:space="preserve">(i) </t>
    </r>
    <r>
      <rPr>
        <sz val="11"/>
        <rFont val="Calibri"/>
        <family val="2"/>
        <scheme val="minor"/>
      </rPr>
      <t xml:space="preserve">Discrepancias en los resultados de la determinación de las zonas homogéneas  (económicas) contratadas por el Concesionario por diferentes empresas, lo cual conllevó que finalmente el proceso de elaboración de avalúos fuera contratado directamente con el Instituto Geográfico Agustín Codazzi (IGAC). </t>
    </r>
    <r>
      <rPr>
        <b/>
        <sz val="11"/>
        <rFont val="Calibri"/>
        <family val="2"/>
        <scheme val="minor"/>
      </rPr>
      <t>(ii)</t>
    </r>
    <r>
      <rPr>
        <sz val="11"/>
        <rFont val="Calibri"/>
        <family val="2"/>
        <scheme val="minor"/>
      </rPr>
      <t xml:space="preserve"> Diez de los avalúos comerciales  elaborados por el IGAC fueron objeto de interposición de recurso de revisión y en subsidio impugnación .</t>
    </r>
    <r>
      <rPr>
        <b/>
        <sz val="11"/>
        <rFont val="Calibri"/>
        <family val="2"/>
        <scheme val="minor"/>
      </rPr>
      <t xml:space="preserve"> (iii)</t>
    </r>
    <r>
      <rPr>
        <sz val="11"/>
        <rFont val="Calibri"/>
        <family val="2"/>
        <scheme val="minor"/>
      </rPr>
      <t xml:space="preserve"> El 46.3% se encuentra en expropiación o en vencimiento de términos. </t>
    </r>
    <r>
      <rPr>
        <b/>
        <sz val="11"/>
        <rFont val="Calibri"/>
        <family val="2"/>
        <scheme val="minor"/>
      </rPr>
      <t>(iv)</t>
    </r>
    <r>
      <rPr>
        <sz val="11"/>
        <rFont val="Calibri"/>
        <family val="2"/>
        <scheme val="minor"/>
      </rPr>
      <t xml:space="preserve"> predios urbanos con limitación de dominio por afectación a vivienda familiar </t>
    </r>
  </si>
  <si>
    <t xml:space="preserve">Del avance reportado, y al contrastarse éste con la fecha de entrega de la obra, cuyo plazo vence en noviembre de 2012;  conlleva a determinarse una situación que podría conllevar a la afectación del desarrollo de las obras en los términos previstos en el Otrosí No.3  </t>
  </si>
  <si>
    <t xml:space="preserve">Fortalecer el control, seguimiento y vigilancia por parte de la ANI y las INTERVENTORIAS sobre el proceso de  adquisición de predios del proyecto, desarrollado por el concesionario  </t>
  </si>
  <si>
    <t>1- Un oficio a la interventoría
2- Un informe de la Interventoría 
3- Contrato Estándar 4G
4- Manual de Interventoría y Supervisión
5- Procedimientos prediales</t>
  </si>
  <si>
    <r>
      <rPr>
        <b/>
        <sz val="11"/>
        <rFont val="Calibri"/>
        <family val="2"/>
        <scheme val="minor"/>
      </rPr>
      <t>Hallazgo 159. Administrativo y Fiscal – Equilibrio Económico del Contrato de Concesión por Desplazamiento de la Etapa de Operación en la Ingeniería Financiera de la Fase I</t>
    </r>
    <r>
      <rPr>
        <sz val="11"/>
        <rFont val="Calibri"/>
        <family val="2"/>
        <scheme val="minor"/>
      </rPr>
      <t>. Se observa que la Etapa de Operación de la Fase I no inició su ejecución en abril de 2003 como se proyectó en la ingeniería financiera del modificatorio suscrito el 28 de septiembre de 2001, sino que empezó en marzo de 2004, con lo que se desplazaron en el tiempo los ítems: Mantenimiento de la Carretera y la Operación y Recaudo, rompiendo la ecuación contractual, debido a que al correr esas obras en el tiempo se genera un desequilibrio en contra de los intereses del Estado, y a favor del contratista en cuantía de $712 millones a pesos de 1994, teniendo en cuenta que estos costos se realizan en un tiempo posterior al pactado y ello representa un ahorro al contratista, con lo cual se ocasiona un presunto detrimento al patrimonio del Estado en cuantía de $2.972 millones a pesos de 2011.</t>
    </r>
  </si>
  <si>
    <t>Debilidades en su etapa de planeación, lo que originó problemas con la comunidad afectada por el proyecto, y ello conllevó a que la construcción que estaba programada para iniciarse 6 meses después de la suscripción del contrato, empezara solo hasta en octubre de 2001.</t>
  </si>
  <si>
    <t>Modificación de la estructura del contrato, vulnerando los principios de transparencia y selección objetiva.</t>
  </si>
  <si>
    <t>Ajustar las disposiciones contractuales que producen efectos en el modelo financiero por el desplazamiento del cronograma.</t>
  </si>
  <si>
    <t>Concepto jurídico y financiero sobre si hay efecto financiero por el desplazamiento del cronograma y desarrollo de nuevo estándar de contrato que elimine el efecto financiero por dicho desplazamiento.</t>
  </si>
  <si>
    <t xml:space="preserve">1. Concepto jurídico
2. Contrato estándar 4G
3. Concepto a la interventoría (Bajo el alcance señalado por el Dr. Carlos Medellín)
4. Análisis financiero del posible desplazamiento
5. Informe de cierre </t>
  </si>
  <si>
    <t>CR_Fontibon - Facatativa - Los Alpes</t>
  </si>
  <si>
    <t>Fontibón Facatativá Los Alpes</t>
  </si>
  <si>
    <r>
      <rPr>
        <b/>
        <sz val="11"/>
        <rFont val="Calibri"/>
        <family val="2"/>
        <scheme val="minor"/>
      </rPr>
      <t>PRF No. 2015-01240       Auto  No. 863del 17/12/2015 - Dirección de investigaciones fiscales</t>
    </r>
    <r>
      <rPr>
        <sz val="11"/>
        <rFont val="Calibri"/>
        <family val="2"/>
        <scheme val="minor"/>
      </rPr>
      <t xml:space="preserve"> pago de actividades no realizadas.-El presunto daño patrimonial al Estado, surge con ocasión de los pagos efectuados por la entidad contratante, por concepto de “mantenimiento de la carretera” y “operación y recaudo”, los cuales de acuerdo con la ingeniería financiera se remuneraron a partir de marzo de 2003,  fecha para la cual no se habían entregado las obras de la Fase I, lo cual constituye un prerrequisito  esencial para inicial los mantenimientos y la operación, a que haya lugar.
Según lo expuesto por el equipo auditor, las obras de la Fase I se entregaron en marzo de 2004, fecha a partir de la cual debían remunerarse los ítems mantenimiento de la carretera y operación y recaudo, por ello lo procedente era que la entidad ajustará el modelo financiero a la realidad, teniendo en cuenta que las obras iniciaron 11 meses después de lo acordado.
Finalmente, la cuantía del presunto daño fiscal se estimó en la suma de 712 millones de pesos en el año de 1994, que a diciembre de 2014 equivalen a la suma de $ 3.338,65 millones
</t>
    </r>
  </si>
  <si>
    <t>INF 5 MM&amp;D Rad. No. 2016-409-089295-2 Pag. 5</t>
  </si>
  <si>
    <r>
      <rPr>
        <b/>
        <sz val="11"/>
        <rFont val="Calibri"/>
        <family val="2"/>
        <scheme val="minor"/>
      </rPr>
      <t xml:space="preserve">Hallazgo 162. Administrativo y Disciplinario Indebida planeación. Desnaturalización del contrato de concesión. </t>
    </r>
    <r>
      <rPr>
        <sz val="11"/>
        <rFont val="Calibri"/>
        <family val="2"/>
        <scheme val="minor"/>
      </rPr>
      <t xml:space="preserve"> , el 30 de junio de 1995 se suscribe el contrato 0937/95, entre el INVIAS y la sociedad Concesionaria CCFC SA., cuyo objeto consistía en realizar por el sistema de concesión, los estudios, diseños definitivos, las obras de rehabilitación y de construcción, la operación y el mantenimiento de la carretera Bogotá (Fontibón) – Facatativá – Los Alpes, del tramo 08, de la ruta 50, en el departamento de Cundinamarca, el Concesionario presentó una propuesta alternativa que ajusta la diferencia entre el presupuesto de construcción calculado una vez aprobados los diseños definitivos y el valor inicialmente establecido en el contrato de concesión.</t>
    </r>
  </si>
  <si>
    <t>Con las diferentes modificaciones contractuales que se le han realizado al contrato de concesión.</t>
  </si>
  <si>
    <t>Se ha presentado desnaturalización del contrato de concesión, lo que evidencia falta de planeación del proyecto desde su estructuración.</t>
  </si>
  <si>
    <t>1. Manual de Contratación
2. Res. 959 de 2013 - Bitácora del Proyecto
3. Res. Que crea y regula el Comité de Contratación
4. Procedimiento para las modificaciones contractuales
5. Informe cierre hallazgo supervisión</t>
  </si>
  <si>
    <t>INF 5 MM&amp;D Rad. No. 2016-409-089295-2 Pag. 9</t>
  </si>
  <si>
    <t xml:space="preserve">Modificaciones </t>
  </si>
  <si>
    <r>
      <rPr>
        <b/>
        <sz val="11"/>
        <rFont val="Calibri"/>
        <family val="2"/>
        <scheme val="minor"/>
      </rPr>
      <t>Hallazgo 163. Administrativo. - Activación de la FASE II sin el cumplimiento de las condiciones inicialmente establecidas en el contrato 0937/95</t>
    </r>
    <r>
      <rPr>
        <sz val="11"/>
        <rFont val="Calibri"/>
        <family val="2"/>
        <scheme val="minor"/>
      </rPr>
      <t>. Para el inicio de la ejecución de las obras pertenecientes a la FASE II, contractualmente se establecieron unas condiciones específicas , que las comunidades hayan expresado su consentimiento para permitir el cobro de peajes y que en virtud de ese consentimiento se haya procedido a su cobro respectivo durante un tiempo ininterrumpido no inferior a 6 meses. Sin embargo, pese a que no se cumplió lo pactado ni era posible hacerlo, como lo señala la Entidad y el Concesionario , se inició su construcción, con la suscripción el 30 de diciembre de 2008, del otrosí No. 6 al contrato de concesión 0937/95, con el objeto de ejecutar las siguientes obras pertenecientes a la FASE II.</t>
    </r>
  </si>
  <si>
    <t xml:space="preserve">Deficiencias en el control sobre el cumplimiento de los requisitos pactados en el contrato. </t>
  </si>
  <si>
    <t>Lo que puede impactar el cumplimiento de los compromisos adquiridos en materia económica.</t>
  </si>
  <si>
    <t>Eliminación de las condiciones especificas del modificatorio de 2001 por mutuo acuerdo, mediante la suscripción de un documento contractual que busque la reactivación de obras de fase II (otrosí o Modificatorio)en virtud a que se trata de un contrato estatal cuyas estipulaciones deben ir acorde con lo establecido en las normas previstas para ello en el derecho privado estas condiciones se pueden exigir según los lineamientos del artículo 1625 del código civil colombiano y fortalecer los lineamientos relacionados con la evaluación y aprobación de modificaciones contractuales y con el monitoreo y seguimiento de los proyectos.</t>
  </si>
  <si>
    <t>1. Firma de documento contractual
2. Manual de Contratación
3. Res. 959 de 2013 - Bitácora del Proyecto
4. Res. Que crea y regula el Comité de Contratación
5. Procedimiento para las modificaciones contractuales
6. Manual de Supervisión e Interventoría
7. Informe cierre hallazgo supervisión</t>
  </si>
  <si>
    <t>INF 5 MM&amp;D Rad. No. 2016-409-089295-2 Pag. 10</t>
  </si>
  <si>
    <r>
      <t xml:space="preserve">Hallazgo 165. Administrativo, Disciplinario, Fiscal y Penal Indebida destinación de recursos. </t>
    </r>
    <r>
      <rPr>
        <sz val="11"/>
        <rFont val="Calibri"/>
        <family val="2"/>
        <scheme val="minor"/>
      </rPr>
      <t>El contrato 0937/95 establece un volumen de tránsito para la garantía, señalando que si el ingreso total obtenido por concepto de peaje durante un año determinado de operación, es menor que el ingreso por peaje garantizado para ese año de operación, el “INVIAS” compensará la diferencia al Concesionario. En modificación realizada en el año 2001  se altera tal disposición, y allí acuerdan distribuir en partes iguales (50% y 50%) entre el CONCESIONARIO Y EL INSTITUTO (Hoy Agencia Nacional de Infraestructura), los recaudos de peaje que durante un año respectivo se generen en exceso del valor que corresponda al ciento cinco por ciento (105%), del resultado de multiplicar los tráficos por las tarifas máximas estipuladas debidamente ajustadas, por lo que los recaudos de peaje que se generen en la Etapa de Operación incluido el 50% señalado, el cual ya no es para mayores mantenimientos, serán en su totalidad del concesionario.</t>
    </r>
  </si>
  <si>
    <t>Con lo pactado en el contrato de distribuir  en partes iguales 50%  y 50% los ingresos que superen el exceso en peajes.</t>
  </si>
  <si>
    <t>Se está vulnerando lo establecido en el artículo 33 de la Ley 105 de 1993.</t>
  </si>
  <si>
    <t>1. Concepto Interventoría
2. Solicitud instauración tribunal de arbitramento
3. Manual de Contratación
4. Res. Que crea y reglamenta el Comité de Contratación
5. Res. 959 de 2013 - Bitácora del Proyecto
6. Procedimiento para las modificaciones contractuales</t>
  </si>
  <si>
    <r>
      <rPr>
        <b/>
        <sz val="11"/>
        <rFont val="Calibri"/>
        <family val="2"/>
        <scheme val="minor"/>
      </rPr>
      <t>Proceso de Responsabilidad Fiscal No. 2015-01240. Auto de apertura  No. 863 del 17/12/2015</t>
    </r>
    <r>
      <rPr>
        <sz val="11"/>
        <rFont val="Calibri"/>
        <family val="2"/>
        <scheme val="minor"/>
      </rPr>
      <t xml:space="preserve"> tanto el contrato 0937/95, como el modificatorio 01 de 2011,  contraviene lo establecido en el artículo 33 de la Ley 105 de 1993, el cual señala que “Garantías de ingreso. Para obras de infraestructura de transporte, por el sistema de concesión, la entidad concedente podrá establecer garantías de ingresos mínimos utilizando recursos del presupuesto de la entidad respectiva. Igualmente, se podrá establecer que cuando los ingresos sobrepasen un máximo, los ingresos adicionales podrán ser transferidos a la entidad contratante a medida que se causen, ser llevados a reducir el plazo de la concesión, o utilizados para obras adicionales, dentro del mismo sistema vial”.</t>
    </r>
  </si>
  <si>
    <t>Estudio I
INF. 3 MM&amp;D Rad. No. 2016-409-061729-2 Pag. 6</t>
  </si>
  <si>
    <r>
      <rPr>
        <b/>
        <sz val="11"/>
        <rFont val="Calibri"/>
        <family val="2"/>
        <scheme val="minor"/>
      </rPr>
      <t>Hallazgo 166. Administrativo, Disciplinario y Fiscal – Ejecución del Objeto del Contrato</t>
    </r>
    <r>
      <rPr>
        <sz val="11"/>
        <rFont val="Calibri"/>
        <family val="2"/>
        <scheme val="minor"/>
      </rPr>
      <t xml:space="preserve">. El contrato de Concesión en su cláusula primera establece dentro del alcance básico y adicional de la construcción, entre otras obras, </t>
    </r>
    <r>
      <rPr>
        <b/>
        <u/>
        <sz val="11"/>
        <rFont val="Calibri"/>
        <family val="2"/>
        <scheme val="minor"/>
      </rPr>
      <t>ampliación del viaducto existente en La Caro, ampliación  del puente sobre el Río Bogotá, así como el paso subterráneo de acceso a la Universidad de la Sabana, Tercer Carril – La Caro – Centro Chía,</t>
    </r>
    <r>
      <rPr>
        <sz val="11"/>
        <rFont val="Calibri"/>
        <family val="2"/>
        <scheme val="minor"/>
      </rPr>
      <t xml:space="preserve"> sin embargo a la fecha no se han iniciado las obras, tal como se observó en la visita de inspección realizada por la CGR en noviembre de 2011, no obstante a que el inicio de estas obras debió darse como se establece a continuación, tal como lo establecen los cronogramas suministrados por la Entidad. Esta situación muestra menores inversiones en obras que las contractualmente definidas en el alcance básico, a pesar que el término de quince años inicialmente previsto en la concesión, se ha superado.</t>
    </r>
  </si>
  <si>
    <t>Incumplimiento de los cronogramas de inversión de las obras del alcance básico.</t>
  </si>
  <si>
    <t xml:space="preserve">Esta situación muestra menores inversiones en obras que las contractualmente definidas en el alcance básico, a pesar que el término de quince años inicialmente previsto en la concesión, se ha superado y beneficio para el Concesionario </t>
  </si>
  <si>
    <t>Control y seguimiento a las obligaciones contractuales establecidas
Restablecer el equilibrio económico del contrato, en cumplimiento de la decisión proferida por el Tribunal de Arbitramento sobre el desplazamiento de inversiones.</t>
  </si>
  <si>
    <t>Garantizar el equilibrio económico contractual</t>
  </si>
  <si>
    <t>1. Presentación demanda de Reconvención
2. Contrato Estándar 4G
3. Acuerdo Conciliatorio
4. Acta de Aprobacion Acuerdo Conciliatorio
5. Otrosi, cumplimiento Acuerdo Conciliatorio.
6. Auto de archivo de Indagación preliminar 008 de 2014 CGR
7. Informe de cierre</t>
  </si>
  <si>
    <t>Fiscal - Disciplinario</t>
  </si>
  <si>
    <r>
      <rPr>
        <b/>
        <sz val="11"/>
        <rFont val="Calibri"/>
        <family val="2"/>
        <scheme val="minor"/>
      </rPr>
      <t>Indagación preliminar No. 008 de 2014 con auto de apertura No. 084 del 30 de junio de 2014.</t>
    </r>
    <r>
      <rPr>
        <sz val="11"/>
        <rFont val="Calibri"/>
        <family val="2"/>
        <scheme val="minor"/>
      </rPr>
      <t xml:space="preserve"> 
Mediante Auto No. 00332 del 27 de mayo de 2016 la CGR procede a archivar la indagación preliminar No. 008 de 2014 por no contar con la prueba técnica idónea y conducente  que permita sostener la existencia del presunto detrimento, lo cual se traduce en que no se reunen los requisitos para dar apertura a un proceso de responsabilidad fiscal. LMSC</t>
    </r>
  </si>
  <si>
    <t>Auto No. 00332 del 27 de mayo de 2016 mediante el cual se ordena el cierre y archivo de la indagación preliminar 008 de 2014 aperturada mediante el Auto No. 084 del 30 de junio de 2014. LMSC</t>
  </si>
  <si>
    <t>El plan actual no ha sido revisado por la CGR. El efecto financiero se encuentra consignado en la reforma a la demanda en la pretensión 4.2.6. Para prevenir contratiempos con la CGR se recomienda agregar un informe de supervisión que detalle la gestión adelantada.</t>
  </si>
  <si>
    <t>Estudio II
INF 2 Rad. 2016-409-054482 pag. 3
 INF.4
RADICADO NO. 2016-409-077657-2 Pag. 8</t>
  </si>
  <si>
    <r>
      <rPr>
        <b/>
        <sz val="11"/>
        <rFont val="Calibri"/>
        <family val="2"/>
        <scheme val="minor"/>
      </rPr>
      <t>Hallazgo 167. Administrativo, Disciplinario y Fiscal - Desplazamiento del Cronograma en Obras Adicionales</t>
    </r>
    <r>
      <rPr>
        <sz val="11"/>
        <rFont val="Calibri"/>
        <family val="2"/>
        <scheme val="minor"/>
      </rPr>
      <t>. En visita de inspección realizada en noviembre de 2011, se observó que algunas obras debían ser terminadas en el año 2010, de acuerdo a la última reprogramación suministrada por la Entidad mediante oficio 2011-100-015425-1 del 01 de noviembre de 2011 y a la fecha de la visita no se encontraban terminadas las obras relacionadas en el siguiente cuadro. Por lo anterior, las citadas reprogramaciones estarían generando un presunto daño al patrimonio de la Nación por valor de $8.172,2 millones de 2011.</t>
    </r>
  </si>
  <si>
    <t xml:space="preserve">Incumplimiento de los cronogramas de inversión de las obras del alcance básico </t>
  </si>
  <si>
    <t>1. Presentación demanda de Reconvención
2. Contrato Estándar 4G que asigna los riesgos prediales
3. Manual de Supervisión e Interventoría</t>
  </si>
  <si>
    <r>
      <rPr>
        <b/>
        <sz val="11"/>
        <rFont val="Calibri"/>
        <family val="2"/>
        <scheme val="minor"/>
      </rPr>
      <t>Hallazgo 168. Administrativo, Disciplinario y Fiscal -  Peaje Teletón</t>
    </r>
    <r>
      <rPr>
        <sz val="11"/>
        <rFont val="Calibri"/>
        <family val="2"/>
        <scheme val="minor"/>
      </rPr>
      <t>. En la modificación del Contrato de Concesión del 16 de diciembre de 2004 se estableció la destinación de los recursos provenientes del recaudo del peaje de Teletón, distribuidos 50% para el INCO y 50% para el Concesionario, sin que se evidencie el estudio técnico y financiero que se debía realizar, de conformidad con los artículos 3, 4 y 5 de la Resolución 003084 del 25 de octubre de 2000 del Ministerio de Transporte , situación que podría configurarse en un presunto detrimento en el patrimonio del Estado,  por cuanto no se observa que se haya dado cumplimiento a lo establecido en dicha resolución, respecto de “…hasta tanto se defina mediante un análisis técnico y financiero si los recursos provenientes del recaudo del citado peaje, constituyen o no ingresos adicionales para el Concesionario..”, lo que permite concluir que estos recursos pertenecen al Instituto. Lo que se configura en un presunto detrimento al patrimonio del estado en cuantía aproximada de $7.021.1 millones de diciembre de 2011.</t>
    </r>
  </si>
  <si>
    <t xml:space="preserve">Incumplimiento de la Resolución del Ministerio de Transporte y entrega de recursos al Concesionario que no se encuentran en la remuneración pactada en el contrato </t>
  </si>
  <si>
    <t xml:space="preserve">Beneficio del Concesionario en detrimento del patrimonio del Estado </t>
  </si>
  <si>
    <t>1. Presentación demanda de Reconvención
2. Resolución 959 de 2013 - Bitácora de los proyectos y las Modificaciones contractuales
3. Acta de búsqueda documental.</t>
  </si>
  <si>
    <r>
      <t xml:space="preserve">Vicepresidencia de Gestión Contractual - </t>
    </r>
    <r>
      <rPr>
        <sz val="11"/>
        <rFont val="Calibri"/>
        <family val="2"/>
        <scheme val="minor"/>
      </rPr>
      <t>Vicepresidencia Jurídica - Vicepresidencia Administrativa y Financiera</t>
    </r>
  </si>
  <si>
    <r>
      <rPr>
        <b/>
        <sz val="11"/>
        <rFont val="Calibri"/>
        <family val="2"/>
        <scheme val="minor"/>
      </rPr>
      <t xml:space="preserve">Hallazgo 170. Administrativo, Disciplinario y Fiscal - Intereses de Mora. </t>
    </r>
    <r>
      <rPr>
        <sz val="11"/>
        <rFont val="Calibri"/>
        <family val="2"/>
        <scheme val="minor"/>
      </rPr>
      <t>El Acta de Acuerdo del día 7 de diciembre de 2006 dentro del contrato No.0664 de 1994, establece en la Cláusula Tercera: “De acuerdo con lo anterior, las partes acuerdan que los valores adeudados por el INCO al concesionario desde 2000 y hasta 30 de septiembre de 2006, incluyendo interés corriente e intereses de mora son los siguientes: …”,  y presenta a continuación una tabla en la que se evidencia el pago de intereses de mora por valor de $177,115 millones de  diciembre de 2011.  Este hecho constituye una falta al deber de atender el pago oportuno de las obligaciones contraídas por el INCO y su pago configura presunto daño al patrimonio de la Nación por el valor indicado.</t>
    </r>
  </si>
  <si>
    <t>Pago inoportuno de obligaciones a cargo del INCO.</t>
  </si>
  <si>
    <t xml:space="preserve">Detrimento en el patrimonio del Estado   por reconocimiento de intereses moratorios </t>
  </si>
  <si>
    <t>Pagos de deudas según recursos obtenidos por hacienda
Realizar los pagos  dentro de los tiempos establecidos de acuerdo con los procedimientos internos de identificación, revisión y reconocimiento de deudas e identificación de necesidades, plasmadas en el procedimiento GCSP-P-017</t>
  </si>
  <si>
    <t>Garantizar el pago de las oblicaciones financieras dentro de los plazos, procedimientos y alcance institucional.</t>
  </si>
  <si>
    <t>1. Informe Jurídico
2. Contrato Estándar 4G
3. Resolución Crea y Reglamenta Comité de Contratación.
4. Resolución 959 DE 2013 - Bitácora del proyecto
5. Planeación oportuna de pagos con el formato GCSP-P-017 Consolidación y reconocimiento de deudas y necesidades 
6. Gestión oportuna de la solicitud de recursos (en caso de ser necesario).
7. Auto de archivo de Indagación preliminar 008 de 2014 CGR
8. Informe de cierre</t>
  </si>
  <si>
    <r>
      <rPr>
        <b/>
        <sz val="11"/>
        <rFont val="Calibri"/>
        <family val="2"/>
        <scheme val="minor"/>
      </rPr>
      <t>Indagación preliminar No. 008 de 2014 con auto de apertura No. 084 del 30 de junio de 2014.</t>
    </r>
    <r>
      <rPr>
        <sz val="11"/>
        <rFont val="Calibri"/>
        <family val="2"/>
        <scheme val="minor"/>
      </rPr>
      <t xml:space="preserve"> 
Mediante Auto No. 00332 del 27 de mayo de 2016 la CGR procede a archivar la indagación preliminar No. 008 de 2014 por no contar con la prueba técnica idónea y conducente  que permita sostener la existencia del presunto detrimento, lo cual se traduce en que no se reunen los requisitos para dar apertura a un proceso de responsabilidad fiscal. DEP LMSC </t>
    </r>
  </si>
  <si>
    <t xml:space="preserve">Auto No. 00332 del 27 de mayo de 2016 mediante el cual se ordena el archivo de la indagación preliminar 008 de 2014 </t>
  </si>
  <si>
    <r>
      <rPr>
        <b/>
        <sz val="11"/>
        <rFont val="Calibri"/>
        <family val="2"/>
        <scheme val="minor"/>
      </rPr>
      <t>Complementario por alcance.
Auto del 18/08/2016 por medio del cual se archiva la I.P. No. 6-011-16</t>
    </r>
    <r>
      <rPr>
        <sz val="11"/>
        <rFont val="Calibri"/>
        <family val="2"/>
        <scheme val="minor"/>
      </rPr>
      <t xml:space="preserve">
</t>
    </r>
    <r>
      <rPr>
        <b/>
        <sz val="11"/>
        <rFont val="Calibri"/>
        <family val="2"/>
        <scheme val="minor"/>
      </rPr>
      <t>Ataca la causalidad del hallazgo. Como unidad de medida aporta a la efectividad del PMI</t>
    </r>
    <r>
      <rPr>
        <sz val="11"/>
        <rFont val="Calibri"/>
        <family val="2"/>
        <scheme val="minor"/>
      </rPr>
      <t xml:space="preserve">
Mientras se consiguen los recursos, se generan intereses moratorios que deben ser reconocidos al beneficiario como lo ordena la Ley.
 ..."el juzgado tomó la decisión hasta el 2012 cuando quedó en firme la providencia, lo que generó los intereses que fueron reconocidos y pagados como consecuencia de esta decisión".
..."no existe detrimento patrimonial ya que el pago de los intereses moratorios es válido legalmente"</t>
    </r>
  </si>
  <si>
    <t xml:space="preserve">Por alcance </t>
  </si>
  <si>
    <t>Se aplicó la metodología establecida en el contrato y ya cuenta con  acciones preventivas que ajusten dicha metodología y minimizan el pago de estos intereses. Para prevenir contratiempos con la CGR se recomienda agregar un informe de supervisión que detalle la gestión adelantada.</t>
  </si>
  <si>
    <t>Estudio II
INF 2 Rad. 2016-409-054482 pag.  3
INF.4
RADICADO NO. 2016-409-077657-2 Pag. 15</t>
  </si>
  <si>
    <t>Pago de intereses de mora</t>
  </si>
  <si>
    <t>Obligaciones a cargo de la ANI</t>
  </si>
  <si>
    <r>
      <rPr>
        <b/>
        <sz val="11"/>
        <rFont val="Calibri"/>
        <family val="2"/>
        <scheme val="minor"/>
      </rPr>
      <t>Hallazgo 171. Administrativo y Disciplinario - Actualización Modelo Financiero</t>
    </r>
    <r>
      <rPr>
        <sz val="11"/>
        <rFont val="Calibri"/>
        <family val="2"/>
        <scheme val="minor"/>
      </rPr>
      <t>.  El Contrato No.664 de 1994, ha sufrido a la fecha  más de 50 modificaciones que entre otrosíes, adiciones, Actas de acuerdo, etc., han cambiado drásticamente las condiciones iniciales del proyecto de concesión, lo cual no se han reflejado en ajustes al modelo financiero cuya actualización se formalizó ante el INCO en el año 2005, bajo la consideración de ser un instrumento contractual dinámico. Aun así, la mencionada actualización no integró en ese momento la totalidad de las modificaciones que ya se habían suscrito por las partes del contrato, y tampoco posteriormente se han tomado las medidas por el INCO que permitan disponer del Modelo Financiero como un elemento de gestión para el debido seguimiento y control del proyecto. Este hecho refleja debilidades en la función de vigilancia y control de la Concesión que debe realizar el INCO, al punto de configurar incumplimiento de las funciones otorgadas mediante Decreto 1800 de 2003.</t>
    </r>
  </si>
  <si>
    <t>Deficiencia en el seguimiento y control de las modificaciones que se han dado al modelo financiero del proyecto.</t>
  </si>
  <si>
    <t>No permite que el INCO utilice el modelo financiero como un instrumento de gestión.</t>
  </si>
  <si>
    <t>1. Presentación demanda de Reconvención
2. Resolución 959 de 2013 - Bitácora de los proyectos y las Modificaciones contractuales</t>
  </si>
  <si>
    <r>
      <rPr>
        <b/>
        <sz val="11"/>
        <rFont val="Calibri"/>
        <family val="2"/>
        <scheme val="minor"/>
      </rPr>
      <t xml:space="preserve">Hallazgo 173. Administrativo y Disciplinario - Adiciones al Contrato de Concesión. </t>
    </r>
    <r>
      <rPr>
        <sz val="11"/>
        <rFont val="Calibri"/>
        <family val="2"/>
        <scheme val="minor"/>
      </rPr>
      <t>El Contrato de Concesión 664/1994, por valor de $305.165.3 millones de 2011, fue adicionado en un 109%, mediante modificaciones al contrato por valor de $333.382.278.528, situación que constituye una presunta violación al Estatuto General de Contratación, debido a que va en contravía de lo normado en el parágrafo del artículo 40 de la Ley 80 de 1993 según el cual los contratos no podrán adicionarse en más del cincuenta por ciento (50%) de su valor inicial, expresado éste en salarios mínimos legales mensuales y denota debilidades en la planeación, estructuración y ejecución del proyecto. Observación con presunta incidencia disciplinaria.</t>
    </r>
  </si>
  <si>
    <t>Falta de mecanismos estrictos para la evaluación y aprobación de adiciones contractuales.</t>
  </si>
  <si>
    <t xml:space="preserve">Incumplimiento del Art. 40 de la Ley 80 de 1993, adicionando en más del 50% el valor del contrato. </t>
  </si>
  <si>
    <t>Establecer políticas y lineamientos para la evaluación y aprobación de adiciones contractuales.</t>
  </si>
  <si>
    <t>Cumplir con la normatividad aplicable relacionada con las adiciones contractuales.</t>
  </si>
  <si>
    <t>1. Obtener conceptos jurídicos y financieros que confirmen/rechacen la adición superior al límite establecido.
2. Establecer y normatizar el funcionamiento del comité de contratación
3. Definir lineamientos para documentar adecuadamente la evaluación y aprobación de las adiciones contractuales
4. Ajustar el Manual de contratación para fortalecer las políticas relacionadas con las adiciones contractuales.
5. Diseñar un procedimiento que detalle los pasos, roles y responsabilidades para las  modificaciones de contratos de concesión</t>
  </si>
  <si>
    <t>1. Concepto Interventoría
2. Concepto Jurídico
3. Concepto Financiero
4. Resolución Crea y Reglamenta Comité de Contratación.
5. Resolución creación Bitácoras.
6. Manual de Contratación
7. Contrato Estándar 4G
8. Procedimiento para modificaciones de contratos de concesión</t>
  </si>
  <si>
    <r>
      <rPr>
        <b/>
        <sz val="11"/>
        <rFont val="Calibri"/>
        <family val="2"/>
        <scheme val="minor"/>
      </rPr>
      <t>Hallazgo 175. Administrativo y Disciplinario - Interventoría.</t>
    </r>
    <r>
      <rPr>
        <sz val="11"/>
        <rFont val="Calibri"/>
        <family val="2"/>
        <scheme val="minor"/>
      </rPr>
      <t xml:space="preserve"> Teniendo en cuenta los documentos aportados por la Entidad auditada relacionados con las diferentes adiciones realizadas al contrato de interventoría Nº 037 del 25 de julio de 2006, se pudo evidenciar que dichas adiciones superan en un 26.10% el valor estipulado en el contrato, que fija el valor  en $ 1.331.9 millones. El inciso final del parágrafo único del artículo 40 de la Ley 80 de 1993, fijó  un tope máximo para las adiciones que deban realizarse a los contratos estatales.</t>
    </r>
  </si>
  <si>
    <t>Se genera una práctica habitual en el desarrollo del contrato, cuando esta adiciones deben ser excepcionales.</t>
  </si>
  <si>
    <t>1. Concepto Jurídico
2. Res. Comité de Contratación
3. Res. 959 de 2013 - Bitácora
4. Manual de Contratación
5. Contrato Estándar 4G
6. Procedimiento para modificaciones de contratos de concesión</t>
  </si>
  <si>
    <r>
      <rPr>
        <b/>
        <sz val="11"/>
        <rFont val="Calibri"/>
        <family val="2"/>
        <scheme val="minor"/>
      </rPr>
      <t>Hallazgo 178. Administrativo, Disciplinario, Fiscal y Penal - Variante Cajicá.</t>
    </r>
    <r>
      <rPr>
        <sz val="11"/>
        <rFont val="Calibri"/>
        <family val="2"/>
        <scheme val="minor"/>
      </rPr>
      <t xml:space="preserve"> La Fiducia realizó desembolso por valor de $10.578 millones de Mayo de 1994, mediante Acta de marzo de 2006, lo que indica que se efectuó desembolso para el pago de esta construcción por mayor valor y previamente al cumplimiento del requisito de liquidación de la misma. Esta situación representa un pago sin cumplimiento de requisitos, negligencia en la función de seguimiento y control por parte de la entidad concedente y constituye presunto detrimento al patrimonio público por el mayor valor que sobre la liquidación se pagó por la obra, lo que representan $12.947.4 millones de diciembre de 2011.</t>
    </r>
  </si>
  <si>
    <t xml:space="preserve">Pago de un mayor valor al  establecido en el Acta de recibo de la Interventoría </t>
  </si>
  <si>
    <t>Detrimento en el patrimonio del Estado por mayor reconocimiento al Concesionario.</t>
  </si>
  <si>
    <t xml:space="preserve">Establecer con base en el análisis integral de los documentos contractuales el cumplimiento o no de los presupuestos de tal decisión para adoptar las medidas que correspondan </t>
  </si>
  <si>
    <t>_Adoptar las medidas que se requieran, con base en el análisis integral de los documentos contractuales, en el caso que aplique</t>
  </si>
  <si>
    <t xml:space="preserve">1. Informe de la Interventoría.
2.Informe Técnico.
3. Informe Financiero.
4. Informe jurídico.
5. Auto No. 00332 de archivo de Indagación preliminar 008 de 2014 CGR 
</t>
  </si>
  <si>
    <r>
      <rPr>
        <b/>
        <sz val="11"/>
        <rFont val="Calibri"/>
        <family val="2"/>
        <scheme val="minor"/>
      </rPr>
      <t>Indagación preliminar mediante auto de apertura de Indagación preliminar No. 084 del 30 de junio de 2014.</t>
    </r>
    <r>
      <rPr>
        <sz val="11"/>
        <rFont val="Calibri"/>
        <family val="2"/>
        <scheme val="minor"/>
      </rPr>
      <t xml:space="preserve"> El despacho procede a archivar la indagación preliminar por no contar con la prueba técnicaidónea y conducente  que permita sostener la existencia del presunto detrimento, lo cual se traduce en que no se reunen los requisitos para dar apertura a un proceso de responsabilidad fiscal.</t>
    </r>
  </si>
  <si>
    <t>Auto No. 00332 del 27 de mayo de 2016 mediante el cual se ordena el cierre y archivo de la indagación preliminar No. 084 del 30 de junio de 2014.</t>
  </si>
  <si>
    <t>Estudio I
INF. 3 MM&amp;D Rad. No. 2016-409-061729-2 Pag. 10</t>
  </si>
  <si>
    <t>Cobros adicionales</t>
  </si>
  <si>
    <r>
      <rPr>
        <b/>
        <sz val="11"/>
        <rFont val="Calibri"/>
        <family val="2"/>
        <scheme val="minor"/>
      </rPr>
      <t>Hallazgo 181. Administrativo y Disciplinario – Cierres Ambientales</t>
    </r>
    <r>
      <rPr>
        <sz val="11"/>
        <rFont val="Calibri"/>
        <family val="2"/>
        <scheme val="minor"/>
      </rPr>
      <t>. Se evidenció que el INCO no realiza adecuadamente el seguimiento ambiental del proyecto, por cuanto no se evidencia el seguimiento de la información requerida sobre permisos y licencias, tal es el caso de la localización de los sitios de depósito de escombros y los correspondientes cierres ambientales de los depósitos de las obras adelantadas en el proyecto, incumpliendo lo establecido en el contrato de Concesión en las Cláusulas Séptima, Décima Cuarta, en la Licencia Ambiental, Resolución 703/1996 y modificaciones de la Licencia Ambiental, Resolución 848/2003 y Resolución 99 del 27 de enero de 2011, Plan de Manejo Ambiental, emanados en virtud de la Ley 99 de 1993,  ya que en comunicación INCO, 2011-302-018134-1 del 30 de diciembre de 2011 la Subgerente de Gestión Contractual informa que “En la medida  en la que se reúnan los demás permisos ambientales y paz y salvos ambientales le serán remitidos.</t>
    </r>
  </si>
  <si>
    <t xml:space="preserve">Incumpliendo lo establecido en el contrato de Concesión en las Cláusulas Séptima, Décima Cuarta, en la Licencia Ambiental, Resolución 703/1996 y modificaciones de la Licencia Ambiental, Resolución 848/2003 y Resolución 99 del 27 de enero de 2011, Plan de Manejo Ambiental, </t>
  </si>
  <si>
    <t>Que no haya dado la debida protección del medio ambiente y se generen requerimiento por parte del Ministerio de Medio Ambiente y la CAR.</t>
  </si>
  <si>
    <t>Gestionar a través de la Gerencia Socio-Ambiental el seguimiento a cada una de estas actividades para proceder al cierre de estos permisos</t>
  </si>
  <si>
    <t>Realizar los respectivas gestiones para la obtención de los  cierres ante las Entidades Municipales</t>
  </si>
  <si>
    <t>1. Un (1) pronunciamiento de la Interventoría
2. Un (1) informe de seguimiento ambiental
3. Manual de Supervisión e Interventoría
4. Concepto integral sobre el estado de cumplimiento del hallazgo
5. Procedimiento de seguimiento a licencias ambientales
6. Alcance Informe de Seguimiento Ambiental con el fin unifcar las acciones efectuadas y avance de los cierres.
7. Informe de cierre</t>
  </si>
  <si>
    <t>1. Un (1) pronunciamiento de la Interventoría
2. Un (1) informe de seguimiento ambiental
3. Manual de Supervisión e Interventoría
4. Concepto integral sobre el estado de cumplimiento del hallazgo
5. Procedimiento de seguimiento a licencias ambientales
6. Alcance Informe de Seguimiento Ambiental con el fin unificar las acciones efectuadas y avance de los cierres.
7. Informe de cierre</t>
  </si>
  <si>
    <t>Se confirman las acciones resueltas y la visita de las autoridades ambientales en junio de 2011 de la que nunca entregaron concepto.Falta documento de aceptación del propietario y cierre por parte de planeación, que son requerimientos en el PMA.</t>
  </si>
  <si>
    <r>
      <rPr>
        <b/>
        <sz val="11"/>
        <rFont val="Calibri"/>
        <family val="2"/>
        <scheme val="minor"/>
      </rPr>
      <t>Hallazgo 185. Administrativo, Disciplinario y Fiscal – Cicloruta.</t>
    </r>
    <r>
      <rPr>
        <sz val="11"/>
        <rFont val="Calibri"/>
        <family val="2"/>
        <scheme val="minor"/>
      </rPr>
      <t xml:space="preserve"> se evidenciaron daños en la Cicloruta construida en el sector entre K11 al K14, generados posiblemente por deficiencias en el proceso constructivo y calidad de los materiales. Así mismo, se observó que no se dio cumplimiento al  requerimiento efectuado por Interventoría en julio de 2010, dado que no se repararon los daños detectados y no se efectuó seguimiento y control por parte del INCO, contraviniendo el numeral 1 del artículo 4 de la Ley 80 de 1993 y se configura en un presunto detrimento en el patrimonio del Estado en cuantía aproximada de $2.415 millones de 2011.</t>
    </r>
  </si>
  <si>
    <t xml:space="preserve">Deficiencias en el seguimiento y control por parte del Concesionario y la Interventoría para la ejecución de las obras  </t>
  </si>
  <si>
    <t>Detrimento en el patrimonio del Estado en cuantía aproximada de $2.415 millones de 2011. Inadecuado nivel de servicio en la cicloruta, afectando la transitabilidad de los ciclistas.</t>
  </si>
  <si>
    <t xml:space="preserve">Reparar los daños presentados en los 3 km de cicloruta </t>
  </si>
  <si>
    <t xml:space="preserve">
Verificar las reparaciones efectuadas en los 3 Km de Cicloruta mediante informe de interventoría que evidencia el estado culminado de las obras.</t>
  </si>
  <si>
    <t>1. Informe interventoría
2. Según el concepto emitido por la interventoría del proyecto, iniciar las acciones jurídicas necesarias, si es el caso.
3. Manual de Interventoría y Supervisión
4. Alcance al informe interventoria con la verificación y soporte de obras culminadas</t>
  </si>
  <si>
    <t>El plan vigente no ha sido revisado por la CGR. Se sugiere agregar un nuevo informe de la Interventoría que certifique que toda la cicloruta se encuentra en buen estado.</t>
  </si>
  <si>
    <r>
      <rPr>
        <b/>
        <sz val="11"/>
        <rFont val="Calibri"/>
        <family val="2"/>
        <scheme val="minor"/>
      </rPr>
      <t>Hallazgo 188. Administrativo y Disciplinario – Box UniSabana.</t>
    </r>
    <r>
      <rPr>
        <sz val="11"/>
        <rFont val="Calibri"/>
        <family val="2"/>
        <scheme val="minor"/>
      </rPr>
      <t xml:space="preserve"> Deficiencias en el diseño efectuado por el Concesionario, teniendo en cuenta que no contempló la operación ni las restricciones que pueda tener, ya que no tiene identificados los riesgos y el plan de contingencia y de mitigación en caso de crecidas y desbordamiento del Río Bogotá.</t>
    </r>
  </si>
  <si>
    <t>El Concesionario no ha ejecutado la obra que hace parte del alcance básico del proyecto, incumpliendo esta obligación contractual.</t>
  </si>
  <si>
    <t>No se han obtenido los beneficios de la ejecución del Box Unisabana, afectando la seguridad de los peatones del sector. Se disminuyen las obligaciones al Concesionario, no solo por la no ejecución de la obra sino porque la operación y mantenimiento de las obras ejecutadas en la concesión están a su  cargo y no le está dado trasladar sus responsabilidades a un  particular.</t>
  </si>
  <si>
    <t xml:space="preserve">1. Verificar la aprobación de la solución ingenieril  que mitigue los riesgos evidenciados.
2. Efectuar seguimiento a los diseños y al inicio de la obra.
</t>
  </si>
  <si>
    <t>Realizar la modificación contractual de la exclusión del Box coulvert</t>
  </si>
  <si>
    <t>1. Informe de interventoría.
2. Informe técnico.
3. Acta de Inicio
4. Documento de Modificación
5. Concepto Jurídico
6. Manual de Supervisión e Interventoría
7. Otrosi No. 60, en el cual se excluye del alcance del contrato el BOX de Unisabana.
8. Informe de cierre</t>
  </si>
  <si>
    <t>Para la CGR, no ha sido efectivo el PMI formulado: la entidad propuso hacer la modificación del contrato, en razón a la falta de inversión… sin embargo no se tiene ese documento.   Dentro de las unidades de medida, se encuentra el concepto jurídico radicado 2014-705-012817-3 del 31/12/2014, donde es clara la posición juridica:  se hace Novación o exclusión de obras. En cualquiera de los dos casos, deberá hacerse MODIFICATORIO, documento que reclama la CGR  y por ello no da efectividad a las actividades del PMI. igualmente informa el concepto jurídico que el Concesionario formuló demanda arbitral el 28/06/2013, por lo cual se debe considerar  si en la demanda de reconvención (si existe), se consideró el valor de las obras no ejecutadas en favor de la ANI</t>
  </si>
  <si>
    <r>
      <rPr>
        <b/>
        <sz val="11"/>
        <rFont val="Calibri"/>
        <family val="2"/>
        <scheme val="minor"/>
      </rPr>
      <t xml:space="preserve">Hallazgo 189. Administrativo, Disciplinario y Fiscal – Programa de Mantenimiento. </t>
    </r>
    <r>
      <rPr>
        <sz val="11"/>
        <rFont val="Calibri"/>
        <family val="2"/>
        <scheme val="minor"/>
      </rPr>
      <t>El Concesionario manifiesta que tuvo lugar un mantenimiento periódico entre los años 8 y 9 del término contractual, pese a que en el modelo financiero se establecieron mantenimientos periódicos, uno entre los años 2004-2005 y otro  2009-2010, por lo que se evidencia que no se efectuó el gasto correspondiente al mantenimiento periódico de los años 2004 -2005, situación que genera un presunto detrimento en el Patrimonio del Estado correspondiente al valor que no fue erogado por el Concesionario en cuantía aproximada $3.559.7  millones (pesos de 1994) y $15.485.5 millones a pesos de 2011.</t>
    </r>
  </si>
  <si>
    <t xml:space="preserve">No se efectuó el mantenimiento periódico programado para el año 8 y 9 de la concesión sin que se desafectara la estructuración financiera del proyecto para la disposición de los recursos. </t>
  </si>
  <si>
    <t xml:space="preserve">Detrimento en el Patrimonio del Estado correspondiente al valor que no fue erogado por el Concesionario en cuantía aproximada $3.559.7  millones (pesos de 1994) y $15.485.5 millones a pesos de 2011.
</t>
  </si>
  <si>
    <t>1. Presentación demanda de Reconvención
2. Manual de Interventoría y Supervisión</t>
  </si>
  <si>
    <r>
      <rPr>
        <b/>
        <sz val="11"/>
        <rFont val="Calibri"/>
        <family val="2"/>
        <scheme val="minor"/>
      </rPr>
      <t>Hallazgo 190. Administrativo y Disciplinario, (I.P.)  –Publicidad en Peajes.</t>
    </r>
    <r>
      <rPr>
        <sz val="11"/>
        <rFont val="Calibri"/>
        <family val="2"/>
        <scheme val="minor"/>
      </rPr>
      <t xml:space="preserve"> La Estación de Peaje Andes presentan gran cantidad de publicidad en las doce casetas de recaudo, en lo correspondiente a Pase Ya y publicidad comercial de una marca de carros, lo mismo que una pantalla gigante de televisión que presenta un video de esa citada marca de carros, lo cual podría generar distracción de los usuarios e inseguridad en el tránsito. se evidencia que existe un procedimiento de aprobación por parte del INVIAS, según oficio  del 1 de octubre de 2001con radicado 031419 en el cual se indica “…antes de procederse  a la instalación  de cada una de las vallas publicitarias, deberá acreditarse ante la Subdirección de Concesiones del INVIAS el cumplimiento de los requisitos mencionados. Conforme a lo anterior el Concesionario deberá entregar al INCO los documentos que acrediten el cumplimiento de los requisitos legales establecidos en la Ley 140 de 1994.</t>
    </r>
  </si>
  <si>
    <t>teniendo en cuenta que actualmente las controversias contractuales están siendo dirimidas por un tribunal de arbitramento como mecanismo de solución de controversias, las acciones a adoptar están sujetas al mismo</t>
  </si>
  <si>
    <t>Detrimento en el patrimonio del Estado por recaudo de ingresos que le corresponden al Estado por ser el dueño de la vía.</t>
  </si>
  <si>
    <t>1. Presentación demanda de Reconvención
2. Contrato Estándar 4G que regula la explotación comercial</t>
  </si>
  <si>
    <r>
      <rPr>
        <b/>
        <sz val="11"/>
        <rFont val="Calibri"/>
        <family val="2"/>
        <scheme val="minor"/>
      </rPr>
      <t>Hallazgo 192. Administrativo y Disciplinario (I.P.) – Área de Servicio</t>
    </r>
    <r>
      <rPr>
        <sz val="11"/>
        <rFont val="Calibri"/>
        <family val="2"/>
        <scheme val="minor"/>
      </rPr>
      <t>. El numeral 1.4, literal E, N del Pliego de Condiciones se establece que el Concesionario debe construir y mantener, para el uso del público, áreas de servicio con: batería  de baños, expendios de alimentos, destinada al parqueo  de vehículos,  sin embargo estas áreas no han sido construidas por el Concesionario y no se observa requerimientos y/o sanciones conminatorias para el cumplimiento de la citada obligación, situación que podría configurarse en un presunto detrimento en el patrimonio del Estado.</t>
    </r>
  </si>
  <si>
    <t xml:space="preserve">Incumplimiento Contractual por la no construcción de las áreas de servicio y falta de seguimiento y control por parte de la Interventoría e INCO </t>
  </si>
  <si>
    <t>Detrimento en el patrimonio del Estado por cuanto no se han efectuado las inversiones que se debían realizar en infraestructura de operación.</t>
  </si>
  <si>
    <t>1. Presentación demanda de Reconvención
2. Contrato estándar 4G que regula el pago por unidades funcionales operativas y aprobadas por la Interventoría</t>
  </si>
  <si>
    <r>
      <rPr>
        <b/>
        <sz val="11"/>
        <rFont val="Calibri"/>
        <family val="2"/>
        <scheme val="minor"/>
      </rPr>
      <t>Hallazgo 193. Administrativo, Disciplinario y Fiscal -  Variante Teletón</t>
    </r>
    <r>
      <rPr>
        <sz val="11"/>
        <rFont val="Calibri"/>
        <family val="2"/>
        <scheme val="minor"/>
      </rPr>
      <t>. El Concesionario asume el riesgo de los estudios y diseños del proyecto, según lo establecido en la cláusula primera  del contrato; la construcción de la variante Teletón se realizó al nivel de la cota mínima de diseño con lo que se aumentó el riesgo de inundación, que se hizo efectivo en el mes de abril de 2010 afectando la transitabilidad de la vía y en consecuencia disminuyendo el nivel de servicio. El INCO autorizó y pagó el contrato con la firma Soletanche Bachy Cimas S.A. para ejecutar la instalación de bolsacretos en la margen oriental de la Variante, no obstante que estas actividades corresponden a las obligaciones a cargo del Concesionario que debe garantizar la operación y el nivel de servicio de manera permanente y continua.</t>
    </r>
  </si>
  <si>
    <t xml:space="preserve">La Agencia Nacional de Infraestructura paga obras que son obligación del concesionario asumir. </t>
  </si>
  <si>
    <t>Detrimento en el patrimonio del Estado por pago de obras que son de cuenta y riesgo de del Concesionario</t>
  </si>
  <si>
    <t xml:space="preserve">1. Presentación demanda de Reconvención
2. Matriz de Riesgos 4G que asigna claramente los riesgos de las partes
</t>
  </si>
  <si>
    <t>1. Presentación demanda de Reconvención
2. Matriz de Riesgos 4G que asigna claramente los riesgos de las partes</t>
  </si>
  <si>
    <r>
      <rPr>
        <b/>
        <sz val="11"/>
        <rFont val="Calibri"/>
        <family val="2"/>
        <scheme val="minor"/>
      </rPr>
      <t>Hallazgo 197. Administrativo y Disciplinario - Accidentalidad.</t>
    </r>
    <r>
      <rPr>
        <sz val="11"/>
        <rFont val="Calibri"/>
        <family val="2"/>
        <scheme val="minor"/>
      </rPr>
      <t xml:space="preserve"> El informe de Interventoría presentado mediante comunicación DIS. S.A. – IPC- S.A. 2002-013-1106 del 21 de diciembre de 2011, permite establecer que la accidentalidad en la concesión DEVINORTE bajo el contrato No.664 de 1994, ha alcanzado niveles que distan de ofrecer mejoramiento en las condiciones de seguridad a los usuarios; por el contrario, se observa un incremento significativo en el número de accidentes, muertos y heridos, alcanzando niveles de 61.11% y 19.61% respectivamente para la Ruta 55 y la Ruta 45ª respectivamente. Esta situación genera incertidumbre sobre el nivel de servicio en la vía concesionada, en lo relativo a la garantía de calidad y seguridad que debe ofrecer a los usuarios.</t>
    </r>
  </si>
  <si>
    <t xml:space="preserve">Deficiencias en el seguimiento y control de la accidentalidad, tanto por el Concesionario como la Interventoría </t>
  </si>
  <si>
    <t>Incertidumbre sobre el nivel de servicio en la vía concesionada, en lo relativo a la garantía de calidad y seguridad que debe ofrecer a los usuarios,</t>
  </si>
  <si>
    <t>La Interventoría hará seguimiento mensual , análisis de las estadísticas y conforme lo anterior requerir al concesionario para efectuar campañas de seguridad enfocadas a los usuarios e incrementar operativos de control de velocidad y estado de los conductores.</t>
  </si>
  <si>
    <t>Contar con información confiable que determina el seguimiento sobre campañas educativas para la reducción de accidentalidad</t>
  </si>
  <si>
    <t>1. Informe de interventoría que evidencie el seguimiento a las campañas efectuadas
2. Informe del Concesionario
3. Manual de interventoría y supervisión
4. Alcance al Informe de Interventoria, donde se evidencia el cumplimiento de la implemantación de campañas educativas.
5. Informe de cierre</t>
  </si>
  <si>
    <t>Para la CGR en el informe de la auditoría para la vigencia 2014, no es efectivo el PMI...  " los informes de la interventoría presentan registro estadístico de accidentalidad, pero no se cumplió con la actividad relacionada con la implementación de campañas eductaivas". Se sugiere presentar un informe exclusivo de las actividades adelantadas de las campañas educativas en prevención de accidentalidad, realizadas por el concesionario.</t>
  </si>
  <si>
    <t>Este Hallazgo consolida los siguientes: 225-18 de AR2009, 240-33 de AR2009 y 623-199 de AE2011</t>
  </si>
  <si>
    <r>
      <t xml:space="preserve">H225-18 - AR 2009 - Administrativo </t>
    </r>
    <r>
      <rPr>
        <sz val="11"/>
        <rFont val="Calibri"/>
        <family val="2"/>
        <scheme val="minor"/>
      </rPr>
      <t>Se presenta un beneficio adicional del concesionario en $8.132 millones de diciembre de 2004, ocasionados por retrasos en el cronograma de obra en los tramos 1 al 9, excepto el tramo No 3, generando desequilibrio en contra del Estado, lo anterior teniendo en cuenta que la clausula 7,3 del contrato establece que las obras de construcción y rehabilitación se entregarán en un plazo máximo de 48 meses a partir de la fecha de suscripción del acta de iniciación de la etapa de construcción, de acuerdo a los siguientes plazos: tramos 1, 7 y 9 en 24 meses; tramos 2, 4 y 5 en 48 meses; tramo 3, en 36 meses; tramo 6, en 42 meses; tramo 8 en 12 meses.</t>
    </r>
    <r>
      <rPr>
        <b/>
        <sz val="11"/>
        <rFont val="Calibri"/>
        <family val="2"/>
        <scheme val="minor"/>
      </rPr>
      <t xml:space="preserve">
H240-33  AR 2009 - Administrativo </t>
    </r>
    <r>
      <rPr>
        <sz val="11"/>
        <rFont val="Calibri"/>
        <family val="2"/>
        <scheme val="minor"/>
      </rPr>
      <t>Se presenta atraso en la ejecución del cronograma de obras en diferentes trayectos, que se evidencia en el avance a mayo de 2010 y puede afectar la estructura financiera del proyecto de concesión.
Aclarando que al tramo 1 le faltan dos retornos, trabajos de ornamentación, empradización de taludes. Igualmente, de acuerdo con el Cronograma de Ejecución de Obras Alcance Adicional ZMB, establecido en el Adicional No. 2, se evidenció retraso en la ejecución de las obras del Paseo de las Frutas</t>
    </r>
    <r>
      <rPr>
        <b/>
        <sz val="11"/>
        <rFont val="Calibri"/>
        <family val="2"/>
        <scheme val="minor"/>
      </rPr>
      <t>.
Hallazgo 623- 199. Administrativo y Fiscal - Cumplimiento de Obras.</t>
    </r>
    <r>
      <rPr>
        <sz val="11"/>
        <rFont val="Calibri"/>
        <family val="2"/>
        <scheme val="minor"/>
      </rPr>
      <t xml:space="preserve"> Como producto del análisis a la ejecución de cada uno de los tramos y la sensibilización del modelo inicial se observa un incremento en el VPN por valor de $1.955 millones, generados por ineficiencias (retrasos e incumplimientos) en la ejecución del cronograma de obras especialmente en los tramos 5, 6, y 7, lo cual hace que se genere una mayor rentabilidad para el concesionario y un desequilibrio en la ecuación contractual, generando un presunto detrimento al patrimonio del Estado en cuantía de $2.660.5 millones de diciembre de 2011.</t>
    </r>
  </si>
  <si>
    <t xml:space="preserve">se evidencian retrasos en cuanto al cumplimiento del cronograma de obras establecido en el contrato inicial y durante la contratación de adicionales. </t>
  </si>
  <si>
    <t xml:space="preserve">Se genera un desequilibrio financiero en el contrato de concesión a favor del particular y en contra del estado en este caso representado por la Agencia Nacional de Infraestructura </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</si>
  <si>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con la implementación del contrato estandar 4G, se buscan evitar futuras observaciones relacionadas.</t>
  </si>
  <si>
    <t>Con la implementación del contrato estandar 4G, se busca evitar futuros hallazgos relacionados en otras concesiones.</t>
  </si>
  <si>
    <t xml:space="preserve">
1) Acuerdo  de Terminación del Contrato                      
2) Aprobación del Acuerdo
3) Analisis Financiero  Acuerdo Conciliatorio
4) Documentos de Reversión
5)Modelo Contrato Estándar 4G
6)Manual de Interventoría y Supervisión
</t>
  </si>
  <si>
    <t>De conformidad a la reunión de revisión de hallazgos de ZMB, con la actual comisión auditora de la CGR, el 17 de  noviembre d 2015, se suscibió entre las parte un acuerdo conciliatorio, el cual fue aprobado por el Tribunal de Arbitramento el 18 de febrero de 2016.  Con este acuerdo y su aprobación respectiva, las actas de reversión y un informe financiero a la fecha de hoy 25/052016, subidos al FTP  en una carpeta denominada "Otros", serán suficientes para la superación del hallazgo.</t>
  </si>
  <si>
    <t>SI
INF 1 MM&amp;D Rad. RADICADO NO. 2016-409-054480-2 pag. 33</t>
  </si>
  <si>
    <r>
      <rPr>
        <b/>
        <sz val="11"/>
        <rFont val="Calibri"/>
        <family val="2"/>
        <scheme val="minor"/>
      </rPr>
      <t>Hallazgo 200. Administrativo y Fiscal – Modelo Marginal Adicional No.2.</t>
    </r>
    <r>
      <rPr>
        <sz val="11"/>
        <rFont val="Calibri"/>
        <family val="2"/>
        <scheme val="minor"/>
      </rPr>
      <t xml:space="preserve"> Por el desplazamiento del cronograma de obras del alcance progresivo (puentes del rio de oro) y mantenimiento rutinario, las cuales fueron proyectadas para el año 2009, sin embargo las obras se iniciaron a finales del año 2010, lo cual no se evidenció en el modelo financiero, Se evidencia un mayor ingreso esperado por $11.652 millones de diciembre de 2004, este valor llevado a VPN equivale $1.589 millones, indexado a diciembre de 2011 equivale $2.162 millones. </t>
    </r>
  </si>
  <si>
    <t xml:space="preserve">El contratista no realizó las inversiones en las fechas establecidas en el contrato adicional No.2, para la construcción de los puentes vehiculares en rio de oro, lo cual afecta el modelo marginal establecido. </t>
  </si>
  <si>
    <t xml:space="preserve">Cuando no se realizan las inversiones en el tiempo establecido inicialmente, se genera un desequilibrio financiero en el contrato de concesión a favor del particular y en contra del estado en este caso representado por la Agencia Nacional de Infraestructura. </t>
  </si>
  <si>
    <t>Con la implementación del manual de interventoria y supervisión, se busca evitar futuros hallazgos relacionados en otras concesiones.</t>
  </si>
  <si>
    <t>SI
INF 1 MM&amp;D Rad. RADICADO NO. 2016-409-054480-2 pag. 35</t>
  </si>
  <si>
    <r>
      <rPr>
        <b/>
        <sz val="11"/>
        <rFont val="Calibri"/>
        <family val="2"/>
        <scheme val="minor"/>
      </rPr>
      <t xml:space="preserve">Hallazgo 201. Administrativo y Disciplinario  – Incumplimiento en la entrega de tramos de vía.  </t>
    </r>
    <r>
      <rPr>
        <sz val="11"/>
        <rFont val="Calibri"/>
        <family val="2"/>
        <scheme val="minor"/>
      </rPr>
      <t xml:space="preserve">Una vez verificados los cronogramas de avance se encontró que el plazo para la  entrega de los tramos 1, 3, 8 y 9 ya se encuentra vencido, situación que demuestra el desplazamiento en el cronograma, además de lo anterior se evidencia que la entidad no ha procedido a realizar la disminución de la remuneración al concesionario de acuerdo con lo establecido en la clausula 26.1.10 del contrato No.002 de 2006, situación que incrementa la ineficiencia en el desarrollo del proyecto.
</t>
    </r>
  </si>
  <si>
    <t>Por los continuos retrasos evidenciados, además de las ineficiencias generadas durante la etapa de construcción del proyecto, el concesionario NO cumple con los plazos establecidos para dicha etapa.</t>
  </si>
  <si>
    <t>Esta situación genera que el proyecto se retrase y no entre en operación en las fechas pactadas inicialmente, lo cual a futuro significará nuevas erogaciones de recursos para el estado; además de los recursos anteriormente establecidos y de las sanciones en la remuneración que le debe realizar la Agencia Nacional de Infraestructura.</t>
  </si>
  <si>
    <t xml:space="preserve">
1) Acuerdo  de Terminación del Contrato                
2) Aprobación del Acuerdo
3)Informe Defensa Judicial
4) Analisis Financiero  Acuerdo Conciliatorio
5).Modelo Contrato Estándar 4G
6).Manual de Interventoría y Supervisión</t>
  </si>
  <si>
    <t>De conformidad a la reunión de revisión de hallazgos de ZMB, con la actual comisión auditora de la CGR, el 17 de  noviembre d 2015, se suscibió entre las parte un acuerdo conciliatorio, el cual fue aprobado por el Tribunal de Arbitramento el 18 de febrero de 2016.  Con este acuerdo y su aprobación respectiva, las actas de reversión y un informe financiero a la fecha de hoy 25/052016, subidos al FTP  en una carpeta denominada "Otros", serán suficientes para la superación del hallazgo. Igualmente se debe publicar la actuación surtida dentro de la iniciación de la declaratoria de caducidad.</t>
  </si>
  <si>
    <r>
      <rPr>
        <b/>
        <sz val="11"/>
        <rFont val="Calibri"/>
        <family val="2"/>
        <scheme val="minor"/>
      </rPr>
      <t>Hallazgo 202. Administrativo, Disciplinario, Fiscal y Penal - Irregularidades en el pago de la cláusula 20.</t>
    </r>
    <r>
      <rPr>
        <sz val="11"/>
        <rFont val="Calibri"/>
        <family val="2"/>
        <scheme val="minor"/>
      </rPr>
      <t xml:space="preserve"> Señala el contrato 002 de 2006, que el proyecto ZMB posee unos recursos que se encuentran depositados en Fidupetrol, provenientes del cobro de peaje de las estaciones de Lebrija y Rionegro, y que al momento de ser adjudicado el contrato deberán ser trasladados por el lNVIAS al INCO y/o al proyecto de concesión. Para el efecto, cuando se vaya a realizar el traslado de los mismos, el INVIAS y/o la Fiducia deben certificar los dineros existentes a la fecha de adjudicación del contrato (6 de diciembre de 2006). CLAUSULA 20. Debido a lo anterior se generó un mayor valor pagado por la entidad en cuantía de $ 18.184.2 millones; cifra que con intereses corrientes liquidados de la misma forma que los pagados al concesionario con ocasión al Principio de Reciprocidad (DTF+7%) ascienden a 31 de diciembre de 2011 a $19.670 millones. Todo lo anterior generó un presunto detrimento al patrimonio del Estado en cuantía de  $30.644,99 millones de pesos de diciembre 31 de 2011.</t>
    </r>
  </si>
  <si>
    <t>El compromiso de unos recursos sobre los cuales no tenía disponibilidad la entidad y las deficiencias en La determinación del capital adeudado y de las tasas de interés a las cuales se debían hacer las liquidaciones según lo pactado en el contrato de concesión.</t>
  </si>
  <si>
    <t>El pago de 30.644,99 millones de pesos más de lo que existía como compromiso contractual con el concesionario, que se consideran un presunto daño al patrimonio del Estado</t>
  </si>
  <si>
    <t>1. Reforma a la demanda de Reconvención
2. Manual de Contratación
3. Manual de Interventoría y Supervisión</t>
  </si>
  <si>
    <r>
      <rPr>
        <b/>
        <sz val="11"/>
        <rFont val="Calibri"/>
        <family val="2"/>
        <scheme val="minor"/>
      </rPr>
      <t>H32-47 Rendimientos de Aportes Estatales</t>
    </r>
    <r>
      <rPr>
        <sz val="11"/>
        <rFont val="Calibri"/>
        <family val="2"/>
        <scheme val="minor"/>
      </rPr>
      <t>. En los Contratos de Concesión con Aporte Estatal actualmente administrados por el INCO, se estipuló una destinación diferente a los rendimientos financieros producidos por los Aportes contraria a lo establecido en la ley, como en el caso de los Contratos de Concesión Desarrollo Vial del Oriente de Medellín, Los Patios – La Calera – Guasca, Briceño – Tunja – Sogamoso, generando un presunto detrimento en cuantía aproximada de $5.342.3 millones.</t>
    </r>
    <r>
      <rPr>
        <b/>
        <sz val="11"/>
        <rFont val="Calibri"/>
        <family val="2"/>
        <scheme val="minor"/>
      </rPr>
      <t xml:space="preserve"> H136-209: </t>
    </r>
    <r>
      <rPr>
        <sz val="11"/>
        <rFont val="Calibri"/>
        <family val="2"/>
        <scheme val="minor"/>
      </rPr>
      <t xml:space="preserve">Se han dejado de girar a la Dirección del Tesoro Nacional rendimientos financieros generados por los aportes de partidas presupuestales por los contratos de concesión por $38.418 millones, de acuerdo a lo registrado en Cuentas de Orden de los Estados Contables a noviembre de 2008, debido a que el INCO tomó la decisión de no realizar estos registros. </t>
    </r>
    <r>
      <rPr>
        <b/>
        <sz val="11"/>
        <rFont val="Calibri"/>
        <family val="2"/>
        <scheme val="minor"/>
      </rPr>
      <t>H200-291</t>
    </r>
    <r>
      <rPr>
        <sz val="11"/>
        <rFont val="Calibri"/>
        <family val="2"/>
        <scheme val="minor"/>
      </rPr>
      <t xml:space="preserve"> Rendimientos Financieros : EL INCO pactó la disposición de los rendimientos de los Aportes Estatales por fuera de la Ley, en consecuencia no han sido reintegrados al Tesoro Nacional 
</t>
    </r>
    <r>
      <rPr>
        <b/>
        <sz val="11"/>
        <rFont val="Calibri"/>
        <family val="2"/>
        <scheme val="minor"/>
      </rPr>
      <t>Hallazgo 436 -12. - AE2011 - Santa Marta Riohacha Paraguachón</t>
    </r>
    <r>
      <rPr>
        <sz val="11"/>
        <rFont val="Calibri"/>
        <family val="2"/>
        <scheme val="minor"/>
      </rPr>
      <t xml:space="preserve"> - Administrativo – Rendimientos sin Reintegrar al Tesoro. Reposan en la cartera colectiva BBVA-FAM a 30 de octubre de 2011, recursos por valor de $8.589 millones para el cumplimiento de lo estipulado en el adicional  No.9 del contrato de Concesión No.445 de 1994. </t>
    </r>
    <r>
      <rPr>
        <b/>
        <sz val="11"/>
        <rFont val="Calibri"/>
        <family val="2"/>
        <scheme val="minor"/>
      </rPr>
      <t xml:space="preserve">
Hallazgo 537 -113.AE2011 -Córdoba Sucre</t>
    </r>
    <r>
      <rPr>
        <sz val="11"/>
        <rFont val="Calibri"/>
        <family val="2"/>
        <scheme val="minor"/>
      </rPr>
      <t xml:space="preserve"> - Administrativo - Rendimientos Contratos FAM. A 30 de septiembre de 2008 se registraron los rendimientos generados por la subcuenta principal por el contrato FAM por $2.931.9 millones, en la cuenta (pasivo) Ingresos Recibidos por Anticipado – Otros Títulos de Inversión, esta cuenta se encuentra sobrestimada y la cuenta Ingreso no Operacional presenta una subestimación, teniendo en cuenta que se trata de la causación de un ingreso generado por rendimientos financieros
</t>
    </r>
    <r>
      <rPr>
        <b/>
        <sz val="11"/>
        <rFont val="Calibri"/>
        <family val="2"/>
        <scheme val="minor"/>
      </rPr>
      <t>Hallazgo 585 -161. - AE2011-Fontibón Facatativá Los Alpes</t>
    </r>
    <r>
      <rPr>
        <sz val="11"/>
        <rFont val="Calibri"/>
        <family val="2"/>
        <scheme val="minor"/>
      </rPr>
      <t xml:space="preserve"> -Administrativo, Disciplinario y Fiscal – .Rendimientos Financieros. Los Rendimientos Financieros generados en las cuentas: Recursos del Proyecto, Predios, Peajes, y Cuenta Especial del INCO, suman $26.685 millones, 
</t>
    </r>
    <r>
      <rPr>
        <b/>
        <sz val="11"/>
        <rFont val="Calibri"/>
        <family val="2"/>
        <scheme val="minor"/>
      </rPr>
      <t xml:space="preserve">Hallazgo 596 -172. AE-2011-DEVINORTE </t>
    </r>
    <r>
      <rPr>
        <sz val="11"/>
        <rFont val="Calibri"/>
        <family val="2"/>
        <scheme val="minor"/>
      </rPr>
      <t xml:space="preserve">- Administrativo, Disciplinario y Fiscal – Rendimientos Financieros Recursos de Predios para la Vía. Se han dejado de girar a la Dirección del Tesoro Nacional rendimientos financieros generados por los aportes del Estado para la compra de predios para el contrato de Concesión 664/2004, por la suma de $4.285.2 millones, de acuerdo con lo registrado en el Informe de Ejecución de Recursos de diciembre de 2011. 
</t>
    </r>
    <r>
      <rPr>
        <b/>
        <sz val="11"/>
        <rFont val="Calibri"/>
        <family val="2"/>
        <scheme val="minor"/>
      </rPr>
      <t xml:space="preserve">Hallazgo 627-203. AE-2011 - ZMB </t>
    </r>
    <r>
      <rPr>
        <sz val="11"/>
        <rFont val="Calibri"/>
        <family val="2"/>
        <scheme val="minor"/>
      </rPr>
      <t>-Administrativo, Fiscal y Disciplinario – Rendimientos Financieros. Los rendimientos financieros generados por los recursos que la entidad ha entregado a la concesión a título de aportes estatales a entre enero 17 de 2008 y febrero 29 de 2012, ascienden a la suma de $373.9 millones</t>
    </r>
  </si>
  <si>
    <t>Omisión al cumplimiento de lo establecido en el Parágrafo 2 del artículo 16 del Decreto 111 de 1996.</t>
  </si>
  <si>
    <t>El Estado ha dejado de percibir los rendimientos financieros del contrato de concesión 002/06, lo que genera un presunto detrimento patrimonial.</t>
  </si>
  <si>
    <t>Establecer lineamientos relacionados con la destinación de los rendimientos financieros</t>
  </si>
  <si>
    <t>Asegurar el cumplimiento normativo y jurisprudencial de la destinación de los rendimientos financieros de los proyectos de concesión.</t>
  </si>
  <si>
    <t>1. Art. 24 de la ley 1508 de 2012
2. Concepto de la sala de consulta y servicio civil del Consejo de Estado del 3 de marzo de 2007 sobre destinación de rendimientos
3. Contrato estándar 4G
4. Concepto de dr. Gabriel de la Vega
5. Informe de Cierre financiero H.537-113 de Cordoba Sucre
6. Informe de Cierre financiero H.627-203-ZMB
7. Informe de Cierre financiero H32-47 - En relación con los rendiemientos financieros de BTS
8. Acta de Liquidación contrato de Concesión ZMB
9. Concepto abogado externo
10. Informe de cierre</t>
  </si>
  <si>
    <t>Gerencia Jurídica</t>
  </si>
  <si>
    <t>Vicepresidencia de Gestión Contractual - Vicepresidencia Ejecutiva</t>
  </si>
  <si>
    <t>Andrés Figueredo - Erika Dulcey</t>
  </si>
  <si>
    <t>Por similitud en la causalidad del hallazgo, considerar el Auto No. 51 del 16/02/2015 confirmado en Grado de Consulta por Auto No. 00100 del 24/03/2015, Cierra y archiva. Proyecto: BOGOTÁ -VILLETA  "… (...) Al ser estos dineros entregados por INCO al concesionario a título de pago y acorde con lo afirmado por la Sala de Consulta y Servicio Civil del Consejo de Estado en el concepto del 7 de marzo de 2007, son del concesionario así como los rendimientos producidos, por tal razón no deben ser consignados en la cuenta del tesoro y no podría considerarse como daño al patrimonio del Estado, en cabeza de la Sociedad Concesión Sabana de Occidente.                                                                                                                                                                                                                                                       
En conclusión, conforme a todo lo anteriormente expuesto, el Despacho, encuentra que el hecho que originó el presente asunto, no es constitutivo de detrimento patrimonial, por ello, no queda otro camino que el archivo del Proceso de Responsabilidad Fiscal, en aplicación de lo previsto en el artículo 47 de la Ley 610 de 2000".                                                                                                                                                                                                Se apoya en Concepto de la sala de Consulta y Servicio Civil, 07/03/20017.-Radicación número: 11001-03-06-000-2007-00005-00(1802) .                                                                                                                                                                                                                                                                                                                                                                                                                   1) Los rendimientos producidos por los recursos aportados a la fiducia por el concesionario para la construcción, independientemente de su fuente de financiación, son del concesionario; respecto de ellos no es exigible reintegro alguno de rendimientos financieros o intereses para el tesoro nacional ni para la tesorería de INVIAS o INCO. Cosa distinta es que en ejercicio de la autonomía de la voluntad, el concesionario acuerde con el Instituto disponer, para el objeto del contrato, de dichos rendimientos. De igual manera son del concesionario aquellos rendimientos producidos por los dineros públicos --provenientes del presupuesto general de la nación- que recibe el fideicomiso a título de pago, sea que provengan de peajes, valorizaciones o del presupuesto nacional, pues por corresponder al pago del contrato entran al patrimonio autónomo como recursos del concesionario. 2) Los rendimientos de los recursos entregados a título de anticipo por INVIAS/INCO, deberán ser reintegrados: a) a la Dirección General de Crédito Público y del Tesoro Nacional, de acuerdo con lo previsto en el decreto 4730 del 2005; o, b) a la tesorería de INVIAS/INCO, cuando esos rendimientos sean fruto de los recursos propios de estos institutos. No es jurídicamente viable estipulación en contrario a las disposiciones de las normas orgánicas de presupuesto.</t>
  </si>
  <si>
    <t>DIFÍCIL CUMPLIMIENTO</t>
  </si>
  <si>
    <t>Rendimientos financieros</t>
  </si>
  <si>
    <r>
      <rPr>
        <b/>
        <sz val="11"/>
        <rFont val="Calibri"/>
        <family val="2"/>
        <scheme val="minor"/>
      </rPr>
      <t>Hallazgo 204. Administrativo y Disciplinario – proceso de cobro coactivo de una sanción interpuesta a la interventoría, concesión ZMB</t>
    </r>
    <r>
      <rPr>
        <sz val="11"/>
        <rFont val="Calibri"/>
        <family val="2"/>
        <scheme val="minor"/>
      </rPr>
      <t>. El INCO (Hoy Agencia Nacional de Infraestructura), mediante Resolución 159 de mayo 11 de 2010, declaró el incumplimiento parcial del contrato de Interventoría 042 de 2008, ordenando a título de indemnización hacer efectiva la cláusula penal pecuniaria por un valor de $276.56 millones, decisión notificada el 10 de junio de 2010.</t>
    </r>
  </si>
  <si>
    <t xml:space="preserve">Omisión al cumplimiento del artículo 64 del CCA, el cual señala que los actos que queden en firme serán suficientes, por sí mismos, para que la administración pueda ejecutar de inmediato los actos necesarios para su cumplimiento. </t>
  </si>
  <si>
    <t>El Estado ha dejado de percibir el valor de la clausula penal por el incumplimiento del contrato 042/08, lo que genera un presunto detrimento patrimonial.</t>
  </si>
  <si>
    <t>Adelantar las gestiones necesarias para lograr el pago de la sanción interpuesta a la Interventoría, mediante la  Resolución 159 de mayo 11 de 2010.</t>
  </si>
  <si>
    <t>1. Declaratoria de siniestro                                        
2. Verificación del pago del siniestro por parte de la Aseguradora
3. Manual de Supervisión e Interventoría</t>
  </si>
  <si>
    <t>Este Hallazgo consolida los siguientes: 52-85, 239-32 y 237-30 de AR2007. 629-205 de AE2011 y 241-34</t>
  </si>
  <si>
    <r>
      <rPr>
        <b/>
        <sz val="11"/>
        <rFont val="Calibri"/>
        <family val="2"/>
        <scheme val="minor"/>
      </rPr>
      <t xml:space="preserve">H52-85 - AR2007 - Administrativo  </t>
    </r>
    <r>
      <rPr>
        <sz val="11"/>
        <rFont val="Calibri"/>
        <family val="2"/>
        <scheme val="minor"/>
      </rPr>
      <t>Prestación de servicios Básicos y Complementarios en la vía. La concesión cuenta con un Centro de Control de Operación a un lado de la estación de peaje de Lebrija(así como de las áreas de servicio) debe prestar los servicios tanto básicos como complementarios de que hablan las especificaciones de operación y mantenimiento, ya que estos están siendo pagados por los usuarios de la vía mediante las tarifas de peaje; es así como no se encontró que se preste servicios sanitarios, servicios de venta de alimentos, servicios de telefonía convencional y celular, SOS,  servicios de suministros de bienes para operación de vehículos. Etc.</t>
    </r>
    <r>
      <rPr>
        <b/>
        <sz val="11"/>
        <rFont val="Calibri"/>
        <family val="2"/>
        <scheme val="minor"/>
      </rPr>
      <t xml:space="preserve">
H239-32 AR2007 - Administrativo </t>
    </r>
    <r>
      <rPr>
        <sz val="11"/>
        <rFont val="Calibri"/>
        <family val="2"/>
        <scheme val="minor"/>
      </rPr>
      <t>El área de servicio de La Cemento, se encuentra en adecuación, en un predio en arriendo, incumpliendo con los requisitos mínimos del Contrato 002 de 2006, suscrito con Autopistas de Santander S.A, que establecen que se debe cumplir con unas dimensiones mínimas.</t>
    </r>
    <r>
      <rPr>
        <b/>
        <sz val="11"/>
        <rFont val="Calibri"/>
        <family val="2"/>
        <scheme val="minor"/>
      </rPr>
      <t xml:space="preserve">
H237-30 AR2007 - </t>
    </r>
    <r>
      <rPr>
        <sz val="11"/>
        <rFont val="Calibri"/>
        <family val="2"/>
        <scheme val="minor"/>
      </rPr>
      <t>Administrativo No se evidencian acciones tendientes a la instalación del sistema de telefonía (Hitos SOS), para la comunicación gratuita con el Centro de Control, de acuerdo con lo pactado contractualmente,  teniendo en cuenta que hay un tramo que se encuentran terminado, lo que puede ocasionar deficiencias en la prestación del servicio a los usuarios.</t>
    </r>
    <r>
      <rPr>
        <b/>
        <sz val="11"/>
        <rFont val="Calibri"/>
        <family val="2"/>
        <scheme val="minor"/>
      </rPr>
      <t xml:space="preserve">
Hallazgo 205. Administrativo y Fiscal - Construcción, Operación y Mantenimiento de la Estación de Pesaje Fija de Rionegro</t>
    </r>
    <r>
      <rPr>
        <sz val="11"/>
        <rFont val="Calibri"/>
        <family val="2"/>
        <scheme val="minor"/>
      </rPr>
      <t xml:space="preserve">. Al momento de hacer una visita a la concesión (21 al 23 de noviembre de 2011), la CGR encontró en funcionamiento solamente una de las dos estaciones de pesaje fijas, la correspondiente a Lebrija, en Rionegro no se ha construido, y la estación de pesaje móvil se encuentra operando pero no cumple con las especificaciones dadas en el contrato de concesión, además de estar prestando servicio en un solo sentido de la vía, contrario a lo pactado en el contrato de concesión. Con ello se está configurando un presunto detrimento al patrimonio estatal en cuantía de $3.017 millones a diciembre 31 de 2011, correspondientes a los costos de operación y mantenimiento de la estación de pesaje, aclarando que esta cifra seguirá aumentando hasta el momento en que el concesionario cumpla con su obligación contractual de entregar la estación de pesaje fija de Rionegro
</t>
    </r>
    <r>
      <rPr>
        <b/>
        <sz val="11"/>
        <rFont val="Calibri"/>
        <family val="2"/>
        <scheme val="minor"/>
      </rPr>
      <t>H241-34</t>
    </r>
    <r>
      <rPr>
        <sz val="11"/>
        <rFont val="Calibri"/>
        <family val="2"/>
        <scheme val="minor"/>
      </rPr>
      <t xml:space="preserve"> En Río Negro no se evidenció la construcción y operación de la estación de pesaje, lo cual ocasiona incumplimiento del contrato en lo establecido en el numeral 4.1.3.3 “Áreas de pesaje”, del Apéndice B de las Especificaciones Técnicas de Operación, deberá existir como mínimo dos estaciones de pesaje fijas y una móvil. Actualmente se cuenta con una estación de pesaje fija y una móvil.</t>
    </r>
  </si>
  <si>
    <t>El incumplimiento por parte del concesionario en la construcción, operación y mantenimiento de la Estación de Pesaje Fija de Rionegro y las deficiencias en el control sobre la concesión que deben tener la entidad y la interventoría asignada a la concesión.</t>
  </si>
  <si>
    <t>El desequilibrio financiero en contra de los intereses del Estado representado por el costo de la operación y mantenimiento de la Estación de Pesaje Fija de Rionegro durante el tiempo que dure el incumplimiento del concesionario en su construcción y puesta en operación, más los costos financieros que se derivan de ese incumplimiento dentro de la ecuación financiera de la concesión, que a dic de 2011 ascienden a la suma de 3.017 millones</t>
  </si>
  <si>
    <t xml:space="preserve">
1) Acuerdo  de Terminación del Contrato                         
2) Aprobación del Acuerdo
3) Analisis Financiero  Acuerdo Conciliatorio
4).Modelo Contrato Estándar 4G
5) Manual de Interventoría Y Supervisión </t>
  </si>
  <si>
    <t>Mediante Auto  No. 610 del 07/09/2015,emanado de la Direción de Investigaciones Fiscales de la CGR,  confirmado mediante Auto No. 00553 del 13/10/2015 del despacho del Contralor delegado para Investigaciones, Juicios Fiscales y Jurisdicción Coactiva, Se archiva por cuanto....está demostrado que ante el incumplimiento del Contratista, la ANI disminuyó su remuneración, llegando finalmente a un acuerdo que culminó con la construcción y entrega de la Estación de Pesaje de Rionegro, el 15 de abril de 2.014. De modo que la presunta irregularidad, referida a la alteración de la ecuación contractual debido a la falta de construcción de la tantas veces citada Estación, no encuentra sustento, por lo que surge la ausencia de elementos que permitan establecer la existencia de daño patrimonial al Estado, lo que conduce a decretar el archivo de las diligencias, de conformidad con el Artículo 47 de la Ley 610 de 2.000
Así las cosas, si bien es cierto hubo incumplimiento en el término de entrega de la Estación de Pesaje Rionegro, también lo es que la ANIordenó a la Fiduciaria la correspondiente diminución de la remuneración y que la mencionada obra se construyó, con las obras adicionales acordadas en el Otrosí No. 9, por lo que el Despacho ratificará la decisión de la Primera Instancia.
Para terminar, respecto de la legalidad de la actuación se observa el cabal cumplimiento de los términos legales, el acatamiento del principio de legalidad; asimismo, se adelantó cada etapa procesal con garantía de los derechos fundamentales, el debido proceso, el derecho de audiencia, defensa y contradicción, en fin la revisión de la Instancia y sus actos procesales no revela desviamiento de la legalidad ni pretermisión de las garantías y derechos fundamentales de los sujetos procesales, lo cual da lugar a confirmar la decisión consultada.</t>
  </si>
  <si>
    <t>Auto  No. 610 del 07/09/2015,emanado de la Direción de Investigaciones Fiscales de la CGR,  confirmado mediante Auto No. 00553 del 13/10/2015 del despacho del Contralor delegado para Investigaciones, Juicios Fiscales y Jurisdicción Coactiva</t>
  </si>
  <si>
    <t>De conformidad a la reunión de revisión de hallazgos de ZMB, con la actual comisión auditora de la CGR, el 17 de  noviembre d 2015, se suscibió entre las parte un acuerdo conciliatorio, el cual fue aprobado por el Tribunal de Arbitramento el 18 de febrero de 2016.  Con este acuerdo y su aprobación respectiva, las actas de reversión y un informe financiero a la fecha de hoy 25/052016, subidos al FTP  en una carpeta denominada "Otros", serán suficientes para la superación del hallazgo. Igualmente debe publicarse el Otrosí No. 9</t>
  </si>
  <si>
    <r>
      <rPr>
        <b/>
        <sz val="11"/>
        <rFont val="Calibri"/>
        <family val="2"/>
        <scheme val="minor"/>
      </rPr>
      <t>Hallazgo 208. Administrativo - Áreas de Servicio de Lebrija y Rionegro</t>
    </r>
    <r>
      <rPr>
        <sz val="11"/>
        <rFont val="Calibri"/>
        <family val="2"/>
        <scheme val="minor"/>
      </rPr>
      <t>. Al momento de hacer la visita a la concesión (21 al 23 de noviembre de 2011), se encontró que las áreas de servicio con que cuenta no cumplen con los requisitos mínimos contractuales; el área de servicio del sector de Lebrija, que coincide con el Centro de Control de Operaciones - CCO, en lo que respecta a zonas de alimentación, puestos de parqueo, oficina de Policía de Carreteras y enfermería dotada, su tamaño es inferior a lo pactado contractualmente.</t>
    </r>
  </si>
  <si>
    <t>El incumplimiento por parte del concesionario en la construcción y operación  de las áreas de servicio de Lebrija y Rionegro y las deficiencias en el control sobre la concesión que deben tener la entidad y la interventoría asignada a la concesión.</t>
  </si>
  <si>
    <t>Condiciones de operación del proyecto con deficiencias respecto a las condiciones pactadas contractualmente en detrimento de condiciones óptimas de atención y servicio al usuario de la vía.</t>
  </si>
  <si>
    <r>
      <rPr>
        <b/>
        <sz val="11"/>
        <rFont val="Calibri"/>
        <family val="2"/>
        <scheme val="minor"/>
      </rPr>
      <t>Hallazgo 209. Administrativo - Estado de Pavimentos Tramos La Virgen–La Cemento, La Cemento–El Cero, Café Madrid–La Cemento</t>
    </r>
    <r>
      <rPr>
        <sz val="11"/>
        <rFont val="Calibri"/>
        <family val="2"/>
        <scheme val="minor"/>
      </rPr>
      <t>. Se encontraron múltiples deficiencias en el estado del pavimento de algunos tramos de la concesión, en contravía de lo pactado en el contrato 002 de 2006, específicamente en su apéndice B, donde se observa la obligación que tiene el concesionario de mantener en óptimas condiciones el pavimento. Ello denota deficiencias en la Interventoría y en la Supervisión, debido a que la ejecución del mantenimiento no es del todo idónea, poniendo en riesgo la seguridad de los usuarios, y no se ve gestión alguna por parte de la Agencia que conmine al concesionario al cumplimiento pleno y adecuado del mantenimiento como obligación contractual.</t>
    </r>
  </si>
  <si>
    <t>El incumplimiento por parte del concesionario en las labores de mantenimiento de los pavimentos en los diferentes tramos de la concesión y las deficiencias en el control sobre la concesión que deben tener la entidad y la interventoría asignada a la concesión.</t>
  </si>
  <si>
    <t xml:space="preserve">
1) Acuerdo  de Terminación del Contrato                
2) Aprobación del Acuerdo
3)Informe Defensa Judicial
4) Analisis Financiero  Acuerdo Conciliatorio
5).Modelo Contrato Estándar 4G
6.Manual de Interventoría y Supervisión</t>
  </si>
  <si>
    <t>De conformidad a la reunión de revisión de hallazgos de ZMB, con la actual comisión auditora de la CGR, el 17 de  noviembre d 2015, se suscibió entre las parte un acuerdo conciliatorio, el cual fue aprobado por el Tribunal de Arbitramento el 18 de febrero de 2016.  Con este acuerdo y su aprobación respectiva, las actas de reversión y un informe financiero a la fecha de hoy 25/052016, subidos al FTP  en una carpeta denominada "Otros", serán suficientes para la superación del hallazgo. A solicitud del grupo auditor, se debe publicar la actuación de Defensa Judicial respecto a la declaratoria de caducidad.</t>
  </si>
  <si>
    <r>
      <rPr>
        <b/>
        <sz val="11"/>
        <rFont val="Calibri"/>
        <family val="2"/>
        <scheme val="minor"/>
      </rPr>
      <t>Hallazgo 210. Administrativo - Daños Tramo El Cero - Bocas</t>
    </r>
    <r>
      <rPr>
        <sz val="11"/>
        <rFont val="Calibri"/>
        <family val="2"/>
        <scheme val="minor"/>
      </rPr>
      <t>. De acuerdo con el Apéndice A al Contrato de Concesión, denominado Alcances del Proyecto, el tramo El Cero – Bocas comprende la Rehabilitación y Mantenimiento de este sector en una longitud aproximada de 2.6 kilómetros; durante la visita efectuada se encontró que aunque la rehabilitación ya se realizó, existe un sector de aproximadamente 150 metros que colapsó y no ha sido reparado, incumpliendo con la obligación de mantener en óptimas condiciones los tramos concesionados.</t>
    </r>
  </si>
  <si>
    <t>El incumplimiento por parte del concesionario en las labores de mantenimiento y operación en los diferentes tramos de la concesión y las deficiencias en el control sobre la concesión que deben tener la entidad y la interventoría asignada a la concesión.</t>
  </si>
  <si>
    <t>1) Acuerdo  de Terminación del Contrato                
2) Aprobación del Acuerdo
3)Informe Defensa Judicial
4) Analisis Financiero  Acuerdo Conciliatorio
5)Manual de Interventoría y Supervisión</t>
  </si>
  <si>
    <r>
      <t>Hallazgo 211. Administrativo - Demarcación Horizontal y Señalización Vertical.</t>
    </r>
    <r>
      <rPr>
        <sz val="11"/>
        <rFont val="Calibri"/>
        <family val="2"/>
        <scheme val="minor"/>
      </rPr>
      <t xml:space="preserve"> Se encontraron múltiples deficiencias en señalización en la mayoría de tramos de la concesión, en contravía de lo pactado en apéndice B del contrato de concesión Nº 002 de 2006, donde se observa la obligación que tiene el concesionario de cumplir con una señalización óptima durante todo el periodo de la concesión. </t>
    </r>
  </si>
  <si>
    <t>El incumplimiento por parte del concesionario en las labores de mantenimiento y colocación de señalización de acuerdo a la normatividad establecida en el contrato de concesión en los diferentes tramos de la concesión y las deficiencias en el control sobre la concesión que deben tener la entidad y la interventoría asignada a la concesión.</t>
  </si>
  <si>
    <t>1) Acuerdo  de Terminación del Contrato                
2) Aprobación del Acuerdo
3)Informe Defensa Judicial
4) Analisis Financiero  Acuerdo Conciliatorio
5).Modelo Contrato Estándar 4G
6.Manual de Interventoría y Supervisión</t>
  </si>
  <si>
    <t>De conformidad a la reunión de revisión de hallazgos de ZMB, con la actual comisión auditora de la CGR, el 17 de  noviembre d 2015, se suscibió entre las parte un acuerdo conciliatorio, el cual fue aprobado por el Tribunal de Arbitramento el 18 de febrero de 2016.  Con este acuerdo y su aprobación respectiva, las actas de reversión y un informe financiero a la fecha de hoy 25/052016, subidos al FTP  en una carpeta denominada "Otros", serán suficientes para la superación del hallazgo. El grupo auditor solicita igualmente, se publique la actuación del proceso de declarataria de caducidad.</t>
  </si>
  <si>
    <r>
      <rPr>
        <b/>
        <sz val="11"/>
        <rFont val="Calibri"/>
        <family val="2"/>
        <scheme val="minor"/>
      </rPr>
      <t>H 235-28 AR2008- Administrativo</t>
    </r>
    <r>
      <rPr>
        <sz val="11"/>
        <rFont val="Calibri"/>
        <family val="2"/>
        <scheme val="minor"/>
      </rPr>
      <t xml:space="preserve"> Actualmente no realizan algunas actividades de mantenimiento rutinario, especialmente reparcheo, y específicamente en los trayectos donde se realizan obras de construcción de la segunda calzada, tal es el caso de trayecto cuatro.  
El mantenimiento rutinario de los trayectos está sujeto a la medición del índice de estado, al verificar los informes de índice de estado de los años 2008 y 2009, se evidencia que éste se ha incrementado sustancialmente, con valores superiores a 4 en 2009, que indicaría que verificados factores importantes en comodidad y seguridad la vía se califica como “muy bueno”, sin que esto se evidencie en algunos trayectos del proyecto especialmente por la presencia de fisuras y grietas.</t>
    </r>
    <r>
      <rPr>
        <b/>
        <sz val="11"/>
        <rFont val="Calibri"/>
        <family val="2"/>
        <scheme val="minor"/>
      </rPr>
      <t xml:space="preserve">
Hallazgo 212. Administrativo - Mantenimiento rutinario y periódico</t>
    </r>
    <r>
      <rPr>
        <sz val="11"/>
        <rFont val="Calibri"/>
        <family val="2"/>
        <scheme val="minor"/>
      </rPr>
      <t>. En general, en la mayoría de los tramos concesionados se encontraron deficiencias en el mantenimiento rutinario, especialmente en lo que tiene que ver con las actividades de Limpieza General, Rocería, Remoción de Derrumbes, Estado de las Bermas, Reparación de Baches y/o Parcheo, Limpieza de Obras de Drenaje, y Señalización. Es de aclarar que estas deficiencias son mucho más marcadas en algunos tramos, por ejemplo, en cuanto a rocería y zonas laterales así como limpieza general, los tramos más descuidados son el 5, 6, 7 y 9; en cuanto al estado de la carpeta asfáltica y bermas, los tramos más descuidados son el 5, 6 y 7; en cuanto a señalización había deficiencias en prácticamente todos los tramos pero era más notoria en los tramos que se encontraban con ejecución de obras; en cuanto a remoción de derrumbes, aunque no se encontraron grandes derrumbes, si se encontró que los pequeños que no alcanzan a taponar la vía.</t>
    </r>
  </si>
  <si>
    <t>El incumplimiento por parte del concesionario en las labores de mantenimiento rutinario y periódico en los diferentes tramos de la concesión y las deficiencias en el control sobre la concesión que deben tener la entidad y la interventoría asignada a la concesión.</t>
  </si>
  <si>
    <t>Condiciones de operación del proyecto con deficiencias respecto a las condiciones pactadas contractualmente en detrimento de condiciones óptimas de seguridad, atención y servicio al usuario de la vía.</t>
  </si>
  <si>
    <r>
      <rPr>
        <b/>
        <sz val="11"/>
        <rFont val="Calibri"/>
        <family val="2"/>
        <scheme val="minor"/>
      </rPr>
      <t>Hallazgo 213. Administrativo - Equipos de control de peajes de Interventoría</t>
    </r>
    <r>
      <rPr>
        <sz val="11"/>
        <rFont val="Calibri"/>
        <family val="2"/>
        <scheme val="minor"/>
      </rPr>
      <t>.
Durante la visita efectuada en el mes de noviembre de 2011, se encontró que la Interventoría no tiene en operación los equipos de control de recaudo de peajes y llevan más de un mes fuera de funcionamiento, adicional al hecho que no se tiene por parte la interventoría un Plan de Contingencia para esta eventualidad, haciendo que se genere un alto riesgo en el recaudo de peajes al no tener un control en tiempo real del recaudo efectuado. La entidad no ha tomado medidas para conminar al Interventor a cumplir con estas obligaciones.</t>
    </r>
  </si>
  <si>
    <t>El incumplimiento por parte del interventor en su obligación de vigilar adecuadamente las labores de recaudo del concesionario y las deficiencias en el control sobre la interventoría que debe tener la entidad.</t>
  </si>
  <si>
    <t>Riesgo en el recaudo de peajes al no tener un control en tiempo real del recaudo efectuado por el concesionario.</t>
  </si>
  <si>
    <t>Fortalecer los lineamientos frente al monitoreo y control de los proyectos de concesión.</t>
  </si>
  <si>
    <t xml:space="preserve">1. Concepto sobre la procedencia de tribunal de arbitramento
2. Manual de Interventoría y Supervisión
</t>
  </si>
  <si>
    <t>1. Concepto sobre la procedencia de tribunal de arbitramento
2. Manual de Interventoría y Supervisión.</t>
  </si>
  <si>
    <r>
      <rPr>
        <b/>
        <sz val="11"/>
        <rFont val="Calibri"/>
        <family val="2"/>
        <scheme val="minor"/>
      </rPr>
      <t>Hallazgo 214. Administrativo y Disciplinario - Proceso de interventoría para el tema predial. E</t>
    </r>
    <r>
      <rPr>
        <sz val="11"/>
        <rFont val="Calibri"/>
        <family val="2"/>
        <scheme val="minor"/>
      </rPr>
      <t>xisten deficiencias en la labor de interventoría respecto al tema predial, teniendo en cuenta que la clausula primera del Contrato de Interventoría No. 042 de 2008, Lo anterior permite determinar la existencia del incumplimiento de las obligaciones del interventor.</t>
    </r>
  </si>
  <si>
    <t xml:space="preserve">el equipo auditor determinó que “En los archivos del Instituto no hay referencia a algún concepto emitido por la interventoría...” 
</t>
  </si>
  <si>
    <t>Lo anterior permite determinar la existencia del incumplimiento de estas obligaciones, vulnerando presuntamente lo establecido en el Artículo 53 de la Ley 80 de 1993, el cual establece que los interventores responderán civil, fiscal, penal y disciplinariamente, por el cumplimiento de las obligaciones derivadas del contrato de interventoría. A la vez, ello genera incertidumbre al concesionario, respecto a determinar si se encuentra actuando dentro del marco de la Ley.</t>
  </si>
  <si>
    <t>1. Concepto sobre la procedencia de tribunal de arbitramento
2. Manual de Interventoría y Supervisión</t>
  </si>
  <si>
    <r>
      <t xml:space="preserve">Hallazgo 215. Administrativo y Disciplinario - Garantía de sostenibilidad financiera para la compra de predios por la activación del Alcance Progresivo: TRAMO –PALENQUE (PR71+000 RUTA 8801) – LA SALLE (PR75+200 RUTA 8801) Otrosí 04 de dic-11-08. </t>
    </r>
    <r>
      <rPr>
        <sz val="11"/>
        <rFont val="Calibri"/>
        <family val="2"/>
        <scheme val="minor"/>
      </rPr>
      <t>Mediante Otrosí No. 4 del 11 de diciembre de 2008, se adicionó el alcance físico del proyecto, decisión que se tomó sin que se reuniera la totalidad de  las condiciones para activar la ejecución del alcance progresivo, actuación que va en contravía de lo establecido en el Apéndice “E” denominado Alcances Progresivos del Proyecto, Lo anterior, teniendo en cuenta que el parágrafo tercero del otrosí 4 “Valor de las inversiones”  no incluyó recursos para la gestión predial del tramo Palenque – La Salle. Adicionalmente, en el estudio de necesidad y conveniencia de fecha 11 de diciembre de 2008, efectuado para suscribir el Otrosí 4, se indica que los recursos requeridos para los predios en este tramo del alcance progresivo serán con cargo a los recursos de la subcuenta de predios, cuando el contrato de concesión en forma clara establece  que éstos dineros serán destinados únicamente para el Alcance Básico, los cuales han resultado insuficientes.</t>
    </r>
  </si>
  <si>
    <t xml:space="preserve">Lo anterior, teniendo en cuenta que el parágrafo tercero del otrosí 4 “Valor de las inversiones”  no incluyó recursos para la gestión predial del tramo Palenque – La Salle. Adicionalmente, en el estudio de necesidad y conveniencia de fecha 11 de diciembre de 2008, efectuado para suscribir el Otrosí 4, se indica que los recursos requeridos para los predios en este tramo del alcance progresivo serán con cargo a los recursos de la subcuenta de predios, cuando el contrato de concesión en forma clara establece  que éstos dineros serán destinados únicamente para el Alcance Básico, los cuales han resultado insuficientes.
</t>
  </si>
  <si>
    <t>Con ello se vulnera el Estatuto Orgánico del Presupuesto y la Ley 734 de 2002, que señalan, que no se deben comprometer recursos sin que estén debidamente apropiados, además del posible impacto que se va a generar en la ejecución de las obras y la cancelación de intereses al concesionario. Lo que conlleva a una presunta responsabilidad disciplinaria.</t>
  </si>
  <si>
    <t>1. Demanda de reconvención (Pretensiones Trigésima primera, trigésima segunda y trigésima segunda subsidiaria)
2. Resolución de Bitácora                                            3.Manual de Contratación                                           4.Manual de Interventoría y Supervisión</t>
  </si>
  <si>
    <r>
      <t xml:space="preserve">Hallazgo 216. Administrativo y Disciplinario - Obligaciones contingentes dado que éste no cubre el “Riesgo de adquisición predial”. </t>
    </r>
    <r>
      <rPr>
        <sz val="11"/>
        <rFont val="Calibri"/>
        <family val="2"/>
        <scheme val="minor"/>
      </rPr>
      <t>El numeral quinto de los considerandos del contrato obliga a que se hagan los aportes pertinentes al Fondo de contingencias, sin embargo, presentada la contingencia relacionada con los mayores costos por concepto de adquisición predial, la Agencia no hace uso de este Fondo para cancelar en su oportunidad los valores adicionales aportados por el Concesionario, de acuerdo con lo establecido en el numeral 34.3 de la clausula 34.</t>
    </r>
  </si>
  <si>
    <t xml:space="preserve"> lo que nos indica que se debió acudir a dicha herramienta, cuya finalidad es contar con un sistema basado en un criterio preventivo de disciplina fiscal . Lo que conlleva a una presunta responsabilidad disciplinaria.</t>
  </si>
  <si>
    <t>Lo anterior vulnera lo establecido en el artículo 3 de la Ley 448 de 1998, el cual señala que el Fondo de Contingencias de las Entidades Estatales tendrá por objeto atender las obligaciones contingentes de las Entidades Estatales que determine el Gobierno, y para el presente caso el Gobierno mediante CONPES 3107, establece la Política de Manejo de Riesgo Contractual del Estado para Procesos de Participación Privada en Infraestructura, tipificando como un riesgo la adquisición de predios,</t>
  </si>
  <si>
    <t xml:space="preserve">1.Demanda de reconvención (Pretensiones Decima Sexta y Decima Séptima)
2.Modelo Contrato Estándar 4G
3.Manual de Interventoría y Supervisión
</t>
  </si>
  <si>
    <r>
      <t xml:space="preserve">Hallazgo 217. Administrativo - Proceso de Notificación. </t>
    </r>
    <r>
      <rPr>
        <sz val="11"/>
        <rFont val="Calibri"/>
        <family val="2"/>
        <scheme val="minor"/>
      </rPr>
      <t>El predio CAS-1-U-189 se adquirió por medio de enajenación voluntaria, sin embargo, previo a ello se expidió la Resolución No. GT 361 del 30 de septiembre de 2010, que ordenaba por motivos de utilidad pública e interés social, la iniciación del trámite judicial de expropiación, cuya notificación no se realizó como lo disponen los artículos 44 y ss del CCA, debido a que el Edicto se fijó el 17 de marzo de 2011, es decir, 6 meses después de su expedición.</t>
    </r>
  </si>
  <si>
    <t xml:space="preserve">la iniciación del trámite judicial de expropiación, cuya notificación no se realizó como lo disponen los artículos 44 y ss del CCA, debido a que el Edicto se fijó el 17 de marzo de 2011, es decir, 6 meses después de su expedición.
</t>
  </si>
  <si>
    <t>De lo anterior se desprenden dos aspectos i) De haberse requerido la aplicación del proceso de expropiación la fijación por fuera de los términos hubiese dado lugar a una eventual  nulidad ii) La fijación del edicto se dio en una fecha posterior al cierre de la enajenación voluntaria, cuando dicho mecanismo ya no era requerido.</t>
  </si>
  <si>
    <t xml:space="preserve">1.Demanda de reconvención (Pretensión Octava) 
2.Manual de Interventoría y Supervisión
3.Ley de Infraestructura
</t>
  </si>
  <si>
    <r>
      <rPr>
        <b/>
        <sz val="11"/>
        <rFont val="Calibri"/>
        <family val="2"/>
        <scheme val="minor"/>
      </rPr>
      <t>Hallazgo 218. Administrativo, Disciplinario y Fiscal - Aplicación de la Ley 388 de 1997, frente al tema de notificación de la oferta de compra</t>
    </r>
    <r>
      <rPr>
        <sz val="11"/>
        <rFont val="Calibri"/>
        <family val="2"/>
        <scheme val="minor"/>
      </rPr>
      <t>. En la compra del predio identificado con el No. CAS-1-U-110, se reconoció un mayor valor de $31.2 millones que indexados a diciembre de 2011 corresponden a $32.6 millones. Esta situación se detectó al revisar la carpeta del predio en cuestión, se observó un primer avalúo con fecha 19 de enero de 2009, sin embargo, no se hace la notificación de ésta oferta formal de compra en los términos que establece el artículo 61 de la Ley 388.</t>
    </r>
  </si>
  <si>
    <t xml:space="preserve">el cual indica que la comunicación del acto por medio del cual se hace la oferta de compra se hará con sujeción a las reglas del Código Contencioso Administrativo y no dará lugar a recursos en vía gubernativa, pese a ello, la misma se surtió 9 meses después (octubre 16 de 2009), y conllevó a que los procesos de presentación de objeciones por parte del propietario se iniciaran tardíamente. Es así que mediante comunicación de noviembre 10 de 2009, el propietario solicita la revisión de las áreas de construcción, y ante el trámite de dicha revisión, el avalúo perdió  vigencia ya que la norma establece un periodo de  un (1) año, contados desde la fecha de su expedición y por ende el requerimiento de la actualización del valor del mismo, a través del índice de valoración Predial, para el componente de terreno e índice de costos de construcción de vivienda, lo que conllevó al incremento del metro cuadrado de terreno y construcción. De la aplicación de dicho procedimiento generó el siguiente comportamiento:  (ver cuadro en el informe) </t>
  </si>
  <si>
    <t xml:space="preserve"> Lo anterior representa una posible gestión antieconómica, debido a que la oferta inicial no fue comunicada oportunamente, de haberse hecho no se hubiera tenido que reconocer suma adicional alguna a la establecida en el primer avalúo, desconociendo con ello los principios de celeridad, eficiencia y eficacia, teniendo en cuenta que la actualización del avalúo reconoció un mayor valor, generando un presunto detrimento al patrimonio del Estado, en cuantía de $31.2 millones.</t>
  </si>
  <si>
    <t xml:space="preserve">1.Demanda de reconvención (Pretensiones Octava, Novena y Décima Cuarta)
2. Manual de Interventoría y Supervisión
</t>
  </si>
  <si>
    <t>1.Demanda de reconvención (Pretensiones Octava, Novena y Décima Cuarta)
2. Manual de Interventoría y Supervisión</t>
  </si>
  <si>
    <r>
      <rPr>
        <b/>
        <sz val="11"/>
        <rFont val="Calibri"/>
        <family val="2"/>
        <scheme val="minor"/>
      </rPr>
      <t xml:space="preserve">Indagación Preliminar No. 6-031-15, ordenada por Auto del 06/11/2015 </t>
    </r>
    <r>
      <rPr>
        <sz val="11"/>
        <rFont val="Calibri"/>
        <family val="2"/>
        <scheme val="minor"/>
      </rPr>
      <t xml:space="preserve">relacionada con un mayor valor reconocido y pagado por la adquisición del predio CAS-1-U-110 para la ejecución de las obras del tramo 1 Palenque -T- Aéreo
CIERRE DE INDAGACIÓN PRELIMINAR auto del 26 de abril de 2015.
“…La Agencia Nacional de Infraestructura en cumplimiento de sus labores de control y seguimiento identificó falencias dentro de la gestión predial en cabeza del concesionario, así las cosas, en el proceso arbitral que se encuentra en curso entre la (…) ANI y el Concesionario (…) se encuentra sujeto a decisión del tribunal para que se declare el incumplimiento de las obligaciones contractuales por parte de(l) concesionario y como consecuencia se condene a este a hacer la devolución de las sumas de dinero pagadas por las deficiencias evidenciadas en el desarrollo de la gestión predial para ello dentro de la demanda de reconvención la ANI aportó el informe de la Contraloría para que se tenga como prueba (…) no concurren los requisitos de procedibilidad establecidos en la Ley 610 de 2000, para iniciar un proceso de responsabilidad fiscal…”.  </t>
    </r>
  </si>
  <si>
    <t>Auto del 26 de abril de 2016 proferido dentro de la indagación preliminar I.P. No. 6-031-15</t>
  </si>
  <si>
    <r>
      <t xml:space="preserve">Hallazgo 219. Administrativo, Disciplinario y Fiscal – Inscripción de oferta de compra en el folio de matricula inmobiliaria. </t>
    </r>
    <r>
      <rPr>
        <sz val="11"/>
        <rFont val="Calibri"/>
        <family val="2"/>
        <scheme val="minor"/>
      </rPr>
      <t>La Agencia en oficio 2011-302-01841-1 de diciembre 28 de 2011, informa que “El predio CAS-2-R-029 no tenía registrada la afectación en el momento del avalúo.”, lo que nos permite concluir que la oferta de compra del avalúo de Junio 18 de 2008 no fue inscrita en la oficina de Instrumentos Públicos, procedimiento a cargo del Concesionario en consonancia con lo establecido en el modificatorio  al contrato de concesión No.002 de 2006  suscrito el 08 de abril de 2008 en su cláusula segunda numeral 2.4.</t>
    </r>
  </si>
  <si>
    <t>lo que nos permite concluir que la oferta de compra del avalúo de Junio 18 de 2008 no fue inscrita en la oficina de Instrumentos Públicos, procedimiento a cargo del Concesionario en consonancia con lo establecido en el modificatorio  al contrato de concesión No.002 de 2006  suscrito el 08 de abril de 2008 en su cláusula segunda numeral 2.4 . Así las cosas, pese a existir oferta de compra con base en el avalúo del 18 de junio de 2008, la misma no fue inscrita ni notificada en debida forma, que de haberse hecho, hubiera afectado el uso del predio, tal como lo establece el Artículo 13 de la Ley 9 de 1989 .</t>
  </si>
  <si>
    <t>Ante tal omisión, se expidió licencia de construcción No. 0075-2009, la cual empezó a regir a partir de junio 24 de 2009. Dicha situación conllevo a que se actualizara su avalúo en julio de 2009, incrementando su valor en cuantía de $255 millones. En tal orden de ideas, se establece una posible omisión de los principios de eficiencia y eficacia de la administración pública contemplados en el artículo 209 de nuestra Constitución Política, razón por la cual se determina un posible detrimento al patrimonio del Estado en cuantía de $255.67 millones de octubre de 2010, que indexados a diciembre de 2011 corresponden a 267,43 millones, producto del mayor valor que reconoció la Agencia, ante la omisión de la inscripción de la oferta de compra, lo cual debió haber hecho en junio de 2008, fecha en la que se inició el proceso de negociación.</t>
  </si>
  <si>
    <t xml:space="preserve">1. Demanda de reconvención (Pretensiones Octava y Vigésima Tercera)
2. Modelo de Contrato Estándar 4G
3.Manual de Interventoría y Supervisión
</t>
  </si>
  <si>
    <t>CIERRE Y ARCHIVO I.P.  comunicada con rad. 2016-409-035702-2 del 03/05/2016.- Con auto proferido el día 15/02/2016, la CGR a tarvés de la Dirección de Vigilancia Fiscal  de la Contraloría Delegada para Infrestructura Física y Telecomunicaciones, Comercio Exterior y Desarrollo Regional, resolvió cerrar y archivar I.P.  No. 6-022-15.- PENDIENTE CONOCER EL AUTO El auto fue radicado en la ANI el 29 de abril de 2016 LMSC.</t>
  </si>
  <si>
    <t>Auto del 15/02/2016, resolvió cerrar y archivar I.P.  No. 6-022-15.</t>
  </si>
  <si>
    <r>
      <t xml:space="preserve">Hallazgo 220. Administrativo, Disciplinario y  Fiscal -  Pago de pozo de agua sin permiso de la respectiva concesión. </t>
    </r>
    <r>
      <rPr>
        <sz val="11"/>
        <rFont val="Calibri"/>
        <family val="2"/>
        <scheme val="minor"/>
      </rPr>
      <t>Al propietario del predio CAS-1-U-207, se le reconoció la suma de $44.2 millones de junio de 2010, que indexados a diciembre de 2011 corresponden a $46.16 millones, por concepto de un pozo de extracción de agua, pero verificada la carpeta del avalúo efectuado por la Lonja respectiva, se determinó que no  se encuentra el correspondiente permiso de concesión para la extracción de agua que debe expedir la Corporación Autónoma Regional, de conformidad con lo establecido en la Ley 99 de 1993, los Decretos 1541 de 1978 y 2858 de 1981 y el Decreto Ley 2811 de 1974.</t>
    </r>
  </si>
  <si>
    <t>pero verificada la carpeta del avalúo efectuado por la Lonja respectiva, se determinó que no  se encuentra el correspondiente permiso de concesión para la extracción de agua que debe expedir la Corporación Autónoma Regional.</t>
  </si>
  <si>
    <t xml:space="preserve">de conformidad con lo establecido en la Ley 99 de 1993, los Decretos 1541 de 1978 y 2858 de 1981 y el Decreto Ley 2811 de 1974. Lo anterior genera un presunto detrimento al patrimonio del Estado en la cuantía señalada y además ocasiona una presunta falta disciplinaria.
.  </t>
  </si>
  <si>
    <t>1. Demanda de reconvención (pretensión Trigésima Tercera)
2. Ley de Infraestructura
3. Modelo Contrato Estándar 4G</t>
  </si>
  <si>
    <r>
      <t xml:space="preserve">Vicepresidencia Ejecutiva </t>
    </r>
    <r>
      <rPr>
        <sz val="11"/>
        <rFont val="Calibri"/>
        <family val="2"/>
        <scheme val="minor"/>
      </rPr>
      <t>-</t>
    </r>
    <r>
      <rPr>
        <b/>
        <sz val="11"/>
        <rFont val="Calibri"/>
        <family val="2"/>
        <scheme val="minor"/>
      </rPr>
      <t xml:space="preserve"> </t>
    </r>
    <r>
      <rPr>
        <sz val="11"/>
        <rFont val="Calibri"/>
        <family val="2"/>
        <scheme val="minor"/>
      </rPr>
      <t>Vicepresidencia Jurídica</t>
    </r>
  </si>
  <si>
    <t>comunicación de la CGR, radicado No. 20164090114442. vinculada al proceso 6-001-16, proferido por la Contraloría Delegada para el Sector Infraestructura y Telecomunicaciones, que en su aparte respectivo informa que a 10 de febrero de los cursantes ha resuelto dar apertura a indagación preliminar por asunto relacionado con “el pago de un pozo de agua sin permiso de la respectiva concesión de uso del recurso”. 
Con radicación 20164090662142 del 21 de julio de 2016, la CGR informa que mediante auto fechado 19 de julio de 2016 se ordenó el cierre y archivo de la Indagación Preliminar No. 6-001-16. Esta pendiente conocer el contenido del Auto.
Mediante correo electrónico del 24/08/2016 9:39 se entrega a la OIC de la ANI el auto en el que se argumenta por parte de la CGR que,
“… Dentro del proceso de negociación del predio CAS-1-U-207, requerido para las obras del tramo palenque- T Aeropuerto, se reconoció al propietario la suma de $44.2 millones, por concepto de un pozo de extracción de agua, pero verificada la carpeta del avalúo efectuado por la Lonja respectiva, se determinó que no se encuentra el correspondiente permiso de concesión para la extracción de dicho recurso hídrico, la cual se otorga mediante la expedición de una resolución, y al no existir dicho trámite el Estado no puede reconocer una explotación de tipo ilegal…”.  “…se deduce que en el presente evento se ha establecido que no es procedente continuar el trámite regular de la acción fiscal en tanto y en cuanto ha operado el fenómeno jurídico de la caducidad…”.</t>
  </si>
  <si>
    <t>Auto  del 19/07/ 2016 ordena el cierre y archivo de la Indagación Preliminar No. 6-001-16</t>
  </si>
  <si>
    <r>
      <rPr>
        <b/>
        <sz val="11"/>
        <rFont val="Calibri"/>
        <family val="2"/>
        <scheme val="minor"/>
      </rPr>
      <t>Hallazgo 221. Administrativo, Disciplinario y Fiscal  -  Reconocimiento de “Factor de Comercialización”</t>
    </r>
    <r>
      <rPr>
        <sz val="11"/>
        <rFont val="Calibri"/>
        <family val="2"/>
        <scheme val="minor"/>
      </rPr>
      <t xml:space="preserve">. En el avalúo del predio CAS-1-U-103 se reconoció un factor de comercialización, incrementando con ello su valor en la suma de $22.3 millones de marzo de 2010, que indexados a diciembre de 2011 corresponden a $23.44 millones. Analizada la Resolución No.620 de septiembre 23 de 2008 expedida por el Instituto Geográfico Agustín Codazzi, a través de la cual se establecen los procedimientos para los avalúos ordenados dentro del marco de la Ley 388 de 1997, no se observa el denominado “factor de comercialización” parámetro inexistente en la citada Resolución, por lo que no se debió reconocer dicho valor.
</t>
    </r>
  </si>
  <si>
    <t>Analizada la Resolución No.620 de septiembre 23 de 2008 expedida por el Instituto Geográfico Agustín Codazzi, a través de la cual se establecen los procedimientos para los avalúos ordenados dentro del marco de la Ley 388 de 1997, no se observa el denominado “factor de comercialización”</t>
  </si>
  <si>
    <t xml:space="preserve">parámetro inexistente en la citada Resolución, por lo que no se debió reconocer dicho valor. Llama la atención a este Órgano de Control, que dicho factor solo se utilizó en este caso, cuando existían predios en condiciones similares. Lo anterior genera un presunto detrimento al patrimonio del Estrado en la cuantía señalada y además ocasiona una presunta falta disciplinaria. </t>
  </si>
  <si>
    <t>1. Demanda de reconvención (Pretensión Octava)
2. Ley de Infraestructura
3. Modelo Contrato Estándar 4G</t>
  </si>
  <si>
    <t>Con radicado 2016-409-035702-2 se comunica  que con auto poferido el 10 de febrero de 2016, la CGR a través de la Dirección de Vigilancia Fiscal de la Contraloría Delegada para Infraestructura Física y Telecomunicaciones, Comercio Exterior y Desarrollo Regional, resolvió cerrar y archivar.- PENDIENTE AUTO. El auto fue radicado en la ANI el 29 de abril de 2016 LMSC.</t>
  </si>
  <si>
    <t>Mediante auto del 10 de febrero de 2016,la CGR resolvió cerrar y archivar. El auto fue radicado en la ANI el 29 de abril de 2016 LMSC.</t>
  </si>
  <si>
    <r>
      <rPr>
        <b/>
        <sz val="11"/>
        <rFont val="Calibri"/>
        <family val="2"/>
        <scheme val="minor"/>
      </rPr>
      <t>Hallazgo 222. Administrativo y Disciplinario - Implementación y desarrollo metodológico para la realización de los avalúos.</t>
    </r>
    <r>
      <rPr>
        <sz val="11"/>
        <rFont val="Calibri"/>
        <family val="2"/>
        <scheme val="minor"/>
      </rPr>
      <t xml:space="preserve"> Teniendo en cuenta lo previsto por el marco normativo, y en particular el Decreto 1420 de 1998, donde se indica que los avalúos tendrán una vigencia de un (1) año, lo cual significa que transcurrido tal periodo caducan; y en dicho orden de ideas se tiene que realizar otro proceso valuatorio, Sin embargo la Firma contratada para la elaboración de los avalúos aplicó el INDICE DE VALORACION PREDIAL (IVP), para realizar actualización, situación que configura dentro del ejercicio de avalúos comerciales como una práctica incorrecta, ya que dicha figura se utiliza para efectos del reajuste anual de avalúos catastrales, es decir para valoraciones masivas, tal índice fue definido mediante Ley 242 de 1995.</t>
    </r>
  </si>
  <si>
    <t xml:space="preserve">Sin embargo la Firma contratada para la elaboración de los avalúos aplicó el INDICE DE VALORACION PREDIAL (IVP), para realizar actualización, situación que configura dentro del ejercicio de avalúos comerciales como una práctica incorrecta, ya que dicha figura se utiliza para efectos del reajuste anual de avalúos catastrales, es decir para valoraciones masivas, tal índice fue definido mediante Ley 242 de 1995. 
</t>
  </si>
  <si>
    <t xml:space="preserve">Errores en la actualización de avalúos, por fallas metodológicas. por tanto conlleva a una posible connotación de tipo disciplinario por la vulneración de lo establecido en el artículo 2 del Decreto 1420 de 1998, el cual establece, que el valor comercial de un inmueble es aquel precio más probable por el cual éste se transaría en un mercado donde el comprador y el vendedor actuarían libremente, con el conocimiento de las condiciones físicas y jurídicas que afectan el bien, así como la vulneración del artículo 3º ibídem, el cual señala que la determinación del valor comercial de los inmuebles se hará a través de un avalúo. </t>
  </si>
  <si>
    <t>1. Demanda de reconvención (Pretensión Octava)
2. Ley de Infraestructura
3. Modelo contrato Estándar 4G
4. Manual de Interventoría y Supervisión</t>
  </si>
  <si>
    <r>
      <rPr>
        <b/>
        <sz val="11"/>
        <rFont val="Calibri"/>
        <family val="2"/>
        <scheme val="minor"/>
      </rPr>
      <t xml:space="preserve">Hallazgo 223. Administrativo - Actuaciones  por parte de la Agencia Nacional de Infraestructura para superar la problemática que ha restringido la adquisición de terrenos para el  desarrollo de las obras del Tramo 6: La Virgen – La Cemento. </t>
    </r>
    <r>
      <rPr>
        <sz val="11"/>
        <rFont val="Calibri"/>
        <family val="2"/>
        <scheme val="minor"/>
      </rPr>
      <t>El porcentaje de avance en materia de adquisición predial que se reporta para el Tramo No.6 solamente corresponde al 19% de los 219 predios que se deben adquirir para su ejecución; situación que impacta el avance de las obras teniendo en cuenta que el plazo contractual para su entrega venció en octubre de 2011.</t>
    </r>
  </si>
  <si>
    <t>Sí bien la gestión predial fue delegada al Concesionario, no es menos cierto que la Agencia dentro de su radio funcional y dentro del contexto del Contrato de Concesión 002 de 2006, en su cláusula 11 relativa a “Obligaciones del INCO “, numeral 10, indica que es su obligación “Adelantar las labores propias de su gestión para acompañar al concesionario en el proceso de adquisición de predios…”Ello en concordancia con lo establecido en el artículo 3 de la Ley 80 de 1993, el cual señala que las entidades estatales con la celebración y ejecución de los contratos deben buscar el cumplimiento de los fines del Estado, independiente de las delegaciones que se hagan o de a quien competan las diferentes obligaciones contractuales.</t>
  </si>
  <si>
    <t>Obligaciones que no se han cumplido de manera eficiente por parte de la Agencia, lo cual se refleja en el bajo nivel de adquisición de predios, con el consecuente incremento de las dificultades que se presentan para su compra, lo que finalmente impacta en la entrega del Tramo 6</t>
  </si>
  <si>
    <t xml:space="preserve">1.Demanda de reconvención (Decima Cuarta)
2. Modelo Contrato Estándar4G
3. Ley de Infraestructura
</t>
  </si>
  <si>
    <r>
      <rPr>
        <b/>
        <sz val="11"/>
        <rFont val="Calibri"/>
        <family val="2"/>
        <scheme val="minor"/>
      </rPr>
      <t>Hallazgo 224. Administrativo - Determinación real de los recursos necesarios para la adquisición predial</t>
    </r>
    <r>
      <rPr>
        <sz val="11"/>
        <rFont val="Calibri"/>
        <family val="2"/>
        <scheme val="minor"/>
      </rPr>
      <t>. El monto de los recursos establecidos en el contrato de concesión para la adquisición predial, dista abismalmente de los costos reales que ha demandado el proyecto, situación que deriva en la activación de fondeos adicionales por parte del Concesionario, en concordancia con los parámetros contractuales establecidos sobre el particular.</t>
    </r>
  </si>
  <si>
    <t>Esta situación deficitaria ha conllevado a un significativo impacto sobre el presupuesto, el cual vulnera el denominado principio de PLANIFICACION PRESUPUESTAL , dado que se generan compromisos de tipo fiscal por parte de la Entidad Estatal sobre un escenario incierto, y teniendo en cuenta su naturaleza, la determinación de los recursos a reconocer no es precisa, por lo que no existe disponibilidad de éstos para su reconocimiento oportuno, lo que obliga a la Entidad a su consecución en el Tesoro nacional, con la consecuente demora que ello ocasiona y la sanción que se traduce en el reconocimiento y pago de intereses. (ver cuadro e información complementaria en el informe)</t>
  </si>
  <si>
    <t>Lo anterior repercute en que el Estado debe salir a buscar recursos para cubrir ese déficit, con lo que el alivio fiscal que se pretende obtener a través de las concesiones desaparece, además, se debe entrar a reconocer y pagar intereses corrientes y moratorios. Dichos aspectos reflejan  debilidades en el proceso de planeación de los recursos necesarios para compra de predios y del principio de economía toda vez que la Agencia no cuenta con claridad de cifra adeudada al Concesionario, situación que se traduce en una gestión que no es consecuente con los principios que rigen el contexto del manejo de lo público consagrados en el artículo 209 de la Constitución Política y en la Ley 489 de 1998.</t>
  </si>
  <si>
    <t>1. Ley (3)
2. Decreto (1)
3, Plan (1)</t>
  </si>
  <si>
    <r>
      <t xml:space="preserve">Vicepresidencia Ejecutiva </t>
    </r>
    <r>
      <rPr>
        <sz val="11"/>
        <rFont val="Calibri"/>
        <family val="2"/>
        <scheme val="minor"/>
      </rPr>
      <t>-</t>
    </r>
    <r>
      <rPr>
        <b/>
        <sz val="11"/>
        <rFont val="Calibri"/>
        <family val="2"/>
        <scheme val="minor"/>
      </rPr>
      <t xml:space="preserve"> </t>
    </r>
    <r>
      <rPr>
        <sz val="11"/>
        <rFont val="Calibri"/>
        <family val="2"/>
        <scheme val="minor"/>
      </rPr>
      <t>Vicepresidencia de Planeación, Riesgos y Entorno</t>
    </r>
  </si>
  <si>
    <t>Este Hallazgo consolida los siguientes: 649-225 y 653-229</t>
  </si>
  <si>
    <r>
      <rPr>
        <b/>
        <sz val="11"/>
        <rFont val="Calibri"/>
        <family val="2"/>
        <scheme val="minor"/>
      </rPr>
      <t>Hallazgo 225. Administrativo, Disciplinario y Fiscal –  Pago de Intereses por Aportes Estatales</t>
    </r>
    <r>
      <rPr>
        <sz val="11"/>
        <rFont val="Calibri"/>
        <family val="2"/>
        <scheme val="minor"/>
      </rPr>
      <t xml:space="preserve">. El INCO reconoció intereses de aportes estatales e Ingreso Mínimo Garantizado (IMG) por valor de $2.058,7 millones, como consecuencia del pago inoportuno de la suma de dinero que contractualmente debía ser cancelada al Concesionario.
</t>
    </r>
    <r>
      <rPr>
        <b/>
        <sz val="11"/>
        <rFont val="Calibri"/>
        <family val="2"/>
        <scheme val="minor"/>
      </rPr>
      <t xml:space="preserve">Hallazgo 229. </t>
    </r>
    <r>
      <rPr>
        <sz val="11"/>
        <rFont val="Calibri"/>
        <family val="2"/>
        <scheme val="minor"/>
      </rPr>
      <t>Ingreso Mínimo Garantizado. Se presenta deuda por $47.163,8 millones, correspondiente a las garantías generadas por déficit del recaudo real de peajes y el Ingreso Mínimo Garantizado, de los años 2004, 2008 y 2009, que a 31 de diciembre de 2011, el saldo por capital asciende a $23.500,7 millones, intereses corrientes $3.318,7 millones, intereses moratorios $20.344,4 millones.</t>
    </r>
  </si>
  <si>
    <t xml:space="preserve">Mayor desembolso por el pago de intereses. </t>
  </si>
  <si>
    <t>1. Memorando solicitud anteproyecto
2. Anteproyecto
3. Acta aprobación anteproyecto
Informe
4. Procedimiento de Consolidación y reconocimiento de deudas y necesidades GCSP-P-017
5. Informe de pago
6. Manual de Supervisión e interventoría</t>
  </si>
  <si>
    <r>
      <t xml:space="preserve">Vicepresidencia de Gestión Contractual </t>
    </r>
    <r>
      <rPr>
        <sz val="11"/>
        <rFont val="Calibri"/>
        <family val="2"/>
        <scheme val="minor"/>
      </rPr>
      <t>-</t>
    </r>
    <r>
      <rPr>
        <b/>
        <sz val="11"/>
        <rFont val="Calibri"/>
        <family val="2"/>
        <scheme val="minor"/>
      </rPr>
      <t xml:space="preserve"> </t>
    </r>
    <r>
      <rPr>
        <sz val="11"/>
        <rFont val="Calibri"/>
        <family val="2"/>
        <scheme val="minor"/>
      </rPr>
      <t>Vicepresidencia de Planeación, Riesgos y Entorno</t>
    </r>
  </si>
  <si>
    <t>Este Hallazgo consolida los siguientes: 137-210 de AR2008 y 650-226 de AE2011</t>
  </si>
  <si>
    <r>
      <rPr>
        <b/>
        <sz val="11"/>
        <rFont val="Calibri"/>
        <family val="2"/>
        <scheme val="minor"/>
      </rPr>
      <t xml:space="preserve">H 137- 210 - AR2008 - Administrativo - </t>
    </r>
    <r>
      <rPr>
        <sz val="11"/>
        <rFont val="Calibri"/>
        <family val="2"/>
        <scheme val="minor"/>
      </rPr>
      <t>Se evidenciaron inconsistencias en los supuestos del modelo financiero de la reestructuración del 15/06/05 de APM, situación que crea incertidumbre sobre si el plazo otorgado es el adecuado. Lo anterior se sustenta en los siguientes hechos: 
-Para deflactar los precios del flujo de caja y algunos de sus insumos, se utilizó una proyección de la inflación del 2004 en adelante del 7%, sin tener en cuenta el MFMP de  2004, elaborado por el MHCP. - Algunos de los costos de inversión incluidos y la línea de ingresos garantizados, en el modelo del 15/06/05, no coinciden con los establecidos en el Otrosí de la misma fecha.</t>
    </r>
    <r>
      <rPr>
        <b/>
        <sz val="11"/>
        <rFont val="Calibri"/>
        <family val="2"/>
        <scheme val="minor"/>
      </rPr>
      <t xml:space="preserve">
Hallazgo 226. Administrativo (I.P.) - Ingeniería Financiera del Otrosí del 15 de Junio de 2005</t>
    </r>
    <r>
      <rPr>
        <sz val="11"/>
        <rFont val="Calibri"/>
        <family val="2"/>
        <scheme val="minor"/>
      </rPr>
      <t>.Se evidencia un mayor beneficio para el Concesionario en cuantía de $91.681,30   Millones de diciembre de 2011, ocasionado por las diferencias o inconsistencias presentadas en el modelo financiero frente al valor pactado contractualmente, generando un desequilibrio de la ecuación contractual en contra de los intereses del Estado, debido a que la ecuación económica presentada por el concesionario refleja mayor construcción de obras e incrementos en los costos de mitigación ambiental, Construcción Infraestructura de Operación, Interventoría del Instituto durante la etapa de Construcción, Aseguramiento de Calidad durante las etapas de diseño y Programación de la Construcción, sin que se evidencie soporte legal que las respalde.</t>
    </r>
  </si>
  <si>
    <t>Falta de verificación de la ecuación contractual con las obras de construcción y otros conceptos pactadas en el otrosí del 15 de junio de 2005.</t>
  </si>
  <si>
    <t>Desequilibrio en la ecuación contractual a favor del concesionario.</t>
  </si>
  <si>
    <t>1) Adelantar mesas de trabajo permanentes entre el área financiera, técnica y jurídica de la agencia y la interventoría para la reconstrucción del modelo financiero que detalle y sustente la diferencia de los $91,681 millones en beneficio del concesionario
2) Una vez reconstruido el modelo financiero, se propenderá por obtener su validación por parte de una banca de inversión
3) Socializar a la Gerencia Jurídica y otras, los resultados de los conceptos técnicos y financieros, con el fin de determinar las acciones a que haya lugar.</t>
  </si>
  <si>
    <t>Realizar las gestiones tendientes al restablecimiento del equilibrio de la ecuación financiera del contrato en caso a que haya lugar (presentación de los documentos que respaldan la demanda)</t>
  </si>
  <si>
    <t>1. Informe de interventoría - ANI sobre el programa de ejecución real de las obras 
2. Informe técnico
3. Evaluación financiera sobre el impacto en el plazo de la TIR contractual del proyecto
4. Concepto jurídico
5. Planteamiento de Controversia
6. Manual de Contratación
7. Res. que crea y reglamenta el Comité de Contratación
8. Res. 959 de 2015 - Bitácora del proyecto</t>
  </si>
  <si>
    <t>APERTURA. Inconsistencias en el modelo financiero y diferencias entre el valor pactado en el otrosí de 15/06/2005 y el modelo presentado por el concesionario.</t>
  </si>
  <si>
    <t>INF 6. MM&amp;D  Rad. No. 2016-409-089297-2 pag. 9</t>
  </si>
  <si>
    <t>Desequilibrio contractual</t>
  </si>
  <si>
    <t>Este Hallazgo consolida los siguientes: 651-227 de AE2011 y 141-214</t>
  </si>
  <si>
    <r>
      <rPr>
        <b/>
        <sz val="11"/>
        <rFont val="Calibri"/>
        <family val="2"/>
        <scheme val="minor"/>
      </rPr>
      <t>Hallazgo 227. Administrativo, Disciplinario y Fiscal - Modelo Financiero del Otrosí de Junio 16 de 2005</t>
    </r>
    <r>
      <rPr>
        <sz val="11"/>
        <rFont val="Calibri"/>
        <family val="2"/>
        <scheme val="minor"/>
      </rPr>
      <t xml:space="preserve">. Se evidencia un desequilibrio de la ecuación contractual en contra de los intereses del Estado en cuantía de $93,37 millones ($ de 1996), que indexados a pesos de diciembre de 2011 corresponden a $220,3 millones, medido en valor presente (VPN), ocasionado por la no ejecución oportuna de las obras de construcción del puente Circasia 1 por $559,09 millones, Intersección circasia 1 por $609,07 millones, generando un presunto detrimento al patrimonio del Estado en $220,3 millones.
</t>
    </r>
    <r>
      <rPr>
        <b/>
        <sz val="11"/>
        <rFont val="Calibri"/>
        <family val="2"/>
        <scheme val="minor"/>
      </rPr>
      <t xml:space="preserve">H141-214 </t>
    </r>
    <r>
      <rPr>
        <sz val="11"/>
        <rFont val="Calibri"/>
        <family val="2"/>
        <scheme val="minor"/>
      </rPr>
      <t>El Concesionario AKF incumplió con la fecha de finalización de la etapa de construcción de la Concesión Vial APM, ya que a mayo de 2009 no se han terminado de construir todas las obras del proyecto, sin que se evidencie que el INCO haya adelantado alguna gestión para la aplicación de las sanciones contempladas en el Contrato No. 0113 de 1997. Esto puede generar pérdidas económicas para la Nación, porque a pesar del retraso en las inversiones del Concesionario,  éste está recibiendo ingresos tanto por aporte estatal, como por recaudo de peajes y pago de la diferencias entre éste y el ingreso mínimo garantizado. Así mismo, ocasiona también un inconformismo por parte de los usuarios del proyecto, quienes vienen esperando la terminación de la construcción de las obras, las cuales se han tenido que aplazar en varias ocasiones.</t>
    </r>
  </si>
  <si>
    <t>Desplazamiento del la inversión por construcción pactada para ejecutarla en el 2008</t>
  </si>
  <si>
    <t>Mayor beneficio para el concesionario y aumento de la rentabilidad.</t>
  </si>
  <si>
    <t>1) Requerimiento formal al concesionario solicitándole restablecer el equilibrio económico por desplazamiento de la inversión
2) Implementar medidas para resarcir los efectos de desplazamiento de la inversión
3) Socializar a la Gerencia Jurídica y otras, los resultados de los conceptos técnicos y financieros, con el fin de determinar las acciones a que haya lugar.
4) Teniendo en cuenta que no fue posible llegar a un acuerdo directo con el Concesionario, la acción de la ANI se encamina a dirimir la controversia vía instancias judiciales y extrajudiciales que determine la Agencia.</t>
  </si>
  <si>
    <t>1. Informe de interventoría - ANI sobre el programa de ejecución real de las obras 
2. Informe técnico
3. Evaluación del impacto financiero por desplazamiento de inversión
4. Remisión de resultados técnicos y financieros a Gerencia Jurídica
5. Concepto jurídico
6. Contrato estándar 4G
7. Expediente judicial
8. Documento Acuerdo conciliatorio o demanda
9. Informe de cierre</t>
  </si>
  <si>
    <r>
      <t xml:space="preserve">Vicepresidencia de Gestión Contractual </t>
    </r>
    <r>
      <rPr>
        <sz val="11"/>
        <rFont val="Calibri"/>
        <family val="2"/>
        <scheme val="minor"/>
      </rPr>
      <t>-</t>
    </r>
    <r>
      <rPr>
        <b/>
        <sz val="11"/>
        <rFont val="Calibri"/>
        <family val="2"/>
        <scheme val="minor"/>
      </rPr>
      <t xml:space="preserve"> </t>
    </r>
    <r>
      <rPr>
        <sz val="11"/>
        <rFont val="Calibri"/>
        <family val="2"/>
        <scheme val="minor"/>
      </rPr>
      <t>Vicepresidencia Jurídica</t>
    </r>
  </si>
  <si>
    <t>Se sugiere que se incorporen las siguientes Unidades de Medida para dar  cumplimiento al Plan:
7. Comunicación al concesionario con la cuantía reclamada
8. Respuesta del concesionario donde no acepta la reclamación de la ANI
9. Documento que sustente la defensa de la entidad, bien sea acuerdo conciliatorio o tribunal de arbitramento</t>
  </si>
  <si>
    <t>Estudio III
 INF 2 Rad. 2016-409-054482 pag.  7
INF 6. MM&amp;D  Rad. No. 2016-409-089297-2 pag. 12</t>
  </si>
  <si>
    <r>
      <rPr>
        <b/>
        <sz val="11"/>
        <rFont val="Calibri"/>
        <family val="2"/>
        <scheme val="minor"/>
      </rPr>
      <t>Hallazgo 229. Administrativo - Ingreso Mínimo Garantizado</t>
    </r>
    <r>
      <rPr>
        <sz val="11"/>
        <rFont val="Calibri"/>
        <family val="2"/>
        <scheme val="minor"/>
      </rPr>
      <t>. Se presenta deuda por $47.163,8 millones, correspondiente a las garantías generadas por déficit del recaudo real de peajes y el Ingreso Mínimo Garantizado, de los años 2004, 2008 y 2009, que a 31 de diciembre de 2011, el saldo por capital asciende a $23.500,7 millones, intereses corrientes $3.318,7 millones, intereses moratorios $20.344,4 millones.</t>
    </r>
  </si>
  <si>
    <t>Documento contractual cambio modalidad</t>
  </si>
  <si>
    <r>
      <rPr>
        <b/>
        <sz val="11"/>
        <rFont val="Calibri"/>
        <family val="2"/>
        <scheme val="minor"/>
      </rPr>
      <t>Hallazgo 231. Administrativo - Sobrantes de Recursos, Contrato Adicional de Agosto 28 de 2006</t>
    </r>
    <r>
      <rPr>
        <sz val="11"/>
        <rFont val="Calibri"/>
        <family val="2"/>
        <scheme val="minor"/>
      </rPr>
      <t>. se observó  en el avance de obra del otrosí No. 9 respecto a las obras de ACCESO BARRIO DE LOS ARTESANOS, EN SANTA ROSA DE CABAL (2) , señalan que el valor de dicha obra es de $507.9 millones ($ de 1996) y que a 30 de septiembre de 2010 el porcentaje de ejecución de esta obra es del 100% y el valor causado de acuerdo al avance es de $278.4 millones ($ de 1996), señalando la existencia de recursos sobrantes en cuantía de $278.4 millones ($ de 1996). De acuerdo a lo antes expuesto, el costo de esta obra es de $278.428.250 ($ de 1996) existiendo un saldo de $278.4 millones ($1996), sin que hasta la fecha la Entidad haya realizado ajuste alguno sobre el valor de dicho contrato adicional y  tampoco se ha definido la destinación de los recursos sobrantes, teniendo en cuenta que esta conocía desde septiembre del año 2010, sobre la existencia de estos recursos.</t>
    </r>
  </si>
  <si>
    <t xml:space="preserve">Falta de procedimiento y planeación que determine uso de estos recursos. </t>
  </si>
  <si>
    <t>riesgo de posible destinación indebida de estos recursos.</t>
  </si>
  <si>
    <t>Confirmar la disponibilidad de los recursos y evaluar las alternativas le destinación de estos recursos de acuerdo a las posibilidades dentro del contrato de concesión.
Reasignación de los recursos al proyecto por derogatoria del artículo 261 de la ley 1450 de 2011 por parte del artículo 267 de la Ley 1753 de 2015.</t>
  </si>
  <si>
    <t>Destinar estos recursos a las posibles aplicaciones que permita el Contrato de Concesión.</t>
  </si>
  <si>
    <t>1. Concepto jurídico
2. Solicitud de reasignación de los recursos
3. Manual de Supervisión e Interventoría
4. Traslado de los recursos a la Subcuenta Excedentes INCO
5. Informe de cierre</t>
  </si>
  <si>
    <t>1. Concepto jurídico
2. Solicitud de reasignación de los recursos
3. Manual de Supervisión e Interventoría
4. Oficio fiduciaria ordenando el traslado de los recursos
5. Informe de cierre</t>
  </si>
  <si>
    <t>Hay un documento en que se indica que se deben reintegrar los dineros sobrantes al Ministerio de Hacienda, pero no hay documento que solicite el reeintegro ni comprobante del mismo. 
Se sugiere incorporar los documentos que confirmen el reintegro de los dineros sobrantes al Ministerio de Hacienda.
Se sugiere incorporar la comunicación a la fiducia para que haga el traslado de los dineros.</t>
  </si>
  <si>
    <t>INF 6. MM&amp;D  Rad. No. 2016-409-089297-2 pag. 16</t>
  </si>
  <si>
    <t>Deficiencias en la supervisión contractual</t>
  </si>
  <si>
    <r>
      <t xml:space="preserve">Hallazgo 232. Administrativo, Fiscal y Penal - Distribución del Exceso del Ingreso Mínimo Garantizado. </t>
    </r>
    <r>
      <rPr>
        <sz val="11"/>
        <rFont val="Calibri"/>
        <family val="2"/>
        <scheme val="minor"/>
      </rPr>
      <t>La cláusula Decima Quinta numeral 2 del Anexo No.1 (16/06/2000) del Acta de Acuerdo del 18 de abril de 2000 , es inequitativa al favorecer al Concesionario con una utilidad adicional y que contraría los lineamientos o parámetros establecidos en el artículo 33 de la Ley 105 de 1993, Garantía de Ingresos “Igualmente, se podrá establecer que cuando los ingresos sobrepasen un máximo, los ingresos adicionales podrán ser transferidos a la entidad contratante a medida que se causen, ser llevados a reducir el plazo de la concesión, o utilizados para obras adicionales, dentro del mismo sistema vial, el Acta de Revisión de Aforos de tránsito del año 2010  se observa que para dicho año existieron ingresos en exceso (ingresos superiores al IMG) por $1.337.5 millones de pesos corrientes ($467.7 millones de pesos de 1996). La Entidad señala en el numeral 5 de dicha Acta  que el valor de los ingresos en exceso para cada una de las partes será el 50% del valor establecido anteriormente, es decir $668.7 millones pesos corrientes para cada una de las partes.</t>
    </r>
  </si>
  <si>
    <t>La clausula contractual, contraría lo estipulado en el articulo 33 de la ley 105 de 1993</t>
  </si>
  <si>
    <t>Se le reconoció al concesionario la suma de $ 5.312,2 millones, como una utilidad adicional, sin que legalmente este permitido</t>
  </si>
  <si>
    <t xml:space="preserve">Analisis de las inversiones efectuadas por el concesionario derivadas de la distribución del 50% de los excedentes de recaudo de peaje, por impacto en los costos de operación y mantenimiento derivados del mayor trafico
Como resultado del anterior análisis, se promoverá la revisión de la estipulación contractual con el objetivo de garantizar que los excedentes de ingresos se destinen a labores de mantenimiento y operación
Realizar informe que contenga el análisis del Contrato de Concesión inicialmente y los efectos financieros y beneficios tanto para el Concesionario como para la ANI derivados  del Acuerdo. </t>
  </si>
  <si>
    <t>Restablecimiento del equilibrio en las condiciones financieras pactadas por las partes.
Mantener el equilibrio económico del Contrato de Concesión.</t>
  </si>
  <si>
    <t>1. Concepto interventoría
2. Concepto técnico
3. Concepto financiero 
4. Concepto jurídico con acciones a seguir
5. GCSP-P-017 Consolidación y reconocimiento de deudas y necesidades
6. Contrato estándar 4G
7. Manual de Interventoría y Supervisión
8. Informe comparativo del Contrato inicial vs post- acuerdo verificando condiciones financieras y beneficios de las partes. 
9. Informe de cierre</t>
  </si>
  <si>
    <t>FISCAL Y PENAL</t>
  </si>
  <si>
    <t xml:space="preserve">LMSC. a partir del 1 de junio de 2016.
Auto 00394 del 13/08/2015 declara cerada la Indagación preliminar I.P. 009-2014 y ordena el inicio del Proceso de Responsabilidad Fiscal PRF-2015-00907, con ocación del presunto menoscabo patrimonial sufrido por el Instituto Nacional de Concesiones INCO, hoy Agencia Nacional de Infraestructura - ANI, en ejecución del Contrato de Concesión 0113 de 1997suscrito entre el Instituto Nacional de Vías OInvias y la Sociedad Autopista del Café S.A., por hallazgos establecidos en la Auditoría adelantada por la Contraloría Delegada para el Sector de la Infraestructura Físisca y Telecomunicaciones, Comercio Exterior, y Desarollo Regional.  
LMSC. Auto 00309 del 23 de mayo de 2016 solicita información asociada al avance Institucional con relación a los hallazgos 226, 227 y 232 de la auditoria especial 2011 de la Contraloría General de la República dentro del PRF-2015-00907.
Mediante radicado ANI 20161020071533 del 9 de junio de 2016 se remirio al Dr. Andrade análisis de efectividad del PMI con relacion a los hallazgos: 650-226, 651-227 y 656-232. </t>
  </si>
  <si>
    <t>En último cargue de Sireci, no se habían incluido las UM 5,  6 y 7:
5. GCSP-P-017 Consolidación y reconocimiento de deudas y necesidades
6. Contrato estándar 4G
7. Manual de Interventoría y Supervisión
Se sugiere incluir las siguientes acciones preventivas para complementar:
8. Resolución 1113 2015 - Manual de Contratación
9. Res. 959 de 2013 - Bitácora
En reunión del 7-jun-2016, se confirma que esa distribución fue acordada entre las partes por lo que no pareciera razonable incluirla en la demanda ante el tribunal. Sin embargo, se deberá analizar esta posibilidad.</t>
  </si>
  <si>
    <t>Estudio II
INF 2 Rad. 2016-409-054482 pag. 9
 INF.4
RADICADO NO. 2016-409-077657-2  Pag. 20</t>
  </si>
  <si>
    <t>Claridad en obligaciones contractuales</t>
  </si>
  <si>
    <r>
      <rPr>
        <b/>
        <sz val="11"/>
        <rFont val="Calibri"/>
        <family val="2"/>
        <scheme val="minor"/>
      </rPr>
      <t>Hallazgo 233. Administrativo, (I.P.) - Comité de Conciliación Reconocimiento de Aporte de Capital</t>
    </r>
    <r>
      <rPr>
        <sz val="11"/>
        <rFont val="Calibri"/>
        <family val="2"/>
        <scheme val="minor"/>
      </rPr>
      <t>. De acuerdo con el Acta No.17 del 1 de septiembre de 2004, del Comité de Conciliación del Instituto Nacional de Concesiones, en aras de llegar a un arreglo conciliatorio decide acoger los acuerdos contenidos en el Acta de Entendimiento suscrita por la partes, acogiendo reconocer los intereses corrientes y de mora  por el pago tardío de los aportes al Concesionario del año 2000, Acta No.11 del Tribunal de Arbitramento del 16 de septiembre de 2004, a través del cual se aprueba la conciliación total y definitiva celebrada por las partes, se observó en el numeral 2.2.1 respecto de la pretensión del Concesionario relacionada con el retraso en el pago de los aportes estatales correspondientes al año 2000, que “El INCO le reconocerá a EL CONCESIONARIO por ésta pretensión, los intereses corrientes y de mora causados por el pago tardío de los aportes del año 2000 (ver anexo 2 de pago de aportes ), los cuales ascienden a la suma de $2.282 millones, De acuerdo a lo antes expuesto, se observan discrepancias sustanciales entre el valor del capital y por ende sobre los intereses reconocidos, aunado a lo anterior en los diversos documentos se señala que se reconocerán interés corriente y de mora, pero no se estipula el reconocimiento de capital.</t>
    </r>
  </si>
  <si>
    <t>La Entidad no tiene debidamente soportado el valor que se  reconoció a través de las actas de los tribunales de arbitramento.</t>
  </si>
  <si>
    <t>Se le reconoció al concesionario una suma de dinero sin que exista certeza sobre la deuda de capital e interés.</t>
  </si>
  <si>
    <t>Buscar los soportes correspondientes al pago de este valor, así como presentar la gestión realizada por esta agencia para el pago de estos intereses</t>
  </si>
  <si>
    <t>Establecer si el pago reconocido al concesionario por concepto de intereses era acorde con los establecido contractualmente y con lo establecido en la Ley</t>
  </si>
  <si>
    <t>1. Oficio al concesionario y a Invias
2. Oficio al Tribunal
3. Concepto financiero 
4. Concepto  jurídico con acciones a seguir
5. Procedimiento de consolidación y reconocimiento de deudas y necesidades
6. Res. 959 de 2013 - Bitácora del proyecto</t>
  </si>
  <si>
    <r>
      <rPr>
        <b/>
        <sz val="11"/>
        <rFont val="Calibri"/>
        <family val="2"/>
        <scheme val="minor"/>
      </rPr>
      <t xml:space="preserve">Hallazgo 234. Administrativo, Disciplinario, (I.P.) - Aporte Equity. </t>
    </r>
    <r>
      <rPr>
        <sz val="11"/>
        <rFont val="Calibri"/>
        <family val="2"/>
        <scheme val="minor"/>
      </rPr>
      <t>Se solicitó a la Entidad  de acuerdo con lo señalado en la Cláusula Cuarta del Acta de Acuerdo del 18 de abril de 2000, indicar si el Concesionario realizó los aportes en las cuantías y fechas establecidas; a lo cual dio respuesta indicando que “…mediante comunicación ACC-3889 del 4 de julio de 2000, donde estableció que a 31 de diciembre de 2001, los aportes a realizar son de cuarenta y ocho mil ciento treinta y ocho millones de pesos ($48.138.000.000), según el programa mensual de Aportes de Equity. El 31 de Diciembre de 2001, el Concesionario realizó un aporte de $46.466.877.539,45, De acuerdo a lo anterior, existiría un saldo de Equity por pagar de $1.671,12 millones. No obstante lo anterior, se considera que al no realizar el Aporte Equity dentro de los plazos establecidos, se generó un desequilibrio a favor del Concesionario, el cual indexado a pesos de diciembre de 2011 asciende a $2.733.7 millones, generándose un hallazgo administrativo con presunta incidencia fiscal en la cuantía antes indicada.</t>
    </r>
  </si>
  <si>
    <t>La Entidad no realizo un adecuado control, para verificar que el concesionario realizara oportunamente y de acuerdo a la cantidad de dinero establecido, los aportes equito a que se encontraba obligado. Ni requirió oportunamente  al concesionario</t>
  </si>
  <si>
    <t>Lo que llevó a que el Concesionario no aportara el dinero que se requería para financiar las obras.</t>
  </si>
  <si>
    <t>Revisión de las aportes de inversión realizados por el concesionario  Vs las aportes de capital que contractualmente realizó considerando la línea base de tiempo
Fortalecer el mecanismo de seguimiento de los Aportes que debe realizar el Concesionario respecto a futuros compromisos contractuales que impliquen el fondeo del mismo.</t>
  </si>
  <si>
    <t>Asegurar el cumplimiento de las obligaciones contractuales relacionadas con el aporte Equity y determinar el impacto financiero del eventual incumplimiento.
Garantizar el cumplimiento contractual de los Aportes exigidos al Concesionario.</t>
  </si>
  <si>
    <t>1. Concepto de interventoría
2. Informe financiero
3. Verificar y hacer seguimiento periódico al cronograma de aportes y fondeo.
4. Fortalecer lineamientos contractuales asociados a las medidas sancionatorias o correctivas en caso de incumplimiento por parte del Concesionario frente a los giros equity
5. Informe de cierre</t>
  </si>
  <si>
    <t>1. Concepto de interventoría
2. Informe financiero
3. Cuadro de seguimiento Giros Equity VGC.
4. Contrato estándar 4G
5. Informe de cierre</t>
  </si>
  <si>
    <t>Se sugiere incorporar las UM preventivas, para complementar:
3. Manual de interventoría y Supervisión
4. Res. 959 de 2013 - Bitácora</t>
  </si>
  <si>
    <t>INF 6. MM&amp;D  Rad. No. 2016-409-089297-2 pag. 17</t>
  </si>
  <si>
    <r>
      <rPr>
        <b/>
        <sz val="11"/>
        <rFont val="Calibri"/>
        <family val="2"/>
        <scheme val="minor"/>
      </rPr>
      <t>Hallazgo 236. Administrativo y Disciplinario - Desnaturalización del Contrato Mediante Contratos Adicionales</t>
    </r>
    <r>
      <rPr>
        <sz val="11"/>
        <rFont val="Calibri"/>
        <family val="2"/>
        <scheme val="minor"/>
      </rPr>
      <t>. En la ejecución del Contrato de Concesión No. 113 de 1997, se evidenció que se adicionaron obras al mismo con cargo al Presupuesto Estatal, con lo cual se presenta la desnaturalización del contrato de concesión, desvirtuándose totalmente los elementos esenciales del contrato de concesión contemplado en el artículo 32 de la ley 80 de 1993.</t>
    </r>
  </si>
  <si>
    <t>No se está cumpliendo con el objetivo buscado por el Estado al concesionar un servicio público cuando no cuenta con los recursos para el desarrollo de infraestructura vial y tiene que recurrir a recursos del sector privado con el fin de “estimularlo” para que invierta en la construcción, rehabilitación y conservación de esta infraestructura a cambio de su explotación por un periodo determinado.</t>
  </si>
  <si>
    <t>El estado financia la mayoría de las obras, sin que existan aportes del privado, ni se establezcan unas reglas claras sobre como debe realizar el aporte el privado.</t>
  </si>
  <si>
    <t>Fortalecer los lineamientos relacionados con las modificaciones contractuales y la asignación de riesgos para el concesionario</t>
  </si>
  <si>
    <t>Asegurar que las modificaciones contractuales cumplan con la normatividad vigente y los objetivos del proyecto y mejorar los mecanismos de aportes del privado.</t>
  </si>
  <si>
    <t>1. Concepto jurídico
2. Memorando
3. Manual de contratación
4. Res. Que crea y reglamenta el Comité de Contratación
5. Procedimiento para las modificaciones contractuales
6. Res. 959 de 2013 - Bitácora del Proyecto
7. Contrato Estándar 4G</t>
  </si>
  <si>
    <r>
      <rPr>
        <b/>
        <sz val="11"/>
        <rFont val="Calibri"/>
        <family val="2"/>
        <scheme val="minor"/>
      </rPr>
      <t>Hallazgo 237. Administrativo y Disciplinario - Adiciones al Contrato de Concesión No.113-1997</t>
    </r>
    <r>
      <rPr>
        <sz val="11"/>
        <rFont val="Calibri"/>
        <family val="2"/>
        <scheme val="minor"/>
      </rPr>
      <t>. Se evidencio que al Contrato de Concesión Nº.113 de 1997 se le efectuaron adiciones al contrato que superan en un 80% el valor estipulado en la cláusula cuarta del contrato $177.950.000.000 ($ de septiembre de 1996), vulnerándose el parágrafo único del Artículo 40 de la Ley 80 de 1993.</t>
    </r>
  </si>
  <si>
    <t>Una inadecuada planeación y control sobre el proyecto</t>
  </si>
  <si>
    <t>Se transgredió el parágrafo del articulo 40 de la el 80 de 1993.</t>
  </si>
  <si>
    <t>1. Identificar las razones que justificaron un cambio en las condiciones de planeación inicialmente previstas en el proyecto
2. Implementar en las adiciones contractuales estrictos mecanismos  para el seguimiento a las obras contenidas en cada uno de los contratos adicionales para su cumplimiento y protección del patrimonio publico. 
3. A futuro realizar una planeación adecuada de cada uno de los proyectos con el fin de cubrir las posibles contingencias que puedan generar cambios en la estructuración  de los mismos.</t>
  </si>
  <si>
    <t>1. Evidenciaron las condiciones que motivaron los cambios en la planeación del proyecto
2. Oficio solicitando concepto  a un experto del tema  sobre  la adición al Contrato.
3. Concepto  jurídico con el fin de establecer si proceden acciones a seguir.</t>
  </si>
  <si>
    <r>
      <rPr>
        <b/>
        <sz val="11"/>
        <rFont val="Calibri"/>
        <family val="2"/>
        <scheme val="minor"/>
      </rPr>
      <t>Hallazgo 239. Administrativo y Disciplinario -  Plazo Etapas  del Proyecto</t>
    </r>
    <r>
      <rPr>
        <sz val="11"/>
        <rFont val="Calibri"/>
        <family val="2"/>
        <scheme val="minor"/>
      </rPr>
      <t>. La etapa de Diseño y Programación del proyecto, tenía fecha de terminación  el 16 de diciembre de 1997 finalmente fue terminada siete meses y medio después el 3 de agosto de 1998, de acuerdo al acta. Como se puede observar, la etapa de construcción iniciada el 4 de agosto de 1998, fue postergada 18 meses de acuerdo a las suspensiones, y ampliada en 100 meses, aunado a lo anterior, no se evidencian los soportes de la ampliación de la etapa de construcción desde octubre de 2004 a febrero de 2005, evidenciándose inconsistencias en el cumplimiento de los plazos contractuales.</t>
    </r>
  </si>
  <si>
    <t>Deficiente control por parte de la Entidad y debilidades en la toma oportuna de decisiones.</t>
  </si>
  <si>
    <t>La etapa de construcción del proyecto se afecto aproximadamente en  9 años.</t>
  </si>
  <si>
    <t xml:space="preserve">Verificación documental de la ampliación contractual en los tiempos inicialmente previstos de planeación y de construcción.
Confirmar la no existencia de soportes relacionados con  la ampliación de la etapa de construcción desde octubre de 2004 a febrero de 2005.
</t>
  </si>
  <si>
    <t>Verificar que los posibles soportes respaldan la ampliación del termino de la etapa de construcción</t>
  </si>
  <si>
    <t>VAF
1. Contrato de Firma
2. Índice
3. Memorando Interno a VGC
4. Numeración actos Admón.. Por Orfeo
5. Circular   
6. Concepto técnico equipo de supervisión
7. Proceso de pérdida y/o reconstrucción documental
8. Res. 959 de 2013 - Bitácora
9. Manual de interventoría y supervisión</t>
  </si>
  <si>
    <r>
      <rPr>
        <b/>
        <sz val="11"/>
        <rFont val="Calibri"/>
        <family val="2"/>
        <scheme val="minor"/>
      </rPr>
      <t>Hallazgo 240. Administrativo y Disciplinario - Contrato de Interventoría No. 034-2005</t>
    </r>
    <r>
      <rPr>
        <sz val="11"/>
        <rFont val="Calibri"/>
        <family val="2"/>
        <scheme val="minor"/>
      </rPr>
      <t>. En el contrato de Interventoría Nº 034 de 2005, se pudo evidenciar que a través del Acta de fecha 9 de octubre de 2006 denominada por la Entidad de Restablecimiento del Equilibrio Económico del Contrato, presuntamente  se  pretendió burlar el inciso final del parágrafo único del Artículo 40 de la Ley 80 de 1993, ya que  en el mismo documento manifiestan que este reconocimiento no se lleva a cabo atendiendo un evento de fuerza mayor, si no se  realiza para cancelar unas labores pactadas de común acuerdo a través de los otrosíes del 31 de enero de 2006, junio 8 de 2006 y el contrato adicional de obras complementarias del 28 de agosto de 2006 del Contrato de Concesión No. 113 de 1997.</t>
    </r>
  </si>
  <si>
    <t>Deficiencias en la planeación y seguimiento y control del contrato.</t>
  </si>
  <si>
    <t>Se utilizan figuras  como  restablecimiento del equilibrio económico, para subsanar deficiencias de planeación y control.</t>
  </si>
  <si>
    <t>Fortalecer los lineamientos relacionados con las modificaciones contractuales y con el monitoreo y control de los proyectos.</t>
  </si>
  <si>
    <t>Asegurar que las modificaciones contractuales cumplan con la normatividad vigente y los objetivos del proyecto y mejorar el monitoreo y control de los proyectos.</t>
  </si>
  <si>
    <t>1. Concepto jurídico
2. Manual de contratación
3. Res. Que crea y reglamenta el Comité de Contratación
4. Procedimiento para las modificaciones contractuales
5. Res. 959 de 2013 - Bitácora del Proyecto
6. Manual de Interventoría y Supervisión</t>
  </si>
  <si>
    <r>
      <rPr>
        <b/>
        <sz val="11"/>
        <rFont val="Calibri"/>
        <family val="2"/>
        <scheme val="minor"/>
      </rPr>
      <t>Hallazgo 241. Administrativo - Actas de Inicio y Terminación del Otrosí No.1 y Adicional No.9 del 9 de junio de 2005</t>
    </r>
    <r>
      <rPr>
        <sz val="11"/>
        <rFont val="Calibri"/>
        <family val="2"/>
        <scheme val="minor"/>
      </rPr>
      <t>. Al Otrosí No. 1 del 9 de junio de 2005 no se le suscribió acta de inicio, si bien, señala que el plazo de ejecución es a partir de la suscripción de dicho documento, esto va en contravía a lo señalado en la Cláusula Sexta de dicho otrosí ya que para la ejecución se requería la aprobación de la modificación de la garantía. Igual situación, se presentó en el Adicional No. 9 del 9 de junio de 2005.</t>
    </r>
  </si>
  <si>
    <t>La entidad no ha establecido claramente los mecanismos para controlar el inicio y la terminación de los otrosíes y adicionales</t>
  </si>
  <si>
    <t>Incertidumbre sobre el inicio y terminación de las obras</t>
  </si>
  <si>
    <t xml:space="preserve">        
1. Concepto integral por las áreas técnica y jurídica
2. Acta con el resultado del proceso de búsqueda documental
3. Manual de Contratación
4. Res. Que crea y reglamenta el Comité de Contratación
5. Procedimiento para las modificaciones contractuales
6. Res. 959 de 2013 - Bitácora del Proyecto
7. Manual de Interventoría y Supervisión</t>
  </si>
  <si>
    <r>
      <rPr>
        <b/>
        <sz val="11"/>
        <rFont val="Calibri"/>
        <family val="2"/>
        <scheme val="minor"/>
      </rPr>
      <t>Vicepresidencia de Gestión Contractual</t>
    </r>
    <r>
      <rPr>
        <sz val="11"/>
        <rFont val="Calibri"/>
        <family val="2"/>
        <scheme val="minor"/>
      </rPr>
      <t xml:space="preserve"> - Vicepresidencia Administrativa y Financiera</t>
    </r>
  </si>
  <si>
    <r>
      <rPr>
        <b/>
        <sz val="11"/>
        <rFont val="Calibri"/>
        <family val="2"/>
        <scheme val="minor"/>
      </rPr>
      <t xml:space="preserve">Andrés Figueredo - </t>
    </r>
    <r>
      <rPr>
        <sz val="11"/>
        <rFont val="Calibri"/>
        <family val="2"/>
        <scheme val="minor"/>
      </rPr>
      <t>María Clara Garrido</t>
    </r>
  </si>
  <si>
    <t>Hallazgo 448 -24.- AE2011- Cartagena Barranquilla -Administrativo y Disciplinario -  Supervisión Contrato de Concesión con Cargo al Proyecto. se observó en el Informe de Fiducia de julio de 2011 que se efectuaron pagos por concepto de Gastos de Supervisión.
Hallazgo 478 -54. AE2011 - Bogotá Villavicencio - Administrativo y Disciplinario - Honorarios del Supervisor con Cargo a la Subcuenta Interventoría. La clausula sexta del contrato No. 444-94 señaló dentro de las obligaciones del concesionario la financiación del proyecto, incluidos los costos de interventoría y supervisión técnica y financiera del mismo. Por su parte el acta de acuerdo No 51 del 27/06/08
Hallazgo 569 -145 - AE2011 - Córdoba Sucre -Administrativo, Disciplinario y Penal - Modificación Cláusula Subcuenta Interventoría. EL CONCESIONARIOS depositará los valores necesarios para el pago de los honorarios del Interventor...La cláusula anterior, fue modificada a través del Otrosí No.2 del 2 de octubre de 2008.se observó que se están realizando los pagos de honorarios y viáticos del supervisor, los honorarios de un profesional en economía o finanzas, así como, pagos a un técnico, asignados al contrato.
Hallazgo 603 -179. -AE2011- DEVINORTE - Administrativo, Disciplinario y Penal - Supervisión Devinorte. como supervisores, profesionales de apoyo a la gestión administrativa y servicios de apoyo técnico, cuya remuneración está a cargo de los recursos del proyecto depositados en la Fiducia. El uso de los recursos a este propósito es doblemente impropio puesto que genera entre otros gastos de administración fiduciaria
Hallazgo 666-242. AE2011 -Autopistas del Café S.A - Administrativo y Disciplinario -Honorarios a Cargo de la Subcuenta Interventoría. En la Concesión Armenia-Pereira-Manizales, se observó que con cargo a la subcuenta de interventoría del proyecto, se están pagando los honorarios de un profesional en economía, el cual presta el apoyo financiero al proyecto, no observándose soporte contractual que permita dichos pagos.</t>
  </si>
  <si>
    <t>Se cargo al proyecto costos adicionales y mayores, ya que el Estado tiene que retribuirle al Concesionario.</t>
  </si>
  <si>
    <t xml:space="preserve">El Estado está incurriendo en gastos adicionales al realizar los pagos a través de la subcuenta de interventoría  por concepto de evaluación financiera, afectando una de las partidas de inversión dentro del modelo económico del proyecto de concesión vial y su efecto se vería reflejado hasta la finalización del proyecto, teniendo en cuenta que los valores de inversión se afectan con una tasa de rentabilidad.  </t>
  </si>
  <si>
    <t>1. Realizar la contratación del personal de apoyo a la supervisión con cargo al presupuesto de la Agencia</t>
  </si>
  <si>
    <t>Reducir los costos cargados al proyecto por concepto de la supervisión.</t>
  </si>
  <si>
    <t xml:space="preserve">Pagos a supervisores con recursos de la ANI </t>
  </si>
  <si>
    <r>
      <t>Hallazgo 243. Administrativo - Seguridad Vial.</t>
    </r>
    <r>
      <rPr>
        <sz val="11"/>
        <rFont val="Calibri"/>
        <family val="2"/>
        <scheme val="minor"/>
      </rPr>
      <t xml:space="preserve"> No obstante que durante el año 2011 en la vía concesionada Armenia-Pereira-Manizales se presentaron 375 accidentes que dieron lugar a 199 heridos y 8 muertos, no se evidenció un estudio de seguridad vial por parte del Concesionario orientado a identificar las condiciones físicas, ambientales de la vía y demás causas generadoras de accidentes, que permita realizar las acciones contingentes y definitivas  necesarias para mejorar al máximo las condiciones de seguridad en la operación vehicular. Estudio de seguridad vial apoyado en una simulación e operación vehicular en los sentidos de transito, especialmente en aquellos sectores en los cuales se presentan accidentes en forma repetida.</t>
    </r>
  </si>
  <si>
    <t>Ausencia de estudios de seguridad vial apoyados en una simulación de operación vehicular .</t>
  </si>
  <si>
    <t>Incremento en la inseguridad para la operación en la vía Concesionada.</t>
  </si>
  <si>
    <t>1 Solicitar al concesionario adoptar las medidas de seguridad vial que arroje un estudio de simulación de tráfico
2.  Evaluar las posibles obras, intervenciones, etc. que se requieran como resultado de la auditoria de seguridad vial que realice la interventoría</t>
  </si>
  <si>
    <t>Propender por la implementación de las medidas de seguridad vial tendientes a reducir los indicadores de accidentalidad, heridos y fatalidades en la vía.</t>
  </si>
  <si>
    <t>1. Oficio
2. Informe de auditoria vial por parte de la interventoría
3. Informe final
4. Contrato estándar 4G
5. Contrato estándar de interventoría que incluye auditorias de seguridad vial</t>
  </si>
  <si>
    <r>
      <rPr>
        <b/>
        <sz val="11"/>
        <rFont val="Calibri"/>
        <family val="2"/>
        <scheme val="minor"/>
      </rPr>
      <t>Hallazgo 244. Administrativo – Comunicaciones</t>
    </r>
    <r>
      <rPr>
        <sz val="11"/>
        <rFont val="Calibri"/>
        <family val="2"/>
        <scheme val="minor"/>
      </rPr>
      <t>. De acuerdo al Reglamento para la Operación de la Concesión Armenia-Pereira –Manizales, en el numeral 3.12 se establece “COMUNICACIÓN TELEFÓNICA. La instalación de un sistema de comunicación gratuita con el centro de control de operaciones a lo largo de todo el proyecto…”  Las variantes Sur de Pereira, Troncal de Occidente y el sector comprendido entre El Mandarino-Estadio de Santa Rosa, aun no cuentan con este sistema de comunicación. En la inspección realizada a cinco SOS (43, 32, 10, 01, y 20) en el sector comprendido entre Calarcá y la Paila (CGR del 23 al 25 de noviembre de 2011), se evidenció que  únicamente funcionó el No.43, los demás presentaron fallas en la comunicación con el Centro de Control Operacional de la Concesión.</t>
    </r>
  </si>
  <si>
    <t>Debilidades en la gestión de supervisión y seguimiento al cumplimiento contractual etapa de operación por parte del INCO hoy Agencia Nacional de Infraestructura.</t>
  </si>
  <si>
    <t xml:space="preserve">Baja calidad en el  servicio de comunicación que debe prestar el concesionario en la etapa de operación . </t>
  </si>
  <si>
    <t>Análisis de trazabilidad del seguimiento realizado por la Entidad y la interventoría ante el posible incumplimiento
Aplicación del mecanismo de descuento pecuniario por el  incumplimiento, después de cumplir el debido proceso</t>
  </si>
  <si>
    <t>Seguimiento al cumplimiento de la obligación contractual relacionada con las comunicaciones SOS y proceder a aplicar los mecanismos contractuales por el incumplimiento de las obligaciones</t>
  </si>
  <si>
    <t>1. Informe técnico verificación de cumplimiento de la obligación contractual.
2. Manual de Supervisión e Interventoría</t>
  </si>
  <si>
    <r>
      <rPr>
        <b/>
        <sz val="11"/>
        <rFont val="Calibri"/>
        <family val="2"/>
        <scheme val="minor"/>
      </rPr>
      <t>Hallazgo 245. Administrativo - Mantenimiento</t>
    </r>
    <r>
      <rPr>
        <sz val="11"/>
        <rFont val="Calibri"/>
        <family val="2"/>
        <scheme val="minor"/>
      </rPr>
      <t>. En visita practicada por la CGR del 23 al 25 de noviembre de 2011, se encontró que la vía concesionada presenta deficiencias en su señalización vertical y horizontal tales como: En el tramo Calarcá – La Paila, la demarcación horizontal tanto la línea central como laterales presentan un desgaste pronunciado que las hace invisibles especialmente en las curvas, con ausencia notoria de las tachas reflectivas. Además los delineadores de curva en varios sectores presentan deterioro y funcionan sólo para un sentido de circulación de los dos que tiene la vía. Situación que muestra debilidades en el mantenimiento periódico a cargo del Concesionario con la consecuente disminución de las condiciones de seguridad  para la operación de los vehículos que circulan por la zona.</t>
    </r>
  </si>
  <si>
    <t xml:space="preserve">Baja calidad en  las buenas condiciones que deben existir para operación vehicular, lo cual incrementa  el riesgo de accidentalidad. . </t>
  </si>
  <si>
    <t>Determinar si el concesionario atendió dentro del termino señalado en el reglamento de operación las deficiencias en la evaluación del índice de estado en la fecha señalada por la CGR, por cuanto el reglamento de operación otorga el período de cura respectivo.
Es posible que de acuerdo  a los informes de estado de la vía el concesionario de cumplimiento a lo ordenado en el reglamento de operación. No obstante, los temas relacionados con la demarcación, están siendo analizados por el grupo interno de trabajo.</t>
  </si>
  <si>
    <r>
      <t xml:space="preserve">Proceder a la evaluación de las actividades adelantadas por el Concesionario en el periodo comprendido entre noviembre 2011 y enero de 2012  para determinar si atendió observaciones relacionadas con el índice de estado de la vía
Si el concesionario no atendió las observaciones dentro del término del reglamento de operación proceder a la aplicación del mecanismo de descuento pecuniario 
</t>
    </r>
    <r>
      <rPr>
        <b/>
        <sz val="12"/>
        <rFont val="Arial Narrow"/>
        <family val="2"/>
      </rPr>
      <t/>
    </r>
  </si>
  <si>
    <t>1. Informe técnico y financiero
2. Aplicación descuento en caso de requerirlo
3. Manual de Supervisión e Interventoría</t>
  </si>
  <si>
    <r>
      <rPr>
        <b/>
        <sz val="11"/>
        <rFont val="Calibri"/>
        <family val="2"/>
        <scheme val="minor"/>
      </rPr>
      <t>Hallazgo 246. Administrativo - Servicio de Ambulancia</t>
    </r>
    <r>
      <rPr>
        <sz val="11"/>
        <rFont val="Calibri"/>
        <family val="2"/>
        <scheme val="minor"/>
      </rPr>
      <t>.  En el trayecto de la vía concesionada el  23, 24 y  25 de noviembre de 2011 la CGR no observó la  presencia de las tres ambulancias con equipo completo, conductor y  auxiliar de enfermería.    Además para la prestación de este servicio en los años 2010 y 2011 no se obtuvo soporte contractual  alguno sobre el cumplimiento de esta obligación por parte del Concesionario.</t>
    </r>
  </si>
  <si>
    <t xml:space="preserve">Inoportunidad en  la prestación del servicio de ambulancias a los usuarios de la vía concesionada.  </t>
  </si>
  <si>
    <t xml:space="preserve">Aplicación del mecanismo de descuento pecuniario por el  incumplimiento </t>
  </si>
  <si>
    <t>Aplicación del mecanismo contractual por el incumplimiento en las obligaciones del contrato</t>
  </si>
  <si>
    <t>1. Informe de evaluación de aplicación descuento
2. Manual de Supervisión e Interventoría</t>
  </si>
  <si>
    <r>
      <rPr>
        <b/>
        <sz val="11"/>
        <rFont val="Calibri"/>
        <family val="2"/>
        <scheme val="minor"/>
      </rPr>
      <t>Hallazgo 247. Administrativo - Servicio de Grúas</t>
    </r>
    <r>
      <rPr>
        <sz val="11"/>
        <rFont val="Calibri"/>
        <family val="2"/>
        <scheme val="minor"/>
      </rPr>
      <t xml:space="preserve">. En la vía concesionada durante el recorrido realizado por  la CGR el 23, 24 y 25 de noviembre de 2011, no se observó la  existencia de las tres grúas de acuerdo con lo pactado contractualmente, una con capacidad suficiente para movilizar vehículos de peso bruto vehicular hasta de 60 toneladas y dos para movilizar 30 toneladas. Al respecto existe un contrato con la Distribuidora Mayorista de Automóviles Madiautos S.A.S, en el cual no se especifica la capacidad de las grúas contratadas.
</t>
    </r>
  </si>
  <si>
    <t xml:space="preserve">Baja calidad en  la prestación del servicio de grúas a los usuarios de la vía concesionada.  </t>
  </si>
  <si>
    <t xml:space="preserve">Aplicación del mecanismo de descuento pecuniario por el presunto incumplimiento </t>
  </si>
  <si>
    <t>1. Informe técnico y contractual
2. Informe sobre los simulacros efectuados en el que se detalle si se cumple o no.
3. Manual de Supervisión e Interventoría</t>
  </si>
  <si>
    <r>
      <rPr>
        <b/>
        <sz val="11"/>
        <rFont val="Calibri"/>
        <family val="2"/>
        <scheme val="minor"/>
      </rPr>
      <t>Hallazgo 248. Administrativo - Señalización</t>
    </r>
    <r>
      <rPr>
        <sz val="11"/>
        <rFont val="Calibri"/>
        <family val="2"/>
        <scheme val="minor"/>
      </rPr>
      <t>. A noviembre de 2011, en los sectores donde se viene colocando sobre carpeta nueva en aproximaciones a La Paila (Valle del Cauca),  la vía se encuentra sin puntear con pintura reflectiva, no siendo adecuada la  orientación de carril que se debe dar a  los vehículos usuarios tanto en el día como en las horas de la noche.  Por otra parte,  el túnel de acceso al puente helicoidal de la vía Pereira – Santa Rosa de Cabal, se encuentra sin la señal de tránsito correspondiente  que indique la altura o gálibo permitido  a los vehículos para circular por dicho túnel. Situación que pone en riesgo de accidentalidad los vehículos.</t>
    </r>
  </si>
  <si>
    <t xml:space="preserve">Seguimiento por parte de la ANI y la interventoría a las obligaciones contractuales de señalización y demarcación vial especificadas en el Manual de Señalización Vial del Ministerio de Transporte vigente para el contrato </t>
  </si>
  <si>
    <r>
      <rPr>
        <b/>
        <sz val="11"/>
        <rFont val="Calibri"/>
        <family val="2"/>
        <scheme val="minor"/>
      </rPr>
      <t>Hallazgo 249. Administrativo y Disciplinario (I.P.) - Obras Contrato Básico</t>
    </r>
    <r>
      <rPr>
        <sz val="11"/>
        <rFont val="Calibri"/>
        <family val="2"/>
        <scheme val="minor"/>
      </rPr>
      <t>.  A diciembre 31 de 2011 se encuentra pendiente la construcción de obras que hacen parte del alcance básico del proyecto tales como  la Intersección a desnivel de Circasia Construcción Puente Circasia 1, las dos áreas de servicio y la Estación de Pesaje la María. Obligación contractual no adelantada por el Concesionario la cual debió haberse ejecutado a más tardar el 1 de febrero de 2009 fecha en la cual se inició la etapa de operación. Situación que denota una disminución de la calidad del servicio en la operación por parte del Concesionario.2</t>
    </r>
  </si>
  <si>
    <t xml:space="preserve">Incumplimiento contractual de la ejecución de obras de la etapa de construcción  por parte del Concesionario. </t>
  </si>
  <si>
    <t xml:space="preserve">Baja calidad en  las  condiciones de infraestructura de circulación y de servicios que deben existir para la operación vehicular, lo cual genera un presunto detrimento patrimonial. </t>
  </si>
  <si>
    <t>Terminación de obras de Circasia 1
Iniciar la construcción o sustituir previo análisis técnico, y jurídico del contrato aquellas obras que no se requieran por inconveniencia de carácter técnico, social, o ambiental 
Suscripción Acuerdo de devolución de Recursos de la Estación de Pesaje La María
Suscripción Acuerdo de devolución de Recursos de la Estación de Pesaje La María</t>
  </si>
  <si>
    <t>Asegurar el cumplimiento de la normatividad en relación con la construcción de la estación de pesaje en la María
Devolución de Recursos de la Estación de Pesaje la Maria por parte del Concesionario.
Devolución de Recursos de la Estación de Pesaje la Maria por parte del Concesionario.</t>
  </si>
  <si>
    <t>1. Acta de terminación Circasia 1
2. Concepto Interventoría sobre viabilidad de la construcción de la estación.
3. Informe integral Documento de alternativas de localización de la estación o sustitución de la obligación
4. Contrato estándar 4G
5. Documento de Devolución de recursos de la estación de pesaje la Maria
6. Informe de cierre</t>
  </si>
  <si>
    <t>1. Acta de terminación Circasia 1
2. Concepto Interventoría sobre viabilidad de la construcción de la estación.
3. Informe integral Documento de alternativas de localización de la estación o sustitución de la obligación
4. Contrato estándar 4G
5. Acuerdo de Pago de los recursos de la Estación de Pesaje la Maria.
6. Informe de cierre</t>
  </si>
  <si>
    <t>Se sugiere incorporar documento donde se determine la nueva ubicación del la estación de pesaje, o de la sustitución de la misma, por inconveniencia técnica, social o ambiental</t>
  </si>
  <si>
    <t>INF 6. MM&amp;D  Rad. No. 2016-409-089297-2 pag. 19</t>
  </si>
  <si>
    <r>
      <rPr>
        <b/>
        <sz val="11"/>
        <rFont val="Calibri"/>
        <family val="2"/>
        <scheme val="minor"/>
      </rPr>
      <t>Hallazgo 250. Administrativo y Disciplinario - Obras Complementarias</t>
    </r>
    <r>
      <rPr>
        <sz val="11"/>
        <rFont val="Calibri"/>
        <family val="2"/>
        <scheme val="minor"/>
      </rPr>
      <t>. Las siguientes obras complementarias presentan atraso en su ejecución: La Bocatoma de Finlandia, el Puente peatonal los Artesanos (Adicional 5), Quiebra del Billar y Terminación Segunda Calzada Avenida del Ferrocarril. Situación que denota deficiencias en el control que debe realizar la Entidad frente al cronograma de ejecución, así como una disminución de la calidad del servicio en la operación por parte del Concesionario, en presunto incumplimiento de los deberes y obligaciones del servidor público, consagrados en los  artículos  34 y 35 de la Ley 734 de 2002.</t>
    </r>
  </si>
  <si>
    <t xml:space="preserve">Incumplimiento contractual de la ejecución de obras complementarias   por parte del Concesionario. </t>
  </si>
  <si>
    <t xml:space="preserve">Baja calidad en  las  condiciones de infraestructura de circulación  para la operación vehicular. </t>
  </si>
  <si>
    <t>Adjuntar acta de terminación de la quiebra El Billar, segunda calzada Avenida del ferrocarril y del puente Los Artesanos.
Verificar un posible desplazamiento del cronograma de inversiones por la no entrega de las obras dentro del plazo oportuno
Revisión de la decisión judicial respecto a al bocatoma de Filanduia</t>
  </si>
  <si>
    <t>Verificar el cumplimiento contractual en la entrega de las obras, en el evento contrario analizar los efectos económicos producto del aplazamiento de las inversiones</t>
  </si>
  <si>
    <t>1. Actas de entrega   
2. Informe técnico                       
3. Informe financiero
4. Informe de evaluación de la sentencia judicial - bocatoma Finlandia
5. Informe Integral por parte de la Interventoría
6. Contrato estándar 4G</t>
  </si>
  <si>
    <r>
      <rPr>
        <b/>
        <sz val="11"/>
        <rFont val="Calibri"/>
        <family val="2"/>
        <scheme val="minor"/>
      </rPr>
      <t>Hallazgo 251. Administrativo y Disciplinario, (I.P.) - Precios de Mercado en los Adicionales de la Concesión A-P-M</t>
    </r>
    <r>
      <rPr>
        <sz val="11"/>
        <rFont val="Calibri"/>
        <family val="2"/>
        <scheme val="minor"/>
      </rPr>
      <t>. El INCO hoy Agencia Nacional de Infraestructura no cuenta con un banco de datos de precios de mercado, ni con el informe final de estructuración del proyecto de concesión Armenia-Pereira-Manizales que fue analizado por el estructurador para elaborar su modelo financiero de estructuración, que permita establecer con veracidad la existencia o no de sobreprecios en cada una de las obras que conforman el alcance tanto del contrato Básico de Concesión como de sus adicionales en valor suscritos hasta la fecha.</t>
    </r>
  </si>
  <si>
    <t>Falta de precios de mercado que impide efectuar un análisis sobre la gestión económica realizada por la entidad en la etapa precontractual.</t>
  </si>
  <si>
    <t>Posibles sobreprecios en la adjudicación de la construcción de las obras que hacen parte del proyecto de Concesión. Situación que genera un posible detrimento patrimonial al Estado.</t>
  </si>
  <si>
    <t xml:space="preserve">Elaboración de una base de datos de precios uniformes </t>
  </si>
  <si>
    <t>Contar con una base de datos uniforme que sirva para futuras contrataciones</t>
  </si>
  <si>
    <t>1. Elaborar oficio destinado al INVIAS con el fin de solicitar los precios utilizados  
2. Elaboración de la base de datos
3. Resolución 959 de 2013 - Bitácora del Proyecto</t>
  </si>
  <si>
    <r>
      <t>Hallazgo 252. Administrativo, Disciplinario y Fiscal - Mantenimiento Segunda Calzada Tramo 2.</t>
    </r>
    <r>
      <rPr>
        <sz val="11"/>
        <rFont val="Calibri"/>
        <family val="2"/>
        <scheme val="minor"/>
      </rPr>
      <t xml:space="preserve"> Se evidencia un mayor beneficio al concesionario por $443 millones de agosto de 1995, correspondientes a $1.604 millones de diciembre de 2011, medido en el Valor Presente Neto; generado por los atrasos en la construcción del Tramo 2 de la Doble Calzada de la Autopista Medellín- Bogotá por los problemas en los en la adquisición de los predios, al no retirarse de la sensibilización a la ingeniería financiera, revisada por el concesionario y la Entidad, el mantenimiento rutinario correspondiente a los periodos en que esta no se aplicó, considerando el valor pactado inicialmente para esta variable.</t>
    </r>
  </si>
  <si>
    <t>Deficiencias en el seguimiento realizado a las actualizaciones del Modelo Financiero.</t>
  </si>
  <si>
    <t>Mayor beneficio al concesionario por $443 millones de agosto de 1995, correspondientes a $1.604 millones de diciembre de 2011, medido en el Valor Presente Neto</t>
  </si>
  <si>
    <t>Analisis financiero , valoración del impacto financiero generado por la variación de los cronogramas de las obras.</t>
  </si>
  <si>
    <t>Evaluar la necesidad de modificar el modelo financiero del proyecto.</t>
  </si>
  <si>
    <t>1. Concepto Financiero</t>
  </si>
  <si>
    <t>CR_Desarrollo Vial del Oriente de Medellín</t>
  </si>
  <si>
    <t>Desarrollo Vial del Oriente de Medellín y Valle de Rionegro</t>
  </si>
  <si>
    <r>
      <rPr>
        <b/>
        <sz val="11"/>
        <rFont val="Calibri"/>
        <family val="2"/>
        <scheme val="minor"/>
      </rPr>
      <t>CGR</t>
    </r>
    <r>
      <rPr>
        <sz val="11"/>
        <rFont val="Calibri"/>
        <family val="2"/>
        <scheme val="minor"/>
      </rPr>
      <t>.</t>
    </r>
    <r>
      <rPr>
        <b/>
        <u/>
        <sz val="11"/>
        <rFont val="Calibri"/>
        <family val="2"/>
        <scheme val="minor"/>
      </rPr>
      <t>Auto de Cierre Fiscal</t>
    </r>
    <r>
      <rPr>
        <sz val="11"/>
        <rFont val="Calibri"/>
        <family val="2"/>
        <scheme val="minor"/>
      </rPr>
      <t xml:space="preserve"> No. 00601 del 06/11/2015.- “…al no contener un estudio financiero que pruebe el desequilibrio presuntamente causado, al no contar con las pruebas de los (presuntos) reconocimientos económicos indebidos, no hay medios probatorios suficientes sobre la existencia del daño que le permita al competente iniciar un proceso de responsabilidad fiscal por un daño cierto y actual y conforme los requisitos que le exige la ley…”.  Se rescata del Auto:   "...Se vislumbra por parte del Despacho unos hechos indiciarios que pueden generar un daño en el futuro, por el cambio de fecha en el inicio de obras y terminación del proyecto, situación que conlleva a que el mantenimiento rutinario sobre el tramo 2 –doble calzada de la autopista Medellín-Bogotá-, sin que el mismo hubiese sido construido en las fechas inicialmente previstas sino en otras posteriores y, sólo a partir de que el mantenimiento se preste es que resultaría viable el reconocimiento al contratista.  Dados los distintos hechos que se aprecian, si la entidad no hace las modificaciones y ajustes necesarios al contrato en el ítem en cuestión, en el momento que conozca fechas ciertas de inicio del mantenimiento y con ocasión de ello haga reconocimientos a los que no había lugar, se puede generar un daño al Estado"
</t>
    </r>
    <r>
      <rPr>
        <b/>
        <sz val="11"/>
        <rFont val="Calibri"/>
        <family val="2"/>
        <scheme val="minor"/>
      </rPr>
      <t xml:space="preserve">
PGN</t>
    </r>
    <r>
      <rPr>
        <sz val="11"/>
        <rFont val="Calibri"/>
        <family val="2"/>
        <scheme val="minor"/>
      </rPr>
      <t xml:space="preserve">
PGN. Expediente No. IUS-2013-236751
Auto de apertura de indagación preliminar del 20/02/2014 por los hallazgos 252 y 257.
Auto de Apertura de investigación Disciplinaria 13/05/2015 cobija los hallazgos 252 y 257 y ordena incorporar al  IUS-2013-236751 el expediente No. 056 de 2012 allegado por la ANI con oficio 2014-402-009205-1 radicado el 21//05/2014
LMSC. 1. Auto del 25 de Nov. de 2016. PGN. de archivo definitivo y declaratoria de prescripción de la ación disciplinaria del Expediente No. IUS-2013-236751
</t>
    </r>
  </si>
  <si>
    <t>Auto No. No. 00601 del 06/11/2015 CGR. 
 Auto del 25 de Nov. de 2016. PGN</t>
  </si>
  <si>
    <t>LMSC. 1. Auto del 25 de Nov. de 2016. PGN. Ordena el archivo definitivo y la  declaratoria de prescripción de la ación disciplinaria del Expediente No. IUS-2013-236751
No existió el daño patrimonial informado por el ente de control fiscal, ya que era un supuesto que al momento de realizarse la auditoría  no se había consumado, toda vez que la ANI no efectuó pago alguno por concepto del mantenimiento del Tramo 2.</t>
  </si>
  <si>
    <r>
      <rPr>
        <b/>
        <sz val="11"/>
        <rFont val="Calibri"/>
        <family val="2"/>
        <scheme val="minor"/>
      </rPr>
      <t>Hallazgo 253. Administrativo - Aplicación del Principio de Planeación</t>
    </r>
    <r>
      <rPr>
        <sz val="11"/>
        <rFont val="Calibri"/>
        <family val="2"/>
        <scheme val="minor"/>
      </rPr>
      <t>. Se presentaron deficiencias en la planeación por cuanto no se dio continuidad a la construcción de la Doble calzada de la Autopista Medellín Bogotá, teniendo en cuenta que con adicional 9 del 25/01/2006 se incluye la construcción del sector comprendido entre el K28 al K30 (Rancherito- Partidas de San Vicente) y entre Belén K38 a Marinilla K42 , y del K50 al K52 en Santuario y además se incluye La Variante de La Ceja que corresponde al tramo 3, dejándose de lado el sector Partidas de San Vicente- Intercambio de Rionegro, que es incluido posteriormente en el Adicional 11. Lo anterior trae como consecuencia que aunque el servicio no se interrumpe si disminuye la eficiencia del mismo, por cuanto posteriormente se deban iniciar obras que interrumpen la continuidad y varios sectores a la vez.</t>
    </r>
  </si>
  <si>
    <t xml:space="preserve">Deficiencias en la planeación </t>
  </si>
  <si>
    <t>Lo anterior conllevó que finalmente las obras no se entregaran oportunamente.</t>
  </si>
  <si>
    <t>Garantizar dentro de las obligaciones y alcance del contrato la correcta continuidad de los tramos de acuerdo a los principios planeativos institucionales.
Asegurar el cumplimiento normativo relacionado con las modificaciones contractuales y el logro de los objetivos del proyecto.</t>
  </si>
  <si>
    <t>1. Informe de Verificación
2. Otrosí Nª14
3. Acta de Inicio
4. Manual de Contratación
5. Manual de Supervisión e Interventoría
6. Res. Que crea y reglamenta el Comité de Contratación
7. Res. 959 de 2013 - Bitácora del Proyecto
8. Procedimiento para las modificaciones contractuales
9. Informe Cierre hallazgo supervisión
10. Concepto Jurídico y técnico</t>
  </si>
  <si>
    <t>Problemas de Planeación</t>
  </si>
  <si>
    <t>Planeación contractual</t>
  </si>
  <si>
    <r>
      <rPr>
        <b/>
        <sz val="11"/>
        <rFont val="Calibri"/>
        <family val="2"/>
        <scheme val="minor"/>
      </rPr>
      <t>Hallazgo 255. Administrativo y Disciplinario - Estudios de Conveniencia y Oportunidad</t>
    </r>
    <r>
      <rPr>
        <sz val="11"/>
        <rFont val="Calibri"/>
        <family val="2"/>
        <scheme val="minor"/>
      </rPr>
      <t>. Las justificaciones para suscribir los adicionales 1, 2, 6, 8, 9, 10 y 11 no presentan de manera adecuada los estudios de Conveniencia y Oportunidad, dado que no se precisa sobre los estudios Técnicos, Legales y Financieros. no obstante lo anterior, este último hace la justificación a las obras adicionadas, más no presenta los mencionados estudios. Presentándose deficiencias en la planeación y justificación de los mencionados adicionales; lo que incumple con lo establecido en el artículo 25, numeral 7 de la Ley 80 de 1993.</t>
    </r>
  </si>
  <si>
    <t xml:space="preserve">Incumple con lo establecido en el artículo 25, numeral 7 de la Ley 80 de 1993. </t>
  </si>
  <si>
    <t>Establecer lineamientos para la estricta documentación de las modificaciones contractuales.</t>
  </si>
  <si>
    <t>Asegurar los soportes técnicos, jurídicos y financieros que soportan las modificaciones contractuales.</t>
  </si>
  <si>
    <t>VAF
1. Contrato de Firma
2. Índice
3. Memorando Interno a VGC
4. Numeración actos Admón.. Por Orfeo
5. Circular
VGC
6. Acta de Revisión Documental
JURIDICA
7. Resolución 959 de 2013 - Procedimiento Bitácoras para modificaciones contractuales
8. Informe Cierre hallazgo supervisión</t>
  </si>
  <si>
    <t>VAF
1. Contrato de Firma
2. Índice
3. Memorando Interno a VGC
4. Numeración actos Admón.. Por Orfeo
5. Circular
VGC
6. Acta de Revisión Documental
JURIDICA
7. Resolución 959 de 2013 - Procedimiento Bitácoras para modificaciones contractuales
VGC
8. Informe Cierre hallazgo supervisión</t>
  </si>
  <si>
    <t xml:space="preserve">PGN. Expediente No. IUS-2013-236751. 
Mediante auto del 20 de febrero de 2014 la PGN Resolvió abstenerse de iniciar actuación disciplinaria respecto de los hallazgos 255 y 256 por haber operado la prescripción de la acción disciplinaria. 
(Información extractada del Auto de Apertura de investigación Disciplinaria 13/05/2015 que cobija los hallazgos 252 y 257 y ordena incorporar al  IUS-2013-236751 el expediente No. 056 de 2012 allegado por la ANI con oficio 2014-402-009205-1 radicado el 21//05/2014)
</t>
  </si>
  <si>
    <t>PGN. Expediente No. IUS-2013-236751.</t>
  </si>
  <si>
    <r>
      <rPr>
        <b/>
        <sz val="11"/>
        <rFont val="Calibri"/>
        <family val="2"/>
        <scheme val="minor"/>
      </rPr>
      <t>Hallazgo 256. Administrativo, Disciplinario y Penal - Adiciones al Contrato 275-1996</t>
    </r>
    <r>
      <rPr>
        <sz val="11"/>
        <rFont val="Calibri"/>
        <family val="2"/>
        <scheme val="minor"/>
      </rPr>
      <t>. A través de los adicionales 1, 2, 6, 8, 9, 10, 11, 12, 13, otrosí de octubre de 2000 y Acta de Acuerdo de 2004, se adicionó el contrato de concesión 0275 de 1996. En la respuesta a la observación, la entidad admite que se adicionaron obras que no estaban contempladas en el contrato original de concesión y que las adiciones en dinero que se efectuaron para obras contempladas inicialmente obedecieron a insuficiencia en la estimación de los predios, entre otros, lo que se identifica con falta de planeación y reitera que lo planteado se constituya una situación con presunta incidencia disciplinaria.</t>
    </r>
  </si>
  <si>
    <t>Deficiencias en el control y seguimiento.</t>
  </si>
  <si>
    <t>Presunta desviación de procedimiento,   previstos en la Ley 80 de 1993 y el Código Penal</t>
  </si>
  <si>
    <t>Fortalecer los lineamientos asociados con las modificaciones contractuales.</t>
  </si>
  <si>
    <t>Asegurar que las modificaciones contractuales cumplen con la normatividad vigente y con los objetivos del proyecto.</t>
  </si>
  <si>
    <t>1. Oficio solicitando concepto
2. Concepto  emitido por el experto 
3. Formulación de acciones jurídicas pertinentes, de cara al contrato, si aplican
4. Manual de Contratación - Capítulo Adiciones
5. Procedimiento para modificaciones de contratos de concesión
6. Res. Que regula el funcionamiento del Comité de Contratación
7. Res. 959 de 2013 - Bitácora del Proyecto
8. Contrato Estándar 4G.
9. Informe de seguimiento y gestión predial</t>
  </si>
  <si>
    <t>PGN. Expediente No. IUS-2013-236751. 
Mediante auto del 20 de febrero de 2014 la PGN Resolvió abstenerse de iniciar actuación disciplinaria respecto de los hallazgos 255 y 256 por haber operado la prescripción de la acción disciplinaria. 
(Información extractada del Auto de Apertura de investigación Disciplinaria 13/05/2015 que cobija los hallazgos 252 y 257 y ordena incorporar al  IUS-2013-236751 el expediente No. 056 de 2012 allegado por la ANI con oficio 2014-402-009205-1 radicado el 21//05/2014)</t>
  </si>
  <si>
    <t xml:space="preserve">Estudio I
INF. 3 MM&amp;D Rad. No. 2016-409-061729-2 Pag.  11 </t>
  </si>
  <si>
    <r>
      <rPr>
        <b/>
        <sz val="11"/>
        <rFont val="Calibri"/>
        <family val="2"/>
        <scheme val="minor"/>
      </rPr>
      <t>Hallazgo 258. Administrativo, Disciplinario, Penal y Fiscal - Menores Cantidades de Obras Ejecutadas en Otrosí No.23/08 – Queja 2010 ER-37260</t>
    </r>
    <r>
      <rPr>
        <sz val="11"/>
        <rFont val="Calibri"/>
        <family val="2"/>
        <scheme val="minor"/>
      </rPr>
      <t>. Se evidenciaron inconsistencias entre los ítems contratados con el Otrosí 23 , la justificación señalada en los estudios de conveniencia y oportunidad y las obras construidas, diferencias que ascienden a $1.187 millones junio/2008 , cifra que actualizada a dic./11 corresponde a $1.296 millones, según detalle en el anexo No.1. La situación descrita se confirmó una vez revisados los documentos contractuales, los estudios previos, los estudios de conveniencia y oportunidad, los informes de interventoría y supervisión suscritos y recibidos por el INCO entre julio de 2010 y julio de 2011, las actas de obra, las actas de inicio de las diferentes etapas del proyecto.</t>
    </r>
  </si>
  <si>
    <t>Debido a deficiencias en los mecanismos de control, calidad y seguimiento a la ejecución de las obras contratadas.</t>
  </si>
  <si>
    <t xml:space="preserve"> Las conductas descritas en el hallazgo pueden tener una presunta incidencia disciplinaria por el posible incumplimiento de los artículos 25, principio de economía y 26, principio de responsabilidad, establecidos en la Ley 80 de 1993, y presuntamente se incurre en una conducta tipificada en la Ley 599 de 2000 Código Penal Colombiano</t>
  </si>
  <si>
    <t>Verificar mediante Actas de recibo de obra , que lo contratado se ejecuto. ACTA DE RECIBO OTROSI 23 o Anexar documentos modificatorios,. Remitir a control interno disciplinario</t>
  </si>
  <si>
    <t xml:space="preserve">1. Oficio a la  Interventoría solicitando las Actas de recibo de las obras .                
2. Informe de la Interventoría 
3. Análisis técnico de la supervisión del contrato
4. Manual de Contratación
5. Manual de Supervisión e Interventoría
</t>
  </si>
  <si>
    <r>
      <rPr>
        <b/>
        <sz val="11"/>
        <rFont val="Calibri"/>
        <family val="2"/>
        <scheme val="minor"/>
      </rPr>
      <t xml:space="preserve">Hallazgo 8. Administrativo - Bienes Dados en Concesión Modo Portuario. </t>
    </r>
    <r>
      <rPr>
        <sz val="11"/>
        <rFont val="Calibri"/>
        <family val="2"/>
        <scheme val="minor"/>
      </rPr>
      <t>En los Estados Financieros de la Agencia Nacional de Infraestructura a 31 de diciembre de 2011, aún no se han realizado los registros contables de los Bienes, Construcciones e Inmuebles que fueron entregados al momento de la suscripción de los contratos, homologaciones, licencias y autorizaciones temporales de las 55 Sociedades Portuaria que administra la Agencia.</t>
    </r>
  </si>
  <si>
    <t xml:space="preserve">No obstante, que la Entidad realizo los requerimientos pertinentes con el fin de establecer el Inventario valorizado de los mismos. </t>
  </si>
  <si>
    <t>Esta situación genera incertidumbre en cuantía indeterminada sobre la razonabilidad de las Cuentas de Orden (934618), subestimando el saldo de la cuenta.</t>
  </si>
  <si>
    <t>Gestionar la ubicación de la información de inventarios y/o avalúos entregada al momento de la suscripción  de los contratos, licencias y autorizaciones temporales de las 55 sociedades Portuarias, con el fin de registrarla en los Estados Contables de la Entidad</t>
  </si>
  <si>
    <t>Registrar en los Estados Financieros de la ANI los inventarios y/o avalúos iniciales entregados al momento de la suscripción  de los contratos, licencias y autorizaciones temporales de las 55 Sociedades Portuarias, garantizando el cumplimiento del Plan General de Contabilidad Publica y la Resolución 237 de 2010 en el registro de la información de los bienes dados en concesión</t>
  </si>
  <si>
    <t>1. Oficio CGR para compartir con INVIAS.
2. Oficio a INVIAS para compartir hallazgo.
3. Memorando interno con Concepto jurídico inventarios.
4. Oficio INVIAS con respuesta de inventarios iniciales (51 concesiones).
5. Modelo actual contrato de interventoría.
6. Manual de supervisión e interventoría.
7. Memorando interno con los documentos de inventario de las 4 sociedades portuarias. 
8. Oficio a INVIAS (4 concesiones)
9. Informe con soporte de registro de 4 concesiones pendientes
10. Informe de cierre</t>
  </si>
  <si>
    <t>Gerencia Portuaria,Área contable</t>
  </si>
  <si>
    <t>Gerencia Portuaria - Área contable</t>
  </si>
  <si>
    <t>En último cargue de Sireci, no se habían incluido las UM 6 y 7:
6. Modelo actual contrato de interventoría.
7. Manual de supervisión e interventoría.
Validar descripción y denominación de las UM en el PMI. No concuerdan con los creados en el FTP.
Hace falta el documento que confirme el registro contable de las 4 concesiones restantes para obtener el avalúo correspondiente y de esta forma establecer el costo histórico.</t>
  </si>
  <si>
    <t>Ausencia soportes documentales</t>
  </si>
  <si>
    <r>
      <rPr>
        <b/>
        <sz val="11"/>
        <rFont val="Calibri"/>
        <family val="2"/>
        <scheme val="minor"/>
      </rPr>
      <t xml:space="preserve">Hallazgo 16. Administrativo - </t>
    </r>
    <r>
      <rPr>
        <sz val="11"/>
        <rFont val="Calibri"/>
        <family val="2"/>
        <scheme val="minor"/>
      </rPr>
      <t>Reversión Concesiones Portuarias- De acuerdo con la información suministrada por la Entidad, se evidencia que siete (7) Sociedades  Portuarias han realizado reversiones, sin embargo, no se  aportan documentos administrativo donde se evidencie la entrega de las actas de reversión enviadas al Instituto Nacional de Vías o a la Entidad correspondiente, junto con los avalúos correspondientes y anexos contables a que haya lugar.</t>
    </r>
  </si>
  <si>
    <t xml:space="preserve">Debido a que no se aplican en su totalidad  los procedimientos establecidos por la Agencia para la reversión de las concesiones. </t>
  </si>
  <si>
    <t>Deficiencias en los mecanismos de comunicación, control y  seguimiento que realiza la Agencia, lo cual tiene incidencia en el patrimonio de la Nación</t>
  </si>
  <si>
    <t>Fortalecer los lineamientos asociados con las reversiones de concesiones.</t>
  </si>
  <si>
    <t>Asegurar una reversión completa y ordenada de las concesiones.</t>
  </si>
  <si>
    <t>1. Informe con las reversiones que se han hecho a las Sociedades Portuarias
2. Un oficio remisorio INVIAS
3. Procedimiento para la Reversión</t>
  </si>
  <si>
    <r>
      <rPr>
        <b/>
        <sz val="11"/>
        <rFont val="Calibri"/>
        <family val="2"/>
        <scheme val="minor"/>
      </rPr>
      <t>Hallazgo  27 Administrativo - Procedimiento para el Uso de Vehículos.</t>
    </r>
    <r>
      <rPr>
        <sz val="11"/>
        <rFont val="Calibri"/>
        <family val="2"/>
        <scheme val="minor"/>
      </rPr>
      <t xml:space="preserve"> En la Agencia Nacional de Infraestructura NO existe ni se ha implementado un sistema de control, donde se pueda saber la ubicación de los vehículos de la Entidad en los tiempos que no están en uso Oficial y según el Articulo Noveno y Decimo Tercero(parágrafo primero) de la Resolución 109 del 15 de Febrero de 2011 emanada y firmada por la Subgerente Administrativa y Financiera de la Entidad, donde reglamenta el uso de los vehículos, sobre todo en los días sábado, domingo y festivos. </t>
    </r>
  </si>
  <si>
    <t xml:space="preserve">NO existe ni se ha implementado un sistema de control para los vehículos de la Entidad </t>
  </si>
  <si>
    <t xml:space="preserve">No se pueda saber la ubicación de los vehículos de la Entidad en los tiempos que no están en uso Oficial y sin saber el uso que se le da en ese tiempo. </t>
  </si>
  <si>
    <t>Implementar controles para la ubicación de los vehículos de la entidad</t>
  </si>
  <si>
    <t>Asegurar el cumplimiento de la normatividad interna vigente relacionada con los vehículos de la entidad</t>
  </si>
  <si>
    <t>1. Reportes</t>
  </si>
  <si>
    <t>Servicios Generales</t>
  </si>
  <si>
    <t>Este Hallazgo consolida los siguientes: 10, 11 y 213-6 de AR2008. 312-2 y 351-4 de AR2010 y 712-30 de AR2011</t>
  </si>
  <si>
    <r>
      <rPr>
        <b/>
        <sz val="11"/>
        <rFont val="Calibri"/>
        <family val="2"/>
        <scheme val="minor"/>
      </rPr>
      <t xml:space="preserve">H10 - AR2008- Administrativo </t>
    </r>
    <r>
      <rPr>
        <sz val="11"/>
        <rFont val="Calibri"/>
        <family val="2"/>
        <scheme val="minor"/>
      </rPr>
      <t>Actividades del Plan de Acción  En el Plan de acción se encuentran 34 actividades que corresponden a las funciones propias del INCO y/o a las obligaciones contractuales del interventor, que no debieron incluirse en los planes de acción, cuyo objetivo se dirige a los Planes y Programas de la Entidad. Lo que evidencia deficiencias en la planeación.</t>
    </r>
    <r>
      <rPr>
        <b/>
        <sz val="11"/>
        <rFont val="Calibri"/>
        <family val="2"/>
        <scheme val="minor"/>
      </rPr>
      <t xml:space="preserve">
H11 - AR2008- Administrativo Adecuación </t>
    </r>
    <r>
      <rPr>
        <sz val="11"/>
        <rFont val="Calibri"/>
        <family val="2"/>
        <scheme val="minor"/>
      </rPr>
      <t>Objetivos Misionales Se observa que en los Planes de Acción de la Entidad no contemplan metas dirigidas a cumplir con las siguientes funciones: -Elaborar los estudios de viabilidad técnica, legal y financiera de los proyectos. -Elaborar los estudios requeridos para definir los peajes, tasas, tarifas, contribución de valorización en los proyectos a su cargo y otras modalidades de financiación a cobrar por el uso o para la construcción, mantenimiento o rehabilitación de la infraestructura del sector transporte. -Realizar la medición de las variables requeridas en cada proyecto para verificar el cumplimiento de los niveles de servicio -Imponer las multas y demás sanciones establecidas en los contratos y en la Ley.</t>
    </r>
    <r>
      <rPr>
        <b/>
        <sz val="11"/>
        <rFont val="Calibri"/>
        <family val="2"/>
        <scheme val="minor"/>
      </rPr>
      <t xml:space="preserve">
H 213-6 - AR2008- Administrativo </t>
    </r>
    <r>
      <rPr>
        <sz val="11"/>
        <rFont val="Calibri"/>
        <family val="2"/>
        <scheme val="minor"/>
      </rPr>
      <t>La Entidad en cumplimiento del Artículo 26.de la Ley 152 de 1994, elaboró su Plan de Acción para las diferentes áreas , sin embargo, se evidencian algunas debilidades en su estructuración, por cuanto no definieron las metas que se pretendían alcanzar durante la vigencia (Cuanto se quiere hacer); además se incluyen actividades como: “recursos ingresos red férrea”, “diseño”, “implementación”, que no definen claramente las diferentes acciones que se desarrollaran a lo largo de los proyectos, deficiencias reconocidas por la propia Entidad . Es de anotar que dichas situaciones dificultan realizar seguimiento a las actividades que deben llevar a cabo las dependencias, para dar cumplimiento a los objetivos fijados en el Plan Estratégico.</t>
    </r>
    <r>
      <rPr>
        <b/>
        <sz val="11"/>
        <rFont val="Calibri"/>
        <family val="2"/>
        <scheme val="minor"/>
      </rPr>
      <t xml:space="preserve">
H 349-2 - AR2010- </t>
    </r>
    <r>
      <rPr>
        <sz val="11"/>
        <rFont val="Calibri"/>
        <family val="2"/>
        <scheme val="minor"/>
      </rPr>
      <t>Administrativo Se evidencian deficiencias en la adecuación de las metas del Plan de Acción Institucional a 31 de diciembre de 2010</t>
    </r>
    <r>
      <rPr>
        <b/>
        <sz val="11"/>
        <rFont val="Calibri"/>
        <family val="2"/>
        <scheme val="minor"/>
      </rPr>
      <t xml:space="preserve">
H 351-4 - AR2010- Administrativo </t>
    </r>
    <r>
      <rPr>
        <sz val="11"/>
        <rFont val="Calibri"/>
        <family val="2"/>
        <scheme val="minor"/>
      </rPr>
      <t xml:space="preserve">En el Plan de Acción presentado en la Cuenta Rendida con corte a 31 de diciembre de 2010 se observan metas operativas, propias del quehacer institucional, como son las relacionadas con el seguimiento a las concesiones, </t>
    </r>
    <r>
      <rPr>
        <b/>
        <sz val="11"/>
        <rFont val="Calibri"/>
        <family val="2"/>
        <scheme val="minor"/>
      </rPr>
      <t xml:space="preserve">
H 712- 30 - AR2011 - . Administrativo. Elaboración Plan de Acción vigencia 2011.</t>
    </r>
    <r>
      <rPr>
        <sz val="11"/>
        <rFont val="Calibri"/>
        <family val="2"/>
        <scheme val="minor"/>
      </rPr>
      <t xml:space="preserve">
Evaluado el Plan de Acción vigencia 2011 de la Agencia Nacional de Infraestructura, se determinaron las siguientes debilidades en su elaboración: 
• La metodología para el desarrollo del plan de acción que hace parte del Sistema Integrado de gestión no contempla el procedimiento para la aprobación del mencionado plan, por lo cual la agencia solo realizó publicación en la página WEB de la Agencia, pero si contempla que cualquier modificación debe ser autorizada por la Gerencia y/o Presidencia.
• No identifica el responsable de la ejecución del proyecto por área, ni los indicadores de  evaluación de los principios de economía, eficacia, eficiencia, efectividad, financieros ni ambientales como lo establece el documento “Metodología Plan de Acción” adoptado por la Agencia.  
• En el proceso de formulación del plan de acción no se dio aplicación a la “Metodología Plan de Acción”, en lo relativo a la identificación del objetivo de Calidad y del Plan Nacional de Desarrollo al cual apunta cada objetivo del mencionado plan, lo que dificulta una revisión integral, eficiente y efectiva de estos dos planes complementarios.  
Lo anterior implica debilidades en el seguimiento al cumplimiento de las actividades propuestas.</t>
    </r>
  </si>
  <si>
    <t>No contempla   el procedimiento para la aprobación del plan de acción, no identifica el responsable del proyecto, no se dio aplicación a la metodología plan de acción</t>
  </si>
  <si>
    <t>Lo que ha generado debilidades en el seguimiento al cumplimiento de las actividades del plan.</t>
  </si>
  <si>
    <t>certificación no existencia deuda</t>
  </si>
  <si>
    <t>1. Acta diligenciada
2. Guía
3. Formatos
4. Plan de acción consolidado alineado con Planeación Estratégica.</t>
  </si>
  <si>
    <t>Este Hallazgo consolida los siguientes: 208-1, 210-3 y 212-6 de AR2009. 353-6 de AR2010 y 713-31 de AR2011</t>
  </si>
  <si>
    <r>
      <rPr>
        <b/>
        <sz val="11"/>
        <rFont val="Calibri"/>
        <family val="2"/>
        <scheme val="minor"/>
      </rPr>
      <t>H208-1  - AR- 2009 - Administrativo -</t>
    </r>
    <r>
      <rPr>
        <sz val="11"/>
        <rFont val="Calibri"/>
        <family val="2"/>
        <scheme val="minor"/>
      </rPr>
      <t xml:space="preserve"> De las 22 concesiones viales existentes, en 13 no se logró la meta de kilómetros construidos, rehabilitados de calzada sencilla y de doble calzada en operación, según  compromisos establecidos entre la Presidencia de la República, el INCO y los concesionarios</t>
    </r>
    <r>
      <rPr>
        <b/>
        <sz val="11"/>
        <rFont val="Calibri"/>
        <family val="2"/>
        <scheme val="minor"/>
      </rPr>
      <t>.
H210-3 AR- 2009 - Administrativo -</t>
    </r>
    <r>
      <rPr>
        <sz val="11"/>
        <rFont val="Calibri"/>
        <family val="2"/>
        <scheme val="minor"/>
      </rPr>
      <t xml:space="preserve"> El INCO durante el 2009 no estructuró ninguna concesión del modo férreo y en el modo carretero estructuró dos (Ruta del Sol 1 y 2).</t>
    </r>
    <r>
      <rPr>
        <b/>
        <sz val="11"/>
        <rFont val="Calibri"/>
        <family val="2"/>
        <scheme val="minor"/>
      </rPr>
      <t xml:space="preserve">
H212-5 AR- 2009 - Administrativo - </t>
    </r>
    <r>
      <rPr>
        <sz val="11"/>
        <rFont val="Calibri"/>
        <family val="2"/>
        <scheme val="minor"/>
      </rPr>
      <t>El INCO se propuso rehabilitar 112 kilómetros de la Red Férrea del Atlántico y lo ejecutado fue 37 kilómetros., lo que equivale al 33% de la meta. En la Férrea del Pacifico se ejecutaron 374 kilómetros, de 498 kilómetros programados  o sea 75%.</t>
    </r>
    <r>
      <rPr>
        <b/>
        <sz val="11"/>
        <rFont val="Calibri"/>
        <family val="2"/>
        <scheme val="minor"/>
      </rPr>
      <t xml:space="preserve">
H353-6- AR 2010 - Administrativo - </t>
    </r>
    <r>
      <rPr>
        <sz val="11"/>
        <rFont val="Calibri"/>
        <family val="2"/>
        <scheme val="minor"/>
      </rPr>
      <t>En el Plan de Acción de la Entidad con corte a 31 de diciembre de 2010 se evidencia el incumplimiento o cumplimiento parcial de algunas de las metas</t>
    </r>
    <r>
      <rPr>
        <b/>
        <sz val="11"/>
        <rFont val="Calibri"/>
        <family val="2"/>
        <scheme val="minor"/>
      </rPr>
      <t xml:space="preserve">
H 713-31. Administrativo. Cumplimiento Metas Plan de Acción Vigencia 2011.</t>
    </r>
    <r>
      <rPr>
        <sz val="11"/>
        <rFont val="Calibri"/>
        <family val="2"/>
        <scheme val="minor"/>
      </rPr>
      <t xml:space="preserve">
Realizado el seguimiento al cumplimiento de las metas del Plan de Acción vigencia 2011, se determino: 
• De un total de 25 concesiones viales, 14 de ellas (56%) presentaron cumplimientos parciales. 
• La ponderación de los porcentajes de cumplimiento de las metas del Plan de Acción, generan deficiencias en la evaluación del cumplimiento del mismo, al observarse que 49 acciones que presentaron cumplimientos inferiores al 60%, frente a 24 que superaron el 100%, (con porcentajes de cumplimiento del 1.180%, 500%, 742%, 315%, 233%, 218% y 200%), generaron un porcentaje promedio de cumplimiento del 91%, si estos porcentajes con cumplimientos superiores al 100%, se tomasen como 100%, el cumplimiento promedio sería del 76% y no del 91%, como se presento en el informe oficial. 
• Realizada la evaluación de cumplimiento con el criterio de número de actividades cumplidas y no por promedio de porcentajes de cumplimiento. Se determino que de un total de 184 actividades, 24 presentaron cumplimientos superiores al 100%, 79 actividades cumplimientos del 100%, 32 cumplimientos entre el 99% y 60%, 28 actividades cumplimientos entre 59% y 1%, y 21 cumplimientos del 0%, en resumen 49 actividades Incumplidas 27%, y 135 acciones cumplidas  que equivalen al 73% porcentaje no coherente con el cumplimiento promedio del 91%, tal como se indica en el siguiente cuadro:    • No definen claramente las diferentes acciones que se desarrollaran a lo largo de los proyectos. En una actividad se enumeran varias acciones y se da un porcentaje de cumplimiento para todas esas actividades (promedio). 
• En actividades se registra la palabra reprogramación pero no es claro que actividad se reprograma ni se cuantifica, dificultando establecer de donde provienen los porcentajes de cumplimiento. 
De las anteriores debilidades se concluye que afecta la gestión de la entidad y la evaluación del cumplimiento del Plan de Acción  </t>
    </r>
  </si>
  <si>
    <t>Cumplimiento parciales de actividades , no se define claramente las diferentes acciones que se desarrollan  a lo largo del proyecto</t>
  </si>
  <si>
    <t>Lo que afecta  la gestión  de la entidad y la evaluación  del cumplimiento del plan de acción</t>
  </si>
  <si>
    <t>1. Continuar con la planeación del Plan de Acción acorde con la programación de la entidad y los compromisos contractualmente establecidos con los concesionarios.
2. Formular el Plan de Acción de la vigencia 2014 en el cual se incluyan actividades con metas, responsables y unidades de medida claras
3. Hacer seguimiento al Plan de Acción, presentar informe trimestral.</t>
  </si>
  <si>
    <t xml:space="preserve">1. Acta 
2. Formatos SEPG-F-011 (24)
3. Informe de seguimiento trimestral (3)
</t>
  </si>
  <si>
    <t>1. Acta
2. Formatos SEPG-F-011 (24)
3. Informe de seguimiento trimestral (3)</t>
  </si>
  <si>
    <t xml:space="preserve">Jaime García </t>
  </si>
  <si>
    <r>
      <rPr>
        <b/>
        <sz val="11"/>
        <rFont val="Calibri"/>
        <family val="2"/>
        <scheme val="minor"/>
      </rPr>
      <t>Administrativo 34. Costos Predios en Procesos de Expropiación</t>
    </r>
    <r>
      <rPr>
        <sz val="11"/>
        <rFont val="Calibri"/>
        <family val="2"/>
        <scheme val="minor"/>
      </rPr>
      <t xml:space="preserve">
La Agencia Nacional de Infraestructura actualmente adelanta ante juzgados 488 procesos de expropiación de predios, de los cuales llama especialmente la atención 41 predios cuyo valor del peritazgo allegado al Juzgado, frente el valor del Avalúo Comercial Ofertado por la Entidad, es superior en $47.644.millones (con porcentajes de sobrevaloración del 18.238%, 3.759%, 1.981%, 924% entre otros) sobre los cuales la Entidad adelanta procesos legales de aclaración, objeción del dictamen y en algunos de estos mismos, acciones penales contra jueces y peritos, en procesos que regularmente no prosperan a favor del Estado, lo cual representa aumento de costos representados en valores adicionales a los predios necesarios para la ejecución de las obras (ver anexo predios en expropiación).</t>
    </r>
  </si>
  <si>
    <t>Se cuenta con 41 predios cuyo valor del peritazgo allegado al juzgado, frente al valor del avaluó comercial ofertado por la entidad.</t>
  </si>
  <si>
    <t>Lo que representa aumento de costos representados en valores adicionales a los predios necesarios para la ejecución de las obras</t>
  </si>
  <si>
    <t xml:space="preserve">Formulación de un procedimiento de control y seguimiento de los procesos de expropiación con el fin de identificar los casos en que se presenten incrementos inusitados  del valor del avalúo elaborado en el transcurso del proceso judicial de expropiación, con relación al valor del avalúo con base en el cual se realizó la oferta en la etapa de enajenación voluntaria y adoptar las medidas pertinentes, comenzando con los 41 casos identificados en el hallazgo.
</t>
  </si>
  <si>
    <t>Mejorar el seguimiento y control a los procesos de expropiación</t>
  </si>
  <si>
    <t>1. Procedimiento para control y seguimiento de procesos de expropiación
2. Instrumentos de control y seguimiento
3. Concepto sobre alcance de la gestión de la entidad dentro de los procesos de expropiación
4. Acciones judiciales / administrativas
5. Ley de Infraestructura de 2014
6. Código general del proceso (oralidad)</t>
  </si>
  <si>
    <t>Gerencia Jurídico Predial</t>
  </si>
  <si>
    <t>Este Hallazgo consolida los siguientes: 214-7 de AR2009. 355-8 de AR2010. 710-28, 711-29 y 717-35 de AR2011</t>
  </si>
  <si>
    <r>
      <rPr>
        <b/>
        <sz val="11"/>
        <rFont val="Calibri"/>
        <family val="2"/>
        <scheme val="minor"/>
      </rPr>
      <t xml:space="preserve">H 214-7 - AR2009 - Administrativo - </t>
    </r>
    <r>
      <rPr>
        <sz val="11"/>
        <rFont val="Calibri"/>
        <family val="2"/>
        <scheme val="minor"/>
      </rPr>
      <t xml:space="preserve">Dentro de la relación de indicadores para las dependencias, se incluyen algunos que no cumplen con las características propias de éstos, a algunas actividades descritas en los planes de acción, no se les propone indicadores y el catálogo de indicadores por procesos, no incluye indicadores de economía y equidad. De otra parte, algunas actividades descritas en los planes de acción, no se les propone indicadores
</t>
    </r>
    <r>
      <rPr>
        <b/>
        <sz val="11"/>
        <rFont val="Calibri"/>
        <family val="2"/>
        <scheme val="minor"/>
      </rPr>
      <t xml:space="preserve">Hallazgo 355-8 AUD 2010 - Administrativo </t>
    </r>
    <r>
      <rPr>
        <sz val="11"/>
        <rFont val="Calibri"/>
        <family val="2"/>
        <scheme val="minor"/>
      </rPr>
      <t>En los indicadores se observa deficiencias en la construcción toda vez que los presentados en los principios de eficiencia, economía y los financieros, son relativos al principio de eficacia por cuanto solo permiten medir del grado de cumplimiento de las metas. En cuanto al comportamiento de estos se evidencia baja gestión en Kilómetros Activados de la Red Férrea (7%), en razón a que en la red férrea del Pacifico no se cuenta aun con los predios para la Variantes de Cartago y el Municipio de Pereira y al atraso del Concesionario en el Plan de Rehabilitación- reconstrucción del tramo comprendido entre Cartago-La Felisa, situación que debe ser sustentada por el Instituto; de igual manera la Entidad no presentó Indicadores de Valoración de Costos Ambientales, ni de Equidad</t>
    </r>
    <r>
      <rPr>
        <b/>
        <sz val="11"/>
        <rFont val="Calibri"/>
        <family val="2"/>
        <scheme val="minor"/>
      </rPr>
      <t xml:space="preserve">
H 710- 28.  AR2011 - Administrativo -  Manual de Indicadores. </t>
    </r>
    <r>
      <rPr>
        <sz val="11"/>
        <rFont val="Calibri"/>
        <family val="2"/>
        <scheme val="minor"/>
      </rPr>
      <t>La Agencia Nacional de Infraestructura no ha desarrollado, ni implementado al Manual de Indicadores, al tomar una muestra se pudo establecer que la Entidad no construyó los indicadores con base en la guía emitida por el Departamento Administrativo de la Función Publica.</t>
    </r>
    <r>
      <rPr>
        <b/>
        <sz val="11"/>
        <rFont val="Calibri"/>
        <family val="2"/>
        <scheme val="minor"/>
      </rPr>
      <t xml:space="preserve">
H 711- 29. Administrativo, Disciplinario - </t>
    </r>
    <r>
      <rPr>
        <sz val="11"/>
        <rFont val="Calibri"/>
        <family val="2"/>
        <scheme val="minor"/>
      </rPr>
      <t>Indicadores de Gestión. Los indicadores Implementados por la Agencia Nacional de Infraestructura, presentan las siguientes deficiencias: * Se realizó la medición de los Indicadores sobre los 3 últimos meses de la vigencia 2011, obviando los primeros 9 meses y tomando esta medición para todo el año de la vigencia 2011. * Las Dependencias Modo Férreo, Modo Carretero, Servicio al Usuario y Comunicaciones, no enviaron las mediciones de indicadores a Evaluación y seguimiento. * Se determinó que la entidad no hace comparativos con los medidores anteriores, Incumpliendo con uno de los otros principios del Indicador como lo contempla EL MECI. *  se observó que el indicador "Eficacia de la Entrega de Correspondencia" fue eliminado, lo que evidencia la falta de coordinación y comunicación entre las dependencias de la entidad, ya que de acuerdo a información recibida por el Área de archivo y correspondencia mediante correo electrónico donde manifiesta se modificara y no la eliminación del Indicador "Eficacia de la Entrega de Correspondencia", como aparece plasmado en el informe de indicadores emitido por la entidad. * El indicador "Solicitudes no Atendidas" fue modificado por el jefe de Archivo Y correspondencia sin aportar ninguna justificación,</t>
    </r>
    <r>
      <rPr>
        <b/>
        <sz val="11"/>
        <rFont val="Calibri"/>
        <family val="2"/>
        <scheme val="minor"/>
      </rPr>
      <t xml:space="preserve">
H 717- 35. AR 2011 - Administrativo -Indicadores Seguimiento Plan de Acción y SISMEG Vigencia 2011.</t>
    </r>
    <r>
      <rPr>
        <sz val="11"/>
        <rFont val="Calibri"/>
        <family val="2"/>
        <scheme val="minor"/>
      </rPr>
      <t xml:space="preserve">
La entidad cuenta con la guía para el diseño de indicadores desde el 15/09/2008, sin embargo, los indicadores misionales, como los de las áreas de apoyo y los que se deben presentar al DNP y/o SISMEG (metas gobierno) presentan debilidades ya que no fue posible tener en cuenta los porcentajes reflejados en el plan de acción para el seguimiento al SISMEG, debido a la falta de criterios unificadores de este mecanismo de evaluación</t>
    </r>
  </si>
  <si>
    <t>En cuanto a los indicadores Sismeg presentan debilidades no fue posible tener en cuenta los porcentajes reflejados en el plan de acción</t>
  </si>
  <si>
    <t>Representa a la entidad un desgaste adicional al tener que implementar otros procedimientos para consolidar los indicadores de seguimiento.</t>
  </si>
  <si>
    <t xml:space="preserve">1. Actualizar la Guía para la elaboración de indicadores
2. Elaborar el Balance Scorecard de la Agencia
3. Formular el Plan de Acción de la vigencia 2014 en el cual se incluyan actividades con metas, responsables y unidades de medida claras
4. Alinear el Plan Estratégico con el Plan de Acción Anual
5. Hacer seguimiento al Plan de Acción, presentar informe trimestral </t>
  </si>
  <si>
    <t>1. Guía de elaboración de Indicadores (1)
2. Herramienta Balance ScoreCard (1)
3. Formatos Plan de Acción (8)
4. Informe de seguimiento Plan de Acción (3)
5. Matriz de Alineación Plan Estratégico con el Plan de Acción (1)
6. Matriz de planeación SISMEG y seguimiento a indicadores (11)</t>
  </si>
  <si>
    <t>Este Hallazgo consolida los siguientes: 96-157 de AR2008 y 718-36 de AR2011</t>
  </si>
  <si>
    <r>
      <rPr>
        <b/>
        <sz val="11"/>
        <rFont val="Calibri"/>
        <family val="2"/>
        <scheme val="minor"/>
      </rPr>
      <t>H 96-157 - AR2008 - Administrativo - Metas SIGOB:</t>
    </r>
    <r>
      <rPr>
        <sz val="11"/>
        <rFont val="Calibri"/>
        <family val="2"/>
        <scheme val="minor"/>
      </rPr>
      <t xml:space="preserve"> Algunas metas SIGOB presentan nula o baja ejecución: Concesiones adjudicadas para la Operación y mantenimiento y construcción de vías primarias, No de kilómetros de vías contratadas para la pavimentación y "No de kilómetros Activados en la red Férrea</t>
    </r>
    <r>
      <rPr>
        <b/>
        <sz val="11"/>
        <rFont val="Calibri"/>
        <family val="2"/>
        <scheme val="minor"/>
      </rPr>
      <t xml:space="preserve">
Administrativo 36. Cumplimiento Metas SISMEG Vigencia 2011.</t>
    </r>
    <r>
      <rPr>
        <sz val="11"/>
        <rFont val="Calibri"/>
        <family val="2"/>
        <scheme val="minor"/>
      </rPr>
      <t xml:space="preserve">
Evaluados los cumplimientos de las metas de la Agencia Nacional de Infraestructura vigencia 2011 registradas en el SISMEG, se pudo determinar que de un total de siete (7) metas, una (1) no se cumplió, (3) tres no tenían establecida meta y las restantes tres (3), que representan el 43%, si cumplieron, así mismo se determinó que en 8 de las 27 concesiones no cumplieron con el total de las actividades propuestas como se observo en la siguientes concesiones: Bosa –Granada- Girardot, Área metropolitana de Cúcuta, Rumichaca -Pasto -Chachagui, Área Metropolitana de Bucaramanga, Ruta Caribe, Girardot -Ibagué -Cajamarca, Malla vial del Valle y Cauca, Briceño -Tunja –Sogamoso.
La Entidad manifiesta que como la evaluación es cuatrienal, el cumplimiento de las metas anuales es opcional, lo importante es el cumplimiento de las metas del cuatrienio, según lo indicado en el cuadro. Se observa que por lo antes citado la gestión anual de la entidad se ve afectada al no cumplir con las metas anuales.</t>
    </r>
  </si>
  <si>
    <t>En cuanto a las metas sismeg se determinó que una no se cumplió, 3 no tenían establecida  la meta, así mismo se determinó que en 8 de las 27 concesiones no cumplieron  con el total de las actividades propuestas</t>
  </si>
  <si>
    <t>La gestión de la entidad se ve afectada al no cumplir con las metas anuales</t>
  </si>
  <si>
    <t>Realizar la programación de actividades con metas alcanzables y haciendo un seguimiento permanente</t>
  </si>
  <si>
    <t>1. Metodología actualizada
2. Informes de seguimiento Plan de Acción (3)
3. Informes de seguimiento SISMEG (11)</t>
  </si>
  <si>
    <r>
      <rPr>
        <b/>
        <sz val="11"/>
        <rFont val="Calibri"/>
        <family val="2"/>
        <scheme val="minor"/>
      </rPr>
      <t>Administrativo 37. Armonización entre planes de la Entidad</t>
    </r>
    <r>
      <rPr>
        <sz val="11"/>
        <rFont val="Calibri"/>
        <family val="2"/>
        <scheme val="minor"/>
      </rPr>
      <t xml:space="preserve">
Analizados el Plan de Acción (PA), Plan Estratégico (PE) frente al Plan Nacional de Desarrollo (PND), se pudo determinar que las actividades y metas incluidas en el PA el cual fue aprobado en enero de 2011, no fueron ajustadas una vez fue aprobado el PND en Junio de 2011. De otra parte el PE, solo fue aprobado en marzo de 2012 ocho meses después de la aprobación del PND, por lo anterior las metas y actividades del PA vigencia 2011 no se encuentran armonizadas con las de los restantes dos planes, generando que los indicadores de seguimiento, no sean integrales, ni coherentes y dificultando la revisión articulada de los planes en mención.
</t>
    </r>
  </si>
  <si>
    <t>los planes de acción, estratégico y Nacional de Desarrollo fueron realizados y aprobados en fechas diferentes</t>
  </si>
  <si>
    <t>Por ser elaborados y aprobados en fecha diferente las metas no son coherentes.</t>
  </si>
  <si>
    <t>Actualizar la Matriz de Plan Estratégico alineándola con el Plan de Acción Anual</t>
  </si>
  <si>
    <t xml:space="preserve">1. Instructivo para la formulación de la Planeación Estratégica, armonizada con PND, SISMEG y Plan de Acción.
2. Matriz de armonización actualizada  2014 
3. Procedimiento SEPG-P-014; Planeación estratégica
4. Procedimiento GCSP-P-026; Definición de metas anuales por concesión
5. Instructivo SEPG-I-006; Metodología Plan de Acción </t>
  </si>
  <si>
    <t>1. Instructivo para la formulación de la Planeación Estratégica, armonizada con PND, SISMEG y Plan de Acción.
2. Matriz de armonización actualizada  2014 
3. Procedimiento SEPG-P-014; Planeación estratégica
4. Procedimiento GCSP-P-026; Definición de metas anuales por concesión
5. Instructivo SEPG-I-006; Metodología Plan de Acción</t>
  </si>
  <si>
    <t>Este Hallazgo consolida los siguientes: 160 de AR2008 y 720-38 de AR2011</t>
  </si>
  <si>
    <r>
      <rPr>
        <b/>
        <sz val="11"/>
        <rFont val="Calibri"/>
        <family val="2"/>
        <scheme val="minor"/>
      </rPr>
      <t xml:space="preserve">H160 AUD 2008 - ADMINISTRATIVO </t>
    </r>
    <r>
      <rPr>
        <sz val="11"/>
        <rFont val="Calibri"/>
        <family val="2"/>
        <scheme val="minor"/>
      </rPr>
      <t xml:space="preserve">Obras Se evidenciaron los predios de la Universidad de la Sabana y de Centro Chía que no han sido adquiridos para realizar la obras de construcción de la doble calzada, no obstante que ya se cumplió el TPD, según las obligaciones contractuales para este sector, situación que evidencia debilidades en el control y seguimiento de las obligaciones contractuales. </t>
    </r>
    <r>
      <rPr>
        <b/>
        <sz val="11"/>
        <rFont val="Calibri"/>
        <family val="2"/>
        <scheme val="minor"/>
      </rPr>
      <t xml:space="preserve">
Administrativo 38. Cumplimiento Meta Plan de Acción - Devinorte.</t>
    </r>
    <r>
      <rPr>
        <sz val="11"/>
        <rFont val="Calibri"/>
        <family val="2"/>
        <scheme val="minor"/>
      </rPr>
      <t xml:space="preserve">
En la evaluación de las metas incluidas en el Plan de Acción vigencia 2011 se evidencio que los cumplimientos de éstas para la vigencia 2011 se vieron afectados porque el concesionario DEVINORTE en fecha 14/05/2009 realizó las gestiones de compra de un predio a la Universidad de la Sabana, sin advertir que en él se había construido el sistema de acueducto del municipio de Chía en el año 2000, lo anterior pesé a que la firma de interventoría DIS-IPC S.A, contratada por el concesionario y el supervisor asignado por el INCO vigentes a la fecha de realización la obra del acueducto; en desarrollo de sus funciones debieron advertir a las partes interesadas sobre la construcción de la obra, soportado en que la concesión vial inicio desde el año 1994 y tanto la interventoría como el supervisor conocedores que el trazado de la vía incluía este predio, debieron advertir sobre el tema con el fin de evitar la suspensión de obras en este tramo de la vía y aumento en el costo de la obra en cuantía y responsable aún por determinar. Lo anterior afecto el cumplimiento de la meta del plan de acción, es de anotar situación que fue detectada en la auditoria a la concesión realizada en el segundo semestre de la vigencia 2011 cuyo hallazgo tiene connotación fiscal y disciplinaria.</t>
    </r>
  </si>
  <si>
    <t>Se evidenció que los cumplimientos  de las metas  se vieron afectadas, debido a que el concesionario devinorte realizó las gestiones de compra de un predio sin advertir que en el se había construido el sistema de acueducto del municipio de Chía</t>
  </si>
  <si>
    <t>Por lo que afecto el cumplimiento de la meta del plan de acción</t>
  </si>
  <si>
    <t xml:space="preserve">Fortalecer el control, seguimiento y vigilancia por parte de la ANI y la INTERVENTORIA sobre el proceso de  adquisición del predio de la Universidad de La Sabana, desarrollado por el Concesionario  </t>
  </si>
  <si>
    <t xml:space="preserve">VP
1. Informe del Grupo Predial y Jurídico Predial acerca del cumplimiento de la  disponibilidad de los predios necesarios, para la construcción del tercer carril por parte del concesionario
VGC
2.Oficio a la Interventoría. 
3. Informe interventoría.
4. Manual de Supervisión e Interventoría
</t>
  </si>
  <si>
    <t>VP
1. Informe del Grupo Predial y Jurídico Predial acerca del cumplimiento de la  disponibilidad de los predios necesarios, para la construcción del tercer carril por parte del concesionario
VGC
2.Oficio a la Interventoría. 
3. Informe interventoría.
4. Manual de Supervisión e Interventoría</t>
  </si>
  <si>
    <r>
      <rPr>
        <b/>
        <sz val="11"/>
        <rFont val="Calibri"/>
        <family val="2"/>
        <scheme val="minor"/>
      </rPr>
      <t>Hallazgo 39. Administrativo</t>
    </r>
    <r>
      <rPr>
        <sz val="11"/>
        <rFont val="Calibri"/>
        <family val="2"/>
        <scheme val="minor"/>
      </rPr>
      <t xml:space="preserve"> - Contrato de Concesión Red Férrea del Pacifico.
Se presentó incumplimiento a las metas y objetivos del plan de acción y del plan estratégico, al determinarse el incumplimiento a los objetos de los contratos de concesión del 18/12/1998 y de transacción del 31/07/2002 de la Red Férrea del Pacífico, para el mantenimiento, reparación, operación, reconstrucción del tramo Cartago-La Felisa, construcción de las dos variantes Cartago y Caimalito, además de la  recuperación  del corredor operacional en el citado tramo; debido a las siguientes situaciones:
• La  concesión no ha cumplido  con la construcción de las variantes, debido a que no cuenta con la totalidad de los predios requeridos para la construcción de las mismas.
• La concesión tren de occidente dispone de $1.700 millones, para la compra de un total de 13 predios, de los cuales 9 están pendiente de procesos de expropiación y uno de compra directa.
• Se observan diferencias entre los avalúos de los predios, realizados por la firma contratada por la Agencia Nacional de Infraestructura y los precios de los mismos determinados en los fallos de los jueces, luego de los procesos de expropiación (Ver cuadro No 1) .  
• Por incumplimiento del cronograma de ejecución de obra al contrato de concesión, la Agencia  impuso multa, mediante resolución  No. 386 del 14/09/2010,  por valor  de $ 290.8 millones, de acuerdo a lo establecido en el Capitulo XIX, clausula 94; proceso que se encuentra  en conciliación ante la Procuraduría, último aplazamiento el 16/08/2012, respecto del contrato de transacción no ha hecho efectivas las Clausulas Decima (multas) y Decima primera (penal pecuniaria), teniendo en cuenta que el Plazo del contrato venció entre el 05/08/2005. 
• Los Municipios de Cartago y Pereira se comprometieron a comprar los predios para la construcción de las variantes, al establecer la responsabilidad de los mismos en la legalización de los asentamientos civiles en predios que eran de propiedad del Estado, gestión que no cumplieron estos Municipios.
• De otra parte se presento afectación  por ola invernal  en  8 sectores del tramo habilitado y 18 del tramo rehabilitado, este último aún no ha iniciado ejecución de la obra.
• El concesionario convocó a Tribunal de arbitramento ante la Cámara de Comercio de Bogotá, quien falló a favor del concesionario  el 22/06/2011, declarando el incumplimiento del contrato por parte del INCO (cláusula 115 del contrato), con pretensiones que ascienden a $39.000 millones.
• El Apoderado de la Agencia  Nacional de Infraestructura, presentó la demanda de Reconvención  por los incumplimientos en el mantenimiento, conservación  y operación  del corredor férreo, con pretensiones por multa de $358.6 millones (a diciembre de 2011) o la terminación  anticipada del contrato.
• La sociedad Tren de Occidente se presentó a proceso de reorganización empresarial (ley 1116 de 2006 Nuevo Régimen de Insolvencia Empresarial), ante la Superintendencia de Sociedades, la cual fue aceptada en noviembre de 2011. Actualmente se encuentra en etapa de objeciones al proyecto de reconocimiento y graduación  de créditos.
Todo lo anterior ha afectado las metas establecidas de incrementar la capacidad de toneladas de carga transportadas, con el fin de lograr un impacto a nivel económico y potenciar la capacidad del sistema ferroviario actual, además de afectar la gestión misional de la Entidad.</t>
    </r>
  </si>
  <si>
    <t>Incumplimientos a los objetos de los contratos de concesión y de transacción de la red férrea del pacifico</t>
  </si>
  <si>
    <t>Lo que ha representado el Incumplimiento clausula 1 objeto del contrato de concesión el cual es optimizar los beneficios fiscales que se pueden obtener al explotar el potencial carbonífero de la zona oriental del país, al aumentar la capacidad de transporte entre los distritos carboníferos del Departamento del Cesar y los puertos marítimos en el Departamento de Magdalena.</t>
  </si>
  <si>
    <t>Preparar de un informe  donde se indique los responsables y los avances en la compra de predios requeridos para las variantes de Caimalito y Cartago
Se solicitará un informe a la Gerencia de Defensa Judicial  de la Agencia sobre el estado de la multa impuesta con la resolución No. 386 del 14 de septiembre de 2010  y las acciones adelantadas sobre la vigencia del contrato de transacción.
Se solicita agrupar este tema con la parte 1 del hallazgo la acción de mejora y su seguimiento es  igual porque es el tema de los predios para la variante de Cartago y Caimalito
Preparar de un informe  donde se indiquen los sitios afectados por la ola invernal, con su respectiva ubicación y las actividades adelantadas en los mismos.
Preparar de un informe  donde se indique el estado de los tribunales interpuestos en desarrollo del contrato de concesión, el estado y las acciones adelantadas por parte de la entidad.</t>
  </si>
  <si>
    <t>1. Informe variante de Cartago y variante de Caimalito
2. Informe de Supervisión sobre multas impuestas y proceso de liquidación
3. Informe de interventoría sobre sitios afectados por la ola invernal
4. Laudos arbitrales Tribunales de Arbitramento instaurados
5. Acuerdo reorganización y calificación deudas en Supersociedades.
6. GCSP-P-009 Procedimiento para la gestión predial</t>
  </si>
  <si>
    <r>
      <rPr>
        <b/>
        <sz val="11"/>
        <rFont val="Calibri"/>
        <family val="2"/>
        <scheme val="minor"/>
      </rPr>
      <t xml:space="preserve">Proceso de  Investigación Disciplinaria IUS 2012-476611/IUCD-2013-651-579713  PGN. Primera Delegada para la Contratación Estatal </t>
    </r>
    <r>
      <rPr>
        <sz val="11"/>
        <rFont val="Calibri"/>
        <family val="2"/>
        <scheme val="minor"/>
      </rPr>
      <t>APERTURA. Irregularidades en la ejecución del contrato de concesión No. 09-CONP-98 y las pólizas de garantía contractual celebrado con la firma TREN DE OCCIDENTE S.A.</t>
    </r>
  </si>
  <si>
    <r>
      <rPr>
        <b/>
        <sz val="11"/>
        <rFont val="Calibri"/>
        <family val="2"/>
        <scheme val="minor"/>
      </rPr>
      <t>Hallazgo Administrativo - Contrato de Concesión Red Férrea del Atlántico.
S</t>
    </r>
    <r>
      <rPr>
        <sz val="11"/>
        <rFont val="Calibri"/>
        <family val="2"/>
        <scheme val="minor"/>
      </rPr>
      <t xml:space="preserve">e presentó incumplimiento a las metas y objetivos del plan de acción y del plan estratégico, al determinarse el incumplimiento al objeto del contrato de concesión Red Férrea del Atlántico FENOCO, debido a las siguientes situaciones:  • No se adelantó oportuno proceso de sanción al concesionario por incumplimiento del anexo III, numeral 2, del otrosí No. 12, en el cual se establecía como fecha máxima para la terminación de la construcción de la segunda línea, el 31 de diciembre de 2008; solo inicia la primera comunicación al concesionario el 10/08/2010 (un año ocho meses después), mediante oficio 20103070107201, con el cual hizo la notificación por incumplimiento del plan de obras de la construcción de la segunda línea. </t>
    </r>
    <r>
      <rPr>
        <b/>
        <sz val="11"/>
        <rFont val="Calibri"/>
        <family val="2"/>
        <scheme val="minor"/>
      </rPr>
      <t xml:space="preserve">
• </t>
    </r>
    <r>
      <rPr>
        <sz val="11"/>
        <rFont val="Calibri"/>
        <family val="2"/>
        <scheme val="minor"/>
      </rPr>
      <t>La Entidad no ha exigido al concesionario la responsabilidad de obtener la licencia ambiental, soportándose en lo citado en la hoja No. 3 del anexo III, numeral 2 – Doble línea, del otrosí No. 12, que dice “Además incluirá la solución de impactos sociales y ambientales”; ni en los numerales 9 y 10 , de la clausula 14, obligaciones del concesionario derivadas de la concesión de infraestructura, del otrosí No. 12. 
El concesionario Controvierte lo argumentado, aduciendo que la construcción de la segunda línea en el sector 2, no ha sido posible iniciarla, principalmente por que la misma incluye cinco centros poblados que requieren de solución de impacto social, que inciden en la aprobación de la licencia ambiental, el concesionario mediante comunicación No. 2010-409-02577-2, argumenta que las compensaciones son responsabilidad de la Agencia o del estado.  
• Incumplimiento de la clausula 23 del otrosí No. 12, en los literales i el plan de obras y (iii) cronograma de ejecución de las mismas, la clausula 29 variación plan de obras establece ante la presencia de situaciones constitutivas de fuerza mayor que sean sobrevinientes e impredecibles, podrán incluirse variaciones, sin embargo el concesionario no ha demostrado que estos hechos hayan sido sobrevinientes y/o impredecibles.  
• El concesionario FENOCO, inicio demanda el 14/01/2010, ante tribunal de arbitramento por el no reconocimiento y pago al concesionario por las actividades de control operación, mantenimiento, administración y vigilancia en los tramos desafectados desde el 01/10/2007 y hasta el 10/09/2008. Con pretensiones por valor de $33.509.millones, es importante anotar que el proceso aún se encuentra activo, sin fallo que decida sobre las pretensiones. Lo anterior ha representado el Incumplimiento clausula 1 objeto del contrato de concesión el cual es optimizar los beneficios fiscales que se pueden obtener al explotar el potencial carbonífero de la zona oriental del país, al aumentar la capacidad de transporte entre los distritos carboníferos del Departamento del Cesar y los puertos marítimos en el Departamento de Magdalena.</t>
    </r>
  </si>
  <si>
    <t>Incumplimiento al objeto del contrato de concesión  red férrea del atlántico</t>
  </si>
  <si>
    <t>Ha representado el Incumplimiento clausula 1 objeto del contrato de concesión el cual es optimizar los beneficios fiscales que se pueden obtener al explotar el potencial carbonífero de la zona oriental del país, al aumentar la capacidad de transporte entre los distritos carboníferos del Departamento del Cesar y los puertos marítimos en el Departamento de Magdalena.</t>
  </si>
  <si>
    <t>1.Informe con acuerdo conciliatorio del mes de junio de 2013
2. Otrosí 19 del 1 de octubre de 2014.                           
3. Comunicación de ANI sobre el levantamiento de la sanción por el incumplimiento del CTC                     
 4. Informe mensual de Interventoría sobre avances para culminación segunda línea
5. Informe mensual de movilización de carga
6. Acta liquidación tramo sur</t>
  </si>
  <si>
    <r>
      <rPr>
        <b/>
        <sz val="11"/>
        <rFont val="Calibri"/>
        <family val="2"/>
        <scheme val="minor"/>
      </rPr>
      <t>Hallazgo 41. Administrativo - Metas Plan Estratégico - Estructuración de Proyectos.</t>
    </r>
    <r>
      <rPr>
        <sz val="11"/>
        <rFont val="Calibri"/>
        <family val="2"/>
        <scheme val="minor"/>
      </rPr>
      <t xml:space="preserve">
La Entidad durante la vigencia 2011 ejerció parcialmente la función de Estructurar Técnica, Financiera y legalmente los proyectos de concesión, establecida en el artículo 10° del Decreto-Ley 1800 de 2003, no obstante haberse fijado en el Plan Estratégico, metas para estructurar proyectos de concesión de los modos vial y férreo, que complementaran la infraestructura existente. Evaluado el avance y cumplimiento de estas metas se determinó que aún no han sido estructurados dichos proyectos.</t>
    </r>
  </si>
  <si>
    <t>se determinó han desarrollado actividades complementarias pero aún no han sido estructurados. Además, se observa que la Entidad suscribió cuatro (4) convenios interadministrativos con FONADE en diciembre de 2011, para los cuales firmo igual número de contratos con el objeto de ejecutar la Gerencia Integral de los proyectos, y de cumplir con la función de estructurar los proyectos, estos contratos representaron un costo adicional por la función efectuada por FONADE por un valor de $4.251,7 millones. (Ver Cuadro)
Así mismo, la Entidad suscribió un convenio interadministrativo con el Fondo de Adaptación en diciembre de 2011, bajo el cual firmó con la misma entidad, el contrato No.001 de estructuración integral de los proyectos de corredores viales Centro Nororiente. 
Teniendo en cuenta que los contratos fueron firmados en el último mes de la vigencia, esto represento que durante la misma durante la vigencia hayan desarrollado actividades complementarias pero no hayan estructurado proyectos de concesión del modo carretero y férreo directamente por la Agencia ni por intermedio de terceros.</t>
  </si>
  <si>
    <t xml:space="preserve">Lo anterior evidencia falencias en el cumplimiento de las funciones misionales, generando costos adicionales por la contratación de la gerencia de éstos proyectos contratada con FONADE.
</t>
  </si>
  <si>
    <t>Establecer lineamientos relacionados con la planeación estratégica de la entidad y con el monitoreo y control de su implementación.</t>
  </si>
  <si>
    <t>Reducir las desviaciones entre lo planeado y lo ejecutado por la entidad en materia de estructuración de proyectos.</t>
  </si>
  <si>
    <t>PLANEACION
1. Procedimiento de Planeación Estratégica
2. Programación Plan de Acción 2014
3. Informes de seguimiento al Plan de Acción
VE
4. Plan de Acción
5. Documentos contractuales estructuraciones
6. Procedimiento estructuración</t>
  </si>
  <si>
    <t>Vicepresidencia de Estructuracion,Gerencia Planeación</t>
  </si>
  <si>
    <t>Vicepresidencia de Estructuracion - Gerencia Planeación</t>
  </si>
  <si>
    <r>
      <t xml:space="preserve">Vicepresidencia de Planeación, Riesgos y Entorno </t>
    </r>
    <r>
      <rPr>
        <sz val="11"/>
        <rFont val="Calibri"/>
        <family val="2"/>
        <scheme val="minor"/>
      </rPr>
      <t>- Vicepresidencia de Estructuración</t>
    </r>
  </si>
  <si>
    <t>Jaime García - Camilo Jaramillo</t>
  </si>
  <si>
    <r>
      <rPr>
        <b/>
        <sz val="11"/>
        <rFont val="Calibri"/>
        <family val="2"/>
        <scheme val="minor"/>
      </rPr>
      <t>Hallazgo 45.   Administrativo – Sistemas de Información.</t>
    </r>
    <r>
      <rPr>
        <sz val="11"/>
        <rFont val="Calibri"/>
        <family val="2"/>
        <scheme val="minor"/>
      </rPr>
      <t xml:space="preserve">
Se evidencia que algunos procesos de contratación de la vigencia 2011, no se encuentran actualizados en la Página del Sistema Electrónico para la Contratación Pública - SECOP, los cuales a la fecha se encuentran publicados en estado de “Borrador y Convocado”, y los mismos ya han sido adjudicados. Lo anterior denota falta de control y seguimiento de la Entidad en la actualización de la información.</t>
    </r>
  </si>
  <si>
    <t xml:space="preserve"> Algunos procesos de contratación de la vigencia 2011, no se encuentran actualizados en la Página del Sistema Electrónico para la Contratación Pública - SECOP, los cuales a la fecha se encuentran publicados en estado de “Borrador y Convocado”, y los mismos ya han sido adjudicados. </t>
  </si>
  <si>
    <t xml:space="preserve">Lo anterior denota falta de control y seguimiento de la Entidad en la actualización de la información.
Lo anterior se observó en los procesos contractuales que fueron señalados en el oficio AUD- ANI-087 DE FECHA 17/08/2012.
</t>
  </si>
  <si>
    <t>Informe  de verificación de actualización del SECOP</t>
  </si>
  <si>
    <t>1. Informe                                      2. Manual de Contratación                            3.  Auditoría PIL 37                  4. Circular  (rad. 2016-409-000003-4 Modificaciones al Manual de Contratación</t>
  </si>
  <si>
    <r>
      <rPr>
        <b/>
        <sz val="11"/>
        <rFont val="Calibri"/>
        <family val="2"/>
        <scheme val="minor"/>
      </rPr>
      <t xml:space="preserve">Hallazgo 46. Administrativo – Recursos Ola Invernal.   </t>
    </r>
    <r>
      <rPr>
        <sz val="11"/>
        <rFont val="Calibri"/>
        <family val="2"/>
        <scheme val="minor"/>
      </rPr>
      <t xml:space="preserve"> 
En la evaluación de los recursos asignados a la Ola Invernal, con corte a junio 30 de 2012, se evidenciaron retrasos en la contratación y en la ejecución de los diferentes proyectos, tanto en estudios y diseños como en obras, con relación al plazo de ejecución de los convenios. El atraso en las obras, puede obedecer a deficiencias en la oportuna, planeación y elaboración de los estudios y como consecuencia de lo anterior no se han atendido en debida forma y en el tiempo programado las Necesidades y Fases de Intervención, persistiendo la afectación de los corredores viales y los perjuicios causados a la infraestructura, lo que afecta la actividad económica y social de las áreas afectadas.</t>
    </r>
  </si>
  <si>
    <r>
      <rPr>
        <b/>
        <sz val="11"/>
        <rFont val="Calibri"/>
        <family val="2"/>
        <scheme val="minor"/>
      </rPr>
      <t xml:space="preserve">Contratación de Obras: </t>
    </r>
    <r>
      <rPr>
        <sz val="11"/>
        <rFont val="Calibri"/>
        <family val="2"/>
        <scheme val="minor"/>
      </rPr>
      <t xml:space="preserve">El avance físico de ejecución de Obras es del 19.9%, es decir, del total aprobado $93.800 millones se han ejecutado $18.642.5 millones, quedando por ejecutar $75.157.5 millones que corresponden al 80.1%. El plazo de ejecución pactado en el convenio 1005-09-663-2011, suscrito el 26 de octubre de 2011 es de un año y el tiempo restante para su terminación es de 27 días correspondientes al 7%. (Ver cuadro que se anexo mediante oficio AUD- ANI-087 de Fecha 17/08/2012)                                                                                              </t>
    </r>
    <r>
      <rPr>
        <b/>
        <sz val="11"/>
        <rFont val="Calibri"/>
        <family val="2"/>
        <scheme val="minor"/>
      </rPr>
      <t>Contratación de Estudios y Diseños:</t>
    </r>
    <r>
      <rPr>
        <sz val="11"/>
        <rFont val="Calibri"/>
        <family val="2"/>
        <scheme val="minor"/>
      </rPr>
      <t xml:space="preserve">
El avance en su ejecución es del 47.4%, es decir, del total aprobado $2.074.5 millones se han ejecutado $983.2 millones, quedando por ejecutar $1.091.2 millones que corresponden al 52.6%. El plazo de ejecución pactado en el convenio 1005-09-330-2011, suscrito el 27 de julio de 2011 es de un año y el tiempo restante para su terminación es de 118 días correspondientes al 32%. (Ver cuadro que se anexo mediante oficio AUD- ANI-087 de Fecha 17/08/2012).                                                                                                                                                                                     </t>
    </r>
  </si>
  <si>
    <r>
      <t xml:space="preserve">Retrasos en cuanto a los recursos que fueron asignados para la </t>
    </r>
    <r>
      <rPr>
        <b/>
        <sz val="11"/>
        <rFont val="Calibri"/>
        <family val="2"/>
        <scheme val="minor"/>
      </rPr>
      <t>contratación de las obras</t>
    </r>
    <r>
      <rPr>
        <sz val="11"/>
        <rFont val="Calibri"/>
        <family val="2"/>
        <scheme val="minor"/>
      </rPr>
      <t xml:space="preserve">  equivalentes al 80.1% del total asignado, ya que la misma debería estar en un  68%. y con relación a los </t>
    </r>
    <r>
      <rPr>
        <b/>
        <sz val="11"/>
        <rFont val="Calibri"/>
        <family val="2"/>
        <scheme val="minor"/>
      </rPr>
      <t>estudios y diseños</t>
    </r>
    <r>
      <rPr>
        <sz val="11"/>
        <rFont val="Calibri"/>
        <family val="2"/>
        <scheme val="minor"/>
      </rPr>
      <t xml:space="preserve"> atrasos de los recursos asignados equivalentes al 52.6% del total asignado, el cual debería tener un porcentaje de ejecución a la fecha  del  93%.
</t>
    </r>
  </si>
  <si>
    <t>Reforzar la supervisión de los proyectos de Estructuración y Gestión Contractual que hacen parte de los objetos de los Convenios interadministrativos 008 de 2011, 003 de 2012 y 092 de 2012.</t>
  </si>
  <si>
    <t>Asegurar el cumplimiento de los objetivos de los proyectos relacionados con la Ola Invernal</t>
  </si>
  <si>
    <t xml:space="preserve">1. Informe Semestral No 1 (Diciembre de 2014)
2. Informe Semestral No 2 (Junio de 2015)
3. Informe No.3 (agosto 2016)
4. Informe No. 4 (diciembre 2016)
</t>
  </si>
  <si>
    <t>Fondo de Adaptación</t>
  </si>
  <si>
    <t>Presidencia</t>
  </si>
  <si>
    <t xml:space="preserve">Silvia Urbina Restrepo (Gerente de Proyecto) </t>
  </si>
  <si>
    <r>
      <t>Hecho Relevante No 1 - Administrativo, Disciplinario, Penal y Fiscal- Construcción Túnel de Daza.</t>
    </r>
    <r>
      <rPr>
        <sz val="11"/>
        <rFont val="Calibri"/>
        <family val="2"/>
        <scheme val="minor"/>
      </rPr>
      <t xml:space="preserve">
</t>
    </r>
    <r>
      <rPr>
        <i/>
        <sz val="11"/>
        <rFont val="Calibri"/>
        <family val="2"/>
        <scheme val="minor"/>
      </rPr>
      <t>"(...) se evidenció que la construcción del Túnel de Daza, no se ajusta a las dimensiones técnicas del diseño inicial, puesto que se presenta una diferencia en el ancho de la calzada, ya que en los diseños iniciales era de 10.60m (2 carriles de 3.65m c/u y 2 bermas de 1.65m c/u), y en lo construido sólo se encuentran 8.01 m en promedio (2 carriles de 4.0 m c/u), dicha diferencia no fue tenida en cuenta por las partes para disminuir el valor del túnel y así modificar (disminuir) el ingreso esperado generado por la adición del túnel a la concesión, acorde a las modificaciones del diseño. Conforme al Numeral 1 del Artículo 4 de la Ley 80 de 1993, se debe exigir al contratista la ejecución idónea y oportuna del objeto contratado, puesto que el Concesionario pretende entregar un túnel con características técnicas y dimensiones diferentes a las contratadas, lo cual estaría generando  un presunto detrimento al patrimonio de Estado en cuantía de $92.898 millones de pesos constantes de Dic./04 correspondientes al valor de las construcción del túnel de Daza, los predios y la interventoría del mismo, lo mismo que los equipos electromecánicos y riesgo geológico."</t>
    </r>
  </si>
  <si>
    <t>"Se presenta una diferencia en el ancho de la calzada, ya que en los diseños iniciales era de 10.60m (2 carriles de 3.65m c/u y 2 bermas de 1.65m c/u), y en lo construido solo se encuentran 8.01 m en promedio (2 carriles de 4.0 m c/u), dicha diferencia no fue tenida en cuenta por las partes para disminuir el valor del túnel y así modificar (disminuir) el ingreso esperado generado por la adición del túnel a la concesión."</t>
  </si>
  <si>
    <t>"presunto detrimento al patrimonio de Estado en cuantía de $92.898 millones de pesos constantes de Dic./04 correspondientes al valor de las construcción del túnel de Daza, los predios y la interventoría del mismo, lo mismo que los equipos electromecánicos y riesgo geológico."</t>
  </si>
  <si>
    <t xml:space="preserve">La situación presentada con la construcción del Túnel de Daza, cuyos diseños fueron aprobados mediante la suscripción del Otrosí No.4 al Contrato de Concesión No. 003 de 2006, se incluyó dentro de la reforma a la demanda de reconvención radicada ante el Tribunal de Arbitramento de la Cámara de Comercio de Bogotá para que se analice por parte del juez convencional, la ejecución del Alcance Opcional del Túnel de Daza con diseños y dimensiones, al parecer diferentes a las establecidas en el Pliego de Condiciones y  el Contrato de Concesión No. 003 de 2006. </t>
  </si>
  <si>
    <t>1. Acuerdo conciliatorio de terminación anticipada con Anexo técnico del 6 de febrero de 2015
2. Auto No.45 de aprobación del Acuerdo Conciliatorio para la terminación anticipada del Contrato de Concesión de fecha 20 de marzo de 2015
3. Contrato Estándar 4G
4. Manual de supervisión e Interventoría</t>
  </si>
  <si>
    <r>
      <rPr>
        <b/>
        <sz val="11"/>
        <rFont val="Calibri"/>
        <family val="2"/>
        <scheme val="minor"/>
      </rPr>
      <t xml:space="preserve">Vicepresidencia Ejecutiva </t>
    </r>
    <r>
      <rPr>
        <sz val="11"/>
        <rFont val="Calibri"/>
        <family val="2"/>
        <scheme val="minor"/>
      </rPr>
      <t>- Vicepresidencia Jurídica</t>
    </r>
  </si>
  <si>
    <t>2012E</t>
  </si>
  <si>
    <r>
      <t>Hecho No 2- Administrativo, Disciplinario, Penal y Fiscal- Diferencial Tarifario</t>
    </r>
    <r>
      <rPr>
        <sz val="11"/>
        <rFont val="Calibri"/>
        <family val="2"/>
        <scheme val="minor"/>
      </rPr>
      <t xml:space="preserve">
El INCO (hoy Agencia Nacional de Infraestructura ANI) pago al concesionario $34.305 millones equivalentes a $35.393 millones de dic./2011, por concepto de diferencial tarifario y por los costos de operación de la estación de peaje Cano, observándose un mayor valor pagado de $24.040 millones de dic./2011, lo que generaría un presunto detrimento al patrimonio estatal, puesto que la adeudado a la fecha del pago no superaba los $11.354 millones de dic./2011.
</t>
    </r>
  </si>
  <si>
    <t xml:space="preserve">Con la firma del acta de pago parcial de desequilibrio económico, la entidad le reconoció al concesionario un pago anticipado por  concepto de diferencial tarifario y por los costos de operación de la estación peaje cano. </t>
  </si>
  <si>
    <t xml:space="preserve">Presunto detrimento al Estado por los mayores valores reconocidos a favor del concesionario producto del ejercicio financiero de adelantar el pago de futuras deudas por concepto de diferencial tarifario y por el mayor valor calculado del costo de operación de la estación cano </t>
  </si>
  <si>
    <t xml:space="preserve">El diferencial tarifario y los costos de operación de la Estación Peaje Cano se incluyeron dentro de la reforma a la demanda de reconvención radicada ante el Tribunal de Arbitramento de la Cámara de Comercio de Bogotá para que se analice por parte del juez convencional si se presentó un mayor pago por este concepto </t>
  </si>
  <si>
    <t xml:space="preserve">Obtener decisión de la justicia arbitral que resuelva si efectivamente se reconocieron mayores valores por el diferencial tarifario y el costo de operación de la Estación Cano </t>
  </si>
  <si>
    <t>1. Acuerdo conciliatorio de terminación anticipada con Anexo técnico del 6 de febrero de 2015
2. Auto de aprobación del Acuerdo Conciliatorio para la terminación anticipada del Contrato de Concesión
3. Manual de supervisión e interventoría</t>
  </si>
  <si>
    <t>Este Hallazgo consolida los siguientes: 125-197 de AR2008 y 731-3 de AE2012</t>
  </si>
  <si>
    <r>
      <t xml:space="preserve">H 125- 197 -AR 2008- Administrativo - Alteración Cronograma Contractual de Obras
</t>
    </r>
    <r>
      <rPr>
        <sz val="11"/>
        <rFont val="Calibri"/>
        <family val="2"/>
        <scheme val="minor"/>
      </rPr>
      <t xml:space="preserve">En la concesión Rumichaca – Pasto – Chachagüí – Aeropuerto aún no se ha iniciado la construcción del par vial Pasto – Chachagüí  - Aeropuerto y es prácticamente nulo el avance en la construcción de la variante de Pasto, los cuales debieron iniciar construcción al inicio de la Etapa de Construcción, es decir, a partir del 16 de noviembre de 2007 (18 meses de retraso); en su lugar hay avances en la rehabilitación de la vía Pasto – Aeropuerto que estaba pactada a partir del mes 18 de la etapa de construcción (16 de mayo de 2009) y ya se iniciaron obras de rehabilitación en el trayecto entre Ipiales y Pasto; alterándose totalmente el cronograma de obras pactado contractualmente, todo esto debido a deficiencias en la gestión, planeación y control de la entidad sobre esta concesión, generándose riesgos de alteración del equilibrio financiero del contrato al modificar el cronograma de inversiones del privado y por consiguiente el modelo financiero contractual. </t>
    </r>
    <r>
      <rPr>
        <b/>
        <sz val="11"/>
        <rFont val="Calibri"/>
        <family val="2"/>
        <scheme val="minor"/>
      </rPr>
      <t xml:space="preserve">   
H 731- 3- Administrativo, Disciplinario y Fiscal- Desplazamiento de cronograma de obras, según Modificatorio No. 4 de 2009</t>
    </r>
    <r>
      <rPr>
        <sz val="11"/>
        <rFont val="Calibri"/>
        <family val="2"/>
        <scheme val="minor"/>
      </rPr>
      <t xml:space="preserve">
Se evidencia un presunto detrimento al patrimonio del Estado y a favor del Concesionario en cuantía de $5.775 millones de dic./2004 equivalentes a $7.859 millones de dic./2011 medido en valor presente (VPN), por el desplazamiento del cronograma de 42 meses a 60 meses de ejecución de la etapa de construcción, mejoramiento y rehabilitación de los trayectos 1, 2, 3, 4 y 6, ocasionado por la firma del modificatorio No. 4 de 2009, sin que se hubiese realizado la sensibilización en el modelo financiero ni cuantificado el efecto financiero de dicha modificación, por lo que el Estado estaría reconociéndole al concesionario un mayor valor de la inversión realizada, generando un posible desequilibrio </t>
    </r>
  </si>
  <si>
    <t xml:space="preserve">Con la firma del modificatorio No. 4 de 2009, se desplazó el cronograma de obra de la etapa de construcción, mejoramiento y rehabilitación de los trayectos 1, 2, 3, 4 y 6, de 42 meses a 60 meses de ejecución, sin que se considerara el efecto financiero de dicho desplazamiento en el modelo financiero de la concesión </t>
  </si>
  <si>
    <t xml:space="preserve">Presunto detrimento al patrimonio del Estado y a favor del Concesionario en cuantía de $5.775 millones de dic./2004 equivalentes a $7.859 millones de dic./2011 medido en valor presente (VPN), por el desplazamiento del cronograma de 42 meses a 60 meses de ejecución, por lo que el Estado estaría reconociéndole al concesionario un mayor valor de la inversión realizada, generando un posible desequilibrio de la ecuación contractual en contra de los intereses del Estado. </t>
  </si>
  <si>
    <t>Presentar el acuerdo de terminación anticipada aprobado por el tribunal de arbitramento y un informe explicando porque el hallazgo se cierra debido al acuerdo de terminación anticipada de mutuo acuerdo del contrato de concesión.</t>
  </si>
  <si>
    <t>1. Acuerdo conciliatorio de terminación anticipada con Anexo técnico del 6 de febrero de 2015
2. Auto de aprobación del Acuerdo Conciliatorio para la terminación anticipada del Contrato de Concesión de fecha 20 de marzo de 2015
3. Informe financiero explicativo del cierre del hallazgo con base en el Acuerdo conciliatorio de terminación anticipada aprobado por el Tribunal de arbitramento
4. Contrato Estándar 4G
5. Manual de Supervisión e Interventoría
6. Manual de Contratación</t>
  </si>
  <si>
    <r>
      <t>Hecho No 4- Administrativo, Disciplinario y Fiscal- Avance de Obra Trayecto 6</t>
    </r>
    <r>
      <rPr>
        <sz val="11"/>
        <rFont val="Calibri"/>
        <family val="2"/>
        <scheme val="minor"/>
      </rPr>
      <t xml:space="preserve">
De acuerdo a lo comunicado por la entidad,  y lo observado en visita fiscal a las obras de la concesión en los días 22 al 26 de octubre de 2012, se evidenció que el Trayecto 6 presenta un avance aproximado del 20%, a un (1) mes de terminar la etapa de Construcción, Mejoramiento y Rehabilitación (16/11/2012), situación que genera un incumplimiento al cronograma de ejecución vigente y un presunto detrimento en contra de los interese del estado y a favor del concesionario en cuantía de $3.098 millones de pesos de dic./2004 equivalentes a $4.217 millones de dic./2011 medido en valor presente (VPN).
</t>
    </r>
  </si>
  <si>
    <t>Incumplimiento al cronograma de ejecución vigente respecto al avance de obra que presentó el Trayecto 6 (avance del 20%), a un (1) mes de terminar la etapa de Construcción, Mejoramiento y Rehabilitación (16/11/2012)</t>
  </si>
  <si>
    <t>Un presunto detrimento en contra de los interese del estado y a favor del concesionario en cuantía de $3.098 millones de pesos de dic./2004 equivalentes a $4.217 millones de dic./2011 medido en valor presente (VPN).</t>
  </si>
  <si>
    <t xml:space="preserve">La posible indebida indexación de las tarifas de peaje por parte del Concesionario se incluyó dentro de la reforma a la demanda de reconvención radicada ante el Tribunal de Arbitramento de la Cámara de Comercio de Bogotá para que se analice por parte del juez convencional si se presentó un mayor pago por este concepto </t>
  </si>
  <si>
    <t>Obtener decisión de la justicia arbitral que resuelva si efectivamente se presentó una indebida indexación de las tarifas de peaje.</t>
  </si>
  <si>
    <t xml:space="preserve">1. Acuerdo conciliatorio de terminación anticipada con Anexo técnico del 6 de febrero de 2015
2. Auto de aprobación del Acuerdo Conciliatorio para la terminación anticipada del Contrato de Concesión de fecha 20 de marzo de 2015
3. Manual de supervisión e interventoría
4. Contrato Estándar 4G
</t>
  </si>
  <si>
    <r>
      <t xml:space="preserve">Hecho No 6- Administrativo, Disciplinario y Fiscal- Indexación de tarifas </t>
    </r>
    <r>
      <rPr>
        <sz val="11"/>
        <rFont val="Calibri"/>
        <family val="2"/>
        <scheme val="minor"/>
      </rPr>
      <t xml:space="preserve">
Al verificar el esquema tarifario del  contrato de concesión No. 003/2006, se observaron diferencias en algunas de las tarifas de peaje  que ha venido cobrando el concesionario desde  el año 2007 a la fecha, recaudando tarifas en montos superiores a las establecidas en la clausula 19  del contrato y en la resolución 2253 del 31 de mayo de 2006, para algunas categorías de vehículos, configurándose en un posible detrimento en el patrimonio del Estado en cuantía indeterminada, por cuanto este no ha recibido el valor correspondiente a los ingresos adicionales de conformidad con lo establecido en la Clausula 20 numeral 20.3, del mencionado contrato de concesión, dado que estos ingresos adicionales no se reembolsaron a la entidad, a medida que se causaron.
</t>
    </r>
  </si>
  <si>
    <t>No se aplicó el procedimiento de indexación de las tarifas ´para el cobro del peaje, con forme a lo establecido en la clausula 19  del contrato y en la resolución 2253 del 31 de mayo de 2006, para algunas categorías de vehículos.</t>
  </si>
  <si>
    <t>un posible detrimento en el patrimonio del Estado en cuantía indeterminada, por cuanto este no ha recibido el valor correspondiente a los ingresos adicionales de conformidad con lo establecido en la Clausula 20 numeral 20.3, del mencionado contrato de concesión, dado que estos ingresos adicionales no se reembolsaron a la Entidad, a medida que se causaron.</t>
  </si>
  <si>
    <t>1. Acuerdo conciliatorio de terminación anticipada con Anexo técnico del 6 de febrero de 2015
2. Auto 45 del 20 de marzo de 2015 de aprobación del Acuerdo Conciliatorio para la terminación anticipada del Contrato de Concesión
3. Manual de supervisión e interventoría
4. Decreto 4165 de 2011</t>
  </si>
  <si>
    <r>
      <t>Hecho No 7- Administrativo, Disciplinario y Fiscal- Intersección Trayecto 1 con Variante de Ipiales</t>
    </r>
    <r>
      <rPr>
        <sz val="11"/>
        <rFont val="Calibri"/>
        <family val="2"/>
        <scheme val="minor"/>
      </rPr>
      <t xml:space="preserve">
Se  evidencia un presunto detrimento patrimonial en contra de los intereses del estado en cuantía indeterminada por el desplazamiento de las inversiones correspondientes a la intersección Trayecto 1 con Variante de Ipiales, puesto que de acuerdo con lo observado en la visita realizada al proyecto de concesión entre los días 22 al 26 de octubre de 2012, se encontró que a menos de un mes de la terminación de la etapa de construcción, la intersección a desnivel de que trata el numeral 3 del inciso 2.1 del Apéndice A del contrato  de concesión, se encuentra sin construir, sin que a la fecha exista acuerdo entre la Agencia y el concesionario para su próxima construcción (lo que permite concluir que a la terminación de la etapa de construcción no estará construida).
</t>
    </r>
  </si>
  <si>
    <t>La intersección a desnivel de que trata el numeral 3 del inciso 2.1 del Apéndice A del contrato  de concesión, se encuentra sin construir, faltando mes de un  mes para terminar la etapa de Construcción Mejoramiento y Rehabilitación (16/11/2012).</t>
  </si>
  <si>
    <t>Un presunto detrimento patrimonial en contra de los intereses del estado en cuantía indeterminada por el desplazamiento de las inversiones correspondientes a la intersección Trayecto 1 con Variante de Ipiales</t>
  </si>
  <si>
    <t xml:space="preserve">1. Acuerdo conciliatorio de terminación anticipada con Anexo técnico del 6 de febrero de 2015
2. Auto 45 del 20 de marzo de 2015, de aprobación del Acuerdo Conciliatorio para la terminación anticipada del Contrato de Concesión de fecha 20 de marzo de 2015
3. Informe financiero
4. Contrato Estándar 4G
5. Manual de supervisión e interventoría
6. Manual de contratación
</t>
  </si>
  <si>
    <t xml:space="preserve">Mediante auto del 30 de junio de 2016  se ordenó apertura de la I.P. 6-014-16 informada a la ANI con la radicación 20164090664162.
A través del auto de fecha 30 de junio de 2016 radicado en la ANI el 02/08/2016 se decretaron pruebas en desarrollo de la I.P.  6-014-16 con el objeto de establecer si hay lugar a detrimento patrimonial en contra de la Nación como consecuencia  de un presunto desplazamiento de las inversiones correspondientes a la intersección Trayecto 1 con Variante de Ipiales, con base en lo observado en la visita realizada al proyecto de concesión entre los días 22 al 26 de octubre de 2012, en la que se encontró que a menos de un mes de la terminación de la etapa de construcción, la intersección a desnivel de que trata el numeral 3 del inciso 2.1 del Apéndice A del contrato  de concesión,  se encuentra sin construir, sin que a la fecha exista acuerdo entre la Agencia y el concesionario para su próxima construcción. </t>
  </si>
  <si>
    <r>
      <t xml:space="preserve">Hecho No 8- Administrativo, Disciplinario y Fiscal- Mantenimiento Rutinario y Periódico </t>
    </r>
    <r>
      <rPr>
        <sz val="11"/>
        <rFont val="Calibri"/>
        <family val="2"/>
        <scheme val="minor"/>
      </rPr>
      <t xml:space="preserve">
Se  evidencia un presunto detrimento patrimonial en contra de los intereses del estado en cuantía indeterminada, por la variación que implica que el concesionario no ejecutará los mantenimientos rutinario y periódico en las fechas y condiciones inicialmente pactadas, debido al desplazamiento de 42 meses a 60 meses en el cronograma de ejecución de la etapa de Construcción, Mejoramiento y Rehabilitación de los trayectos 1, 2, 3, 4 y 6, ocasionado por la firma del modificatorio No. 4, así como por el retraso observado en el avance de la obra del Trayectos 6.</t>
    </r>
    <r>
      <rPr>
        <b/>
        <sz val="11"/>
        <rFont val="Calibri"/>
        <family val="2"/>
        <scheme val="minor"/>
      </rPr>
      <t xml:space="preserve">
</t>
    </r>
  </si>
  <si>
    <t>Debido al desplazamiento de 42 meses a 60 meses en el cronograma de ejecución de la etapa de Construcción, Mejoramiento y Rehabilitación de los trayectos 1, 2, 3, 4 y 6, ocasionado por la firma del modificatorio No. 4, así como por el retraso observado en el avance de la obra del Trayectos 6, implicó que el concesionario no ejecutará los mantenimientos rutinario y periódico en las fechas y condiciones inicialmente pactadas</t>
  </si>
  <si>
    <t>Un presunto detrimento patrimonial en contra de los intereses del estado en cuantía indeterminada, por el desplazamiento los mantenimientos.</t>
  </si>
  <si>
    <t>1. Acuerdo conciliatorio de terminación anticipada con Anexo técnico del 6 de febrero de 2015
2. Auto 45 del 20 de marzo de 2015, de aprobación del Acuerdo Conciliatorio para la terminación anticipada del Contrato de Concesión
3. Informe financiero explicativo del cierre del hallazgo con base en el Acuerdo conciliatorio de terminación anticipada aprobado por el Tribunal de arbitramento
4. Contrato Estándar 4G
5. Manual de Supervisión e Interventoría
6. Manual de Contratación</t>
  </si>
  <si>
    <t>Este Hallazgo consolida los siguientes: 127-199, 128-200, 129-201 y 131-203. 737-9 y 738-10 de AE2012</t>
  </si>
  <si>
    <r>
      <t xml:space="preserve">H127-199 Áreas De Pesaje </t>
    </r>
    <r>
      <rPr>
        <sz val="11"/>
        <rFont val="Calibri"/>
        <family val="2"/>
        <scheme val="minor"/>
      </rPr>
      <t xml:space="preserve">Según el numeral 4.1.3.3 Áreas de Pesaje, del apéndice B del contrato de concesión Rumichaca – Pasto – Chachagüí – Aeropuerto, a los seis meses después de suscrita el Acta de Inicio de Ejecución del Contrato, deberá existir como mínimo una estación de pesaje fija y una móvil, este plazo se venció el 16 de noviembre de 2007  </t>
    </r>
    <r>
      <rPr>
        <b/>
        <sz val="11"/>
        <rFont val="Calibri"/>
        <family val="2"/>
        <scheme val="minor"/>
      </rPr>
      <t xml:space="preserve">
H128-200  Áreas de Servicio</t>
    </r>
    <r>
      <rPr>
        <sz val="11"/>
        <rFont val="Calibri"/>
        <family val="2"/>
        <scheme val="minor"/>
      </rPr>
      <t xml:space="preserve"> Según el numeral 4.2.1. Áreas de Servicio, del apéndice B del contrato de concesión Rumichaca – Pasto – Chachagüí – Aeropuerto, a partir de los seis meses siguientes a la suscripción el Acta de Inicio de Ejecución del Contrato, deben permanecer, en funcionamiento como mínimo dos Áreas de Servicio en los sitios que proponga el Concesionario y que correspondan a los de mayor demanda,</t>
    </r>
    <r>
      <rPr>
        <b/>
        <sz val="11"/>
        <rFont val="Calibri"/>
        <family val="2"/>
        <scheme val="minor"/>
      </rPr>
      <t xml:space="preserve">  
H129-201 Centro de Control de Operación  Según el numeral 4.3.</t>
    </r>
    <r>
      <rPr>
        <sz val="11"/>
        <rFont val="Calibri"/>
        <family val="2"/>
        <scheme val="minor"/>
      </rPr>
      <t xml:space="preserve"> Centros de Control de Operación, del apéndice B del contrato de concesión Rumichaca – Pasto – Chachagüí – Aeropuerto, será obligación del Concesionario construir, operar y mantener en funcionamiento, durante todo el período de la concesión, por lo menos un (1) Centro de Control de Operación</t>
    </r>
    <r>
      <rPr>
        <b/>
        <sz val="11"/>
        <rFont val="Calibri"/>
        <family val="2"/>
        <scheme val="minor"/>
      </rPr>
      <t xml:space="preserve">
H131-203 - Estaciones de Peajes Las estaciones de peaje de la concesión Rumichaca – Pasto – Chachagüí – </t>
    </r>
    <r>
      <rPr>
        <sz val="11"/>
        <rFont val="Calibri"/>
        <family val="2"/>
        <scheme val="minor"/>
      </rPr>
      <t xml:space="preserve">Aeropuerto no están operando de acuerdo al Apéndice B-1 al contrato de concesión referente a especificaciones técnicas de construcción, mantenimiento y operación de las instalaciones de peajes y equipos (por ejemplo, las estaciones de peaje de Daza y de Cano no tienen peanas y operan con tiquetes manuales), sin que se hayan aplicado las sanciones correspondientes por el incumplimiento, esto debido a deficiencia en el control y supervisión de la entidad sobre el contrato, lo que ocasiona un presunto desequilibrio del contrato a favor del concesionario al no haberse hecho las inversiones </t>
    </r>
    <r>
      <rPr>
        <b/>
        <sz val="11"/>
        <rFont val="Calibri"/>
        <family val="2"/>
        <scheme val="minor"/>
      </rPr>
      <t xml:space="preserve">
H 737- 9-  AF2012 - Administrativo, Disciplinario y Fiscal- Estaciones de Pesaje
</t>
    </r>
    <r>
      <rPr>
        <sz val="11"/>
        <rFont val="Calibri"/>
        <family val="2"/>
        <scheme val="minor"/>
      </rPr>
      <t xml:space="preserve">Se evidencia presunto detrimento al patrimonio del Estado, en cuantía indeterminada, representado por los costos de operación y mantenimiento de la estación fija no construida, sumado al valor de la inversión necesaria para la construcción de dicha estación y de las instalaciones no construidas por el concesionario y que fueron adecuadas de la infraestructura existente del INVIAS y del costo financiero del desplazamiento de las inversiones en el tiempo. Lo anterior ya que en la visita efectuada por la CGR el día 22 de octubre de 2012 se pudo observar que en  las instalaciones de la Estación de Peaje El Placer opera una Estación de Pesaje móvil, que solo opera en el sentido Rumichaca – Pasto, contrario a lo establecido en el contrato de concesión, toda vez que los controles de pesaje se deberán realizar en los dos sentidos de circulación del tránsito. El concesionario tiene otra báscula móvil operando en el Trayecto 4 cercana a la intersección de Daza. </t>
    </r>
    <r>
      <rPr>
        <b/>
        <sz val="11"/>
        <rFont val="Calibri"/>
        <family val="2"/>
        <scheme val="minor"/>
      </rPr>
      <t xml:space="preserve">
Hecho No 10- Administrativo, Disciplinario y Fiscal- Áreas de Servicio
</t>
    </r>
    <r>
      <rPr>
        <sz val="11"/>
        <rFont val="Calibri"/>
        <family val="2"/>
        <scheme val="minor"/>
      </rPr>
      <t>Se evidencia un presunto detrimento al patrimonio del Estado, en cuantía indeterminada, representado por los costos de operación y mantenimiento del área no construida y del costo financiero del desplazamiento de las inversiones en el tiempo. En visita efectuada por la CGR el día 22 de octubre de 2012 se inspeccionó el Área de Servicio Norte, ubicada en zona aledaña a la estación de Peaje de Daza, la cual si bien ya está operando, no se encontró que exista señalización informativa que le indique al usuario de la vía qué son estas instalaciones y que servicios le presta y a los cuales tiene derecho por el pago de su peaje, adicionalmente, en el tema de sanitarios, de zonas de alimentación, de oficina de policía de carreteras, de enfermería (por ejemplo), se encontró que por lo menos en lo que respecta al Área de servicio norte, las instalaciones construidas por el concesionario no cumplen con las áreas mínimas establecidas en el contrato de concesión (apéndice B), por cuanto no cuentan con oficinas de Policía de Carreteras, zonas de alimentación, teléfonos públicos, etc., y más bien se pudo observar que estas instalaciones funcionan como área administrativa del concesionario, haciendo que se pierda el fin esencial de estas áreas de servicio, el cual es “prestar servicio de atención a los usuarios”, sin embargo al no estar concentrados los servicios en un solo lugar y algunos de ellos ser prestados por terceros contratados por el concesionario y que no son prestados de manera permanente (sino que se prestan de acuerdo a los horarios del tercero), se rompe con el principio de regularidad en la prestación del servicio.</t>
    </r>
  </si>
  <si>
    <t>Las instalaciones de las áreas de servicio construidas por el concesionario no cumplen con las áreas mínimas establecidas en el contrato de concesión (apéndice B)</t>
  </si>
  <si>
    <t>Se evidencia un presunto detrimento al patrimonio del Estado, en cuantía indeterminada, representado por los costos de operación y mantenimiento del área no construida y del costo financiero del desplazamiento de las inversiones en el tiempo.</t>
  </si>
  <si>
    <t>Conforme a la documentación aportada por la supervisión el contrato, evaluar la procedencia del inicio de proceso sancionatorio</t>
  </si>
  <si>
    <t>1. Acuerdo conciliatorio de terminación anticipada
2. Auto No 45 de 20 de marzo de 2015
3. Manual de Supervisión e Interventoría
4. Memo a DJ de información de cierre de procesos sancionatorios
5. Contrato estándar 4G</t>
  </si>
  <si>
    <r>
      <t xml:space="preserve">Hecho No 11- Administrativo, Administrativo, Disciplinario y Penal- Acta de Inicio Etapa de Construcción. </t>
    </r>
    <r>
      <rPr>
        <sz val="11"/>
        <rFont val="Calibri"/>
        <family val="2"/>
        <scheme val="minor"/>
      </rPr>
      <t>El día 16 de noviembre de 2007, Inco y el Concesionario Devinar suscribieron el acta de inicio de la etapa de construcción, mejoramiento y rehabilitación del contrato de concesión No 003 de 2006, en el cual las partes en el considerando No 4 señalan que “Teniendo en cuenta las anteriores consideraciones el INCO manifiesta que DEVINAR S.A., ha dado cumplimiento a todos los requisitos establecidos en el contrato de concesión No 003 de 2006, apéndices y anexos para dar inicio a la etapa de construcción, mejoramiento y rehabilitación”. Sin embargo, esta afirmación no coincide con la realidad del momento, puesto que la clausula 65.1 del contrato de concesión señalo lo siguiente: “En ningún caso se deberá dar inicio a la etapa de construcción, mejoramiento y rehabilitación sin que se hayan designado las Firmas Asesora Financiera, Asesora de Ingeniería y el Asesor Jurídico que actuarán como amigables componedores financieros, técnicos y/o jurídico para dirimir las controversias en el desarrollo del contrato…”.</t>
    </r>
    <r>
      <rPr>
        <sz val="8"/>
        <color indexed="8"/>
        <rFont val="Arial"/>
        <family val="2"/>
      </rPr>
      <t/>
    </r>
  </si>
  <si>
    <t>Las partes suscribieron acta de inicio de la etapa de construcción, mejoramiento y rehabilitación del contrato de concesión No 003 de 2006, sin que se hubiesen cumplido con todos los requisitos.</t>
  </si>
  <si>
    <t>La situación descrita denota deficiencias en la supervisión, evaluación y control por parte de la agencia en el cumplimiento de las obligaciones del concesionario para la suscripción de actas en las diferentes etapas del proyecto.</t>
  </si>
  <si>
    <r>
      <rPr>
        <b/>
        <sz val="11"/>
        <rFont val="Calibri"/>
        <family val="2"/>
        <scheme val="minor"/>
      </rPr>
      <t xml:space="preserve">Teniendo en cuenta que actualmente las controversias contractuales están siendo dirimidas por un Tribunal de Arbitramento como mecanismo de solución de controversias, </t>
    </r>
    <r>
      <rPr>
        <b/>
        <u/>
        <sz val="11"/>
        <rFont val="Calibri"/>
        <family val="2"/>
        <scheme val="minor"/>
      </rPr>
      <t>no es posible adoptar acciones de mejora al respecto</t>
    </r>
    <r>
      <rPr>
        <u/>
        <sz val="11"/>
        <rFont val="Calibri"/>
        <family val="2"/>
        <scheme val="minor"/>
      </rPr>
      <t>.</t>
    </r>
    <r>
      <rPr>
        <sz val="11"/>
        <rFont val="Calibri"/>
        <family val="2"/>
        <scheme val="minor"/>
      </rPr>
      <t xml:space="preserve"> En todo caso, tal como se informó a la CGR la falta de designación de las firmas asesora financiera, asesora jurídica y asesora técnica no invalidan el inicio del contrato por cuanto consisten en una previsión contractual para la solución de conflictos, pero no en un requisito técnico o legal para la ejecución de éste.</t>
    </r>
  </si>
  <si>
    <t>No es posible adoptar acciones de mejora al respecto. No obstante lo anterior como acción preventiva se propone la elaboración de  una Circular en la que se refuercen los temas relacionados con sus obligaciones técnicas y administrativas para el cumplimiento de los Contratos por parte de los Supervisores e Interventores</t>
  </si>
  <si>
    <t>1. Manual de contratación
2. Resolución de bitácora 
3. Manual de Supervisión e Interventoría
4. Modelo Contrato Estándar 4G</t>
  </si>
  <si>
    <r>
      <t xml:space="preserve">Hecho No 13- Administrativo y Disciplinario- Terminación de Obras de la Variante de Ipiales. </t>
    </r>
    <r>
      <rPr>
        <sz val="11"/>
        <rFont val="Calibri"/>
        <family val="2"/>
        <scheme val="minor"/>
      </rPr>
      <t xml:space="preserve">Las obras para la finalización de la Variante Ipiales y conexión a la vía Panamericana se encuentran ejecutadas en su totalidad, sin embargo no se encontró una modificación del Contrato de Concesión No 003 de 2006 que respalden dicha construcción, aunado al hecho que se utilizaron predios, que los propietarios entregaron al Concesionario de manera anticipada para que se ejecutara la obra, sin que a la fecha, algunos de ellos se hayan pagado. </t>
    </r>
    <r>
      <rPr>
        <sz val="8"/>
        <color indexed="8"/>
        <rFont val="Arial"/>
        <family val="2"/>
      </rPr>
      <t/>
    </r>
  </si>
  <si>
    <t xml:space="preserve">En el acta de entendimiento No 1 del 09 de septiembre de 2008 las partes acordaron que en el otrosí No 4 (próximo a firmarse) se incluiría la realización de los estudios y diseños definitivos, así como la terminación de la construcción de la variante de Ipiales. Sin embargo, el 30 de diciembre de 2009 se suscribió el mencionado modificatorio en el cual no se incluyó la realización de obras de construcción para la terminación de la variante de Ipiales (la cual ya se había efectuado). </t>
  </si>
  <si>
    <t>Las conductas descritas pueden tener una presunta incidencia disciplinaria por el posible incumplimiento de los artículos 25, principio de economía y 26, principio de responsabilidad, establecidos en la Ley 80 de 1993.</t>
  </si>
  <si>
    <t>Efectivamente no se suscribió una modificación contractual que ampare la modificación del trayecto No 2. En relación con el tema predial se debe decir que ni el INCO ni la ANI han efectuado el pago de predios para la ejecución de la obra de la variante de Ipiales, en tanto no se encuentran soportes contractuales que permitan hacerlo.</t>
  </si>
  <si>
    <t>Cumplir con lo establecido en el Contrato de Concesión No. 003 de 2006.</t>
  </si>
  <si>
    <t>1. Informe DJ sobre proceso de reparación directa relacionado con los predios adquiridos para la terminación de la variante por un trazado diferente al establecido en el alcance del contrato de concesión 003 de 2006
2. Informe predial
3. Acuerdo conciliatorio de terminación anticipada suscrito el 6-feb-2015
4. Auto No. 45 del 20-mar-2015 aprobación del acuerdo conciliatorio por parte del tribunal de Arbitramento
5.Manual de Supervisión e Interventoría
6. Contrato Estándar 4G</t>
  </si>
  <si>
    <r>
      <t xml:space="preserve">Hecho No 15- Administrativo y Disciplinario- Actualización del Ingreso Esperado- </t>
    </r>
    <r>
      <rPr>
        <sz val="11"/>
        <rFont val="Calibri"/>
        <family val="2"/>
        <scheme val="minor"/>
      </rPr>
      <t xml:space="preserve">No se encontró documento modificatorio contractual, en el cual las partes definieran el Valor del Ingreso Esperado de la Concesión a la fecha, con ocasión al modificatorio No.1 en el cual el ingreso esperado se incrementó en la suma de $437.069 millones de dic./2004 quedando en un total de $736.069 millones de dic./2004, teniendo en cuenta que la entidad realizó un aporte adicional de $29.000 millones de dic./2009. </t>
    </r>
    <r>
      <rPr>
        <sz val="8"/>
        <color indexed="8"/>
        <rFont val="Arial"/>
        <family val="2"/>
      </rPr>
      <t/>
    </r>
  </si>
  <si>
    <t xml:space="preserve">No se encontró documento modificatorio contractual, en el cual las partes definieran el Valor del Ingreso Esperado de la Concesión a la fecha, con ocasión al modificatorio No.1 en el cual el ingreso esperado se incrementó en la suma de $437.069 millones de dic./2004 quedando en un total de $736.069 millones de dic./2004, teniendo en cuenta que la entidad realizó un aporte adicional de $29.000 millones de dic./2009. </t>
  </si>
  <si>
    <t>Las conductas descritas tienen una presunta incidencia penal y disciplinaria por el incumplimiento de los artículos 25, principio de economía y 26, principio de responsabilidad, establecidos en la Ley 80 de 1993, debido a que con los hechos mencionados se está efectuando una gestión antieconómica para el Estado en cuanto a los pagos que efectúa el concesionario y a los cambio que realiza al contrato de concesión, principalmente en el valor del ingreso esperado, siendo este un elemento esencial del contrato entendido como el total de ingresos que espera recibir el Concesionario a través del recaudo de peajes durante el termino del proyecto por la ejecución del alcance del proyecto</t>
  </si>
  <si>
    <t xml:space="preserve">La situación presentada, se incluyó dentro de la reforma a la demanda de reconvención radicada ante el Tribunal de Arbitramento de la Cámara de Comercio de Bogotá para que se analice por parte del juez convencional, la ejecución del Alcance Opcional del Túnel de Daza con diseños y dimensiones, al parecer diferentes a las establecidas en el Pliego de Condiciones y  el Contrato de Concesión No. 003 de 2006. </t>
  </si>
  <si>
    <t>Obtener decisión de la justicia arbitral sobre el hecho</t>
  </si>
  <si>
    <t>1. Acuerdo conciliatorio de terminación anticipada con Anexo técnico del 6 de febrero de 2015
2. Auto 45 del 20 de marzo de 2015 de aprobación del Acuerdo Conciliatorio para la terminación anticipada del Contrato de Concesión de fecha 20 de marzo de 2015
3. Contrato Estándar 4G
4. Manual de contratación 
5. Resolución de Bitácora</t>
  </si>
  <si>
    <r>
      <t xml:space="preserve">Hecho No 16- Administrativo y Disciplinario- Cumplimiento de Resolución No 1521 del 22/04/2008
</t>
    </r>
    <r>
      <rPr>
        <sz val="11"/>
        <rFont val="Calibri"/>
        <family val="2"/>
        <scheme val="minor"/>
      </rPr>
      <t>En visita al proyecto efectuada los días 22 al 26 de octubre del corriente, se evidencia que el tramo de vía comprendido entre el PR 32+500 (entrada al aeropuerto) al PR 36+000 (zona de operación de pesajes) de la carretera Pasto- Chachagüi- Aeropuerto- Mojarras en longitud aproximada de 3,5 Kms, no ha sido entregado al concesionario ni incluido en el contrato de concesión No 003 de 2006.</t>
    </r>
    <r>
      <rPr>
        <sz val="8"/>
        <color indexed="8"/>
        <rFont val="Arial"/>
        <family val="2"/>
      </rPr>
      <t/>
    </r>
  </si>
  <si>
    <t>Se está incumpliendo desde hace más de cuatro (4) años lo ordenado por el Ministerio de Transporte .</t>
  </si>
  <si>
    <t xml:space="preserve"> Como consecuencia de esto, al tramo de vía señalado no se le ha efectuado los mantenimientos periódicos y rutinarios lo que ha contribuido a su deterioro físico.</t>
  </si>
  <si>
    <t xml:space="preserve"> El contrato de concesión fue terminado con la suscripcion del Acuerdo conciliatorio de terminación anticipada del contrato, y por consiguiente revertido al INVIAS desde el pasado 4 de mayo de 2015. Con la implementación del Modelo Estandar 4G, el manual de contratación y el manual de interventoria y supervisión, se buscan evitar futuros hallazgos similares en otras concesiones.</t>
  </si>
  <si>
    <t>Con la implementación del Modelo Estandar 4G, el manual de contratación y el manual de interventoria y supervisión, se buscan evitar futuros hallazgos similares en otras concesiones.</t>
  </si>
  <si>
    <t>1. Acuerdo conciliatorio para la terminación anticipada del contrato
2. Auto de aprobación del Acuerdo proferido por el Tribunal de Arbitramento. 
3. Manual de Contratación
4. Acta de reversión del corredor al Invias
5. Resolución bitácora
6. Manual de interventoría y Supervisión</t>
  </si>
  <si>
    <t>1. Acuerdo conciliatorio para la terminación anticipada del contrato
2. Auto de aprobación del Acuerdo proferido por el Tribunal de Arbitramento 
3. Manual de Contratación
4. Acta de reversión del corredor al Invias
5. Resolución bitácora
6. Manual de interventoría y Supervisión</t>
  </si>
  <si>
    <t>Se requiere incorporar como Unidad de Medida, un documento que confirme la obligación o no de haber recibido y entregado el tramo en mención.</t>
  </si>
  <si>
    <t>INF. 7
MM&amp;D
Rad. No. 2016-409-092155-2 Pag. 38</t>
  </si>
  <si>
    <t>Este Hallazgo consolida los siguientes: 489-65, 504-80, 589-174 y 678-254 de AE2011. 745-17 de AE2012</t>
  </si>
  <si>
    <r>
      <t>H 489- 65 AE2011-Administrativo -Pereira la Victoria -</t>
    </r>
    <r>
      <rPr>
        <sz val="11"/>
        <rFont val="Calibri"/>
        <family val="2"/>
        <scheme val="minor"/>
      </rPr>
      <t xml:space="preserve"> Documentos Soportes y Estudios Otrosí 5. Se evidencia la equivalencia financiera entre los valores globales que debía de aportar el INCO y el Ingreso Esperado adicional propuesto por el Concesionario, así mismo, donde se determina que la propuesta financiera es razonable. No suministraron los documentos soportes ni los estudios realizados donde se evidencie la conclusión de que no se modifican las condiciones de igualdad y donde se evidencia la equivalencia financiera entre los valores globales que debía de aportar el INCO y el Ingreso Esperado </t>
    </r>
    <r>
      <rPr>
        <b/>
        <sz val="11"/>
        <rFont val="Calibri"/>
        <family val="2"/>
        <scheme val="minor"/>
      </rPr>
      <t xml:space="preserve">
H 504-80 - AE2011-  Administrativo -Pereira la Victoria - </t>
    </r>
    <r>
      <rPr>
        <sz val="11"/>
        <rFont val="Calibri"/>
        <family val="2"/>
        <scheme val="minor"/>
      </rPr>
      <t>Suministro de Información. El procedimiento para el análisis de la Concesión Pereira la Victoria se vio limitado por cuanto la información requerida por este Ente de Control mediante los oficios AUD-INCO- 148  del 16 de Febrero de 2012, AUD-INCO- 153 del 20 de Febrero de 2012, AUD-INCO- 166 del 24 de Febrero de 2012  y AUD-INCO- 177 del 28 de Febrero de 2012 fue suministrada extemporáneamente y otra no ha sido suministrada, lo que dio lugar a la iniciación de un proceso sancionatorio</t>
    </r>
    <r>
      <rPr>
        <b/>
        <sz val="11"/>
        <rFont val="Calibri"/>
        <family val="2"/>
        <scheme val="minor"/>
      </rPr>
      <t xml:space="preserve">.
H 598-174. AE2011-  Administrativo y Disciplinario - DEVINORTE – </t>
    </r>
    <r>
      <rPr>
        <sz val="11"/>
        <rFont val="Calibri"/>
        <family val="2"/>
        <scheme val="minor"/>
      </rPr>
      <t xml:space="preserve">Estudios Previos de Modificaciones del Contrato. Las modificaciones al contrato de concesión no se encuentran soportadas por estudios técnicos, legales y financieros, como lo exige la Ley 80 de 1993; de acuerdo con la información solicitada a la Entidad y la respuesta  dada a la misma mediante Oficio 2011-305-004568-3 del 31 de octubre de 2011, en el numeral 6,  manifiesta “ ...Las justificaciones  de las adiciones y otrosíes suscritos se encuentran en los considerandos de los mismos documentos.”, lo anterior se configura en una situación con  presunta incidencia disciplinaria.
</t>
    </r>
    <r>
      <rPr>
        <b/>
        <sz val="11"/>
        <rFont val="Calibri"/>
        <family val="2"/>
        <scheme val="minor"/>
      </rPr>
      <t>H 678- 254 AE2011 -Administrativo y Disciplinario -</t>
    </r>
    <r>
      <rPr>
        <sz val="11"/>
        <rFont val="Calibri"/>
        <family val="2"/>
        <scheme val="minor"/>
      </rPr>
      <t>Desarrollo Vial del Oriente de Medellín y Valle de Rionegro</t>
    </r>
    <r>
      <rPr>
        <b/>
        <sz val="11"/>
        <rFont val="Calibri"/>
        <family val="2"/>
        <scheme val="minor"/>
      </rPr>
      <t xml:space="preserve"> -</t>
    </r>
    <r>
      <rPr>
        <sz val="11"/>
        <rFont val="Calibri"/>
        <family val="2"/>
        <scheme val="minor"/>
      </rPr>
      <t xml:space="preserve"> Seguimiento a la Concesión. Se presentan deficiencias en la custodia de los archivos, situación evidenciada en la entrega de los mismos por cuanto no fueron aportados todos los soportes requeridos por la Contraloría, toda vez que la Entidad en su respuesta informa que no se encuentran en sus archivos; tal como se expresa en sus comunicaciones 2001-305—018036-1 del 28/12/2011 y 2012-100-001198-1 del 31/01/2012, relacionada con el Acta de Acuerdo del 23/08/2000 del Convenio interadministrativo del 21 de julio de 2000</t>
    </r>
    <r>
      <rPr>
        <b/>
        <sz val="11"/>
        <rFont val="Calibri"/>
        <family val="2"/>
        <scheme val="minor"/>
      </rPr>
      <t xml:space="preserve">
H 745- 17 AF2012- Administrativo- Rumichaca Pasto Chachagüí-  Suministro de Información del Proyecto. </t>
    </r>
    <r>
      <rPr>
        <sz val="11"/>
        <rFont val="Calibri"/>
        <family val="2"/>
        <scheme val="minor"/>
      </rPr>
      <t>El procedimiento para el análisis de la Concesión Rumichaca- Pasto- Chachagüi- Aeropuerto se vio limitado por cuanto la información requerida por este Ente de Control mediante los oficios AUD-INCO- 075 del 02 de agosto de 2012 y AEF-CC-008 del 04 de octubre de 2012 fue suministrada extemporáneamente y otra no ha sido suministrada.</t>
    </r>
  </si>
  <si>
    <t>La entidad suministra la información de manera incompleta y extemporánea.</t>
  </si>
  <si>
    <t>Dicha situación obstaculizó el buen desarrollo de la Actuación Especial de Fiscalización  que se adelantó en la Agencia Nacional de Infraestructura, teniendo en cuenta que la CGR reiteró la información solicitada y la cual fue suministrada extemporáneamente, de forma parcial, o no fue suministrada, hasta el punto que se hizo necesario la iniciación el 21/08/2012 de un proceso administrativo sancionatorio contra la entidad por los hechos antes mencionados, todo esto impidió el cabal cumplimiento de las funciones asignadas a la Contraloría General de la República.</t>
  </si>
  <si>
    <t xml:space="preserve">Fortalecer el archivo documental de la entidad, su organización y funcionamiento y los lineamientos relacionados con los soportes documentales para las modificaciones contractuales.  
</t>
  </si>
  <si>
    <t>Asegurar la existencia y disponibilidad de los documentos soporte de las modificaciones contractuales.</t>
  </si>
  <si>
    <t>VAF
1. Contrato de Firma
2. Índice
3. Memorando Interno a VGC
4. Numeración actos Admón.. Por Orfeo
5. Circular
VGC / VE
6. Actas del proceso de búsqueda de los documentos
JURIDICA
7. Resolución 959 de 2013 - Procedimiento Bitácoras para modificaciones contractuales</t>
  </si>
  <si>
    <t>VAF
1. Contrato de Firma
2. Índice
3. Memorando Interno a VGC
4. Numeración actos Admón.. Por Orfeo
5. Circular
VGC / VE
6. Actas del proceso de búsqueda de los documentos.
JURIDICA
7. Resolución 959 de 2013 - Procedimiento Bitácoras para modificaciones contractuales</t>
  </si>
  <si>
    <t>Grupo Interno de Trabajo Carretero,Administrativa</t>
  </si>
  <si>
    <t>Grupo Interno de Trabajo Carretero - Administrativa</t>
  </si>
  <si>
    <t>Vicepresidencia de Gestión Contractual - Vicepresidencia Ejecutiva - Vicepresidencia Administrativa y Financiera</t>
  </si>
  <si>
    <r>
      <t xml:space="preserve">Andrés Figueredo - Germán Córdoba - </t>
    </r>
    <r>
      <rPr>
        <b/>
        <sz val="11"/>
        <rFont val="Calibri"/>
        <family val="2"/>
        <scheme val="minor"/>
      </rPr>
      <t>María Clara Garrido</t>
    </r>
  </si>
  <si>
    <r>
      <t xml:space="preserve">Hecho No 19- Administrativo- - Dotación a Policía de Carreteras
</t>
    </r>
    <r>
      <rPr>
        <sz val="11"/>
        <rFont val="Calibri"/>
        <family val="2"/>
        <scheme val="minor"/>
      </rPr>
      <t>En visita al proyecto efectuado por la CGR los días 22 al 26 de Octubre de 2012 se evidencio que los equipos para el control de la velocidad y de consumo de alcohol no están siendo utilizados y según información de la Policía de Carreteras.</t>
    </r>
  </si>
  <si>
    <t xml:space="preserve">Los elementos dados ya no cumplen con las especificaciones técnicas requeridas por la norma, la cual cambio posteriormente al acta de entrega de fecha 21 de diciembre de 2007 en la cual el Concesionario entregó  a la Policía de Carreteras –Seccional Nariño, vehículos y equipos requeridos por éstos para el cabal cumplimiento de sus funciones de ley.  </t>
  </si>
  <si>
    <t>De acuerdo a lo antes expuesto, se advierte a la Agencia, que de no tomarse las medidas correctivas, con el fin de concertar la entrega oportuna de los equipos de control requeridos por la Policía de Carreteras para la prevención de accidentes y contribuir en reducir los índices de accidentalidad tanto en número como en gravedad dentro del proyecto, se estaría en contravía de la seguridad vial a que tienen derecho de los usuarios de la vía.</t>
  </si>
  <si>
    <t>1. Acuerdo conciliatorio de terminación anticipada
2. Auto No 45 de 20 de marzo de 2015
3. Manual de Supervisión e Interventoría
4. Memo a DJ de información de cierre de procesos sancionatorios</t>
  </si>
  <si>
    <r>
      <t>HECHO No 1- RECURSOS ASIGNADOS PARA LA  ADQUISICIÓN PREDIAL -</t>
    </r>
    <r>
      <rPr>
        <sz val="11"/>
        <rFont val="Calibri"/>
        <family val="2"/>
        <scheme val="minor"/>
      </rPr>
      <t>Con relación a los recursos destinados (anexo 12) para la compra y compensaciones sociales dentro del contexto predial, se estableció que se presentó una deficiente estimación de éstos, ya que al comparar el valor estimado frente a lo requerido se presentan para cada uno de los tramos variaciones significativas siendo el 4, 3 y 1, los de mayor impacto.</t>
    </r>
  </si>
  <si>
    <t>Ahora bien, respecto a los factores  incidentes en dicho incremento están :
• Incremento de las áreas, ya que para el tramo 3, correspondió al orden de 356.432 m², y para el tramo 3A de 81.065 m²
• Compra de franjas adicionales debido a que se constituyen áreas que con base a lo normado a nivel municipal no son desarrollables.
• Incremento del presupuesto estimado en el tema de compensaciones sociales, tema regulado a través de la Resolución 545 de 2008.</t>
  </si>
  <si>
    <t xml:space="preserve">Finalmente es de indicar que en el informe de diagnóstico efectuado por el Consorcio Interconcesiones, la cual es la encargada de ejercer la interventoría, de fecha de octubre de 2012, se indica que dentro de las deudas contraídas por la Agencia Nacional de Infraestructura con el Concesionario, dentro de los rubros de mayor peso esta las contingencias prediales que representan aproximadamente el 21% </t>
  </si>
  <si>
    <t>Implementar las acciones requeridas para verificar que los recursos requeridos para el Fondo de Contingencias ya fueron asignados por el MINISTERIO DE HACIENDA</t>
  </si>
  <si>
    <t>Disponer de los recursos prediales requeridos</t>
  </si>
  <si>
    <t>1. Oficio a Min Hacienda
2. Recopilar documentos que soporten que los recursos fueron situados por el MINHACIENDA (5 resoluciones de contingencia)
3. Informe de interventoría que validan las negociaciones con el Concesionario
4. Informe de seguimiento de la Gerencia Predial
5. Contrato estándar 4G
6. Procedimientos para Gestión Predial
7. Informe de cierre</t>
  </si>
  <si>
    <t>Agregar unidad de medida que confirme que los $60,540 MM fueron efectivamente situados (se sugiere incorporar el documento que confirme el giro correspondiente al Ministerio de Hacienda)
En último cargue de Sireci, no se habían incluido las UM 4 y 5:
4. Contrato estándar 4G
5. Procedimientos para Gestión Predial</t>
  </si>
  <si>
    <t>Mayores recursos para riesgo predial</t>
  </si>
  <si>
    <r>
      <rPr>
        <b/>
        <sz val="11"/>
        <rFont val="Calibri"/>
        <family val="2"/>
        <scheme val="minor"/>
      </rPr>
      <t>HECHO No. 2 - ESTRUCTURA CONTRACTUAL DEL ADICIONAL PARA EL MANEJO DE RECURSOS ORIENTADOS A LA ADQUISICIÓN DE PREDIOS</t>
    </r>
    <r>
      <rPr>
        <sz val="11"/>
        <rFont val="Calibri"/>
        <family val="2"/>
        <scheme val="minor"/>
      </rPr>
      <t>: Dentro del Adicional No.1 de 2010, no se estableció la apertura de una subcuenta específica para el manejo de los recursos de adquisición predial, y por ende estos son administrados en el Fondo General de la Fiducia, lo anterior genera que:  Al no manejar los valores en una cuenta individual afecta negativamente el control y seguimiento de las obligaciones contraídas por la Agencia en la Cláusula Octava del precitado Adicional, en lo relacionado con aportes adicionales que no puedan ser cubiertos por el Fondo de Contingencias, toda vez que el Ente Estatal frente a éstos Mayores Recursos debe  reconocer una tasa del 11.33% e.a. (efectiva anual)  en términos reales; determinante que conlleva al oportuno proceso de planificación presupuestal para gestionar los recursos, incluyendo su financiación, en pro de la racionalización en la administración de lo estatal. La Contraloría requirió , el suministro de una certificación que indicara las fechas y valores de los aportes adicionales efectuados por el Concesionario frente a la situación deficitaria de los recursos inicialmente previstos en el Patrimonio Autónomo. La cual no fue no fue allegada, sin embargo la Agencia envió certificación expedida por la Fiduciaria de Occidente S.A. del Fideicomiso No.3-034, por concepto de pago de predios para el periodo comprendido entre septiembre de 2010 a septiembre de 2012, así: (ver cuadro informe)</t>
    </r>
  </si>
  <si>
    <t>De lo anterior se concluye que a la fecha no se cuenta con la información necesaria en forma oportuna que permita ejercer un adecuado control, sobre el proceso de financiación efectuado por COVIANDES, y por ende se genera incertidumbre frente a los posibles gastos financieros que ha podido incurrir éste, cuando el reporte de la contingencia fue comunicado por el Concesionario desde septiembre de 2011 . Además, para el proyecto el valor destinado para la gestión predial correspondió al orden de 28.048 millones en  pesos de 2008, cifra la cual a septiembre de 2012 correspondería a $31.326 millones, en contradicción a la suma reportada por la Fiduciaria por un total de $70.205 millones.  De igual forma, en la clausula octava del Adicional No.1 de 2010, no se detalló la forma ni los mecanismos ha implementarse, en caso de requerirse aportes de mayores recursos de los inicialmente previstos por parte del Concesionario, ante  la falta de disponibilidad presupuestal para llevar a cabo la gestión predial, óbice para tener parámetros exigibles en el momento de conminar la información financiera, dando lugar a la interpretación propia de cada una de las partes;  situación que se evidenció en la respuesta suministrada por COVIANDES en oficio 2012-409—004185-2 de febrero 15 del 2012, donde se indica que “(..) la Fiduciaria de Occidente no puede expedir una certificación como la solicitada, por cuanto quien adelanta toda la gestión contractual por compra de predios es la propia Concesionaria.”</t>
  </si>
  <si>
    <t xml:space="preserve">Lo anterior conlleva a no contar con un reporte de  flujo de caja específico para el tema,   lo cual hace que el control y seguimiento sea dispendioso y por ende, no oportuno, en particular para  determinar las fechas de los mayores aportes realizados por el Concesionario, y obtener así la información necesaria  para planificar eficientemente la estimación de los recursos necesarios para los aportes de las obligaciones contingentes derivados del riesgo predial, dentro de las apropiaciones presupuestales, en concordancia con lo establecido en el Artículo 41 del Decreto 423 de 2001 . </t>
  </si>
  <si>
    <t xml:space="preserve">Lograr un seguimiento adecuado a los recursos destinados para adquisición de predios , a través de la presentación de informes periódicos por parte de  la Interventoría del proyecto. </t>
  </si>
  <si>
    <t>1. Informe de Interventoría (3)
2. Informe Gerencia Predial
3. Procedimientos de gestión predial
4. Manual de interventoría y supervisión</t>
  </si>
  <si>
    <r>
      <t>HECHO No.3 - INTERVENTORIA:</t>
    </r>
    <r>
      <rPr>
        <sz val="11"/>
        <rFont val="Calibri"/>
        <family val="2"/>
        <scheme val="minor"/>
      </rPr>
      <t xml:space="preserve"> Teniendo en cuenta lo observado por la Contraloría General de la republica, en el informe de Auditoría efectuada  a las once concesiones carreteras de fecha de junio 08 de 2012 (hallazgo No.52) , donde se indica la ausencia de Interventoría en el tiempo comprendido entre el 23/12/2011 hasta 10/01/2012; adicional a ello se observó que entre el lapso de julio a diciembre de la vigencia 2011 el contrato de interventoría No.046 de 2008 suscrito con el consorcio Ponce-MNV para el proyecto de concesión en comento, incluyendo el Adicional No1 de 2010, </t>
    </r>
  </si>
  <si>
    <t>presentó debilidades en su ejecución a causa de la intervención de la Superintendencia de Sociedades a las empresas constituidas por el grupo Nule.</t>
  </si>
  <si>
    <t>Lo anteriormente mencionado, derivó en un impacto negativo en el adecuado seguimiento y control al proceso de gestión predial, hecho advertido por la nueva Interventoría adjudicada del 13/03/2012 , la cual indicó en su informe de diagnóstico e informe del mes de agosto de  2012 que dada “(..) la situación actual la mayoría de los predios se encuentran ya adquiridos y por tanto demolidos lo cual no permite la confrontación de las características constructivas de cada predio”, adicionalmente señala que “ (..) Imposibilita un acompañamiento técnico y jurídico que determine que el proceso se encuentre conforme a las normas que rigen la enajenación voluntaria o expropiación judicial. Ley 388 de 1997 y Ley 9 de 1989</t>
  </si>
  <si>
    <t>Ejercer un control y seguimiento al cumplimiento por parte de la interventoría de las obligaciones contractuales relacionadas con la gestión predial desarrollada por el concesionario</t>
  </si>
  <si>
    <t>VGC
1.- Dos informes de visita
2.- Un oficio a la Interventoría
3.- Un oficio de respuesta de la Interventoría
4.- Un informe de la Gerencia Predial
VJ 
5. Liquidación contrato de interventoría</t>
  </si>
  <si>
    <r>
      <rPr>
        <b/>
        <sz val="11"/>
        <rFont val="Calibri"/>
        <family val="2"/>
        <scheme val="minor"/>
      </rPr>
      <t>No registra valor.</t>
    </r>
    <r>
      <rPr>
        <sz val="11"/>
        <rFont val="Calibri"/>
        <family val="2"/>
        <scheme val="minor"/>
      </rPr>
      <t xml:space="preserve"> Pendiente Auto No. 000648   del 14/06/2011 de la CGR:  resuelve cerrar la indagación preliminar No. CD-000258, vinculada a la liquidación ordenada por la Superintendencia de Sociedades de las empresas que conforman el denominado Grupo "Nule" y relacionada específicamente con el Contrato de Interventoría No. 046 de 2008, suscrito por el Consorcio Ponce de León - MNV, para la Interventoría técnica de la concesión vialBogotá -Villavicencio. Lo resuelto en atención a que </t>
    </r>
    <r>
      <rPr>
        <i/>
        <sz val="11"/>
        <rFont val="Calibri"/>
        <family val="2"/>
        <scheme val="minor"/>
      </rPr>
      <t xml:space="preserve">“…a la fecha </t>
    </r>
    <r>
      <rPr>
        <sz val="11"/>
        <rFont val="Calibri"/>
        <family val="2"/>
        <scheme val="minor"/>
      </rPr>
      <t xml:space="preserve">(de la decisión) </t>
    </r>
    <r>
      <rPr>
        <i/>
        <sz val="11"/>
        <rFont val="Calibri"/>
        <family val="2"/>
        <scheme val="minor"/>
      </rPr>
      <t>no es posible derivar un daño por los incumplimientos mencionados en la ejecución del Contrato de Interventoría No. 043 de 2008…”.</t>
    </r>
  </si>
  <si>
    <t>Auto No. 000648 del 14/06/2011</t>
  </si>
  <si>
    <r>
      <t>HECHO No. 4 – PREDIO No. 2A-20 - ESTADO DE CONSERVACIÓN EN LA DETERMINACIÓN DE LA DEPRECIACIÓN - (FISCAL)</t>
    </r>
    <r>
      <rPr>
        <sz val="11"/>
        <rFont val="Calibri"/>
        <family val="2"/>
        <scheme val="minor"/>
      </rPr>
      <t xml:space="preserve"> Con base a lo observado en el registro fotográfico de la construcción C1, del informe de avalúo, donde se puede apreciar que corresponde a una estructura tradicional en adobe en muy mal estado, y que ésta  amenaza ruina.</t>
    </r>
  </si>
  <si>
    <t>Sin embargo la Lonja, en lo relativo a la calificación del Estado de conservación la catalogó como un “Inmueble que necesita reparaciones sencillas, clasificación deficiente”, que correspondería a una calificación de 3,5. A continuación se muestra un comparativo entre lo reportado en el  avalúo de junio de 2011, y el cálculo de la CGR  tomando el estado de conservación  con una calificación de 4,5 concerniente a un “Inmueble que necesita importantes reparaciones en general”:</t>
  </si>
  <si>
    <t>Lo anterior conllevó al reconocimiento de un mayor valor del orden de $1.7 millones de pesos en la adquisición de dicha construcción, como consecuencia de la deficiencia en el cálculo de la depreciación , la cual debe incluir la valoración del  estado de conservación, tal como lo establece la metodología de Fitto y Corvini la cual presenta los valores resultantes del ajuste para los estados 1, 2, 3 y 4, junto con la edad % de vida, tabla que se encuentra en el Capítulo VII de  las Fórmulas Estadísticas de la Resolución 620 de 2008. Por lo anteriormente expuesto, se  genera un presunto detrimento al patrimonio del Estado en la cuantía señalada</t>
  </si>
  <si>
    <t>Reconocer al concesionario solamente los valores que se encuentren adecuadamente soportados en el avalúo del predio 2A- 20</t>
  </si>
  <si>
    <t xml:space="preserve">Adquirir los predios conforme al valor establecido en un avalúo debidamente soportado </t>
  </si>
  <si>
    <t>1. Recopilar documentos que soporten que el mayor valor pagado ya fue asumido por el concesionario (informes de interventoría, concesionario y gerencia predial)
4. Contrato estandar 4G
5. Ley 1682 de 2013; Ley de infraestructura
6. Procedimientos prediales
7. Protocolo de avalúos
8. Informe de cierre</t>
  </si>
  <si>
    <t>1. Informe de Interventoría
2. Informe al concesionario
3. Informe Gerencia Predial
4. Contrato estandar 4G
5. Ley 1682 de 2013; Ley de infraestructura
6. Procedimientos prediales 
7. Protocolo de avalúos
8. Informe de cierre</t>
  </si>
  <si>
    <t>radicado 2016-409-023244-2 del 22/03/2016  CGR -Dirección de Vigilancia Fiscal, se comunica APERTURA Indagación Preliminar No. 6-010-16 "… respecto a los hechos que se configuraron en el proceso de compra del predio No. 2A-20 localizado en la vereda Trapichito, Sector Puente Quetame, al amparo del contrato de concesión No. 444 de 1994 carretera Bogotá - Villavicencio"  Importante acreditar el pago de la suma  a cargo del concesionario ($ 1.7 millones de 2011), para que se inhiba la iniciación del proceso de responsabilidad fiscal.
Con radicación  20164090662162 del 18 de julio de 2016, la CGR informa que mediante auto fechado 15 de julio de 2016 se ordenó el cierre y archivo de la Indagación Preliminar No. 6-010-16. Esta pendiente conocer el contenido del Auto.
Mediante correo electrónico del 24/08/2016 9:39 se entrega a la OIC de la ANI el auto en el que se argumenta por parte de la CGR que,
“…para la ejecución de las obras de construcción (de la) segunda calzada de la vía Bogotá- Villavicencio, el concesionario necesitó adelantar la gestión predial para la adquisición del predio identificado con el No. 2A-20 el cual fue adquirido e intervenido par al proyecto (que) se localizaba en la vereda El Trapichito del Municipio de Puente Quetame dentro del área rural. El cálculo realizado por el grupo auditor de la Contraloría General de la República y el efectuado en el avalúo para la compra del predio arrojó una diferencia de un millón setecientos mil pesos ($1.700.000.oo) que se consideró como daño patrimonial al Estado.…”.
“…con los elementos de prueba aportados en el traslado hecho por el grupo auditor y los recaudados dentro (de) la etapa probatoria en el trámite de la indagación preliminar y de conformidad con lo consagrado en la ley 610 de 2000, encuentra que no (…) existe un daño patrimonial al Estado, teniendo en cuenta que el implicado allegó al expediente los documentos que demuestran que el concesionario asumió la responsabilidad y el costo del mayor valor pagado al beneficiario por la gestión predial en la suma de 1.7 millones (…) que le fue descontada de los recursos del concesionario con lo cual se resarce el presunto daño patrimonial…”.</t>
  </si>
  <si>
    <t xml:space="preserve">Auto del 15/07/2016 ordena el cierre y archivo de la Indagación Preliminar No. 6-010-16. </t>
  </si>
  <si>
    <t>En último cargue de Sireci, no se habían incluido las UM 4, 5, y 6: 
4. Contrato estandar 4G
5. Ley 1682 de 2013; Ley de infraestructura
6. Procedimientos prediales
Falta documento soporte sobre la asunción del mayor valor pagado, por parte del concesionario y la fuente de los recursos.
 (Generar como unidad de medida la incorporación de la resolución o del documento que soporte el descuento.)</t>
  </si>
  <si>
    <t>Diferencia avalúo</t>
  </si>
  <si>
    <r>
      <t>HECHO No. 5 - PREDIO 03-39– PROCESO DE INVASIÓN SOBRE UN BIEN FISCAL:</t>
    </r>
    <r>
      <rPr>
        <sz val="11"/>
        <rFont val="Calibri"/>
        <family val="2"/>
        <scheme val="minor"/>
      </rPr>
      <t xml:space="preserve">
Predio de propiedad del Instituto Nacional de Vías – INVIAS, el cual fue adquirido en 1994, cuenta con  un área de 6.079 m², localizado en la zona rural, vereda Naranjal, en la ficha predial levantada en enero de 2010 se indica que “(..) dicho predio presenta ocupación por personas que tienen construcciones y fueron inventariados en fichas independientes”, con los siguientes resultados: (consultar el cuadro en el informe)
</t>
    </r>
  </si>
  <si>
    <t xml:space="preserve">En la actualidad COVIANDES cuenta con el predio, dado que compró las mejoras,  y mediante oficio con radicado No.2010-409-019551-2 de agosto 25 de 2010 solicita el reconocimiento del pago de éstas, a lo cual la Agencia informó que  :” la restitución del espacio público es un procedimiento de Ley no sujeto a cuestionamiento por parte del concesionario”,” (…) no es posible validar ni reconocer con cargo a los recursos de predios, los valores pagados por COVIANDES S.A. a las personas invasoras de los predios del INVIAS”. </t>
  </si>
  <si>
    <t xml:space="preserve">En la actualidad aún no se cuenta con un  pronunciamiento en derecho que concluya el tema, tanto es así, que tal como lo señala la misma ANI, éste tema seguramente se defina mediante un fallo judicial. </t>
  </si>
  <si>
    <t>Establecer la plena disponibilidad es este inmueble, para la ejecución de las obras correspondientes.</t>
  </si>
  <si>
    <t>1. Informe de Interventoría certificando disponibilidad
2. Informe de interventoría sobre pago
3. Informe Gerencia Predial     4. Procedimiento Adquisición Predial GCSP-P-010</t>
  </si>
  <si>
    <t>1. Informe de Interventoría certificando disponibilidad
2. Informe de interventoría sobre pago
3. Informe Gerencia Predial                     4. Procedimiento Adquisición Predial GCSP-P-010</t>
  </si>
  <si>
    <r>
      <t>H</t>
    </r>
    <r>
      <rPr>
        <b/>
        <sz val="11"/>
        <rFont val="Calibri"/>
        <family val="2"/>
        <scheme val="minor"/>
      </rPr>
      <t xml:space="preserve">ECHO No. 7- PREDIO 4-116 - MAYOR RECONOCIMIENTO FRENTE AL AVALÚO: </t>
    </r>
    <r>
      <rPr>
        <sz val="11"/>
        <rFont val="Calibri"/>
        <family val="2"/>
        <scheme val="minor"/>
      </rPr>
      <t xml:space="preserve">Según lo estipulado en el documento denominado “Acuerdo de entrega  anticipada del predio rural antes Villa Carolina hoy Villa Mayra (4-116C) suscrita entre Alba Quevedo Pérez  y la Concesionaria Vial de los Andes – COVIANDES S.A.” de fecha del 10 de abril de 2012, en su cláusula tercera indica que el precio a reconocer es de $33.2 millones; cuando en el avalúo aportado por la ANI  el valor total del predio corresponde a $32.1 millones. </t>
    </r>
  </si>
  <si>
    <t>arroja una diferencia de  $ 1.1 millones. Situación que ésta en contravía de lo estipulado en dicha materia,  ya que el precio de adquisición en la etapa de enajenación voluntaria, será igual al valor comercial determinado, en este caso por la Lonja contratada para tal fin.</t>
  </si>
  <si>
    <t>Sin embargo es de anotar que no se ha cancelado el total de dicho valor.</t>
  </si>
  <si>
    <t>Reconocer al concesionario solamente los valores que se encuentren adecuadamente soportados en el avalúo del predio 4-116C, si se obtiene el saneamiento de la titulación de este área de terreno o  Reconocer al concesionario solamente los valores que se encuentren adecuadamente soportados en el avalúo del predio 4-116 de propiedad del señor LUIS RAMIRO DIAZ CARVAJAL</t>
  </si>
  <si>
    <t>1. Informe de Interventoría sobre el valor pagado y el valor que efectivamente debe ser reconocido por el concesionario.
2. Informe de concesionario sobre la gestión predial adelantada y los valores pagados según los documentos de la adquisición.
3. Informe Gerencia Predial
4. Contrato estándar 4G
5. Procedimientos para Gestión Predial
6. Protocolo de Avalúos
7. Informe de cierre</t>
  </si>
  <si>
    <t>1. Informe de Interventoría 
2. Informe de concesionario
3. Informe Gerencia Predial
4. Contrato estándar 4G
5. Procedimientos para Gestión Predial
6. Protocolo de avalúos
7. Informe de cierre</t>
  </si>
  <si>
    <t>En último cargue de Sireci, no se habían incluido las UM 4 y 5: 
4. Contrato estándar 4G
5. Procedimientos para Gestión Predial
Falta documento soporte sobre el pago del predio en mención. (Adquirido en 2015) * (Como quiera que la CGR se fundó en que los documentos aportados no estaban incorporados a dic. 31 de 2014, se propone seguir con el mismo plan que satisface preventiva y correctivamente el hallazgo para que esta vez la Comisión Auditora sobre la vigencia 2015 tenga en cuenta los documentos aportados al Plan para esa vigencia.)</t>
  </si>
  <si>
    <r>
      <t>HECHO No. 8 – PREDIO 4 – 035 - RECONOCIMIENTO FACTOR SOCIAL – FISCAL:</t>
    </r>
    <r>
      <rPr>
        <sz val="11"/>
        <rFont val="Calibri"/>
        <family val="2"/>
        <scheme val="minor"/>
      </rPr>
      <t xml:space="preserve"> Con relación al Plan de Compensaciones, se identificó el caso del reconocimiento  por concepto de “Restablecimiento de Medios Económicos” a favor de un arrendatario del  área perteneciente  a la señora Velásquez donde ejerce una actividad, dedicada a la construcción y mantenimiento de obras civiles y arquitectónicas, denominada MVL Construcciones. Sin embargo, al analizar la descripción de la zona objeto de arrendamiento contenida en la ficha social se determina  que el funcionamiento de la citada  oficina, corresponde a un porcentaje de área de la sala del hogar de la Arrendataria, como se observa en el registro fotográfico que a continuación se muestra: (Consultar el informe).</t>
    </r>
  </si>
  <si>
    <t>De lo anteriormente observado se concluye que no existe una infraestructura independiente y adecuada para el  funcionamiento de una oficina, por tanto no cumpliría con lo estipulado en la Resolución 545 de 2008, donde se establecen los criterios para aplicar el plan de compensaciones socioeconómicas, donde entre otros debe asegurarse  la equidad; en concordancia con lo anterior, en el parágrafo segundo de su artículo décimo sexto, indica  que dicho reconocimiento no aplicará cuando “…. la actividad consista en la sola comercialización de productos a domicilio, o cuando el traslado no sea impedimento para continuar su ejecución” (el resalto es nuestro).</t>
  </si>
  <si>
    <t>Por lo anterior se determina un presunto detrimento por el valor de dicho reconocimiento por el orden de $22.08 millones</t>
  </si>
  <si>
    <t>Efectuar un control y seguimiento a la aplicación de la resolución 545 de 2008</t>
  </si>
  <si>
    <t>Fortalecimiento al seguimiento de las obligaciones sociales del concesionario establecidas en el contrato de concesión y la correcta aplicación de las compensaciones socioeconómicas según Resolución 545 de 2008</t>
  </si>
  <si>
    <t>1. Informe del concesionario sobre la compensación socioeconómica del predio 4-035
2. Concepto interventoría sobre el cumplimiento del concesionario al plan de compensaciones socioeconómicas. Res 545 2008
3. Informe de alcance aclaratorio de la Gerencia Social y Ambiental sobre la aplicación de las compensaciones socio económicas. 
4. Concepto jurídico de la ANI sobre el reconocimiento de compensación socio-económicas.
5. Revisión del procedimiento GCSP-P-005 Seguimiento a la gestión social en proyectos concesionados.
6. Informe de cierre</t>
  </si>
  <si>
    <t xml:space="preserve">
1. Informe del concesionario
2. Concepto interventoría
3. Informe de la Gerencia Social y Ambiental
4. Concepto jurídico de la ANI
5. Procedimiento GCSP-P-005 Seguimiento a la gestión social en proyectos concesionados.
6. Informe de Cierre.</t>
  </si>
  <si>
    <r>
      <t xml:space="preserve">Vicepresidencia Ejecutiva </t>
    </r>
    <r>
      <rPr>
        <sz val="11"/>
        <rFont val="Calibri"/>
        <family val="2"/>
        <scheme val="minor"/>
      </rPr>
      <t>-</t>
    </r>
    <r>
      <rPr>
        <b/>
        <sz val="11"/>
        <rFont val="Calibri"/>
        <family val="2"/>
        <scheme val="minor"/>
      </rPr>
      <t xml:space="preserve"> </t>
    </r>
    <r>
      <rPr>
        <sz val="11"/>
        <rFont val="Calibri"/>
        <family val="2"/>
        <scheme val="minor"/>
      </rPr>
      <t>Vicepresidencia Jurídica - Vicepresidencia de Planeación, Riesgos y Entorno</t>
    </r>
  </si>
  <si>
    <t>Erika Dulcey - Fernando Iregui - Jaime García</t>
  </si>
  <si>
    <t>Auto 85112 radicado ANI 2016-409-097518-2 del 27 de octubre de 2016 Comunica Apertura de IP No. 6-036-16 relacionada con los factores sociales denominado factor económico predio 4-035 en el contrato de concesión No. 444 de 1994.</t>
  </si>
  <si>
    <t>El informe es claro y sustenta el reconocimiento por concepto de "reestablecimiento de medios económicos". De manera preventiva se sugiere incorporar el procedimiento GCSP-P-005 Seguimiento a la gestión social en proyectos concesionados(hace alusión a la resolución 545 de 2008); los procedimientos prediales (EPIT-P-003, GCSP-P-009, GCSP-P-010 y GCSP-P-027); el protocolo de avalúos (formalizado en el sistema de gestion de calidad); y la resolución 1776 de 2015 por la cual se definen los instrumentos de gestión social aplicables a proyectos de infraestructura desarrollados por el INCO y se establecen criterios para la aplicación del Plan de Compensaciones Socioeconómicas.</t>
  </si>
  <si>
    <t>Estudio III, INF. 7 MM&amp;D  Rad. No. 2016-409-092155-2 Pag. 12</t>
  </si>
  <si>
    <t xml:space="preserve">
1. Hecho Presuntamente Irregular N° 1, Administrativo, Disciplinario y Fiscal – Contraprestación Aplicada a Puerto Drummond.
La Contraprestación portuaria calculada para el Contrato N°002 del 21 de diciembre de 1992 y del Otrosí N°002 del 21 de abril de 1994, no fue ajustada de acuerdo con los cambios en las condiciones en que se le aprobó la concesión portuaria, efectuada al ampliar la extensión de los muelles de cargue de barcazas en 439.2 metros y el de embarcaciones menores en 18 metros, muelles utilizados desde los años 1995 y 1996 respectivamente, y hasta la fecha en forma permanente y exclusiva por el Concesionario, lo cual ha generado un presunto daño patrimonial al Estado por $73.200 millones  cifra que indexada a 31 de diciembre de 2012 asciende a $113.988.3 millones, que corresponde a la suma dejada de cancelar por el Concesionario por las anualidades desde el 15 de julio de 1995 hasta el 15 de julio de 2012. 
</t>
  </si>
  <si>
    <t xml:space="preserve">Lo anterior, en violación a lo consagrado en el artículo 17 de la Ley 1 de 1991, que faculta a la administración para variar la contraprestación, cuando se realice cualquier cambio en las condiciones de la concesión. La determinación de variar o no la contraprestación frente a una solicitud presentada por el concesionario con la cual se cambian las condiciones, no puede ser simplemente discrecional, sino que debe estar plenamente justificada con la evaluación que se realice a la petición.
Descripción Muelle Nº 1: El muelle para cargue de barcazas con una longitud de 589,2 mts, tenía una longitud de 150 mts de acuerdo con la cláusula cuarta del Contrato Nº 002/92 y de conformidad con la información reportada por la Agencia Nacional de Infraestructura tiene a noviembre de 2012 una longitud de 589.2 mts , este muelle ha sido utilizado desde el año 1995 con el inicio de la operación de exportación de carbón. Con base en esta información se observa que el muelle fue ampliado en una longitud de 439,2 mts. 
Descripción Muelle Nº 2: El Muelle Auxiliar de Embarcaciones Menores con una longitud de 50 mts, de acuerdo con la cláusula cuarta del Contrato Nº 002/92 tenía una longitud de 32 Mts y de conformidad con la información reportada por la Agencia Nacional de Infraestructura tiene a noviembre de 2012 una longitud de 50 mts , este muelle ha sido utilizado desde el año 1996 para proporcionar instalaciones auxiliares, dar cabida a barcazas de servicio y para desembarque de la tripulación, servicios a las grúas flotantes, suministro de agua de limpieza, atraque de barcazas, entre otras. Con base en esta información se observa que el muelle fue ampliado en una longitud de 18 mts. </t>
  </si>
  <si>
    <t>Este hecho permite establecer que desde el año 1995 la Concesión dejó de pagar contraprestación en dinero por la ampliación del espacio utilizado por estos dos muelles, los cuales se encontraban descritos en la cláusula cuarta del Contrato de Concesión Nº 002/92, con especificaciones diferentes, lo que ha generado la ocupación del espacio público definido en el artículo 166 del Decreto Ley 2324 de 1984  sin que el Estado haya recibido la contraprestación correspondiente. 
El valor de la contraprestación de esta zona marina utilizada en forma permanente y exclusiva por el Concesionario, sin que este haya pagado por ello, fue estimada por la CGR, aplicando la fórmula para el cálculo de la contraprestación consagrada en el Artículo 22 del Decreto 2147/91 (13 de septiembre) y el Artículo cuarto de la Resolución 040/92 (29 de junio), adicionando para efectos del cálculo la longitud de dichos muelles a la línea de playa calculada inicialmente.
De no corregirse el valor real del pago, esta diferencia seguirá incrementándose hasta el final del contrato.</t>
  </si>
  <si>
    <t>Gestionar los tramites tendientes a determinar el presunto daño y la recuperación de los recursos correspondientes</t>
  </si>
  <si>
    <t>Determinar con exactitud la existencia de la modificación en las condiciones en las que se aprobó la concesión y como consecuencia cuantificar el monto del daño y gestionar las acciones de cobro pertinentes</t>
  </si>
  <si>
    <t>1.Oficio a SPT 
2.Oficio a DIMAR 
3.Informe Técnico.
4.Informe Financiero.
5.Informe Jurídico.
6.Tomar las acciones pertinentes derivadas del Concepto Jurídico
7. Procedimiento Modificación de Contratos de Concesión.
8. Manual de Interventoria y Supervision Código GCSP -M-0002, desde el momento de la solicitud de concesion y la solicitud de modificacion del contrato de concesion. 
9. Manual de contratación
10. Resolución 959 - Bitácora de proyecto
11. Informe de cierre</t>
  </si>
  <si>
    <t>CP_American Port Puerto Drummond</t>
  </si>
  <si>
    <t>Puerto Drumond</t>
  </si>
  <si>
    <t>LMSC. Anotación del 05/09/2016
Auto del 29/08/2016 con radicación 2016-409-078486-2 del 05/09/2016
Expediente No. IUS-2013--194075. La Procuraduría 2a. Delegada para la Contratación Estatal da apertura a indagación preliminar, en contra de funcionarios por determinar para la época de los hechos, por presuntas irregularidades contractuales en desarrollo de la auditoria realizada por la Contraloría General de la República a la concesión poruaria American Port Company Inc. Puerto Drummond, Vigencia 2012. En el auto se solicitan 8 pruebas relacionadas directamente con los hallazgos 756-1, 757-2, y 760-5.</t>
  </si>
  <si>
    <t>De acuerdo a los conceptos emitidos el hallazgo no procede. Se recomienda incorporar las unidades de medida preventivas: i) Manual de contratación GCOP-M-001; ii) Resolución 1113 de 2015 del conformación del comité de contratación; iii) Procedimiento GCSP-P-021 Modificación de contratos de concesiones; iv) Manual de supervisión e interventoría GCSP-M-002; y v) Resolución 959 de 2013 Bitácora de proyectos</t>
  </si>
  <si>
    <t>Portuario</t>
  </si>
  <si>
    <t xml:space="preserve">2. Hecho Presuntamente Irregular N° 2, Administrativo, Disciplinario y Fiscal – Elementos Generales - Buque de Diseño.
Entre los buques cargados para la exportación de carbón desde el inicio de la operación, año 1995 hasta la fecha, según el registro histórico oficial suministrado por el Concesionario American Port Company Inc., mediante oficio APCI-0050-12 del 28/12/12, se observa el cargue a buques de mayor capacidad, eslora y manga, a las establecidas como elementos generales que debieron tenerse en cuenta para el cálculo de la contraprestación, consagrados en el Artículo Segundo de la Resolución 1152 de 1993 (19 de octubre) .
De acuerdo con el Acta resultante de la Actuación Especial de Fiscalización a la Sociedad Portuaria American Port Company Inc. (DRUMMOND); adelantada por la CGR, durante  el día 23 de Octubre de 2012, a la inspección de la operación del transporte del carbón del puerto, se registra que el barco que se estaba cargando en ese momento era de una capacidad de 160.000 toneladas. </t>
  </si>
  <si>
    <t xml:space="preserve">Lo anterior muestra un presunto incumplimiento a lo estipulado en la Resolución Nº 1152 del 19 de octubre de 1993, emitida por la Superintendencia General de Puertos, por medio de la cual se modificó la Resolución Nº 040 del 26 de junio de 1992 y fijó una nueva tabla para el cálculo de la contraprestación, disminuyendo el valor del recurso de US$4.737.399 a US$1.935.212.7, al establecer en su Artículo 2º estableció la utilización de un Buque de Diseño Panamax con capacidad entre 50.000 y 70.000 toneladas, Eslora de 222 a 244 metros y Manga de 32.6 metros a 37.8 metros.
</t>
  </si>
  <si>
    <t>Como se observa el concesionario ha venido pagando la contraprestación calculada con base en la Resolución Nº1152 de 1993. Con esta última el valor total a pagar por concepto de Contraprestación pasó de US$17.6 millones establecidos en la Resolución Nº 040/92 a US$7.07 millones; lo que indica que al no estar cumpliendo con los elementos generales consagrados en el artículo segundo de esta última Resolución, el Concesionario ha dejado de pagar por concepto de contraprestación desde 1995 a julio de 2012 la suma que corresponde a la diferencia entre el valor calculado inicialmente en la Resolución Nº 040/92 y el valor que ha venido pagando de acuerdo a la Resolución Nº 1152/94.
El valor de la contraprestación, dejada de cancelar por el concesionario, fue estimada por la CGR, aplicando la fórmula para el cálculo de la contraprestación consagrada en el Artículo 22 del Decreto 2147/91 (13 de septiembre) y el Artículo cuarto de la Resolución 040/92 (29 de junio), restando el valor de la contraprestación cancelado por el Concesionario de acuerdo con la Resolución Nº 1152/93, así:
La conducta descrita anteriormente tiene una presunta incidencia fiscal y  disciplinaria por el incumplimiento de la Resolución Nº 040/92. El presunto daño patrimonial es de $12.854.1 millones cifra que indexada a 31 de diciembre de 2012 asciende a $20.957.8 millones, que corresponde a la suma dejada de cancelar por el Concesionario por las anualidades desde el 15 de julio de 1994 hasta el 24 de julio de 2012. De no corregirse el valor real del pago, esta diferencia seguirá incrementándose hasta el final del contrato.
Este Hecho Irregular incluye el comunicado por la CGR como “…Factor Financiero para el cálculo de la Contraprestación – con una connotación Administrativa, Disciplinaria y Fiscal”, mediante Oficio AUD-ANI-026 Rad N° 2012-409-034345-2 del 13/11/12, debido a que el cálculo se realizó desde el 16/07/94 hasta el 24/07/12, aplicando el factor financiero del 0.14 señalado en el artículo cuarto de la Resolución N°040 de junio de 1992.</t>
  </si>
  <si>
    <t>1.Oficio a SPT 
2.Oficio a DIMAR 
3.Informe Técnico.
4.Informe Financiero.
5. Solicitud a jurídica sobre contratación de interventorías
6.Informe Jurídico.
7.Tomar las acciones pertinentes derivadas del Concepto Jurídico
8. Manual de Interventoria y Supervision
9. Manual de Modificaciones contractual de puertos.</t>
  </si>
  <si>
    <t xml:space="preserve">
3. Hecho Presuntamente Irregular N° 3, Administrativo y Disciplinario Interventoría.
El Contrato de Concesión N° 002 de 1992, de la Sociedad Portuaria American Port Inc, hasta la fecha no cuenta con una interventoría externa, que de manera independiente vigile el cumplimiento de las obligaciones contractuales generales, técnicas, administrativas y jurídicas a cargo del Concesionario, dado que el seguimiento del contrato requiere de un conocimiento especializado en la materia portuaria y la complejidad del mismo lo justifica. De acuerdo con lo señalado en el artículo 83 de la Ley 1474 de 2011.
</t>
  </si>
  <si>
    <t xml:space="preserve">Situación que además de dejar en manos del Concesionario el cumplimiento de las condiciones técnicas de operación, por otra parte pone en riesgo la situación real de la inversión y garantía de que se cumplan con las especificaciones técnicas y las calidades exigidas por los estándares internacionales y requerimientos modernos que rigen para las obras marítimo portuarias, tales como dragados, señalización de accesos, dársenas, instalaciones de amarre, remolque, practicaje, equipos e instalaciones en tierra, entre otras. 
</t>
  </si>
  <si>
    <t>La situación descrita da lugar a una observación administrativa con presunta incidencia disciplinaria, que denota la falta de supervisión, evaluación y control al contrato de concesión por parte de la Entidad responsable.</t>
  </si>
  <si>
    <t>Establecer lineamientos sobre la contratación de interventorías en concesiones portuarias</t>
  </si>
  <si>
    <t>Asegurar la contratación de interventorías en las concesiones portuarias que lo requieran.</t>
  </si>
  <si>
    <t>1. Estudio de Conveniencia y oportunidad.                                                                    
2 Oficio a la Superintendencia Alcance y Funciones de la Interventoría ANI                    
3. Oficio de la Superintendencia                                   
4. Devolución del CDP 
5. Memorando a Jurídica solicitando concepto.
6. Concepto Jurídico referente a interventorías portuarias. 
7. Manual de Interventoria y Supervision Código GCSP -M-0002, desde el momento de la solicitud de concesion y la solicitud de modificacion del contrato de concesion. 
8. Modelo de los nuevos Contrato Portuarios de Estructuración evidenciando la incorporación de interventorías de obra y reversión. 
9, Informe de cierre</t>
  </si>
  <si>
    <t>1. Estudio de Conveniencia y oportunidad.                                                                    
2 Oficio a la Superintendencia Alcance y Funciones de la Interventoría ANI                    
3. Oficio de la Superintendencia                                   
4. Devolución del CDP 
5. Memorando a Jurídica solicitando concepto.
6. Concepto Jurídico referente a interventorías portuarias. 
7. Manual de Interventoria y Supervision Código GCSP -M-0002, desde el momento de la solicitud de concesion y la solicitud de modificacion del contrato de concesion. 
8. Modelo de los nuevos Contrato Portuarios de Estructuración evidenciando la incorporación de interventorías de obra y reversión. 
9. Informe de cierre</t>
  </si>
  <si>
    <t>Se sugiere adoptar las siguientes unidades de medida preventivas: i) Ley 1474 de 2011 (art. 83) Estatuto anticorrupción; ii) Manual GCOP-M-001 de contratación; y iii) Manual de supervisión e interventoría GCSP-M-002</t>
  </si>
  <si>
    <t>Ausencia de interventoría en los proyectos</t>
  </si>
  <si>
    <t xml:space="preserve">
4. Hecho Presuntamente Irregular N° 4, Administrativo - Control Institucional.
Se evidencian deficiencias en la coordinación interinstitucional del contrato de Concesión Portuaria N° 002 de 1992, toda vez que las funciones realizadas por la Agencia Nacional de Infraestructura como administradora del contrato y las entidades responsables de la planeación, inspección, vigilancia, control y recaudo, se realizan de manera desarticulada.</t>
  </si>
  <si>
    <t>debido a que no se integran las acciones de planeación, inspección, vigilancia, control y recaudo, se realizan de manera desarticulada.</t>
  </si>
  <si>
    <t>Este hecho genera mayor riesgo de control y vigilancia</t>
  </si>
  <si>
    <t>Plantear al Ministerio de Transporte, la conformación de un comité interinstitucional.</t>
  </si>
  <si>
    <t>Optimizar las labores de seguimiento, inspección, vigilancia y control a los contratos de concesión portuaria</t>
  </si>
  <si>
    <t>1. Proyecto de resolución de creación de comité interinstitucional de seguimiento portuario
2. Oficio remisorio al Ministerio de Trasporte para tramite por competencia.
3. Reiterar MT y traslado del hallazgo
4. Oficio a CGR no competencia
5. Resolución de aprobación con cambios.
6. Memorando a VAF
7. Memorando de distribución de concesiones por supervisor
8. Estudio de Cargas de trabajo
9. Manual de interventoría y supervisión</t>
  </si>
  <si>
    <t>Se cumple la acción de mejora propuesta al constituirse mediante resolución 5029 de 2013 el comité interinstitucional de seguimiento portuario. Se sugiere incorporar como unidad de medida preventiva el manual de supervisión e interventoría GCSP-M-002.</t>
  </si>
  <si>
    <t>5. Hecho Presuntamente Irregular N° 5, Administrativo y Disciplinario - Seguimiento Ambiental.
La Agencia Nacional de Infraestructura, antes Instituto Nacional de Concesiones, INCO, no realiza el seguimiento al cumplimiento sobre el componente ambiental y social</t>
  </si>
  <si>
    <t xml:space="preserve">no realiza el seguimiento al cumplimiento sobre el componente ambiental y social a que se compromete el concesionario durante la ejecución del contrato de concesión, tal como se indica en el Decreto 1800 del 2003, Artículo 3, numeral 3.19, “Supervisar, evaluar y controlar el cumplimiento de la normatividad Técnica”, Artículo 11, numeral 11.4, “Supervisar, evaluar y controlar el cumplimiento de los contratos de concesión y de Interventoría, y los demás contratos que suscriba el Instituto”, hoy Agencia Nacional de Infraestructura, Decreto 4165 de 2011, Artículo 15 Numeral 1, “Supervisar, evaluar y controlara el cumplimiento de los contratos de interventoría y de concesión…” y en la Guía de Supervisión, numeral 1.26, donde se indica que “Efectuar visitas periódicas al sitio de los proyectos para evaluar en forma integral el desarrollo del proyecto de concesión…” y en el numeral 2.7, donde se indica que “Efectuar el seguimiento y gestionar ante el INCO para que se proporcione toda la información técnica, económica, financiera a la Subgerencia de Gestión Contractual – Grupo Territorio para facilitar a los gestores el adelantamiento de la gestión predial, social y ambiental que requiera para el cumplimiento del contrato de concesión…”.  </t>
  </si>
  <si>
    <t xml:space="preserve">Lo anterior evidencia falta de seguimiento, supervisión, evaluación al contrato de concesión y control oportuno a las exigencias del Plan de Manejo Ambiental, lo que se infiere un incumplimiento a las normas citadas, lo cual da lugar a una observación administrativa con presunta incidencia disciplinaria.
</t>
  </si>
  <si>
    <t>Aplicar el procedimiento para el seguimiento ambiental y social en el contrato</t>
  </si>
  <si>
    <t>Realizar Seguimiento ambiental y social una vez al año</t>
  </si>
  <si>
    <t>1. Informe Supervisión socio ambiental (incluye revisión documental y de la visita)
2. Oficio al concesionario
3. Manual de interventoría y supervisión
4. Manual de contratación</t>
  </si>
  <si>
    <t xml:space="preserve">
6. Hecho Presuntamente Irregular N° 6, Administrativo y Disciplinario -Indicadores de Gestión.
Dentro de las funciones que corresponde ejercer a la Agencia Nacional de Infraestructura, no se realiza una supervisión y evaluación sobre los indicadores que reflejan el comportamiento de los niveles de prestación del servicio portuario, 
</t>
  </si>
  <si>
    <t xml:space="preserve">lo cual permitiría entre otros, tener control adecuado sobre una situación dada, retroalimentar el proceso de operación y monitorear el avance de la ejecución de cada uno de los proyectos; denotándose incumplimiento en lo señalado en el Numeral 11.5 del Artículo 11 del Decreto 1800 de 1993: “Realizar la medición de las variables requeridas en cada proyecto para verificar el cumplimiento de niveles de servicio y otras obligaciones establecidas en el contrato” y el numeral 11 del Artículo 15 del Decreto 4165 de 2011: “Supervisar la ejecución de las obras de ingeniería, entrega de equipos, la gestión económica y comercial, el cumplimiento de los indicadores de servicio y financieros de las concesiones…”.
</t>
  </si>
  <si>
    <t>La situación descrita da lugar a una observación administrativa con presunta incidencia disciplinaria, que denota incumplimiento con las funciones asignadas a la Agencia Nacional de Infraestructura como administrador del Contrato de Concesión y las normas citadas.</t>
  </si>
  <si>
    <t>Plantear al Ministerio de Transporte, la conformación de un comité interinstitucional, que incluya el seguimiento a los indicadores de gestión y medir los indicadores de gestión que estén alineados a la competencia de la ANI.</t>
  </si>
  <si>
    <t>1. Resolución de creación de comité interinstitucional de seguimiento portuario                                                2. Oficio al Ministerio de traslado por no competencia
3. Concepto jurídico sobre alcance de las competencias de la ANI frente a la medición de los indicadores de gestión versus la Superinterdencia de Puertos y Transporte
4. Reportes de medición de los indicadores definidos según el alcance de competencia de la ANI</t>
  </si>
  <si>
    <t>Incertidumbre en niveles de servicio</t>
  </si>
  <si>
    <t>La contraprestación por Infraestructura se cancela sin tener en cuenta las toneladas de carga movilizada del año anterior, como lo establece la  Clausula novena Otrosí No. 5 de 1998.</t>
  </si>
  <si>
    <t xml:space="preserve">Inadecuada interpretación para el calculo  y pago de la contraprestación por infraestructura que debe pagar la SPRC. </t>
  </si>
  <si>
    <t xml:space="preserve">Menor recaudo por concepto de contraprestación de infraestructura. </t>
  </si>
  <si>
    <t>Determinar con exactitud la aplicación de la formula establecida en el numeral 11.2.2.1, clausula 9 del otrosí 5 y como consecuencia cuantificar el monto de contraprestación por infraestructura e introducir las acciones de cobro pertinentes</t>
  </si>
  <si>
    <t>Propender por la recuperación de los recursos del Estado.</t>
  </si>
  <si>
    <t>1. Liquidación de la contraprestación utilizando la fórmula.
2. Oficio a SPT 
3.Memorando al área financiera
4.Informe Financiero. 
5.Informe de supervisión con el detalle de las acciones ejecutadas y a seguir.
6.  Intructivo  GCSP-I- 0004 -Metodologia para la modificacion de un contrato de concesion portuaria  
7. Procedimiento Modificación de Contratos de Concesión.</t>
  </si>
  <si>
    <t>CP_Sociedad Portuaria Regional de Cartagena</t>
  </si>
  <si>
    <t>Sociedad Portuaria Regional de Cartagena</t>
  </si>
  <si>
    <t>La supervisión portuaria sugiere incorporar como unidad de medida preventiva: i) el instructivo GCSP-I-004 modificacion contratos concesión portuaria numeral 3.1.4 Diagnostico financiero y numeral 3.3.2 Evaluación financiera; ii)Manual de contratación; y iii) Resolución comité de contratación</t>
  </si>
  <si>
    <t xml:space="preserve">Interventoría- Contrato sin interventoría </t>
  </si>
  <si>
    <t>Falta de supervisión, evaluación y control al contrato de concesión por parte de la Entidad.</t>
  </si>
  <si>
    <t xml:space="preserve">Pone en riesgo la situación real de la inversión y garantía de que se cumplan con las especificaciones técnicas y las calidades exigidas por los estándares internacionales y requerimientos modernos que rigen para las obras marítimo portuarias. </t>
  </si>
  <si>
    <t>1. Estudio de Conveniencia y oportunidad.                                                                    2 Oficio a la Superintendencia Alcance y Funciones de la Interventoría ANI                                                     3. Oficio de la Superintendencia                         
4. Devolución de CDP 
5. Memorando a Jurídica solicitando concepto
6. Directriz de contratación de interventorías portuarias donde se indique la pertinencia de la contratación
7.  Manual de Interventoria y Supervision Código GCSP -M-0002, desde el momento de la solicitud de concesion y la solicitud de modificacion del contrato de concesion. 
8. Modelo de los nuevos Contrato Portuarios de Estructuración evidenciando la incorporación de interventorías de obra y reversión. 
9. Informe de cierre
10. Contrato de interventoría actual (sep 2016)</t>
  </si>
  <si>
    <t>1. Estudio de Conveniencia y oportunidad.                                                                    
2 Oficio a la Superintendencia Alcance y Funciones de la Interventoría ANI                                                     3. Oficio de la Superintendencia                         
4. Devolución de CDP 
5. Memorando a Jurídica solicitando concepto
6. Directriz de contratación de interventorías portuarias donde se indique la pertinencia de la contratación
7.  Manual de Interventoria y Supervision Código GCSP -M-0002, desde el momento de la solicitud de concesion y la solicitud de modificacion del contrato de concesion. 
8. Modelo de los nuevos Contrato Portuarios de Estructuración evidenciando la incorporación de interventorías de obra y reversión. 
9. Informe de cierre
10. Contrato de interventoría actual (sep 2016)</t>
  </si>
  <si>
    <t xml:space="preserve">Falta de Control Institucional </t>
  </si>
  <si>
    <t>Las funciones realizadas por la Agencia Nacional de Infraestructura como administradora del contrato y las entidades responsables de la planeación, inspección, vigilancia, control y recaudo, se realizan de manera desarticulada.</t>
  </si>
  <si>
    <t xml:space="preserve">Deficiencias en la coordinación interinstitucional del contrato de Concesión Portuaria 007 de 1993, </t>
  </si>
  <si>
    <t xml:space="preserve">1. Proyecto de resolución de creación de comité interinstitucional de seguimiento portuario
2. Oficio remisorio al Ministerio de Trasporte para tramite por competencia.
3. Reiterar MT y traslado del hallazgo
4. Oficio a CGR no competencia
</t>
  </si>
  <si>
    <t>Falta de auditoría externa según lo señalado en el otrosí No 4 que permita determinar el valor de la contraprestación por infraestructura a cancelar por la SPRC.</t>
  </si>
  <si>
    <t xml:space="preserve">Ausencia de control que permita establecer el valor real a cobrar de contraprestación por infraestructura. </t>
  </si>
  <si>
    <t>Incumplimiento a lo establecido en el otrosí No 4 de 1993</t>
  </si>
  <si>
    <t>Establecer con Superintendencia de Puertos y Transporte la necesidad actual de la Auditoria Externa</t>
  </si>
  <si>
    <t>Optimizar el seguimiento a las obligaciones de control al contrato de concesión</t>
  </si>
  <si>
    <t xml:space="preserve">1. Informe de documentación relacionada
2. comprobante
3. resolución
4. Memorando a Jurídica solicitando concepto
5. Directriz de contratación de interventorías portuarias donde se indique la pertinencia de la contratación
6.Manual de Interventoria y Supervision Código GCSP -M-0002, desde el momento de la solicitud de concesion y la solicitud de modificacion del contrato de concesion. 
7. Modelo de los nuevos Contrato Portuarios de Estructuración evidenciando la incorporación de interventorías de obra y reversión. </t>
  </si>
  <si>
    <t>Contrato de Concesión sin supervisión y evaluación sobre indicadores de gestión portuaria</t>
  </si>
  <si>
    <t>No se realiza una supervisión y evaluación sobre los indicadores que reflejan el comportamiento de los niveles de prestación del servicio portuario,</t>
  </si>
  <si>
    <t>Incumplimiento con las funciones asignadas a la Agencia Nacional de Infraestructura como administrador del Contrato de Concesión y las normas citadas.</t>
  </si>
  <si>
    <t>Dar el mismo tratamiento al 823.</t>
  </si>
  <si>
    <t>Falta de Póliza de impacto ambiental y de protección del medio ambiente y contaminación.</t>
  </si>
  <si>
    <t>Deficiencias en el control y seguimiento que se debe realizar.</t>
  </si>
  <si>
    <t xml:space="preserve">Un presunto incumplimiento contractual y del Decreto 1800 del 2003, Artículo 11, numeral 11.4. </t>
  </si>
  <si>
    <t>Remitir copia de las pólizas otorgadas para la realización de los estudios de impacto ambiental y de protección del medio ambiente y contra contaminación, y Remitir el concepto de la ANLA en el cual se indica que la póliza ya no se requiere.</t>
  </si>
  <si>
    <t>presentar la documentación requerida y realizar la supervisión a las obligaciones establecidas por las autoridades competentes.</t>
  </si>
  <si>
    <t>1. Acta
2. Informe
3. Relación documentos</t>
  </si>
  <si>
    <t>Ambiental - Presencia de desechos alimenticios flotando en el mar, en el área de Cruceros, inexistencia de un Plan de Contingencias que permita la limpieza oportuna y se evite así los efectos contaminantes y mal aspecto que de esto se deriva.</t>
  </si>
  <si>
    <r>
      <t>Falta de control y vigilancia oportuna por parte de la Sociedad Portuaria y de la Agencia Nacional de Infraestructura</t>
    </r>
    <r>
      <rPr>
        <b/>
        <sz val="11"/>
        <rFont val="Calibri"/>
        <family val="2"/>
        <scheme val="minor"/>
      </rPr>
      <t>.</t>
    </r>
  </si>
  <si>
    <t>Inexistencia de un Plan de Contingencias que permita la limpieza oportuna y se evite así los efectos contaminantes y mal aspecto que de esto se deriva.</t>
  </si>
  <si>
    <t>Incorporar del manera expresa dentro de la supervisión del contrato el componente socio ambiental</t>
  </si>
  <si>
    <t xml:space="preserve">1. Oficio  a SPRCAR
2. Anexar el Informe SPRCAR                                                                       3.  Informe Socio Ambiental Anual 
4. De ser necesario oficios al concesionario y/o autoridades competentes                  5. Manual de Interventoría y Supervisión </t>
  </si>
  <si>
    <t>1. Oficio  a SPRCAR
2. Anexar el Informe SPRCAR                                                                       3.  Informe Socio Ambiental Anual 
4. De ser necesario oficios al concesionario y/o autoridades competentes                                     5. Manual de Interventoría y Supervisión</t>
  </si>
  <si>
    <r>
      <rPr>
        <b/>
        <sz val="11"/>
        <rFont val="Calibri"/>
        <family val="2"/>
        <scheme val="minor"/>
      </rPr>
      <t>Registro de Predios Concesiones Viales.</t>
    </r>
    <r>
      <rPr>
        <sz val="11"/>
        <rFont val="Calibri"/>
        <family val="2"/>
        <scheme val="minor"/>
      </rPr>
      <t xml:space="preserve">
A 31 de diciembre de 2012 la subcuenta 171101-Bienes de Uso Público-Red Carretera, con saldo de $8.704.224 millones, presenta incertidumbre en cuantía aproximada de $908.692.6 millones, debido a que no se ha realizado la depuración de las zonas remanentes y los terrenos no utilizados en los proyectos viales, correspondiente a predios adquiridos por parte de la Agencia, con el fin de definir la utilización real de los mismos. </t>
    </r>
  </si>
  <si>
    <t xml:space="preserve">Lo cual además de afectar el Patrimonio Institucional de la Entidad Subcuenta 325525-Patrimonio Institucional Incorporado, presenta riesgo de posibles invasiones. </t>
  </si>
  <si>
    <t>Identificar y recopilar la información de las áreas remanentes y los predios adquiridos que no se requieren en los proyectos viales y de predios eventualmente invadidos</t>
  </si>
  <si>
    <t xml:space="preserve">Consolidar una base de datos que identifique las áreas remanentes y los predios adquiridos que no han sido utilizados en los proyectos viales, con el fin de analizar cada situación predial, definir su uso o destino y velar por su protección </t>
  </si>
  <si>
    <t xml:space="preserve">1. Oficios a las interventorías o los concesionarios sobre las áreas remanentes no desarrollables adquiridas y los predios adquiridos no utilizados en el proyecto
2. informes Prediales
3. Procedimiento de seguimiento predial
</t>
  </si>
  <si>
    <t>Gerencia Predial,Administrativa</t>
  </si>
  <si>
    <t>Gerencia Predial - Administrativa</t>
  </si>
  <si>
    <t>Se sugiere incorporar unidad de medida con el registro contable correspondiente de las áreas remanentes y sobrantes. Reforzar las unidades de medida preventivas, incorporando el procedimiento para el uso y consulta del software Olympus de gestión predial de los proyectos (desarrollado por CISA), que contribuye a la adecuada gestión predial para los proyectos 4G.</t>
  </si>
  <si>
    <r>
      <rPr>
        <b/>
        <sz val="11"/>
        <rFont val="Calibri"/>
        <family val="2"/>
        <scheme val="minor"/>
      </rPr>
      <t>Desplazamiento de Cronograma de Obras y Mantenimientos</t>
    </r>
    <r>
      <rPr>
        <sz val="11"/>
        <rFont val="Calibri"/>
        <family val="2"/>
        <scheme val="minor"/>
      </rPr>
      <t xml:space="preserve">
Se aprobaron prórrogas para la culminación de la etapa de construcción en los tramos 1 al 6, mediante diferentes modificaciones contractuales , sin que se hubiese realizado la sensibilización en el modelo financiero ni cuantificado el efecto que genera el desplazamiento de dichas obras y de los mantenimientos (rutinario y periódicos), generando un posible desequilibrio de la ecuación contractual en contra de los intereses del Estado en contravía de lo normado en el artículo 27 de la Ley 80 de 1993, al reconocer un mayor valor de la inversión realizada dado el valor del dinero en el tiempo, ocasionando un presunto detrimento al patrimonio del estado y a favor del concesionario en cuantía de $52.284,7 millones de pesos a diciembre de 1997 (equivalentes a $130.742,3 millones a 31 de diciembre de 2012).</t>
    </r>
  </si>
  <si>
    <t>A su vez, el desplazamiento en el cronograma de ejecución de la etapa de Construcción, Mejoramiento y Rehabilitación de los trayectos 1 al 6, ocasionaría un desplazamiento en los mantenimientos rutinario y periódico, generando un beneficio económico al concesionario  y un presunto detrimento al Estado por el menor valor que se da como efecto de los menores mantenimientos que se ejecutarían, pero que al no sensibilizarse en el modelo de la concesión, el Estado estaría remunerándole al Concesionario mayores mantenimientos de los verdaderamente realizados</t>
  </si>
  <si>
    <t>Resolver esta controversia a través del tribunal de arbitramento que se instauro a través de la ANI contra la UTDVVCC 
Nota: En el informe de Auditoria  de la Contraloria no se tuvo en cuenta la actualización de las acciones de mejoramiento acordadas y aportadas  en junio de 2015.</t>
  </si>
  <si>
    <t>Determinar los mecanismos  contractuales para restablecer el equilibrio en la ecuación contractual.</t>
  </si>
  <si>
    <t>1. Demanda Arbitral (Pretensiones  3,4 y 5 )                                        2.Contrato Estándar 4G                                       3.Manual de Interventoría y Supervisión                                  4.Manual de Contratación                                
5, Laudo Arbitral de 25 de noviembre de 2016
6, Concepto de Defensa Judicial acerca de los efectos del Laudo
7. Informe de Cierre</t>
  </si>
  <si>
    <t xml:space="preserve">1. Demanda Arbitral (Pretensiones  3,4 y 5 )
2.Contrato Estándar 4G
3.Manual de Interventoría y Supervisión
4.Manual de Contratación   
5, Laudo Arbitral de 25 de noviembre de 2016
6, Concepto de Defensa Judicial acerca de los efectos del Laudo
7. Informe de Cierre                             </t>
  </si>
  <si>
    <r>
      <rPr>
        <b/>
        <sz val="11"/>
        <rFont val="Calibri"/>
        <family val="2"/>
        <scheme val="minor"/>
      </rPr>
      <t>Vicepresidencia Ejecutiva</t>
    </r>
    <r>
      <rPr>
        <sz val="11"/>
        <rFont val="Calibri"/>
        <family val="2"/>
        <scheme val="minor"/>
      </rPr>
      <t xml:space="preserve"> - Vicepresidencia Jurídica</t>
    </r>
  </si>
  <si>
    <t>El hallazgo esta incluido en las pretensiones de la entidad. Cuenta con acciones de medida preventivas y ya está ajustado por la VEJ.</t>
  </si>
  <si>
    <t>Estudio II
INF 1 MM&amp;D Rad. RADICADO NO. 2016-409-054480-2 pag. 36
INF.4
RADICADO NO. 2016-409-077657-2 Pag. 59</t>
  </si>
  <si>
    <r>
      <rPr>
        <b/>
        <sz val="11"/>
        <rFont val="Calibri"/>
        <family val="2"/>
        <scheme val="minor"/>
      </rPr>
      <t>Base Gravable y Tasa Impositiva de Renta del Contrato Adicional 13 de 2006 y Otrosí  02 de 2008</t>
    </r>
    <r>
      <rPr>
        <sz val="11"/>
        <rFont val="Calibri"/>
        <family val="2"/>
        <scheme val="minor"/>
      </rPr>
      <t xml:space="preserve">
En los modelos marginales del Contrato Adicional  13 del 09/08/2006 y del Otrosí  02 del 14/01/2008, se utilizó una tasa impositiva de Renta del 38.5% anual, y de acuerdo con lo manifestado por la entidad y a lo observado en la normatividad vigente a la firma del mismos ,  la tasa a aplicar para el Adicional 13 era del 35% anual y para el Otrosí   02 del 33% anual. De igual forma, en la base gravable utilizada para determinar el impuesto no se tuvo en cuenta las deducciones de ley como las depreciaciones y amortizaciones y los descuentos tributarios (por ejemplo, la deducción del impuesto de ICA). Lo anterior, conlleva a que se esté reconociendo un mayor gasto por impuesto de renta del que debía reconocerse  y  a su vez un desequilibrio de la ecuación contractual en contravía a lo estipulado en  el artículo 27 de la Ley 80 de 1993, y un presunto detrimento patrimonial en contra de los intereses del Estado por $20.957,3  millones de diciembre de 1997 (equivalentes a $52.405,6 millones de diciembre de 2012), </t>
    </r>
  </si>
  <si>
    <t>la anomalías detectadas en los modelos marginales de los modificatorios mencionados, la CGR no observa que a la fecha se haya subsanado tal inconsistencia, ni que se haya restablecido la ecuación económica del contrato.</t>
  </si>
  <si>
    <t>1. Demanda Arbitral (Primera,                       Segunda y Quinta)
2. Resolución de Bitácora                             
 3.Manual de Contratación                                
4.Manual de Interventoría y Supervisión                           
5. Modelo Contrato estándar 4G
6, Laudo Arbitral de 25 de noviembre de 2016
7, Concepto de Defensa Judicial acerca de los efectos del Laudo
8. Informe de Cierre</t>
  </si>
  <si>
    <t>Estudio II
INF 1 MM&amp;D Rad. RADICADO NO. 2016-409-054480-2 pag. 38
INF.4
RADICADO NO. 2016-409-077657-2</t>
  </si>
  <si>
    <r>
      <rPr>
        <b/>
        <sz val="11"/>
        <rFont val="Calibri"/>
        <family val="2"/>
        <scheme val="minor"/>
      </rPr>
      <t>Avance de obra Contrato Adicional 13</t>
    </r>
    <r>
      <rPr>
        <sz val="11"/>
        <rFont val="Calibri"/>
        <family val="2"/>
        <scheme val="minor"/>
      </rPr>
      <t xml:space="preserve">
Se observa atraso en la ejecución de las obras del tramo 7, de acuerdo a lo programado por el concesionario en el modelo marginal del adicional, donde al mes 44 de ejecución (que corresponde al mes de diciembre de 2012 puesto que el inicio de las obras fue el 26/04/2009) debería llevar un avance de la inversión del 75.83%, sin embargo, y de acuerdo con el informe de interventoría a esa fecha el avance de la inversión fue del 44.84%, lo anterior, estaría generando un posible desequilibrio de la ecuación contractual en contra de los intereses del Estado, al reconocer un mayor valor de la inversión realizada dado el valor del dinero en el tiempo, ocasionando un presunto detrimento al patrimonio del estado y a favor del concesionario.</t>
    </r>
  </si>
  <si>
    <t>La Contraloría estimó que el presunto detrimento que se generaría ascendería en  cuantía aproximada de $11.075,22 millones de pesos a diciembre de 1997 (equivalentes a $27.694,50 millones a 31 de diciembre de 2012), sin embargo, la Entidad en su respuesta manifestó que al realizar la evaluación del hecho evidenciado, y considerando a su vez la inversión del otrosí No. 02 de 2008 del mencionado contrato adicional, el valor asciende a “$34.920 millones de pesos de diciembre de 1997 (incluyendo el valor del dinero en el tiempo a una tasa del 7.16%) que indexados a junio de 2013 sería de $88.611 millones de pesos”. Haciendo  claridad que se trata de un ejercicio borrador y continuará realizando ejercicio más ajustado a la realidad en cuento al valor de la inversión en cada sector del tramo 7.</t>
  </si>
  <si>
    <t xml:space="preserve">Resolver esta controversia a través del tribunal de arbitramento que se instauro a través de la ANI contra la UTDVVCC 
Nota: En el informe de la Contraloria no se tuvo en cuenta la actualización de las acciones de mejoramiento acordadas en la revisión 2015.
</t>
  </si>
  <si>
    <t xml:space="preserve">1.Demanda Arbitral (Pretensiones 3,4 y 5 )                                       
2.Contrato Estándar 4G                                       
3.Manual de supervisión e Interventoría                                
4.Manual de Contratación  
5, Laudo Arbitral de 25 de noviembre de 2016
6, Concepto de Defensa Judicial acerca de los efectos del Laudo
7. Informe de Cierre                            </t>
  </si>
  <si>
    <t>INF 6 MM&amp;D Rad. No. 2016-409-089297-2 Pag. 44</t>
  </si>
  <si>
    <r>
      <rPr>
        <b/>
        <sz val="11"/>
        <rFont val="Calibri"/>
        <family val="2"/>
        <scheme val="minor"/>
      </rPr>
      <t xml:space="preserve">Recursos del INVIAS Aportados en el Otrosí 1 de 1999 </t>
    </r>
    <r>
      <rPr>
        <sz val="11"/>
        <rFont val="Calibri"/>
        <family val="2"/>
        <scheme val="minor"/>
      </rPr>
      <t xml:space="preserve">
Con la firma del Otrosí 1 del 24/12/1999 al Contrato de Concesión 005 de 1999 – Proyecto Malla Vial del Valle del Cauca y Cauca, el INVIAS realizó un depósito de $4.000 millones de pesos corrientes, al fideicomiso principal del proyecto, para los fines que determinara la entidad contratante, señalando en los considerados como motivación para la celebración del acuerdo contractual: “Que el INVIAS ha considerado altamente conveniente disponer de unos recursos para precaver las posibles situaciones que se presenten dentro de la ejecución del contrato y que puedan generar costos adicionales para el proyecto”. La justificación contenida en el otrosí para su celebración demuestra debilidades en la planeación de la celebración del contrato inicial, evidenciando una posible violación del principio de economía consagrado en el artículo 25 de la Ley 80 de 1993.</t>
    </r>
  </si>
  <si>
    <t>Al presentarse incertidumbre sobre la ejecución de los recursos o su existencia actual en el fideicomiso, es decir, por no contar con la totalidad del material probatorio respecto de algunos elementos del presunto detrimento al patrimonio del Estado, de conformidad con el artículo 39 de la Ley 610 de 2000, se determinará la posibilidad de iniciar una Indagación Preliminar u otra Actuación de Control Fiscal.</t>
  </si>
  <si>
    <t>Establecimiento de reglas precisas para los aportes estatales a los fideicomisos de los contratos de concesión</t>
  </si>
  <si>
    <t>Controlar el cumplimiento de los procedimientos de contratación.</t>
  </si>
  <si>
    <t>1. Oficio al INVIAS solicitando informar las razones por las cuales se realizó dicho aporte estatal a la concesión MVVCC
2. Fondo de pasivos contingentes de la entidad
3. Manual de Contratación.
4. Ley de Infraestructura
5. Contrato estándar 4G</t>
  </si>
  <si>
    <t xml:space="preserve">CIERRE Y ARCHIVO I.P.  comunicada con rad. 2016-409-035702-2 del 03/05/2016.- Con auto proferido el día 05/02/2016, la CGR a tarvés de la Dirección de Vigilancia Fiscal  de la Contraloría Delegada para Infrestructura Física y Telecomunicaciones, Comercio Exterior y Desarrollo Regional, resolvió cerrar y archivar I.P.  No. 6-021-15.- PENDIENTE CONOCER EL AUTO El auto fue radicado en la ANI el 29 de abril de 2016 LMSC.
</t>
  </si>
  <si>
    <t>Auto   del 05/02/2016, de la CGR  resolvió cerrar y archivar I.P.  No. 6-021-15.</t>
  </si>
  <si>
    <r>
      <rPr>
        <b/>
        <sz val="11"/>
        <rFont val="Calibri"/>
        <family val="2"/>
        <scheme val="minor"/>
      </rPr>
      <t>Avance de Obras Sector 1 Tramo 7.</t>
    </r>
    <r>
      <rPr>
        <sz val="11"/>
        <rFont val="Calibri"/>
        <family val="2"/>
        <scheme val="minor"/>
      </rPr>
      <t xml:space="preserve">
Se evidenció que en el Sector 1 del Tramo 7, comprendido entre los k64 al k81, a la fecha se presenta un avance de obra igual al 0% debido a que no cuenta con la licencia ambiental y tampoco se han adquirido los 140 predios necesarios para su construcción, a pesar de que en el contrato adicional 13 de 2006 al Contrato 005 de 1999 - Proyecto Malla Vial del Valle del Cauca y Cauca, se pactó la construcción de la doble calzada para el tramo Media Canoa-Loboguerrero que corresponde al tramo 7, con fecha de terminación junio de 2014. Adicionalmente, se observó que el costo de las inversiones del proyecto se describe en forma global; además, sin que se evidencie la realización de una evaluación financiera que cuantifique el impacto económico de su retraso.</t>
    </r>
  </si>
  <si>
    <t xml:space="preserve">La licencia ambiental no se ha obtenido debido a que las certificaciones expedidas desde enero de 2007 por el Ministerio del Interior, indicaban que no existía presencia de comunidades étnicas ni afro descendientes que pudieran resultar afectadas con el proyecto. No obstante, con Resoluciones 0314 y 0315 de 28 de abril de 2010 del Ministerio del Interior se ingresaron al Registro Único de Consejos Comunitarios, comunidades presentes en la zona. </t>
  </si>
  <si>
    <t>Teniendo en cuenta que el plazo para la ejecución de la construcción del tramo 7 vence en junio de 2014, prevé que la construcción de este proyecto de importancia nacional no se cumplirá en el tiempo acordado.</t>
  </si>
  <si>
    <t>1. Efectuar el seguimiento del otrosí N°9 al contrato de concesión
2. Resolver esta controversia a través del tribunal de arbitramento</t>
  </si>
  <si>
    <t xml:space="preserve">Resolver en el escenario arbitral las controversias que se suscitaron por la suspensión de obras en el sector 1 del Tramo 7. </t>
  </si>
  <si>
    <t>1. Resoluciones de otorgamiento de las licencias ambientales requeridas
2.Demanda Arbitral               
3.Manual de Contratación
4.Contrato Estándar 4G
5.Manual de Interventoría y Supervisión
6.Ley de Infraestructura</t>
  </si>
  <si>
    <t>1. Resoluciones de otorgamiento de las licencias ambientales requeridas
2.Demanda Arbitral
3. Manual de Contratación
4. Contrato Estándar 4G
5.Manual de Interventoría y Supervisión
6.Ley de Infraestructura</t>
  </si>
  <si>
    <r>
      <rPr>
        <b/>
        <sz val="11"/>
        <rFont val="Calibri"/>
        <family val="2"/>
        <scheme val="minor"/>
      </rPr>
      <t xml:space="preserve">Adiciones al Contrato de Concesión 005 de 1999 </t>
    </r>
    <r>
      <rPr>
        <sz val="11"/>
        <rFont val="Calibri"/>
        <family val="2"/>
        <scheme val="minor"/>
      </rPr>
      <t xml:space="preserve">
El Contrato 005 de 1999, celebrado con el objeto de otorgar una concesión para que se realice por cuenta y riesgo del concesionario, los estudios y diseños definitivos, las obras de construcción, rehabilitación y mejoramiento, la operación y el mantenimiento, la prestación de servicios y el uso de los bienes de propiedad de la Nación dados en concesión, para la ejecución del Proyecto Vial denominado Malla Vial del Valle del Cauca y Cauca, bajo el control y vigilancia del INVIAS , por valor de $386.919.0 millones a pesos de diciembre de 2007 (2.249.463,7 smlmv de 2007), correspondiente al valor de la inversión del concesionario en el proyecto, ha sido adicionado en un 76.8% del valor inicial. l</t>
    </r>
  </si>
  <si>
    <t>Esta situación se identifica con una presunta violación al Estatuto General de Contratación, debido a que el parágrafo del artículo 40 de la Ley 80 de 1993 preceptúa que los contratos no podrán adicionarse en más del cincuenta por ciento (50%) de su valor inicia</t>
  </si>
  <si>
    <t>1. Informe Financiero
2. Manual de Contratación
3. Contrato Estándar 4G
4. Procedimiento para modificaciones de contratos de concesión
5. Res. Que regula el funcionamiento del Comité de Contratación
6. Res. 959 de 2013 - Bitácora del Proyecto</t>
  </si>
  <si>
    <r>
      <rPr>
        <b/>
        <sz val="11"/>
        <rFont val="Calibri"/>
        <family val="2"/>
        <scheme val="minor"/>
      </rPr>
      <t xml:space="preserve">Compromisos con las Comunidades Afro descendientes en Consulta Previa </t>
    </r>
    <r>
      <rPr>
        <sz val="11"/>
        <rFont val="Calibri"/>
        <family val="2"/>
        <scheme val="minor"/>
      </rPr>
      <t xml:space="preserve">
En el Informe de Fiducia correspondiente a noviembre de 2012 (anexo 9) de la Fiduciaria de Occidente S. A. Fideicomiso 34405 Malla Vial Valle del Cauca y Cauca – Cuentas por pagar Diversas, se observaron recursos sin ejecutar acumulados por $423 millones, recaudados  desde el 20 de septiembre al 14 de octubre de 2000 en el Peaje de Villarrica, cuya destinación es la ejecución de obras solicitadas por las comunidades Afro descendientes de Puerto Tejada, Santander de Quilichao y Villarrica, de acuerdo con el Acta de Protocolización de Consulta Previa suscrita como requisito, en cumplimiento de la Ley 99 de 1993 en el marco del  trámite y obtención de la Licencia Ambiental del proyecto.</t>
    </r>
  </si>
  <si>
    <t>Lo anterior, evidencia un presunto incumplimiento por parte del Concesionario del proyecto Malla Vial del Valle del Cauca y Cauca, de los compromisos y obligaciones adquiridos con las respectivas comunidades, en aspectos tales como la realización de adecuación, mantenimiento e iluminación de vías alternas y mejoramiento paisajístico, al tener dichos recursos ociosos por un período aproximado de 12 años sin cumplir con su finalidad y a la fecha sin obtener los beneficios sociales para los que fueron previstos</t>
  </si>
  <si>
    <t>Suscribir el Convenio con el Municipio de Santander de Quilichao, para el desembolso de los recursos.
Nota: No obstante la suscripción del Convenio con el Municipio de Santander de Quilichado en diciembre de 2014 el municipo no allego los documentos correspondientes antes del vencimiento del convenio. Procede la suscripción de un nuevo convenio</t>
  </si>
  <si>
    <t>Finalizar el cumplimiento de los acuerdos de consulta previa adquiridos con las comunidades de Santander de Quilichao.</t>
  </si>
  <si>
    <t>1. Suscripción del nuevo Convenio entre el Municipio de Santander de Quilichao y ANI.
2. Manual de Interventoria y supervisión</t>
  </si>
  <si>
    <t>Se sugiere incorporar las siguientes unidades de medida preventivas: i) Manual de supervisión e interventoría; ii) Ley 1682 de 2013 de Infraestructura; y iii) Procedimientos sociales.</t>
  </si>
  <si>
    <t>INF 6 MM&amp;D Rad. No. 2016-409-089297-2 Pag. 49</t>
  </si>
  <si>
    <r>
      <rPr>
        <b/>
        <sz val="11"/>
        <rFont val="Calibri"/>
        <family val="2"/>
        <scheme val="minor"/>
      </rPr>
      <t xml:space="preserve">Concepto Económico Adicional 13 </t>
    </r>
    <r>
      <rPr>
        <sz val="11"/>
        <rFont val="Calibri"/>
        <family val="2"/>
        <scheme val="minor"/>
      </rPr>
      <t xml:space="preserve">
Se observa que en el presupuesto del proyecto Loboguerrero-Mediacanoa, se establecen las cantidades y el costo total, sin que se discrimine el valor de cada una de las obras descritas en el alcance y sin que se evidencie la revisión y el análisis de precios; lo que dificulta el adecuado seguimiento y control económico sobre estas actividades, así como de las actividades adicionales o no previstas que surjan en el desarrollo de las obras objeto de la interventoría</t>
    </r>
  </si>
  <si>
    <t xml:space="preserve">mediante oficio UTDVVCC 1056-06 de Chía julio 6 de 2006, presenta el Presupuesto del Proyecto Loboguerrero – Media Canoa, donde se muestra en su Anexo No 4 las cantidades de obra estimadas y se indica que el valor de la construcción incluido IVA corresponde a $408.000 millones de pesos corrientes, equivalentes a $210.190.1 millones de pesos de diciembre de 1.997; </t>
  </si>
  <si>
    <t>incorporar para futuros  procesos de contratación los documentos de la bitácora establecida por la ANI mediante resolución Nª 959 de agosto de 2013.</t>
  </si>
  <si>
    <t>Garantizar que en los contratos de concesión no se presenten períodos sin interventoría.</t>
  </si>
  <si>
    <t>1. Res. 959 de 2013 - Bitácora del Proyecto
2. Memorando de la VEJ socializando la resolución
3. Informe explicativo del alcance y contenido de la Bitácora
4. Manual de Interventoría y Supervisión</t>
  </si>
  <si>
    <r>
      <rPr>
        <b/>
        <sz val="11"/>
        <rFont val="Calibri"/>
        <family val="2"/>
        <scheme val="minor"/>
      </rPr>
      <t>Intersección a Desnivel Tres Esquinas</t>
    </r>
    <r>
      <rPr>
        <sz val="11"/>
        <rFont val="Calibri"/>
        <family val="2"/>
        <scheme val="minor"/>
      </rPr>
      <t xml:space="preserve">
En la intersección a desnivel Tres Esquinas K13+550, que corresponde al Tramo 6 y ubicada en el municipio de Rozo, se presentan problemas de seguridad en los accesos directos, debido a que se puede presentar accidentalidad por el paso tanto de peatones como de bicicletas y motocicletas en la vía principal, es de anotar que la seguridad es una de las principales razones para construir intersecciones de este tipo.</t>
    </r>
  </si>
  <si>
    <t>Esta intersección es tipo trébol pero no está ubicada exactamente sobre los ejes de las dos vías como se observa en la imagen; sobre el antiguo cruce, a la altura del puente peatonal de Rozo, existen giros directos que dan acceso desde la vía principal, este el sitio donde se puede presentar accidentalidad por el cruce de peatones, bicicletas y motocicletas. Hasta el momento las medidas tomadas por el concesionario no han solucionado el inconveniente</t>
  </si>
  <si>
    <t>Implementar las acciones que garanticen la seguridad de los usuarios de la vía concesionada en este tipo de intersecciones</t>
  </si>
  <si>
    <t>Garantizar la seguridad de los usuarios de la intersección Tres esquinas.</t>
  </si>
  <si>
    <t xml:space="preserve">
1.  Informe de Interventoría. 
2. Informe de Supervisión. 
3. Manual de interventoría y supervisión</t>
  </si>
  <si>
    <t xml:space="preserve">
1.  Informe de Interventoría. 
2. Informe de Supervisión. 
3. Manual de interventoría y supervisión
</t>
  </si>
  <si>
    <r>
      <rPr>
        <b/>
        <sz val="11"/>
        <rFont val="Calibri"/>
        <family val="2"/>
        <scheme val="minor"/>
      </rPr>
      <t xml:space="preserve">Señalización Vial </t>
    </r>
    <r>
      <rPr>
        <sz val="11"/>
        <rFont val="Calibri"/>
        <family val="2"/>
        <scheme val="minor"/>
      </rPr>
      <t xml:space="preserve">
Se observó que en algunos puntos del proyecto Malla Vial del Valle del Cauca y Cauca – Contrato 005 de 1999, específicamente en puentes y pontones ampliados o rehabilitados no se cuenta con señalización informativa y algunos puentes no tienen barandas, tal es el caso del Puente sobre el Río Palmira K2+198 en el Tramo 6; lo que puede afectar la seguridad para el tránsito de los vehículos.</t>
    </r>
  </si>
  <si>
    <t>Deficiencias en especificaciones técnicas</t>
  </si>
  <si>
    <t>Implementar las acciones que garanticen la seguridad de los usuarios de la vía concesionada en los puentes y pontones existentes.</t>
  </si>
  <si>
    <t>Garantizar la seguridad de los usuarios de la vía concesionada en los sitios de puentes y pontones.</t>
  </si>
  <si>
    <t xml:space="preserve"> 
1. Informe de Interventoría. 
2. Informe de supervisión. 
3. Manual de interventoría y supervisión
4. Manual de contratación</t>
  </si>
  <si>
    <r>
      <rPr>
        <b/>
        <sz val="11"/>
        <rFont val="Calibri"/>
        <family val="2"/>
        <scheme val="minor"/>
      </rPr>
      <t>Áreas de Servicio</t>
    </r>
    <r>
      <rPr>
        <sz val="11"/>
        <rFont val="Calibri"/>
        <family val="2"/>
        <scheme val="minor"/>
      </rPr>
      <t xml:space="preserve">
En visita realizada por la CGR entre el 20 al 24 de mayo de 2013, se observa que no está en funcionamiento el área de servicio del Tramo 6 del Contrato 005 de 1999 - Malla Vial del Valle del Cauca y Cauca, adicionalmente en otros tramos, las áreas de servicio entraron en funcionamiento el año pasado, fecha muy posterior al inicio de la operación de cada uno de los tramos. Lo que presume deficiencias en la prestación del servicio a los usuarios de la vía en la Etapa de Operación del proyecto, incumplimiento a las Especificaciones Técnicas de Operación, y deficiente control y seguimiento a las obligaciones contractuales por parte de la supervisión y de la interventoría.</t>
    </r>
  </si>
  <si>
    <t xml:space="preserve">Esta situación se identifica con presunta violación de los principios de Economía y Responsabilidad consagrados en los artículos 25 y 26 de la Ley 80 de 1993, Estatuto General de la Contratación. </t>
  </si>
  <si>
    <t>Poner al servicio de los usuarios el Área de servicio correspondiente al tramo 6.</t>
  </si>
  <si>
    <t>Brindar a lo usuarios los servicios que contractualmente debe ofrecer el tramo 6 de la concesión MVVCC.</t>
  </si>
  <si>
    <t xml:space="preserve">1. Informe de Gerencia Jurídico Predial acerca del avance del proceso de expropiación del predio requerido para el funcionamiento del Área de Servicio del tramo 6. 
2. Informe de la Interventoría sobre la puesta en operación del área de servicio del tramo 6. 
3. Informe de supervisión. </t>
  </si>
  <si>
    <t>Riesgos de Lesión al Patrimonio del Estado, Concesión Vial Ruta del Sol I
A febrero de 2013, existe un atraso significativo en la ejecución del proyecto vial Ruta del Sol I, teniendo en cuenta lo programado y ejecutado en los diferentes subsectores, entre los cuales el más crítico lo constituye el tramo 1, localizado en la jurisdicción de los municipios de Villeta, Quebrada negra y Guaduas, con un atraso del 100%. Dentro de los principales factores: en el proceso de estructuración, en los estudios ambientales se planteó la afectación de la Zona de Reserva Forestal Protectora de la Cuenca Hidrográfica del Río San Francisco, tramitar y obtener ante las Autoridades Gubernamentales y/o Autoridades Ambientales, todos los permisos, autorizaciones y concesiones para el uso y aprovechamiento de recursos naturales, tuberías de conducción de gas y petróleo de las empresas Pacific Rubiales y Ecopetrol, Se destaca que la mayor cantidad de predios estimados para el proyecto corresponde al Tramo 1, cuya ejecución de obras no presenta avance alguno.</t>
  </si>
  <si>
    <t>Con la contratación de un tercero, se definio el corredor por el cual deberá construirse el Tramo 1 del Proyecto Ruta del Sol Sector 1, respetando los puntos de origen destino establecidos contractualmente, es decir, de Villeta a Guaduas y que contemple las condiciones técnicas, geológicas geotécnicas, sociales y ambientales que garanticen su viabilidad.
Mediante la suscripción del otrosí 8 se definieron  las caracteristicas del nuevo tramo I y llevar este trazado a Estudios y Diseños a Fase III
Con el saldo del Contrato de Concesión se definieron las obras a ejecutar por parte del concesionario actual.</t>
  </si>
  <si>
    <t>Cumplir con el avance de obra conforme lo estipulado en el otrosí 8</t>
  </si>
  <si>
    <t>1. Soporte contratación de un tercero que definirá el nuevo corredor para el Tramo 1
2. Informe con las conclusiones emitidas por el tercero contratado
3. Informe de la ANI con el plan de acción a seguir de conformidad con el informe final del tercero contratado.
4. Documento soporte con el resultado de la negociación acordada entre la ANI y el Concesionario sobre la afectación al Contrato de Concesión por el cambio de trazado en el Tramo 1.
5. Informe Final SCI, para definir las caracteristicas del nuevo tramo I
6. Otrosí 8, en el cual se define caracteristicas del nuevo trazado, y se definen obras a ejecutar por parte del concesionario y longitud desafectada
7. Informe ANI estado actual</t>
  </si>
  <si>
    <t>1. Contrato
2. Informe 
3. Informe ANI
4. Documento de negociación
5. Informe Final SCI
6. Otrosí 8
7. Informe ANI estado actual</t>
  </si>
  <si>
    <t>CR_Ruta del Sol - Sector 1</t>
  </si>
  <si>
    <t>Ruta del Sol I</t>
  </si>
  <si>
    <t>Se sugiere incorporar las siguientes unidades de medida preventivas: i) Ley 1682 de 2013 Infraestructura; y ii) Procedimientos ambientales.</t>
  </si>
  <si>
    <t>INF 8  MM&amp;D Rad.  2016-409-100777-2 pag. 31</t>
  </si>
  <si>
    <r>
      <rPr>
        <b/>
        <sz val="11"/>
        <rFont val="Calibri"/>
        <family val="2"/>
        <scheme val="minor"/>
      </rPr>
      <t>Valores Adeudados y Pagados por Ingreso Mínimo Garantizado.</t>
    </r>
    <r>
      <rPr>
        <sz val="11"/>
        <rFont val="Calibri"/>
        <family val="2"/>
        <scheme val="minor"/>
      </rPr>
      <t xml:space="preserve">
El pago para atender las obligaciones por concepto de garantías por Ingreso Mínimo Garantizado (IMG) no se está surtiendo dentro de la vigencia fiscal correspondiente, Como consecuencia de lo anterior, la no amortización en su oportunidad de dichos valores, ha generado el pago de intereses corrientes y moratorios, en contradicción al precepto de la racionalización del gasto público.
Al presentarse incertidumbre por no contar con la totalidad del material probatorio respecto de algunos elementos del presunto detrimento al patrimonio del Estado, tales como la determinación de los presuntos responsables y la culpa o dolo, de conformidad con el artículo 39 de la Ley 610 de 2000, se determinará la posibilidad de iniciar una Indagación Preliminar u otra Actuación de Control Fiscal.  (Autopistas del Café, Autopistas de los llanos, Neiva Espinal Girardot, Santa Marta Riohacha , Devimed)</t>
    </r>
  </si>
  <si>
    <t>Al presentarse incertidumbre por no contar con la totalidad del material probatorio respecto de algunos elementos del presunto detrimento al patrimonio del Estado, tales como la determinación de los presuntos responsables y la culpa o dolo, de conformidad con el artículo 39 de la Ley 610 de 2000</t>
  </si>
  <si>
    <t>La causación de IMG se genera luego de ocurrido el hecho y no de manera previa, es decir en enero del año siguiente a su causación. En los anteproyectos de presupuesto anuales se continuará incluyendo la solicitud de recursos para este pago.
A la fecha sólo queda un contratos que aún genera IMG:
1. Devimed: se continua con la inclusión de proyecciones de recursos en anteproyectos de presupuesto.</t>
  </si>
  <si>
    <t>1. Documento de anteproyecto de presupuesto
2. Documentos contractuales donde se elimina la Garantía de Tráfico
3. Manual de Supervisión e Interventoría</t>
  </si>
  <si>
    <r>
      <rPr>
        <b/>
        <sz val="11"/>
        <rFont val="Calibri"/>
        <family val="2"/>
        <scheme val="minor"/>
      </rPr>
      <t xml:space="preserve">Trámite para la Instalación y Entrega de la Estación de Peaje Pailitas </t>
    </r>
    <r>
      <rPr>
        <sz val="11"/>
        <rFont val="Calibri"/>
        <family val="2"/>
        <scheme val="minor"/>
      </rPr>
      <t xml:space="preserve">
Se identificó inoportunidad en la gestión administrativa y debilidades en la Planeación  orientada a la instalación y puesta en marcha de una nueva estación de peaje “Pailitas”, lo que generó que la ANI, antes INCO  no  cumpliera con la fecha de  entrega al Concesionario, conforme lo estipulado en el Contrato de Concesión 001 del 14 de enero de 2010. </t>
    </r>
  </si>
  <si>
    <t>Como consecuencia de lo anterior, la Agencia reconoció $4.701 millones, los cuales fueron cancelados mediante orden de pago 15723 de 03-03-2012 ,  por concepto del  restablecimiento del equilibrio económico del contrato a favor del Concesionario, por los valores dejados de recaudar . Tal situación, evidencia una presunta gestión antieconómica</t>
  </si>
  <si>
    <r>
      <rPr>
        <b/>
        <sz val="11"/>
        <rFont val="Calibri"/>
        <family val="2"/>
        <scheme val="minor"/>
      </rPr>
      <t>1. Acción Preventiva</t>
    </r>
    <r>
      <rPr>
        <sz val="11"/>
        <rFont val="Calibri"/>
        <family val="2"/>
        <scheme val="minor"/>
      </rPr>
      <t xml:space="preserve">. Elaboración de una directriz para que la infraestructura vial que sea recibida por la Agencia Nacional de Infraestructura, de parte del INVÍAS o cualquiera otra Entidad Pública o Privada, se haga de forma completa tanto física como documentalmente. </t>
    </r>
    <r>
      <rPr>
        <b/>
        <sz val="11"/>
        <rFont val="Calibri"/>
        <family val="2"/>
        <scheme val="minor"/>
      </rPr>
      <t xml:space="preserve">2. Acción Correctiva. </t>
    </r>
    <r>
      <rPr>
        <sz val="11"/>
        <rFont val="Calibri"/>
        <family val="2"/>
        <scheme val="minor"/>
      </rPr>
      <t>Remisión de todos los soportes y actuaciones surtidas, objeto del presente hallazgo, a la Oficina de Control Interno Disciplinario para lo de su competencia.</t>
    </r>
  </si>
  <si>
    <t>1. Prevenir a futuro que se reciba por parte de la Agencia Nacional de Infraestructura, la infraestructura vial de forma incompleta. 2. Identificar si hubo responsabilidad disciplinaria por parte de funcionarios del INCO (hoy Agencia Nacional de Infraestructura), en cuanto a las actuaciones surtidas para la entrega del peaje denominado "Pailitas", al Concesionario.</t>
  </si>
  <si>
    <t>1. Una comunicación (Circular) a los supervisores sobre los trámites previos para la entrega de infraestructura
2. Un Informe Técnico
3. Remisión hallazgo a Control Interno disciplinario
4. Procedimiento de Planeación Estratégica
5. Contrato estándar 4G
6. Manual de Interventoría y Supervisión
7. Manual de Contratación
8. Informe aclaratorio sobre la gestión que se realiza conforme la metodología que se establece para la instalación de nuevas estaciones de peajes.
9. Informe de cierre</t>
  </si>
  <si>
    <t>1. Una comunicación (Circular) a los supervisores sobre los trámites previos para la entrega de infraestructura
2. Un Informe Técnico
3. Remisión hallazgo a Control Interno disciplinario
4. Procedimiento de Planeación Estratégica
5. Contrato estándar 4G
6. Manual de Interventoría y Supervisión
7. Manual de Contratación
8. Informe aclaratorio de gestión y aplicación de metodología establecia en instalación de peajes 
9. Informe de cierre</t>
  </si>
  <si>
    <t>CR_Ruta del Sol - Sector 2</t>
  </si>
  <si>
    <t>Ruta del Sol II</t>
  </si>
  <si>
    <t>El plan vigente ya cuenta con acciones preventivas que la CGR no pudo revisar con corte a dic-2014. En este sentido se sugiere mantener el plan y para evitar contratiempos con la CGR, adicionar una medida adicional con un informe de supervisión que detalle la gestión realizada.</t>
  </si>
  <si>
    <t xml:space="preserve">Estudio III
INF. 8 MM&amp;D Rad. No. 2016-409-100777-2 Pag. 7
</t>
  </si>
  <si>
    <r>
      <rPr>
        <b/>
        <sz val="11"/>
        <rFont val="Calibri"/>
        <family val="2"/>
        <scheme val="minor"/>
      </rPr>
      <t>Valor Asignado al Metro Cuadrado de Terreno del Predio Rural SA-022, Tramo 2 San Alberto-Aguachica</t>
    </r>
    <r>
      <rPr>
        <sz val="11"/>
        <rFont val="Calibri"/>
        <family val="2"/>
        <scheme val="minor"/>
      </rPr>
      <t xml:space="preserve">
Se reconoció para el predio No.SA-022 un mayor valor por concepto de metro cuadrado de terreno superior a lo establecido en los estudios de mercado</t>
    </r>
  </si>
  <si>
    <t>Por lo anterior, se observa que el valor establecido para el m² de terreno no tiene sustento técnico, toda vez que supera los valores de los terrenos urbanos de la zona, los cuales por su connotación puede generar mayor renta.  Situación contraria del predio en cuestión ya que según certificación del uso del suelo expedida en agosto de 2012 , por la Gerencia de Planeación y Obras de Municipio de Aguachica (Cesar), se indica que los usos del suelo son agrosilvopastoril, silvopastoril y silvoagricola, con restricciones ambientales.</t>
  </si>
  <si>
    <t>Por lo anterior se presenta un presunto detrimento al patrimonio del Estado en cuantía de $14.7 millones</t>
  </si>
  <si>
    <t>1. Remitir a la Gerencia Jurídica de la entidad memorando con  los soportes para que esta Gerencia emita pronunciamiento sobre el procedimiento a seguir para lograr la devolución de los recursos.
2. Con el concepto de la Gerencia Jurídica, remitir a la Gerencia de Defensa Judicial para su aplicación.</t>
  </si>
  <si>
    <t>Propender para que los avalúos comerciales efectuados cumplan con la normatividad y directrices técnicas y por el buen uso de los recursos prediales
Adquirir los predios conforme al valor establecido en un avalúo debidamente soportado</t>
  </si>
  <si>
    <t>Correctivo:
1) Oficio al concesionario informando la aplicación del descuento por mayores costos en la adquisición del predio SA-022
2) Resolución de pago de la cuenta No.24 aplicando descuento del mayor valor pagado.
Preventivo:
3) Elaboración de protocolo para la elaboración de informe de Avalúos
4) Oficio al Concesionario e Interventoría requiriendo aplicación del protocolo
5) Procedimientos prediales
6) Resolución bajo No. 1489 del 24/08/2015 que refleja el descuento
7) Oficio de la ANI a la Fiduprevisora autorizando el pago por el valor de la resolución 
8) Soporte de giro Banco República, que registra el valor pagado. 
9) Informe de cierre</t>
  </si>
  <si>
    <t>Correctivo:
1) Oficio al concesionario informando la aplicación del descuento por mayores costos en la adquisición del predio SA-022
2) Resolución de pago de la cuenta No.24 aplicando descuento del mayor valor pagado.
Preventivo:
3) Elaboración de protocolo para la elaboración de informe de Avalúos
4) Oficio al Concesionario e Interventoría requiriendo aplicación del protocolo
5) Procedimientos prediales
6) Resolución bajo No. 1489 del 24/08/2015 que refleja el descuento
7) Oficio de la ANI a la Fiduprevisora autorizando el pago por el valor de la resolución 
8) Soporte de giro Banco República, que registra el valor pagado.
9) Informe de cierre</t>
  </si>
  <si>
    <t>radicación 2016-409-025211-2  del 31/03/2016,  Indagación Preliminar No- 6-016-16
Mediante la readicación 20164090659052, la CGR Auto del 20/06/2016 ordena el cierre y archivo de la I.P.  6-016-16. En desarrollo de la I.P. se estableció que el detrimento investigado fue resarcido en su totalidad,  pués lo pagado de más en al adquisición del inmueble con ficacha predial SA-022 fue descontado al concesionario, del pago correspondiente a la cuanta de cobro No. 24 - contingencia predial, incluso en un monto superior al señalado en el hallago fiscal. Por ende, en aplicación del art. 16 de la ley 610 de 2000 procede el archivo  de  la I.P. No. 6-016-16.</t>
  </si>
  <si>
    <t>Auto del 20/06/2016 ordena el cierre y archivo de la I.P.  6-016-16</t>
  </si>
  <si>
    <t>Se sugiere incorporar como unidad de medida el comprobante de pago, se encuentra en el ftp con número de aprobación 86898950 del 10 de sept de 2015. Lo anterior confirmaría la recuperación del dinero proferido por la resolución 1489 del 24 de agosto de 2015.</t>
  </si>
  <si>
    <t xml:space="preserve">Estudio III
INF. 8 MM&amp;D Rad. No. 2016-409-100777-2 Pag. 9
</t>
  </si>
  <si>
    <r>
      <rPr>
        <b/>
        <sz val="11"/>
        <rFont val="Calibri"/>
        <family val="2"/>
        <scheme val="minor"/>
      </rPr>
      <t>Disponibilidad Presupuestal Adquisición y Gestión Predial Contratos Adicionales</t>
    </r>
    <r>
      <rPr>
        <sz val="11"/>
        <rFont val="Calibri"/>
        <family val="2"/>
        <scheme val="minor"/>
      </rPr>
      <t xml:space="preserve"> 
En ocho (8) de los diecisiete (17) Adicionales al Contrato de Concesión  005 de 1999 – Proyecto Malla Vial del Valle del Cauca y Cauca, suscritos para la inclusión de obras adicionales, las cuales conllevan a un proceso de adquisición predial  para su respectiva construcción. En tales actos administrativos, no se contempló  la cuantía requerida para el desarrollo de la compra de los predios afectados, ni tampoco la fuente de recursos, como soportes de tipo presupuestal o con la debida certificación a nivel de la Fiducia, de la Subcuenta Predial y Fideicomiso 1, haciendo claridad, que dichos recursos no correspondieran a los ya comprometidos en el alcance del contrato principal y del Adicional 13. </t>
    </r>
  </si>
  <si>
    <t xml:space="preserve">En dicho orden de ideas, se observa que la  ausencia de un soporte financiero que garantice a la Entidad Estatal la disponibilidad para asumir los aportes para la compra de los predios de los respectivos adicionales, puede conllevar a una presunta omisión de lo establecido en el Estatuto Orgánico del Presupuesto – Decreto 111 de 1996, en particular en el Artículo 71. </t>
  </si>
  <si>
    <t xml:space="preserve">Generar un concepto unificado  en la Entidad respecto a los requisitos de las apropiaciones presupuestales en materia de adquisición predial. </t>
  </si>
  <si>
    <t xml:space="preserve">1. Resolución de Bitácora                                  2. Manual de Contratación                                 3. Modelo Contrato estándar 4G
4. Ley de Infraestructura                       </t>
  </si>
  <si>
    <t>1. Resolución de Bitácora                       2. Manual de Contratación
3. Modelo Contrato estándar 4G
4. Ley de Infraestructura</t>
  </si>
  <si>
    <r>
      <rPr>
        <b/>
        <sz val="11"/>
        <rFont val="Calibri"/>
        <family val="2"/>
        <scheme val="minor"/>
      </rPr>
      <t>Impacto en la Adquisición de Predios en el Desarrollo de Obras</t>
    </r>
    <r>
      <rPr>
        <sz val="11"/>
        <rFont val="Calibri"/>
        <family val="2"/>
        <scheme val="minor"/>
      </rPr>
      <t xml:space="preserve">
La falta de oportunidad en la adquisición de algunos predios, ha generado demoras para la finalización de algunas obras
Así mismo, un factor que ha impactado notablemente, en la dinámica de la gestión predial lo ha constituido  los procesos de expropiación judicial, ya que se han presentado variaciones significativas entre el avalúo inicial y el avalúo ordenado por el Juez toda vez que el monto total  del valor del avalúo comercial (Ofertado por la Entidad) es del orden de $3.917</t>
    </r>
  </si>
  <si>
    <t xml:space="preserve">La situación anterior conlleva a que en la actualidad haya acciones judiciales contra los incrementos desproporcionados  en el valor de algunos avalúos, por parte de la Agencia, al igual que una situación deficitaria en dicha materia, la cual asciende aproximadamente $27.000 millones , cifra que también incluye procesos de enajenación voluntaria. </t>
  </si>
  <si>
    <t>Predios en enajenación: Establecer un plan de  adquisición para los predios faltantes. 
Predios en expropiación judicial: Verificar que el trámite de valoración de los inmuebles se acompase con el procedimiento técnico y legal</t>
  </si>
  <si>
    <t>Disponer oportunamente de los predios pendientes por recibir y que limitan el desarrollo de la obra</t>
  </si>
  <si>
    <t>Predios en enajenación:
1.Un (1) acta de comité
2. Un (1) informe de la Gerencia Predial
3.  Resolucion 2684 de 2015.
4. Resolucion 898 de 2014.
5. Actualizacion de Procedimiento de prediales
6. Informe explicativo de mejoras en contratos 1,2,3G vs contrato 4G.
7. Informe explicativo de las mejoras normativas de la resoluciones 898 y 2684.
 Predios en expropiación judicial:
8. Acta de seguimiento a los procesos de adquisición predial actualizada.
9. Informe de estado de la gestión predial actualizado, indicando el estado de los predios pendientes para culminar las obras</t>
  </si>
  <si>
    <t>Predios en enajenación:
1.Un (1) acta de comité
2. Un (1) informe de la Gerencia Predial
3.  Resolucion 2684 de 2015.
4. Resolucion 898 de 2014.
5. Actualizacion de Procedimiento de prediales
6. Informe explicativo de mejoras en contratos 1,2,3G vs contrato 4G.
7. Informe explicativo de las mejoras normativas de la resoluciones 898 y 2684. Ver archivo PMI 19-07-16                       Predios en expropiación judicial:
8. Un (1) Acta actualizada.
9. Un (1) Informe actualizado</t>
  </si>
  <si>
    <t>INF 6 MM&amp;D Rad. No. 2016-409-089297-2 Pag. 50</t>
  </si>
  <si>
    <r>
      <rPr>
        <b/>
        <sz val="11"/>
        <rFont val="Calibri"/>
        <family val="2"/>
        <scheme val="minor"/>
      </rPr>
      <t>Contribución Especial por Contratos de Concesión Viales y Portuarias</t>
    </r>
    <r>
      <rPr>
        <sz val="11"/>
        <rFont val="Calibri"/>
        <family val="2"/>
        <scheme val="minor"/>
      </rPr>
      <t xml:space="preserve">
Se identificaron diez (10) contratos de concesión, uno (1) del modo carretero y nueve (9) del modo portuario, suscritos como resultado de licitaciones o procesos de selección abiertos a la recepción de ofertas con posterioridad al 22 de diciembre de 2006, sobre los cuales la Agencia Nacional de Infraestructura no informa sobre el pago de la Contribución Especial de que tratan las Leyes 1106 de 2006, 1421 de 2010 y el Decreto 3461 de 2007. Lo anterior evidencia deficiencias en los controles y falta de gestión por parte de la Agencia Nacional de Infraestructura y el Fondo Nacional de Seguridad y Convivencia Ciudadana, entidades que deben colaborar armónicamente para el recaudo de la contribución especial, lo cual presuntamente sería contrario a lo establecido por las siguientes normas: Artículo 6 de Ley 1106 de 2006, Ley 1421 de 2010 </t>
    </r>
  </si>
  <si>
    <t>Lo anterior evidencia deficiencias en los controles y falta de gestión por parte de la Agencia Nacional de Infraestructura y el Fondo Nacional de Seguridad y Convivencia Ciudadana, entidades que deben colaborar armónicamente para el recaudo de la contribución especial, lo cual presuntamente sería contrario a lo establecido por las siguientes normas: Artículo 6 de Ley 1106 de 2006, Ley 1421 de 2010 y los principios de Eficiencia, Eficacia y Economía, establecidos en el artículo 3 de la Ley 489 de 1998.de que tratan las normas señaladas</t>
  </si>
  <si>
    <t>Realizar seguimiento a los pagos referentes a las contribuciones que deben efectuar los concesionarios</t>
  </si>
  <si>
    <t>Controlar que los concesionarios cumplan con los pagos que deben realizar al estado</t>
  </si>
  <si>
    <t>1. Acta de mesa de trabajo
2. Formato de seguimiento a los aportes mensuales
3. Documentos explicativos que detalle la gestión adelantada para el cobro de la contribución</t>
  </si>
  <si>
    <t>Grupo Interno de Trabajo Carretero,Portuario,Juridica,Financiero</t>
  </si>
  <si>
    <t xml:space="preserve">Grupo Interno de Trabajo Carretero - Portuario - Juridica - Financiero VGC </t>
  </si>
  <si>
    <r>
      <rPr>
        <b/>
        <sz val="11"/>
        <rFont val="Calibri"/>
        <family val="2"/>
        <scheme val="minor"/>
      </rPr>
      <t>Vicepresidencia de Gestión Contractual</t>
    </r>
    <r>
      <rPr>
        <sz val="11"/>
        <rFont val="Calibri"/>
        <family val="2"/>
        <scheme val="minor"/>
      </rPr>
      <t xml:space="preserve"> - Vicepresidencia Jurídica</t>
    </r>
  </si>
  <si>
    <r>
      <rPr>
        <b/>
        <sz val="11"/>
        <rFont val="Calibri"/>
        <family val="2"/>
        <scheme val="minor"/>
      </rPr>
      <t>No registra valor.</t>
    </r>
    <r>
      <rPr>
        <sz val="11"/>
        <rFont val="Calibri"/>
        <family val="2"/>
        <scheme val="minor"/>
      </rPr>
      <t xml:space="preserve"> Ordena cerrar y archivar  la indagación preliminar No. 6-018-15, según radicado 2016-409-026988-2 del 06/04/2016, pero ordena apertura  de cada hecho individualmente considerado. No se conoce el Auto de archivo. Pendiente</t>
    </r>
  </si>
  <si>
    <t>Auto de fecha  06/04/2016, no conocemos el numero, pues no se cita en la comunicación. Pendiente</t>
  </si>
  <si>
    <t>Se recomienda incorporar un registro que evidencie que todos los proyectos pertinentes han pagado la contribución correspondiente.</t>
  </si>
  <si>
    <r>
      <rPr>
        <b/>
        <sz val="11"/>
        <rFont val="Calibri"/>
        <family val="2"/>
        <scheme val="minor"/>
      </rPr>
      <t>Cumplimientos Plan Nacional de Desarrollo, Plan Estratégico y Plan de Acción</t>
    </r>
    <r>
      <rPr>
        <sz val="11"/>
        <rFont val="Calibri"/>
        <family val="2"/>
        <scheme val="minor"/>
      </rPr>
      <t xml:space="preserve">
Se observó que la entidad no cumplió con algunas de las políticas y metas  Planteadas en el Plan Nacional de desarrollo 2011–2014, Plan Estratégico y Plan de Acción en cuanto a la estructuración, adjudicación y administración de proyectos de modo carretero, portuario y férreo; por incumplimiento de  algunos objetivos y metas:
• Contrato Interadministrativo con Interconexión Eléctrica S.A. – ISA – para Autopistas de La Montaña  
• Convenio Interadministrativo con el Fondo de Adaptación 
• Estructuración interna 
• Convenio con el Fondo Financiero de Proyectos de Desarrollo – FONADE 
- Estructuración de la reconstrucción de los corredores viales: Bogotá - Bucaramanga – Cúcuta: Longitud 893 km y Manizales – Honda – Villeta: Longitud 206 km.
- Toneladas de carga Transportada en el año
- En materia de transporte férreo, con una apropiación por $91.000 millones. Sin embargo, según el informe de ejecución presupuestal de gastos, ejecutaron $37.000 millones
- Ruta del Sol I. Ruta del Sol II, Malla Vial del Cauca, </t>
    </r>
  </si>
  <si>
    <t xml:space="preserve">Esta situación afectó el cumplimiento de las metas, trayendo como consecuencia los atrasos en la reparación de los corredores viales afectados y principalmente el comercio y la población  afectada por la ola invernal de los citados  corredores. </t>
  </si>
  <si>
    <t>Implementar en el sistema de gestión de calidad las guías para la planeación estratégica y del plan de acción, así mismo, realizar el seguimiento a las actividades del plan de acción y remitir el informe a la vicepresidencias para generar las acciones necesarias para el cumplimiento de las mismas. Alinear el Plan Estratégico y el Plan de Acción 2014.</t>
  </si>
  <si>
    <t xml:space="preserve">1. procedimiento formulación planeación estratégica(1)
2. Guía para la elaboración Plan de Acción (1)
3. Informes de seguimiento plan de acción (3)
4.matriz de Planeación estratégica (1)
5. Procedimiento SEPG-P-014; Planeación estratégica
6. Procedimiento GCSP-P-026; Definición de metas anuales por concesión
7. Instructivo SEPG-I-006; Metodología Plan de Acción </t>
  </si>
  <si>
    <t xml:space="preserve">1. procedimiento formulación planeación estratégica(1)
2. Guía para la elaboración Plan de Acción (1)
3. Informes de seguimiento plan de acción (3)
4. Matriz de Planeación estratégica (1)
5. Procedimiento SEPG-P-014; Planeación estratégica
6. Procedimiento GCSP-P-026; Definición de metas anuales por concesión
7. Instructivo SEPG-I-006; Metodología Plan de Acción </t>
  </si>
  <si>
    <t>Grupo Interno de Trabajo Carretero,Portuario,Planeacion,Estructuración</t>
  </si>
  <si>
    <t>Grupo Interno de Trabajo Carretero - Portuario - Planeacion - Estructuración</t>
  </si>
  <si>
    <r>
      <rPr>
        <b/>
        <sz val="11"/>
        <rFont val="Calibri"/>
        <family val="2"/>
        <scheme val="minor"/>
      </rPr>
      <t xml:space="preserve">Pago de Intereses de Mora en Obligaciones Contractuales. </t>
    </r>
    <r>
      <rPr>
        <sz val="11"/>
        <rFont val="Calibri"/>
        <family val="2"/>
        <scheme val="minor"/>
      </rPr>
      <t xml:space="preserve">
Durante el año 2012, la Agencia pagó intereses de mora por $6.512.2 millones a dos (2) concesiones viales, generados por la inoportunidad en el pago de las obligaciones contractuales, para las cuales no se tenía disponibilidad de recursos en la respectiva vigencia, lo que constituyó un gasto imprevisto recurrente, situación posiblemente derivada según la Agencia, por la no apropiación de recursos por parte del Ministerio de Hacienda y Crédito Público. (Neiva Espinal, Ruta Caribe)</t>
    </r>
  </si>
  <si>
    <t>Al presentarse incertidumbre por no contar con la totalidad del material probatorio respecto de algunos elementos del presunto detrimento al patrimonio del Estado, tales como la cuantificación del presunto daño al patrimonio del Estado de, de conformidad con el artículo 39 de la Ley 610 de 2000, se determinará la posibilidad de iniciar una Indagación Preliminar u otra Actuación de Control Fiscal</t>
  </si>
  <si>
    <t>Asegurar que en los anteproyectos de presupuesto anuales se incluya la solicitud de recursos para este tipo de pagos.</t>
  </si>
  <si>
    <t xml:space="preserve">Reducir el pago de intereses por obligaciones frente a los concesionarios, en el marco de los mecanismos de presupuesto establecidos por el Estado </t>
  </si>
  <si>
    <t xml:space="preserve">1. Documento de anteproyecto de presupuesto
2. Información de Marco de Gasto de Mediano Plazo propuesto por la entidad
3. Manual de Supervisión e Interventoría
</t>
  </si>
  <si>
    <t>Grupo Interno de Trabajo Financiero,Gerencia Planeacion</t>
  </si>
  <si>
    <t>Grupo Interno de Trabajo Financiero - Gerencia Planeacion</t>
  </si>
  <si>
    <r>
      <rPr>
        <b/>
        <sz val="11"/>
        <rFont val="Calibri"/>
        <family val="2"/>
        <scheme val="minor"/>
      </rPr>
      <t xml:space="preserve">Vicepresidencia de Gestión Contractual - Vicepresidencia Ejecutiva - </t>
    </r>
    <r>
      <rPr>
        <sz val="11"/>
        <rFont val="Calibri"/>
        <family val="2"/>
        <scheme val="minor"/>
      </rPr>
      <t>Vicepresidencia de Planeación, Riesgos y Entorno</t>
    </r>
  </si>
  <si>
    <t>Andrés Figueredo - Germán Córdoba - Jaime García</t>
  </si>
  <si>
    <t>no se conoce Auto, pendiente</t>
  </si>
  <si>
    <t>2016-409-027755-2 del 8/04/2016, comunica el cierre de la indagación preliminar.- pendiene el auto, para conocer detalles</t>
  </si>
  <si>
    <r>
      <rPr>
        <b/>
        <sz val="11"/>
        <rFont val="Calibri"/>
        <family val="2"/>
        <scheme val="minor"/>
      </rPr>
      <t>Intereses Moratorios e IVA de Intereses en Pago del Acuerdo Conciliatorio del 12-09-2008</t>
    </r>
    <r>
      <rPr>
        <sz val="11"/>
        <rFont val="Calibri"/>
        <family val="2"/>
        <scheme val="minor"/>
      </rPr>
      <t xml:space="preserve">
En la Resolución 610 del 31 de diciembre de 2010, por medio de la cual se ordenó el pago y cumplimiento del Acuerdo Conciliatorio del 12-09-2008 aprobada por la Sección Tercera del Consejo de Estado mediante providencia del 21/10/2009 que quedó ejecutoriada el 29/01/2010, el Instituto Nacional de Concesiones (INCO), hoy Agencia Nacional de Infraestructura, reconoció a favor de un contratista $2.827.3 millones, con recursos del Presupuesto General de la Nación, pagados el 16 de mayo de 2011 conforme lo señala la orden de pago presupuestal 43618811 del SIIF Nación, de los cuales $384.9 millones corresponden a intereses moratorios sobre el capital, calculados desde el 29 de enero de 2010 hasta el 30 de diciembre de 2010, y $61.6 millones corresponden al IVA del 16% sobre los intereses moratorios</t>
    </r>
  </si>
  <si>
    <t>Al presentarse incertidumbre por no contar con la totalidad del material probatorio respecto de algunos elementos del presunto detrimento al patrimonio del Estado, tales como la determinación de los presuntos responsables y la culpa o dolo, de conformidad con el artículo 39 de la Ley 610 de 2000, se determinará la posibilidad de iniciar una Indagación Preliminar u otra Actuación de Control Fiscal</t>
  </si>
  <si>
    <t>En los anteproyectos de presupuesto anuales se continuará incluyendo la solicitud de recursos para este tipo de pagos.</t>
  </si>
  <si>
    <t>1. Documento de anteproyecto de presupuesto
2. Información de Marco de Gasto de Mediano Plazo propuesto por la entidad
3. Circular Externa MHCP programación anteproyecto de Presupuesto
4. Manual de supervisión e interventoría</t>
  </si>
  <si>
    <t>pendiente por conocer el fallo</t>
  </si>
  <si>
    <t>auto del 18/03/2016, no se conoce el número en la comunicación, pendiente conocer el Auto.</t>
  </si>
  <si>
    <r>
      <rPr>
        <b/>
        <sz val="11"/>
        <rFont val="Calibri"/>
        <family val="2"/>
        <scheme val="minor"/>
      </rPr>
      <t>Intereses Corrientes y Moratorios en Pago del Laudo Arbitral del 14-06-2007 - Contrato de Concesión 444/1994</t>
    </r>
    <r>
      <rPr>
        <sz val="11"/>
        <rFont val="Calibri"/>
        <family val="2"/>
        <scheme val="minor"/>
      </rPr>
      <t xml:space="preserve">
En la Resolución 863 del 14 de diciembre de 2012, por medio de la cual, en el marco del proceso ejecutivo 2011-00452 del Juzgado 24 Civil del Circuito de Bogotá, se ordenó el pago de las condenas contenidas en el Laudo Arbitral del 14 de junio de 2007 que quedó ejecutoriado el 21 de junio de 2007, la Agencia Nacional de Infraestructura, reconoció a favor del concesionario $17.470.8 millones, con recursos del Presupuesto General de la Nación, pagados el 21 de diciembre de 2012, conforme lo señala la orden de pago presupuestal 588062112 del SIIF Nación, de los cuales $318.6 millones corresponden a interés corrientes calculados del 21 de junio al 3 de agosto de 2007, y $1.578.2 millones corresponden a intereses moratorios calculados del 4 de agosto al 20 de diciembre de 2007</t>
    </r>
  </si>
  <si>
    <t>Al presentarse incertidumbre por no contar con la totalidad del material probatorio respecto de algunos elementos del presunto detrimento al patrimonio del Estado, tales como la determinación de los presuntos responsables y la culpa o dolo, de conformidad con el artículo 39 de la Ley 610 de 2000, se determinará la posibilidad de iniciar una Indagación Preliminar u otra Actuación de Control Fiscal.</t>
  </si>
  <si>
    <t xml:space="preserve">1. Gestión Oportuna de los recursos.
2. Implementar Buenas Practicas de presupuesto para garantizar que se tengan en cuenta este tipo de deudas.
3. Recopilación de antecedentes de la gestión de los recursos para la gestión del pago.
4. Solicitar cierre de hallazgo
</t>
  </si>
  <si>
    <t>1. Documento de anteproyecto de presupuesto
2. Información de Marco de Gasto de Mediano Plazo propuesto por la entidad
3. Circular Externa MHCP programación anteproyecto de Presupuesto
4. Manual de supervisión e interventoría
5. Procedimientos para la elaboración de anteproyectos
6. Procedimiento para el reconocimiento de deudas 
7. Contrato Estándar 4G
8. Recopilación de antecedentes de la gestión de los recursos para la gestión del pago por parte de la gerencia de Planeación.
9. Informe de cierre</t>
  </si>
  <si>
    <t>Auto de Indagación Preliminar No. 6-011-16 del 10/03/2016 de la Dirección de Vigilancia Fiscal de la CGR, relacionado con " presuntas irregularidades de carácter fiscal, con ocasión del pago de intereses corrientes y moratorios en pago del laudo arbitral del 14/06/2007 en el contrato de concesión No. 444 de 1994". DEP LMSC</t>
  </si>
  <si>
    <r>
      <rPr>
        <b/>
        <sz val="11"/>
        <rFont val="Calibri"/>
        <family val="2"/>
        <scheme val="minor"/>
      </rPr>
      <t xml:space="preserve">Auto del 18/08/2016 por medio del cual se archiva la I.P. No. 6-011-16
</t>
    </r>
    <r>
      <rPr>
        <sz val="11"/>
        <rFont val="Calibri"/>
        <family val="2"/>
        <scheme val="minor"/>
      </rPr>
      <t xml:space="preserve">recibido en la ANI mediante docuento adjunto a la radicación de la CGR 2016EE0123179
</t>
    </r>
    <r>
      <rPr>
        <b/>
        <sz val="11"/>
        <rFont val="Calibri"/>
        <family val="2"/>
        <scheme val="minor"/>
      </rPr>
      <t>Ataca la causalidad del hallazgo. Como unidad de medida da lugar a la efectividad del PMI</t>
    </r>
    <r>
      <rPr>
        <sz val="11"/>
        <rFont val="Calibri"/>
        <family val="2"/>
        <scheme val="minor"/>
      </rPr>
      <t xml:space="preserve">
Mientras se consiguen los recursos, se generan intereses moratorios que deben ser reconocidos al beneficiario como lo ordena la Ley, 
 ..."el juzgado tomó la decisión hasta el 2012 cuando quedó en firme la providencia, lo que generó los intereses que fueron reconocidos y pagados como consecuencia de esta decisión".
..."no existe detrimento patrimonial ya que el pago de los intereses moratorios es válido legalmente"
</t>
    </r>
  </si>
  <si>
    <t>Se recomienda incorporar: 1) procedimientos para la elaboración de anteproyectos, 2) procedimiento para el reconocimiento de deudas, 3) Concepto jurídico sobre los antecedentes del problema y 4) Contrato Estándar 4G</t>
  </si>
  <si>
    <t>Estudio III, INF. 7 MM&amp;D  Rad. No. 2016-409-092155-2 Pag. 14</t>
  </si>
  <si>
    <t>Pago de intereses por laudo</t>
  </si>
  <si>
    <r>
      <rPr>
        <b/>
        <sz val="11"/>
        <rFont val="Calibri"/>
        <family val="2"/>
        <scheme val="minor"/>
      </rPr>
      <t>Intereses Corrientes y Moratorios en Pago del Auto del 16-11-2011 - Contrato de Concesión 046/2004.</t>
    </r>
    <r>
      <rPr>
        <sz val="11"/>
        <rFont val="Calibri"/>
        <family val="2"/>
        <scheme val="minor"/>
      </rPr>
      <t xml:space="preserve">
En la Resolución 896 del 21 de diciembre de 2012, por medio de la cual se ordenó el pago y cumplimiento del Auto de fecha 16 de noviembre de 2011 proferido por el Tribunal de Arbitramento, el cual cobró ejecutoria en la misma fecha de sus expedición, la Agencia Nacional de Infraestructura, reconoció a favor del concesionario $59.135.7 millones, con recursos del Presupuesto General de la Nación, pagados el 21 de diciembre de 2012, conforme lo señalan las órdenes de pago presupuestal 591486112, 591487912, 591481212 y 591483712 del SIIF Nación, de los cuales $3.536.2 millones corresponden a interés corrientes liquidados del 16 de mayo  de 2012 al 15 de noviembre de 2012 y a intereses moratorios liquidados a la misma tasa de interés corriente calculados del 16 de noviembre de 2012 al 26 de diciembre de 2012</t>
    </r>
  </si>
  <si>
    <t>En el acuerdo conciliatorio se determinó que durante los seis (6) primeros meses, contados a partir de la fecha en que se profiere el laudo aprobatorio del acuerdo, el INCO no reconocería ningún interés, lo cual constituyó un período de gracia, a partir del séptimo mes el INCO reconocería intereses de DTF+5 hasta la fecha de pago, y una vez vencidos los dos meses se generarían intereses de mora a tasa pactada en el contrato de concesión.</t>
  </si>
  <si>
    <t>Vicepresidencia de Gestión Contractual - Vicepresidencia de Planeación, Riesgos y Entorno</t>
  </si>
  <si>
    <t xml:space="preserve">Andrés Figueredo - Jaime García </t>
  </si>
  <si>
    <r>
      <t>Auto de Indagación Preliminar No. 6-009-16 del 14/03/2016 de la Dirección de Vigilancia Fiscal CGR. 
Con radicación 20164090662122 del 18 de julio de 2016, la CGR informa que mediante auto fechado 12 de julio de 2016 se orednó el archivo de la Indagación Preliminar No. 6-009-16
Mediante correo electrónico del 24/08/2016 9:39 se entrega a la OIC de la ANI el auto en el que se argumenta por parte de la CGR que:
...</t>
    </r>
    <r>
      <rPr>
        <b/>
        <sz val="11"/>
        <rFont val="Calibri"/>
        <family val="2"/>
        <scheme val="minor"/>
      </rPr>
      <t>"</t>
    </r>
    <r>
      <rPr>
        <sz val="11"/>
        <rFont val="Calibri"/>
        <family val="2"/>
        <scheme val="minor"/>
      </rPr>
      <t>no se logró determinar la existencia cierta de supuestos de hecho presuntamente irregulares derivados de una gestión ineficiente e ineficaz relacionada con el pago de intereses moratorios asociados a la satisfacción del acuerdo conciliatorio logrado entre el Instituto Nacional de Concesiones – INCO y la Concesionaria de Occidente S.A…”. DEP LMSC</t>
    </r>
  </si>
  <si>
    <t>Auto  del 12/07/2016 oredna el archivo de la Indagación Preliminar No. 6-009-16.</t>
  </si>
  <si>
    <r>
      <rPr>
        <b/>
        <sz val="11"/>
        <rFont val="Calibri"/>
        <family val="2"/>
        <scheme val="minor"/>
      </rPr>
      <t xml:space="preserve"> auto fechado 12 de julio de 2016 se orednó el archivo de la Indagación Preliminar No. 6-009-16
</t>
    </r>
    <r>
      <rPr>
        <sz val="11"/>
        <rFont val="Calibri"/>
        <family val="2"/>
        <scheme val="minor"/>
      </rPr>
      <t>Con radicación 20164090662122 del 18 de julio de 2016, mediante correo electrónico del 24/08/2016 9:39 se entrega a la OIC de la ANI el auto en el que se argumenta por parte de la CGR que,
“…no se logró determinar la existencia cierta de supuestos de hecho presuntamente irregulares derivados de una gestión ineficiente e ineficaz relacionada con el pago de intereses moratorios asociados a la satisfacción del acuerdo conciliatorio logrado entre el Instituto Nacional de Concesiones – INCO y la Concesionaria de Occidente S.A…”.</t>
    </r>
    <r>
      <rPr>
        <b/>
        <sz val="11"/>
        <rFont val="Calibri"/>
        <family val="2"/>
        <scheme val="minor"/>
      </rPr>
      <t xml:space="preserve">
Complementario por alcance.
Auto del 18/08/2016 por medio del cual se archiva la I.P. No. 6-011-16</t>
    </r>
    <r>
      <rPr>
        <sz val="11"/>
        <rFont val="Calibri"/>
        <family val="2"/>
        <scheme val="minor"/>
      </rPr>
      <t xml:space="preserve">
Mientras se consiguen los recursos, se generan intereses moratorios que deben ser reconocidos al beneficiario como lo ordena la Ley.
 ..."el juzgado tomó la decisión hasta el 2012 cuando quedó en firme la providencia, lo que generó los intereses que fueron reconocidos y pagados como consecuencia de esta decisión".
..."no existe detrimento patrimonial ya que el pago de los intereses moratorios es válido legalmente"
</t>
    </r>
    <r>
      <rPr>
        <b/>
        <sz val="11"/>
        <rFont val="Calibri"/>
        <family val="2"/>
        <scheme val="minor"/>
      </rPr>
      <t xml:space="preserve">
Ataca la causalidad del hallazgo. Como unidad de medida aporta a la efectividad del PMI</t>
    </r>
  </si>
  <si>
    <r>
      <rPr>
        <b/>
        <sz val="11"/>
        <rFont val="Calibri"/>
        <family val="2"/>
        <scheme val="minor"/>
      </rPr>
      <t>Transmilenio Extensión Soacha – Cronograma de Obras no Desafectadas</t>
    </r>
    <r>
      <rPr>
        <sz val="11"/>
        <rFont val="Calibri"/>
        <family val="2"/>
        <scheme val="minor"/>
      </rPr>
      <t xml:space="preserve">
La ANI y la Empresa Transmilenio S.A. suscribieron los Otrosíes 3 y 4 al Convenio 168 de 2008, en los cuales se acuerdan dar por terminado y liquidar parcialmente dicho convenio, en relación con la construcción de la infraestructura física de la fase II y fase III del Sistema Integrado y la construcción de la infraestructura física de la fase I, correspondiente al 12.87% restante, comprendido entre las abscisas K0+285 y K3+700, las que se desafectan por medio de dicho documento a efectos que se adelante su contratación por parte de los entes cofinanciadores, los restantes 87.13% de las obras contratadas para la Fase I, a cargo de la Concesión Autopista Bogotá – Girardot, presentan atraso en la ejecución del cronograma establecido, ya que estas debían estar terminadas en junio de 2013 y aún  no ha sido entregadas. Lo anterior en presunta contravía a lo establecido en el Art. 26, numeral 1 de la Ley 80 de 1993 y Art. 44 de la Ley 1474 de 2011</t>
    </r>
  </si>
  <si>
    <t>Al presentarse incertidumbre por no contar con la totalidad del material probatorio respecto de algunos elementos del presunto detrimento al patrimonio del Estado, de conformidad con el artículo 39 de la Ley 610 de 2000, se determinará la posibilidad de iniciar una Indagación Preliminar u otra Actuación de Control Fiscal.</t>
  </si>
  <si>
    <t xml:space="preserve">Es de informar que el corredor fue entregado al INVIAS desde el pasado 1o. de mayo de 2016. Sin embargo, es de señalar que de acuerdo con las condenas establecidas en los laudos 1 y 2 de los tribunales de arbitramento se profirieron condenas declarativas e indemnizatorias que atacan la causalidad del hallazgo. Se puede informar a la CGR que de acuerdo con el nuevo manual de Supervisión e Interventoria y el Contrato Estandar 4G, no se presentaran hallazgos similares en las actuales como en las futuras concesiones. </t>
  </si>
  <si>
    <t xml:space="preserve">1.Laudos tribunales uno y dos
2. Informe integral
3.Manual Interventoría y Supervisión
4.Manual de Contratación
5. Actas de entrega del corredor al Invias
6. Acta liquidación Convenio 168 de 2008
7. Acta de entrega obras a Transmilenio
8. Acta de entrega obras al Municipio de Soacha
9. Informe de Defensa Judicial analizando los efectos del laudo en el hallazgo.
10. Resolución de liquidación del contrato de concesión
11. Informe de Cierre
</t>
  </si>
  <si>
    <t xml:space="preserve">Este plan se debe rediseñar con las novedades vigentes del proyecto. Se debe presentar informe de supervisión o de interventoría que determine el balance de cargas con el concesionario a la reversión. </t>
  </si>
  <si>
    <t>INF 5  MM&amp;D Rad. No. 2016-409-089295-2 Pag. 25</t>
  </si>
  <si>
    <r>
      <rPr>
        <b/>
        <sz val="11"/>
        <rFont val="Calibri"/>
        <family val="2"/>
        <scheme val="minor"/>
      </rPr>
      <t>Transmilenio Extensión Soacha – Estado Puentes Peatonales</t>
    </r>
    <r>
      <rPr>
        <sz val="11"/>
        <rFont val="Calibri"/>
        <family val="2"/>
        <scheme val="minor"/>
      </rPr>
      <t xml:space="preserve">
En visita de inspección efectuada el 15 de abril de 2013 por la CGR, se observaron las siguientes deficiencias en los Puentes peatonales acondicionados por el Concesionario Autopista Bogotá Girardot S.A. León XIII y Terreros presentan deficiencias constructivas tales como: barandas con apoyos deficientes; fisuras longitudinales y transversales en la placa de la superestructura, deficiente pintura de barandas, deficiencias en bordillos por falta de alineamiento,</t>
    </r>
  </si>
  <si>
    <t xml:space="preserve"> situación que evidencia deficiencias en el seguimiento y control por parte del Concesionario, la Interventoría y la Agencia en presunta contravía del artículo 26, principio de responsabilidad, establecidos en la Ley 80 de 1993.</t>
  </si>
  <si>
    <t>Fortalecer los lineamientos asociados con el monitoreo y control de los proyectos y culminar la etapa de construcción de las obras del alcance básico del contrato GG-040 -2004 correspondiente al trayecto 1 para el inicio de la etapa de operación y mantenimiento</t>
  </si>
  <si>
    <t>Mejorar el monitoreo y control de los proyectos de concesión para cumplir los objetivos del proyecto.</t>
  </si>
  <si>
    <t xml:space="preserve">1. Otrosí No.21. 
2. Informe de Interventoría  
3. Manual de Interventoría y Supervisión
4. Laudo Arbitral 2
5.Acta de entrega obras Soacha
6. Informe de defensa judicial analizando los efectos del Laudo en el hallazgo.
7. Resolución de liquidación del contrato de concesión
8. Informe de Cierre
</t>
  </si>
  <si>
    <t>INF 5  MM&amp;D Rad. No. 2016-409-089295-2 Pag. 27</t>
  </si>
  <si>
    <r>
      <rPr>
        <b/>
        <sz val="11"/>
        <rFont val="Calibri"/>
        <family val="2"/>
        <scheme val="minor"/>
      </rPr>
      <t>Construcción Puentes Peatonales</t>
    </r>
    <r>
      <rPr>
        <sz val="11"/>
        <rFont val="Calibri"/>
        <family val="2"/>
        <scheme val="minor"/>
      </rPr>
      <t xml:space="preserve">
La Entidad no ha dado cumplimiento a lo ordenado en la sentencia de 4 de mayo de 2001, proferida por el Consejo de Estado, en el sentido de construir los puentes peatonales, de acuerdo a los diseños aprobados, en el Municipio de Soacha en la vía que de Bogotá conduce a Girardot, debido a que no se han construido los puentes peatonales de San Mateo, Puente de la Calle 22 y Puente San Humberto, a cargo del Concesionario, ni los Puentes Peatonales Ducales, El Altico, Mercurio, Camilo Torres, El Dorado y Compartir a cargo de la Agencia e INVIAS, </t>
    </r>
  </si>
  <si>
    <t>situación que no ha evitado la accidentalidad con la consecuente pérdida de vidas, evidenciando el presunto incumplimiento del artículo 26, principio de responsabilidad, establecidos en la Ley 80 de 1993</t>
  </si>
  <si>
    <t>Culminar las obras requeridas</t>
  </si>
  <si>
    <t>Cumplir la sentencia del 4 de mayo de 2001</t>
  </si>
  <si>
    <t>1. Acta recibo puente peatonal "Mercurio"
2. Acta recibo puente peatonal "Camilo Torres"
3. Acta recibo puente peatonal "Dorado"
4. Acta recibo puente peatonal "Ducales"
5. Acta recibo puente peatonal "Altico"
6. Acta recibo puente peatonal "Compartir"
7. Acta de entrega Obras al Municipio de Soacha
8. Resolución de Liquidación del contrato de concesión
9. Informe de Cierre</t>
  </si>
  <si>
    <t>INF 5 MM&amp;D Rad. No. 2016-409-089295-2 Pag. 29</t>
  </si>
  <si>
    <t>Incumplimiento normatividad</t>
  </si>
  <si>
    <r>
      <rPr>
        <b/>
        <sz val="11"/>
        <rFont val="Calibri"/>
        <family val="2"/>
        <scheme val="minor"/>
      </rPr>
      <t xml:space="preserve">Mantenimiento Rutinario </t>
    </r>
    <r>
      <rPr>
        <sz val="11"/>
        <rFont val="Calibri"/>
        <family val="2"/>
        <scheme val="minor"/>
      </rPr>
      <t xml:space="preserve">
En visita de inspección  realizada el 13 de abril de 2013 a la vía  Autopista Bogotá – Girardot, Tramo Soacha, se evidenció deficiente gestión por parte del Concesionario en la ejecución del mantenimiento rutinario, incumpliendo lo establecido en el Capítulo II, numeral 1.2 Normas de Mantenimiento para Carreteras Concesionadas, dado que se observó deficiente  demarcación horizontal en algunos sectores de las calzadas mixtas, norte y sur del Trayecto 1 Calle 13 Bosa – Soacha,</t>
    </r>
  </si>
  <si>
    <t xml:space="preserve"> situación que genera inseguridad en la operación de la vía además de no cumplirse con los principios de Calidad del Servicio Técnico y de la Atención al Usuario de Seguridad vial y de integridad de la Vía, aunado a la deficiente labor de control y seguimiento de la Interventoría en presunta contravía del artículo 26, principio de responsabilidad, establecidos en la Ley 80 de 1993 y 1474 de 2011.</t>
  </si>
  <si>
    <t>Fortalecer los lineamientos asociados con el monitoreo y control de los proyectos y culminar las obras contratadas con el Concesionario mediante otrosí 18
Hacer entrega de estas obras a conformidad al municipio de Soacha</t>
  </si>
  <si>
    <t xml:space="preserve">
1- Otrosí No. 18 y 21                   
2- Informe de interventoría dando reporte de la terminación de las obras
3. Laudo Tribunal 1 (indice de estado) 
4-Acta de entrega y recibo de obras Soacha
5. Manual de Interventoría y Supervisión
6. Informe de Defensa Judicial analizando los efectos del Laudo en el Hallazgo.
7. Resolución de liquidación del contrato de concesión
8. Informe de Cierre</t>
  </si>
  <si>
    <t>INF 5  MM&amp;D Rad. No. 2016-409-089295-2 Pag. 31</t>
  </si>
  <si>
    <r>
      <rPr>
        <b/>
        <sz val="11"/>
        <rFont val="Calibri"/>
        <family val="2"/>
        <scheme val="minor"/>
      </rPr>
      <t>Losas Carril de Transmilenio</t>
    </r>
    <r>
      <rPr>
        <sz val="11"/>
        <rFont val="Calibri"/>
        <family val="2"/>
        <scheme val="minor"/>
      </rPr>
      <t xml:space="preserve">
En visita de inspección efectuada el 15 de abril de 2013 por la CGR, se observaron algunas losas aledañas al puente peatonal de León XIII, calzada norte, que presentan fisuras y otras y otras fracturas, en las zonas de cámaras y sumideros de servicios públicos</t>
    </r>
  </si>
  <si>
    <t>Lo cual denota deficiencias en la modulación de las mismas y en el seguimiento y control por parte de la Interventoría y de la Agencia. De no corregirse oportunamente esta situación, podría generar daños mayores, afectación de la transitabilidad de la vía</t>
  </si>
  <si>
    <t>1. Informe de Interventoría                          
2.Manual de Interventoría y Supervisión
3.Acta de entrega de obras Soacha
4. Acta de liquidación Convenio No. 068/2008
5. Acta de entrega de obras al municipio de Soacha
6. Resolución de liquidación del contrato de concesión
7. Informe de Cierre</t>
  </si>
  <si>
    <t>INF 5  MM&amp;D Rad. No. 2016-409-089295-2 Pag. 33</t>
  </si>
  <si>
    <r>
      <rPr>
        <b/>
        <sz val="11"/>
        <rFont val="Calibri"/>
        <family val="2"/>
        <scheme val="minor"/>
      </rPr>
      <t xml:space="preserve">Señalización de Obras. </t>
    </r>
    <r>
      <rPr>
        <sz val="11"/>
        <rFont val="Calibri"/>
        <family val="2"/>
        <scheme val="minor"/>
      </rPr>
      <t xml:space="preserve">
En visita de inspección efectuada el 15 de abril de 2013 por la CGR, se observó deficiente señalización provisional de las obras que se adelanta en el espacio público costado norte de la Autopista, dado las polisombras y las cintas reflectivas no se encuentran debidamente dispuestas, lo cual denota deficiencias en el seguimiento y control por parte de la Interventoría, situación que afecta la movilidad de los peatones en la zona.</t>
    </r>
  </si>
  <si>
    <t>Lo cual denota deficiencias en el seguimiento y control por parte de la Interventoría, situación que afecta la movilidad de los peatones en la zona</t>
  </si>
  <si>
    <t>1- Otrosí No. 18 y 21                
2-Informe de Interventoría trayecto uno
3. Manual de Interventoría y Supervisión     
4. Contrato Estándar 4G
5. Acta de entrega obras al municipio de Soacha
6. Resolución de liquidación contrato de concesión
7. Informe de Cierre</t>
  </si>
  <si>
    <t>INF 5  MM&amp;D Rad. No. 2016-409-089295-2 Pag. 34</t>
  </si>
  <si>
    <r>
      <rPr>
        <b/>
        <sz val="11"/>
        <rFont val="Calibri"/>
        <family val="2"/>
        <scheme val="minor"/>
      </rPr>
      <t xml:space="preserve">Transmilenio Extensión Soacha – Predios Estación San Mateo </t>
    </r>
    <r>
      <rPr>
        <sz val="11"/>
        <rFont val="Calibri"/>
        <family val="2"/>
        <scheme val="minor"/>
      </rPr>
      <t xml:space="preserve">
Mediante escritura pública 3730 de 2012 de la notaría segunda del Circulo de Soacha, la Agencia Nacional de Infraestructura realizó el englobe de los predios inscritos a folio de matrícula inmobiliaria  50S-40521939, 50S-40521938, 50S-40521937, 50S-40521936, adquiridos por el Concesionario del contrato GG-040 de 2004 y pagados por el INCO, hoy ANI, para proceder a la división material del inmueble resultante del englobe en dos predios denominados lote 1, Estación de Transferencia y lote 2 ANI Intersección desnivel San Mateo, el  número 1 enajenado al municipio de Soacha, necesario para la construcción de la Estación de Transferencia San Mateo</t>
    </r>
  </si>
  <si>
    <t>Establecer con los soportes documentales y las unidades de medida señaladas,  la no competencia de la ANI en la causa que generó este hallazgo, ya que es competencia de Transmilenio.</t>
  </si>
  <si>
    <t>GP
1) Un (1) Informe juridico predial
2) Un (1) Auto de archivo  de indagación preliminar                 
3) Un (1) modelo Contrato Estándar 4G.
4) Acta de liquidación unilateral del contrato de concesión
5) Ley 1682 de 2013.                                                             
6) Ley 1742 de 2014.                                                              
7) Procedimientos Prediales.  
8) Resolución de liquidación del contrato de concesión                                        
9) Informe de cierre de Gerencia Predial</t>
  </si>
  <si>
    <t>INF 5  MM&amp;D Rad. No. 2016-409-089295-2 Pag. 35</t>
  </si>
  <si>
    <t>Competencia otras entidades</t>
  </si>
  <si>
    <r>
      <rPr>
        <b/>
        <sz val="11"/>
        <rFont val="Calibri"/>
        <family val="2"/>
        <scheme val="minor"/>
      </rPr>
      <t>Planta de Personal</t>
    </r>
    <r>
      <rPr>
        <sz val="11"/>
        <rFont val="Calibri"/>
        <family val="2"/>
        <scheme val="minor"/>
      </rPr>
      <t xml:space="preserve">
La Agencia Nacional de Infraestructura no ha provisto en su totalidad los cargos de la planta de personal, ajustando su estructura y nómina a la medida real y adecuada de sus necesidades, para su cumplimiento misional, igualmente no ha sido oportuna su gestión en los trámites tendientes a la provisión de la planta de personal para las funciones de carácter permanente</t>
    </r>
  </si>
  <si>
    <t>Situación expuesta en la función de advertencia emitida por la CGR, relacionada con los ajustes en los gastos de funcionamiento a la medida real y adecuada de sus necesidades y cumplimiento misional, así como los trámites tendientes a la creación de las plantas de personal para las funciones de carácter permanente</t>
  </si>
  <si>
    <t>La Agencia Nacional de Infraestructura, de acuerdo con las normas vigentes de empleo público, proveerá el 90% de los cargos de la planta de personal aprobados por los Decretos 665 de 2012, 1746 y 2468 de 2013 y realizará las gestiones necesarias ante la Comisión Nacional del Servicio Civil para suscribir el convenio para realizar el Concurso Público de Méritos, si le son aprobados los recursos suficientes para sufragarlo, de acuerdo con lo solicitado en el anteproyecto de presupuesto 2015.</t>
  </si>
  <si>
    <t>Proveer las vacantes de los cargos de la planta de personal aprobada por los Decretos 665 de 2012, 1746 y 2468 de 2013.</t>
  </si>
  <si>
    <t>Cumplir con la planta de personal aprobada.</t>
  </si>
  <si>
    <t>1. Informe de verificación de cargos provistos
2. OPEC actualizada
3. Mesa de trabajo efectuada (1)</t>
  </si>
  <si>
    <r>
      <rPr>
        <b/>
        <sz val="11"/>
        <rFont val="Calibri"/>
        <family val="2"/>
        <scheme val="minor"/>
      </rPr>
      <t>Viabilidad Financiera de la Solicitud de la Autorización Temporal.</t>
    </r>
    <r>
      <rPr>
        <sz val="11"/>
        <rFont val="Calibri"/>
        <family val="2"/>
        <scheme val="minor"/>
      </rPr>
      <t xml:space="preserve">
La Agencia Nacional de Infraestructura, no suministró el documento mediante el cual se realizó el estudio, evaluación y concepto sobre la viabilidad financiera de la solicitud de la autorización temporal concedida mediante la Resolución 151 de 2009, por la cual se concede Autorización Temporal a la Sociedad, de acuerdo con lo establecido en la Resolución 676 del 26 de febrero de 2009
Como tampoco suministró el modelo financiero inicial presentado por la Sociedad y el cual fue objetado por el INCO mediante comunicación 2009-3030018951 del 24 de febrero de 2009, donde solicitaba al peticionario que ajuste el modelo financiero presentado dentro del trámite de autorización temporal, por cuanto su evaluación preliminar está arrojando un resultado de no viabilidad financiera al presentar una tasa interna de retorno inferior a la mínima requerida por la metodología de cálculo de la contraprestación.</t>
    </r>
  </si>
  <si>
    <t>Esta situación no permitió a la CGR evaluar el análisis realizado por el INCO para determinar la viabilidad financiera y el cálculo del valor a pagar por la contraprestación portuaria, como tampoco las variables que se debieron tener en cuenta para dicho cálculo de acuerdo con los lineamientos dados en el documento CONPES 2680 de 1993, en el Anexo O - Metodología de Contraprestación, Decreto 2688 de 1993 en el capítulo III de las Contraprestación1 y las Resoluciones 596 de 1994 y 873 de 1994</t>
  </si>
  <si>
    <t>Se crea incertidumbre sobre los valores que ha pagado la Sociedad, por concepto de la contraprestación por el Uso y Goce Temporal y Exclusivo de las Playas, Terrenos de Bajamar y Zonas Accesorias de Uso Público, de la Autorización Temporal concedida mediante la Resolución 151 del 6 de marzo de 2009 y las prórrogas concedidas mediante las Resoluciones 097 de 1 de marzo de 2010, 146 del 14 de marzo de 2011 y 132 de 8 de marzo de 2012</t>
  </si>
  <si>
    <t>Establecer lineamientos asociados con el soporte documental de las actuaciones contractuales de la ANI</t>
  </si>
  <si>
    <t>Garantizar la correcta conservación de las memorias de cálculo y demás soportes documentales necesarios para los diferentes trámites de las Concesiones Portuarias.</t>
  </si>
  <si>
    <t>1. Modelo financiero de asesor externo de la época
2. Concepto de validación de la gerencia financiera
3. Memorando interno reforzando la necesidad de la evaluación financiera y su respectiva radicación, en los trámites de las concesiones portuarias
4. Res. 959 de 2013 - Bitácora del proyecto</t>
  </si>
  <si>
    <t>CP_Autorización Temporal CI Prodeco</t>
  </si>
  <si>
    <t>Sociedad C.I. PRODECO</t>
  </si>
  <si>
    <t>Proceso Administrativo Sancionatorio</t>
  </si>
  <si>
    <t>Mediante Auto 00043 del 20 de junio de 2016 la CGR decreta la apertura del proceso administrativo sancionatorio ANT-2016-0000273 en el que se imputan cargos al Presidente de la ANI como consecuencia de la demora en la entrega oportuna de la información del modelo financiero de la concesión Portuaria CI PRODECO al que se refiere la CGR en el Hallazgo 814-1</t>
  </si>
  <si>
    <r>
      <rPr>
        <b/>
        <sz val="11"/>
        <rFont val="Calibri"/>
        <family val="2"/>
        <scheme val="minor"/>
      </rPr>
      <t>Pólizas Otorgamiento Autorización Temporal.</t>
    </r>
    <r>
      <rPr>
        <sz val="11"/>
        <rFont val="Calibri"/>
        <family val="2"/>
        <scheme val="minor"/>
      </rPr>
      <t xml:space="preserve">
La entidad presuntamente incumplió lo señalado en el artículo 5 de la Resolución 5748 de 2007 y el artículo 33 del Decreto 4735 de 2009</t>
    </r>
  </si>
  <si>
    <t>Debido a que el permiso objeto de la Resolución 1278 de 1993, finalizó en el año 2009, no es pertinente una acción correctiva, por lo tanto se plantea como acción preventiva establecer un procedimiento interno para revisión y aprobación de las garantías  de las concesiones  portuarias conforme a la normativa vigente</t>
  </si>
  <si>
    <t>Regular el procedimiento interno de aprobación de pólizas de  las concesiones portuarias</t>
  </si>
  <si>
    <t>1- Procedimiento adoptado</t>
  </si>
  <si>
    <r>
      <t xml:space="preserve">Reversión Año 2009.
</t>
    </r>
    <r>
      <rPr>
        <sz val="11"/>
        <rFont val="Calibri"/>
        <family val="2"/>
        <scheme val="minor"/>
      </rPr>
      <t>La Agencia Nacional de Infraestructura presentó deficiencias al momento de realizar la reversión, ya que de acuerdo al Acta  001 del 1 de noviembre de 2005, a través de la cual se establece el procedimiento para realizar las reversiones portuarias, es una de sus obligaciones verificar la zona de uso público, construcciones e inmuebles por destinación y equipos existentes en la misma, sin embargo la Entidad manifiesta que se hace necesario ajustar o modificar el Acta de Reversión ya que se incluyeron bienes que no hacen parte de la zona de uso público</t>
    </r>
  </si>
  <si>
    <t>situación crea incertidumbre sobre los bienes que realmente deben ser revertidos a la Nación
Como corolario, de lo anterior se evidencia el presunto incumplimiento del procedimiento y deficiencias en el cumplimiento de los mecanismos de control y seguimiento establecidos en aras de optimizar los procesos y procedimientos de las Entidades del Estado, en custodia de los bienes de la Nación. Así como, del articulo 3 numeral</t>
  </si>
  <si>
    <t>Lo anterior puede generar una deficiencia con presunta incidencia de tipo disciplinaria, por el presunto incumplimiento de las normas descritas y el artículo 34 de la Ley 734 de 2002.</t>
  </si>
  <si>
    <t>Enviar copia del Acta aclaratoria del Acta de reversión y revisar, ajustar, actualizar y formalizar en el sistema integrado de gestión de la entidad el procedimiento de reversión de las concesiones portuarias contenido en el Acta 001 del 1 de noviembre de 2005</t>
  </si>
  <si>
    <t>1- Aclaración del Acta de reversión.
2- Formalizar la inclusión del procedimiento definido para el trámite de reversión de las concesiones portuarias, en el Sistema Integrado de Gestión de Calidad de la Entidad.</t>
  </si>
  <si>
    <t>1- Copia Acta 
2- Procedimiento de reversiones</t>
  </si>
  <si>
    <r>
      <t xml:space="preserve">Trámite y/o Procedimiento de la Reversión.
</t>
    </r>
    <r>
      <rPr>
        <sz val="11"/>
        <rFont val="Calibri"/>
        <family val="2"/>
        <scheme val="minor"/>
      </rPr>
      <t>La Agencia Nacional de Infraestructura (antes INCO) no cuenta con un procedimiento debidamente aprobado en el Sistema Integrado de Gestión de la Entidad, para realizar la reversión de los contratos de concesión portuaria, licencias, autorizaciones temporales y homologaciones portuarias.
No obstante, se encuentra el Acta 001 del 1 de noviembre de 2005, por la cual el Instituto Nacional de Vías y el Instituto Nacional de Concesiones, acordaron el procedimiento para realizar las reversiones portuarias, observándose que la Entidad presuntamente incumplió algunos procedimientos</t>
    </r>
  </si>
  <si>
    <t xml:space="preserve">Lo anterior trae como uno de sus efectos que los Estados Financieros del Instituto Nacional de Vías, estén subestimados 
se evidencia el presunto incumplimiento del procedimiento y deficiencias en el cumplimiento de los mecanismos de control y seguimiento establecidos en aras de optimizar los procesos y procedimientos de las Entidades del Estado, en custodia de los bienes de la Nación. Así como, del articulo 3 numeral “3.17 </t>
  </si>
  <si>
    <t>Revisar, ajustar, actualizar y formalizar en el sistema integrado de gestión de la entidad el procedimiento de reversión de las concesiones portuarias contenido en el Acta 001 del 1 de noviembre de 2005.</t>
  </si>
  <si>
    <t xml:space="preserve">Cumplir a cabalidad con el procedimiento definido para el trámite de reversión de las concesiones portuarias </t>
  </si>
  <si>
    <r>
      <rPr>
        <b/>
        <sz val="11"/>
        <rFont val="Calibri"/>
        <family val="2"/>
        <scheme val="minor"/>
      </rPr>
      <t>Utilización o Aprovechamiento de Puerto Zúñiga.</t>
    </r>
    <r>
      <rPr>
        <sz val="11"/>
        <rFont val="Calibri"/>
        <family val="2"/>
        <scheme val="minor"/>
      </rPr>
      <t xml:space="preserve">
De acuerdo a la Resolución 132 del 8 de marzo de 2012 a través del cual se prorroga por un año la autorización temporal otorgada a la Sociedad y en consideración a que en marzo 16 de 2013 finaliza dicha prorroga y que en el primer trimestre de dicho año entraría en operación “Puerto Nuevo”. En consideración a que la reversión de la autorización temporal debe darse en marzo de 2013, se indagó a la Entidad cuáles son las estrategias de utilización a futuro que tiene proyectadas para obtener la mayor eficiencia de los bienes de la Nación</t>
    </r>
  </si>
  <si>
    <t>De acuerdo a lo anterior, se evidencia que a la fecha la Agencia no ha iniciado estrategia alguna para darle utilidad al puerto, así como para los bienes de infraestructura allí instalada</t>
  </si>
  <si>
    <t>Para la Contraloría General de la República es preocupante esta situación, máxime cuando la infraestructura instalada en este puerto es para el cargue de carbón a través de barcazas y de acuerdo a la normatividad vigente, los puertos marítimos y fluviales que realicen cargue de carbón, deberán hacerlo a través de un sistema de cargue directo</t>
  </si>
  <si>
    <t>Establecer lineamientos estratégicos con respecto a la estructuración de proyectos de infraestructura portuaria</t>
  </si>
  <si>
    <t>Asegurar que los proyectos porturarios bajo la responsabilidad de la Agencia se desarrollan y operan bajo una estrategia global definida</t>
  </si>
  <si>
    <t>1. Memorando a Estructuración
2. Documento con análisis actualizado de alternativas generadas por Estructuración
3. Documento CONPES 3744 que establece la política portuaria para un país moderno
4. Documento EPIT - P-001 Estructuración proyectos de infraestructura portuaria</t>
  </si>
  <si>
    <r>
      <t xml:space="preserve">Vicepresidencia de Gestión Contractual </t>
    </r>
    <r>
      <rPr>
        <sz val="11"/>
        <rFont val="Calibri"/>
        <family val="2"/>
        <scheme val="minor"/>
      </rPr>
      <t>- Vicepresidencia de Estructuración</t>
    </r>
  </si>
  <si>
    <t>Andrés Figueredo - Camilo Jaramillo</t>
  </si>
  <si>
    <r>
      <t xml:space="preserve">Indicadores de Gestión.
</t>
    </r>
    <r>
      <rPr>
        <sz val="11"/>
        <rFont val="Calibri"/>
        <family val="2"/>
        <scheme val="minor"/>
      </rPr>
      <t>Dentro de las funciones que corresponde ejercer a la Agencia Nacional de Infraestructura, no se realiza una supervisión y evaluación sobre los indicadores que reflejan el comportamiento de los niveles de prestación del servicio portuario, lo cual permitiría entre otros, tener control adecuado sobre una situación dada, retroalimentar el proceso de operación y monitorear el avance de la ejecución de cada uno de los proyectos; denotándose incumplimiento en lo señalado en el Numeral 11.5 del Artículo 11 del Decreto 1800 de 199</t>
    </r>
    <r>
      <rPr>
        <b/>
        <sz val="11"/>
        <rFont val="Calibri"/>
        <family val="2"/>
        <scheme val="minor"/>
      </rPr>
      <t>3</t>
    </r>
  </si>
  <si>
    <t>Denota incumplimiento con las funciones asignadas a la Agencia Nacional de Infraestructura como administrador del Contrato de Concesión y las normas citadas.</t>
  </si>
  <si>
    <t>Para la CGR no es efectivo el PMI propuesto por cuanto las U de M, no corresponden a la acción de Mejoramiento. Ésta está dirigida a "establecer indicadores de gestión acorde a especificaciones del terminal". Las U. de M.,  1- Resolución creación Comité Interinstitucional, que fué creado mediante Resolución No. 5029 de 2013 por el Ministerio de Transporte, no aparece publicada en el FTP. En su lugar se han publicado documentos denominados: 2.-propuesta de Comité Interinstitucional y 3. Indicadores de Gestión. Quien revise el FTP encuentra que este último documento, NO corresponde a indicadores de gestión, que sería realmente la unidad de medida que respalda la acción de mejoramiento propuesta. Este documento corresponde realmente al memorando 2014-303-009030-3 del 30/09/2014, dirigido por la Gerente del GIT Férreo y Portuario al Jefe de la OCI, donde plantea la unificación de hallazgos y su cierre.                                                                                                                         La U de M No. 2 del PMI, es Oficio al Ministerio - traslado por no competencia: no está publicado.  Se ha creado una carpeta denominado OTROS, en la cual se ha publicado la "Metodología para modificación de un contrato de concesión portuaria", que no corresponde al hallazgo relacionado con la falta de supervisión y evaluación de los indicadores que reflejan el comportamiento de los niveles de la prestación del servicio portuario, ni a la ACCION DE MEJORAMIENTO propuesta. Si bien el término de la licencia deC.I. PRODECO, venció en el año 2013,  dado que se ha consolidado esta causalidad para otros proyectos, considero pertinente replantear el PMI, en su acción de mejora o,  realizar la supervisión y evaluación de los indicadores de gestión cuya ausencia cuestiona el órgano de control</t>
  </si>
  <si>
    <r>
      <rPr>
        <b/>
        <sz val="11"/>
        <rFont val="Calibri"/>
        <family val="2"/>
        <scheme val="minor"/>
      </rPr>
      <t>Seguimiento y supervisión</t>
    </r>
    <r>
      <rPr>
        <sz val="11"/>
        <rFont val="Calibri"/>
        <family val="2"/>
        <scheme val="minor"/>
      </rPr>
      <t xml:space="preserve">
La Agencia Nacional de Infraestructura, ante Instituto Nacional de Concesiones, INCO, no realizó un adecuado control y seguimiento a la concesión otorgada a la Sociedad, presuntamente incumpliéndose el Decreto 1800 del 2003, Artículo 11, numeral 11.4, “Supervisar, evaluar y controlar el cumplimiento de los contratos de concesión y de Interventoría, y los demás contratos que suscriba el Instituto”, Tal situación quedo evidenciada, al solicitar  los informes de seguimiento y/o supervisión realizados por la Agencia (antes INCO) desde el año 2004 al año 2010, De acuerdo a lo anterior, se observa que varios de los documentos enunciados no corresponden a los informes de seguimientos solicitados y no existen informes desde el 2004 a 2010. De igual forma no cuenta con interventoría externa</t>
    </r>
  </si>
  <si>
    <t>Como corolario de lo anterior, se indica que la Entidad no realizó el seguimiento y control oportuno, configurándose una deficiencia administrativa con presunta incidencia disciplinaria, por el incumplimiento de las normas citadas en párrafos anteriores.</t>
  </si>
  <si>
    <t xml:space="preserve">Debido a que el permiso objeto de la Resolución 1278 de 1993, finalizó en el año 2009, no es pertinente una acción correctiva, por lo tanto se plantea como acción preventiva, presentar informes de supervisión de acuerdo a la periodicidad y términos del manual de supervisión adoptado por la Entidad.
</t>
  </si>
  <si>
    <t>1- Informe final
2. Procedimiento de Administración de permisos portuarios
3. Manual de interventoría y supervisión</t>
  </si>
  <si>
    <r>
      <rPr>
        <b/>
        <sz val="11"/>
        <rFont val="Calibri"/>
        <family val="2"/>
        <scheme val="minor"/>
      </rPr>
      <t>Recaudo Contraprestación Portuaria Vs Ejecución Presupuestal</t>
    </r>
    <r>
      <rPr>
        <sz val="11"/>
        <rFont val="Calibri"/>
        <family val="2"/>
        <scheme val="minor"/>
      </rPr>
      <t xml:space="preserve">.
Realizado el seguimiento a la información suministrada por el Instituto Nacional de Vías – INVIAS, se evidencia que los recursos recibidos por contraprestación portuaria de los periodos comprendidos entre el 2005 al 2011, estos no han sido comprometidos presupuestalmente en su totalidad, debido a que existe una diferencia entre los recursos Recaudados por Contraprestación Portuaria y los comprometidos a través de contratos de obra para ser ejecutados por $35.699 millones.
No dando estricta aplicación a lo establecido en la Ley 856 de 2003, en cuanto al uso de los recursos, mediante la cual se modificó el Artículo 7º de la Ley 1ª de 1991, donde se estableció que los recursos a favor de la Nación percibidos por contraprestación se incorporarán directamente en el presupuesto del Instituto Nacional de Vías – INVIAS, como ingresos propios de la entidad, con el fin de usarlos para la optimización de la actividad portuaria </t>
    </r>
  </si>
  <si>
    <t>La situación anteriormente descrita, con respecto a la información suministrada en la visita fiscal y la información entregada por el INVIAS en la respuesta, crea incertidumbre sobre la información suministrada al órgano de control.</t>
  </si>
  <si>
    <t>Remitir hallazgo a CGR por no competencia</t>
  </si>
  <si>
    <t xml:space="preserve">Solicitar que dicha entidad adopte los correctivos pertinentes. </t>
  </si>
  <si>
    <t>1.  - Oficio
2. Contrato estandar de interventoría portuaría</t>
  </si>
  <si>
    <r>
      <rPr>
        <b/>
        <sz val="11"/>
        <rFont val="Calibri"/>
        <family val="2"/>
        <scheme val="minor"/>
      </rPr>
      <t>Contraprestación Portuaria</t>
    </r>
    <r>
      <rPr>
        <sz val="11"/>
        <rFont val="Calibri"/>
        <family val="2"/>
        <scheme val="minor"/>
      </rPr>
      <t xml:space="preserve">
Una vez analizados los documentos suministrados por la Alcaldía, se puede evidenciar que dentro del documento Primera Modificación del Acuerdo, en la cláusula 22 - RENTAS DE DESTINACIÓN ESPECIFICA: Se observa que se reorientaron el Sistema General de Participación y Regalías del Carbón, desconociendo que los recursos provenientes de la Contraprestación Portuaria, también tienen destinación específica de acuerdo con lo establecido en el artículo 1 de la Ley 856 de 2003, donde se estipula “…  y un veinte por ciento (20%) a los municipios o distritos, destinados a inversión social…” (negrilla y subrayado nuestro).
Por lo expuesto anteriormente, el Distrito no presento al Concejo Municipal de Santa Marta para su aprobación los recursos de la contraprestación portuaria los cuales tenían destinación específica, con el fin de que fuera reorientada su destinación para el pago de acreencias en virtud de la aplicación de la Ley 550 de 1999</t>
    </r>
  </si>
  <si>
    <t>Las conductas descritas anteriormente pueden tener una presunta incidencia disciplinaria y por el posible incumplimiento del artículo 34, numeral 21 y del artículo 48, numeral 20 de la ley 734 de 2002 y presuntamente puede constituir un hecho punible tipificado en la Ley 599 de 2000 Código Penal Colombiano.</t>
  </si>
  <si>
    <t xml:space="preserve">1.  - Oficio
2.  Solicitid a CGR eliminación del hallazgo por no competencia     </t>
  </si>
  <si>
    <t xml:space="preserve">1.  - Oficio                                                                2.  Solicitid a CGR eliminación del hallazgo por no competencia                                   </t>
  </si>
  <si>
    <r>
      <rPr>
        <b/>
        <sz val="11"/>
        <rFont val="Calibri"/>
        <family val="2"/>
        <scheme val="minor"/>
      </rPr>
      <t>Incumplimiento de término legal. Artículo 12 Ley 1° de 1991</t>
    </r>
    <r>
      <rPr>
        <sz val="11"/>
        <rFont val="Calibri"/>
        <family val="2"/>
        <scheme val="minor"/>
      </rPr>
      <t xml:space="preserve">
La Superintendente General de Puertos expidió la Resolución 045 en donde aprobó la concesión en fecha posterior a la exigida por el artículo 12 Ley 1° de 1991; la cual debió haber sido aprobada o rechazada hasta el 3 de abril de 1992 o en fecha anterior, tomándose cuatro  (4) meses más del plazo legal. De conformidad con la información documental que reposa en los archivos de la ANI, la solicitud formal de concesión se realizó el 3 de noviembre de 1991 y hasta el 15 de julio de 1992 la Superintendente General de Puertos expidió la Resolución 045 en donde aprobó la concesión. De conformidad con el Artículo 12 Ley 1° de 1991  la aprobación de la concesión se debió haber emitido el 3 de abril de 1992 o en fecha anterior. El equipo de trabajo no evidenció en los archivos remitidos por la ANI documentos que justificaran el incumplimiento del plazo legal de la Ley 1° de 1991 artículo 12.</t>
    </r>
  </si>
  <si>
    <t>Establecer lineamientos que regulen los tiempos para las solicitudes de concesiones portuarias</t>
  </si>
  <si>
    <t>Reducir el riesgo de retraso en la atención de solicitudes de concesiones portuarias.</t>
  </si>
  <si>
    <t>1. Oficio de traslado del hallazgo a la Superintendencia
2. Memo de no competencia a la OCI
3. Oficio de no competencia a la CGR
4. Memorando a la VE
5. Decreto 474 de 2015 que regula y reduce los tiempos de trámite para las solicitudes de concesión portuaria</t>
  </si>
  <si>
    <t>CP_Sociedad Portuaria Río Córdoba SA</t>
  </si>
  <si>
    <t>Sociedad Portuaria Rio Córdoba</t>
  </si>
  <si>
    <r>
      <rPr>
        <b/>
        <sz val="11"/>
        <rFont val="Calibri"/>
        <family val="2"/>
        <scheme val="minor"/>
      </rPr>
      <t>Indebida aplicación normativa para el cálculo de la contraprestación</t>
    </r>
    <r>
      <rPr>
        <sz val="11"/>
        <rFont val="Calibri"/>
        <family val="2"/>
        <scheme val="minor"/>
      </rPr>
      <t xml:space="preserve">
 En el proceso de la Actuación Especial de Fiscalización se evidenció una conducta que generó un detrimento patrimonial, toda vez que se suscribió el Contrato de Concesión Portuaria 022 el 23 de abril de 1998 desconociendo los lineamientos relativos a la contraprestación descritos en el documento  CONPES 2992 de 1998, CONPES vigente al momento de la suscripción del contrato, lo cual genera presunto detrimento patrimonial de $11.651 millones. Los presuntos gestores fiscales a los que se le es atribuible el citado detrimento patrimonial por nexo de causalidad de acción son los gestores fiscales de la Superintendencia General de Puertos hasta abril de 1998, periodo en que se suscribió el contrato. Así mismo, los posibles gestores fiscales vinculados por presunta omisión, habiendo podido modificar sistema de contraprestación del Contrato 022 de 1998 a partir del año 2003 (fecha en que se expidió la Ley 856 de 2003) - No se evidenció la existencia de la totalidad de las pólizas exigidas en la Cláusula Novena Numerales 9.1.1, 9.1.2, 9.1.3, 9.2 y 9.3 con sus respectivas modificaciones y ajustes contractuales; la información solicitada no se encontró en los expedientes aportados por la Entidad en su respuesta. - En cuanto a la interventoría del Contrato de Concesión Portuaria 022 de 1998 se identificó que ésta no cuenta con una  interventoría integral externa que de manera independiente  vigile el cumplimiento de las obligaciones contractuales generales, técnicas, financieras, administrativas y jurídicas a cargo del Concesionario.</t>
    </r>
  </si>
  <si>
    <t>1- Adelantar las gestiones tendientes a determinar la configuración del presunto daño a través del análisis integral del tema.
2- Dar traslado al Minambiente y solicitar copia de la respuesta pertinente que emita esta entidad
3- Obtener concepto con criterios para contratar interventorías portuarias</t>
  </si>
  <si>
    <t>1- Determinar con base en los conceptos técnico, financiero y jurídico la configuración del presunto detrimento fiscal 
2- Requerir a la entidad competente el análisis y adopción de las medidas pertinentes
3- Contar con lineamientos específicos para contratar interventorías portuarias</t>
  </si>
  <si>
    <t>Contraprestación:
1- Concepto técnico
2- Concepto Financiero
3- Concepto Jurídico
4- Tomar las acciones pertinentes derivadas del Concepto Jurídico
Pólizas:
5-Comunicación
6- Respuesta Min ambiente
7- Pólizas aprobadas
Interventorías:
8- Solicitud a jurídica sobre contratación de interventorías
9-Concepto de jurídico
Acciones Preventivas 
10. El manual de Interventoria y Supervision Código GCSP -M-0002, desde el momento de la solicitud de concesion y la solicitud de modificacion del contrato de concesion. 
11. Manual de contratacion codigo GCOP-M-0001. 
12- Modelo de los nuevos Contrato Portuarios de Estructuración evidenciando la incorporación de interventorías de obra y reversión. 
13- Procedimiento de aprobación de pólizas.
14- Informe de Cierre</t>
  </si>
  <si>
    <t>Contraprestación:
1- Concepto técnico
2- Concepto Financiero
3- Concepto Jurídico
4- Tomar las acciones pertinentes derivadas del Concepto Jurídico
Pólizas:
5-Comunicación
6- Respuesta Min ambiente
7- Pólizas aprobadas
Interventorías:
8- Solicitud a jurídica sobre contratación de interventorías
9-Concepto de jurídico
Acciones Preventivas 
10. El manual de Interventoria y Supervision Código GCSP -M-0002, desde el momento de la solicitud de concesion y la solicitud de modificacion del contrato de concesion. 
11. Manual de contratacion codigo GCOP-M-0001. 
12- Modelo de los nuevos Contrato Portuarios de Estructuración evidenciando la incorporación de interventorías de obra y reversión. 
13- Procedimiento de aprobación de pólizas.
14- Informe de cierre</t>
  </si>
  <si>
    <r>
      <t xml:space="preserve">Vicepresidencia de Gestión Contractual </t>
    </r>
    <r>
      <rPr>
        <sz val="11"/>
        <rFont val="Calibri"/>
        <family val="2"/>
        <scheme val="minor"/>
      </rPr>
      <t>- Vicepresidencia Jurídica</t>
    </r>
  </si>
  <si>
    <t>Para la CGR,  Los presuntos gestores fiscales a los que  le es atribuible el citado detrimento patrimonial por nexo de causalidad de acción son los gestores fiscales de la Superintendencia General de Puertos hasta abril de 1998, periodo en que se suscribió el contrato. Así mismo, los posibles gestores fiscales vinculados por presunta omisión, habiendo podido modificar sistema de contraprestación del Contrato 022 de 1998 a partir del año 2003 (fecha en que se expidió la Ley 856 de 2003). La ANI,  propone como ACCION DE MEJORA, adelantar gestiones para determinar la configuración del presunto daño mediante análisis integral.    De las unidades de medida, vemos como el CONCEPTO TÉCNICO, dice que las observaciones de la CGR son eminentemente de carácter financiero y jurídico.  El CONCEPTO FINANCIERO, dice que requiere pronunciamiento jurídico para conceptuar, pues la normatividad a aplicar para el cálculo de la contraprestación, depende de la normativa contractual y las leyes que la enmarcan. Y, el CONCEPTO JURÍDICO,   manifiesta que "en el evento de verificarse desde el punto de vista técnico,   que las condiciones en las cuales se aprobó y otorgó el contrato de concesión portuaria, se hayan modificado con posterioridad a la suscripción del mismo, la entidad estaría facultada a modificar la contraprestación, en los términos indicados en el artículo 17 de la Ley 1a de 1991.  Con estas 3 unidades de medida no se cumple la ACCION DE MEJORA, puesto que no se ha determinado si existe o no daño patrimonial, como lo afirma el órgano de control. Otra acción adelantada es el concepto obtenido de la Superintendencia de Puertos, quien asevera que el cálculo de la contraprestación se hizo conforme al CONPES y la normatividad vigente para la época. Igualmente manifiesta respecto al hallazgo "El simple hecho que la Sociedad Portuaria  haya utilizado mayor frente de playa no quiere decir que haya un detrimento patrimonial,  lo que se tiene que hacer es cobrar la diferencia de la zona de uso público tal como lo dice el contrato de concesión".                                                                                 Como quiera que se debe cumplir con las acciones de mejora propuesta, se debe determinar la existencia o no, del presunto daño patrimonial, teniendo en cuenta el concepto de la Superintendente Delegada de Puertos.</t>
  </si>
  <si>
    <t>Cálculo contraprestación</t>
  </si>
  <si>
    <r>
      <rPr>
        <b/>
        <sz val="11"/>
        <rFont val="Calibri"/>
        <family val="2"/>
        <scheme val="minor"/>
      </rPr>
      <t>Espacio Público.</t>
    </r>
    <r>
      <rPr>
        <sz val="11"/>
        <rFont val="Calibri"/>
        <family val="2"/>
        <scheme val="minor"/>
      </rPr>
      <t xml:space="preserve">
En el proceso de la Actuación Especial de Fiscalización se evidenció una conducta que generó un detrimento patrimonial, toda vez que el concesionario hace uso de zonas de uso público de 864 metros y no de 150 metros como se estipuló en el contrato 022 de 1998, se generó un presunto detrimento patrimonial que asciende a $9.441.1 millones a diciembre de 2012.</t>
    </r>
  </si>
  <si>
    <t>Gestionar los trámites tendientes a determinar la existencia del presunto daño</t>
  </si>
  <si>
    <t>Determinar con exactitud la existencia de la modificación en las condiciones en las que se aprobó la concesión y como consecuencia cuantificar el monto del daño y gestionar las acciones  pertinentes</t>
  </si>
  <si>
    <t>1. Oficio a SPT
2. Oficio a DIMAR
3. Informe Técnico. 
4. Informe Financiero.
5. Informe Jurídico.
6. Informe explicativo del levantamiento realizado por el IGAC. 
7. Informe de cierre</t>
  </si>
  <si>
    <t>Presuntas irregularidades por ocupación de espacio público, detectadas en la actuación especial de fiscalización adelantadas en el contrato No. 022 de 23/04/1998 y delimitación de línea de playa.</t>
  </si>
  <si>
    <r>
      <rPr>
        <b/>
        <sz val="11"/>
        <rFont val="Calibri"/>
        <family val="2"/>
        <scheme val="minor"/>
      </rPr>
      <t>Subestimación de la contraprestación</t>
    </r>
    <r>
      <rPr>
        <sz val="11"/>
        <rFont val="Calibri"/>
        <family val="2"/>
        <scheme val="minor"/>
      </rPr>
      <t xml:space="preserve">
En el proceso de la Actuación Especial de Fiscalización se evidenció una conducta que generó un  presunto detrimento patrimonial por  $366 millones  correspondientes al  valor que ha dejado de pagar el concesionario por concepto de contraprestación, con ocasión al modificatorio 1 al Contrato 022, firmado el 18 de Noviembre de 1999, clausula DECIMA TERCERA.</t>
    </r>
  </si>
  <si>
    <t xml:space="preserve">Determinar la presunta existencia de una subestimación de la contraprestación. </t>
  </si>
  <si>
    <t>Establecer la posible existencia de la diferencia en la contraprestación que viene cancelando el Concesionario.</t>
  </si>
  <si>
    <t>1- Comunicación a INVIAS
2- Concepto financiero
3- Concepto Jurídico
4- Efectuar cobro o realizar otrosí aclaratorio según corresponda</t>
  </si>
  <si>
    <t>1- Comunicación a INVIAS
2- Concepto financiero
3- Concepto Jurídico
4- Otrosí No. 3 aclaratorio
5- Informe final estado del hallazgo
6. Manual de Contratación
7. Res. Que crea y reglamenta el Comité de Contratación
8. Res. 959 de 2013 - Bitácora</t>
  </si>
  <si>
    <t>Presuntas irregularidades por Subestimación de la contraprestación, detectadas en la actuación especial de fiscalización adelantada al contrato No. 022 del 23/04/1998</t>
  </si>
  <si>
    <r>
      <rPr>
        <b/>
        <sz val="11"/>
        <rFont val="Calibri"/>
        <family val="2"/>
        <scheme val="minor"/>
      </rPr>
      <t xml:space="preserve">Estructura tarifaria Administrativo. </t>
    </r>
    <r>
      <rPr>
        <sz val="11"/>
        <rFont val="Calibri"/>
        <family val="2"/>
        <scheme val="minor"/>
      </rPr>
      <t xml:space="preserve">
La estructura tarifaria del puerto Rio Córdoba, está desarrollada al mínimo (se cobra la tarifa por tonelada que garantice que las utilidades del puerto sean cero)  por estar integrado verticalmente en el negocio (minas las Francia y otra, 17 % del ferrocarril y propiedad del 100% de los vagones y locomotora), lo cual tiene como consecuencia que se hayan generado pérdidas, en razón a que no se cumplen las expectativas de volumen de carga, entre el 2006 al 2011 por $93.954,8 millones y por consiguiente un pago mínimo de impuesto a la renta por el sistema de renta presuntiva de $739,8 millones, lo cual frente a las retenciones que le son efectuadas por parte de la Holding, han generado un saldos a favor en sus declaraciones de renta por $4.713,3 millones</t>
    </r>
  </si>
  <si>
    <t xml:space="preserve">Oficiar a la DIAN
Incentivar la aplicación del nuevo CONPES en los eventos en que proceda de acuerdo al mismo </t>
  </si>
  <si>
    <t>1- Comunicación
2. Memorando 
3. Memorando a CI sobre no competencia
4. Oficio de traslado  a Entidad Competente</t>
  </si>
  <si>
    <r>
      <rPr>
        <b/>
        <sz val="11"/>
        <rFont val="Calibri"/>
        <family val="2"/>
        <scheme val="minor"/>
      </rPr>
      <t>Cumplimiento Cargue Directo</t>
    </r>
    <r>
      <rPr>
        <sz val="11"/>
        <rFont val="Calibri"/>
        <family val="2"/>
        <scheme val="minor"/>
      </rPr>
      <t xml:space="preserve"> 
Al momento de la Actuación Especial de Fiscalización el concesionario no está realizando cargue directo, incumpliendo la fecha máxima para su implementación establecida para el mes de Mayo de 2012 (seis meses aproximadamente en operación con cargue indirecto sin autorización) y no se tiene un proyecto aprobado para dicha implementación; lo anterior sin que se causaren por la ANI, el Ministerio de Ambiente o la autoridad ambiental local, sin ningún tipo de multas.</t>
    </r>
  </si>
  <si>
    <t xml:space="preserve">1- Informar a la Contraloría sobre las acciones adelantadas por la Entidad para garantizar el cumplimiento de la normatividad. </t>
  </si>
  <si>
    <t>Garantizar el cumplimiento de lo dispuesto por la normatividad para el cargue directo</t>
  </si>
  <si>
    <t xml:space="preserve">1. Informe de verificación
2- Comunicación CGR
3- Comunicación Dimar
</t>
  </si>
  <si>
    <r>
      <rPr>
        <b/>
        <sz val="11"/>
        <rFont val="Calibri"/>
        <family val="2"/>
        <scheme val="minor"/>
      </rPr>
      <t>Bocatoma</t>
    </r>
    <r>
      <rPr>
        <sz val="11"/>
        <rFont val="Calibri"/>
        <family val="2"/>
        <scheme val="minor"/>
      </rPr>
      <t xml:space="preserve">
El concesionario tiene vigente una concesión de aguas superficiales provenientes del Rio Córdoba de un caudal de 23 litros por segundo, por un periodo de 5 años, otorgada por CORPOMAG el 21 de febrero de 2008. En el momento de la visita de campo, se evidenció que el sistema de bocatoma que se encuentra en funcionamiento en la actualidad (hace más de dos meses), es un sistema provisional con manguera de 6 pulgadas sumergida en el rio, el cual no cuenta con las debidas medidas de protección y seguridad requeridas, presentando un riesgo para la integridad física de los bañistas que usan este sector del rio. </t>
    </r>
  </si>
  <si>
    <t>1.  - Oficio trasladando hallazgo
2. Memorando a Control Interno sobre no competencia.</t>
  </si>
  <si>
    <r>
      <rPr>
        <b/>
        <sz val="11"/>
        <rFont val="Calibri"/>
        <family val="2"/>
        <scheme val="minor"/>
      </rPr>
      <t xml:space="preserve">Subestimación de la contraprestación </t>
    </r>
    <r>
      <rPr>
        <sz val="11"/>
        <rFont val="Calibri"/>
        <family val="2"/>
        <scheme val="minor"/>
      </rPr>
      <t xml:space="preserve">
Se observa  presunto detrimento patrimonial en contra de los intereses del Estado y a favor del Concesionario por $25.531.206.472 a pesos corrientes, correspondientes al  valor que ha dejado de pagar el concesionario por concepto de contraprestación, a causa de la subestimación del proyecto y la subvaloración del monto de las inversiones en el Contrato 005 del 22 de junio de 2007, el cual aprueba y calcula un valor subestimado de la contraprestación, lo cual  iría presuntamente  en contra de los artículos 2°, 7° y 12° de la Ley 1° de 1991 y del Decreto 2766 que adopta el CONPES 3342 de expansión portuaria 2005-2006, “ESTRATEGIAS PARA LA COMPETITIVIDAD DEL SECTOR PORTUARIO” en el cual se buscaba calcular una contraprestación variable en el tiempo que reflejara la dinámica real del negocio portuario, en favor del equilibrio económico entre el concesionario y el Estado</t>
    </r>
  </si>
  <si>
    <t>Establecer cual era la aplicación correcta de la metodología del calculo de contraprestación para el contrato de concesión portuaria No 005 de 2007</t>
  </si>
  <si>
    <t>1. Concepto financiero
2. Concepto Jurídico
3. Concepto técnico
4. Otrosí aclaratorio
5. Documento de entendimiento</t>
  </si>
  <si>
    <t>CP_Terminal de contenedores TCBUEN</t>
  </si>
  <si>
    <t>Sociedad Portuaria Terminal de Contenedores Buenaventura</t>
  </si>
  <si>
    <r>
      <rPr>
        <b/>
        <sz val="11"/>
        <rFont val="Calibri"/>
        <family val="2"/>
        <scheme val="minor"/>
      </rPr>
      <t xml:space="preserve">P.R.F. No. 025  Auto de Apertura No. 000014 del 09/04/2014 </t>
    </r>
    <r>
      <rPr>
        <sz val="11"/>
        <rFont val="Calibri"/>
        <family val="2"/>
        <scheme val="minor"/>
      </rPr>
      <t>APERTURA. Presuntas irregularidades relacionadas con el cálculo de la contraprestación</t>
    </r>
  </si>
  <si>
    <r>
      <rPr>
        <b/>
        <sz val="11"/>
        <rFont val="Calibri"/>
        <family val="2"/>
        <scheme val="minor"/>
      </rPr>
      <t>Garantías</t>
    </r>
    <r>
      <rPr>
        <sz val="11"/>
        <rFont val="Calibri"/>
        <family val="2"/>
        <scheme val="minor"/>
      </rPr>
      <t xml:space="preserve">
La Sociedad Portuaria, entre los años de 2007 a 2012, renovaba anualmente las pólizas de responsabilidad civil extracontractual. Presuntamente incumpliendo con lo establecido en el Parágrafo 1 de la cláusula 9 del Contrato  005 de 2007, en la cual las garantías debían expedirse por periodos de cinco años prorrogables en cada vencimiento hasta completar el plazo de concesión y hasta seis meses más.
En relación con el  ajuste del Valor de las Garantías a la realidad, se observa que la Sociedad Portuaria, no ajustó las garantías establecidas a favor de la Agencia Nacional  de Infraestructura, ya que se evidencia que las inversiones pactadas en el contrato tienen un valor más bajo a las realizadas por el concesionario. Por lo que la Sociedad Portuaria, debió ajustar la cuantía de las pólizas, por cuanto las inversiones son más altas a la cobertura que hasta la fecha soportan mencionadas garantías, lo que refleja presunto  incumplimiento con lo señalado en la cláusula décima tercera del Contrato de Concesión  005 de 2007</t>
    </r>
  </si>
  <si>
    <t>Ajustar garantías del contrato a las exigencias en cuanto a vigencias y montos de amparo previstos en el mismo y en la normativa aplicable</t>
  </si>
  <si>
    <t>Garantizar la suficiencia y ajuste de las garantías que EL CONCESIONARIO está obligado a otorgar en los términos previstos en el contrato de concesión y la normativa aplicable</t>
  </si>
  <si>
    <t>1. Oficio de requerimiento
2. Garantías con valor de amparo ajustado</t>
  </si>
  <si>
    <r>
      <rPr>
        <b/>
        <sz val="11"/>
        <rFont val="Calibri"/>
        <family val="2"/>
        <scheme val="minor"/>
      </rPr>
      <t>Interventoría,  Auditoría Externa, seguimiento y control.</t>
    </r>
    <r>
      <rPr>
        <sz val="11"/>
        <rFont val="Calibri"/>
        <family val="2"/>
        <scheme val="minor"/>
      </rPr>
      <t xml:space="preserve">
El Contrato de Concesión  005 de 2007,  hasta diciembre de 2012 no cuenta con una  interventoría integral externa que de manera independiente  vigile el cumplimiento de las obligaciones contractuales generales, técnicas, financieras, administrativas y jurídicas a cargo del Concesionario, dado que el seguimiento del contrato requiere de un conocimiento especializado en la materia portuaria y la complejidad del mismo lo justifica. De acuerdo con lo señalado en el artículo 83 de la Ley 1474 de 2011.</t>
    </r>
  </si>
  <si>
    <t>Obtener concepto con criterios para contratar interventorías portuarias</t>
  </si>
  <si>
    <t>Contar con lineamientos específicos para contratar interventorías portuarias</t>
  </si>
  <si>
    <t>1. Solicitud a jurídica sobre contratación de interventorías
2.Informe Jurídico.
3.Tomar las acciones pertinentes derivadas del Concepto Jurídico</t>
  </si>
  <si>
    <r>
      <rPr>
        <b/>
        <sz val="11"/>
        <rFont val="Calibri"/>
        <family val="2"/>
        <scheme val="minor"/>
      </rPr>
      <t>Errores Contractuales</t>
    </r>
    <r>
      <rPr>
        <sz val="11"/>
        <rFont val="Calibri"/>
        <family val="2"/>
        <scheme val="minor"/>
      </rPr>
      <t xml:space="preserve">
Se encuentra una deficiencia en la transcripción y revisión  del Contrato 005 de 2007 en donde se excluye el monto de inversión en Equipos Portuarios en la cláusula séptima, la cual habla del plan de inversiones. Situación que podría ser contraria a  lo  establecido  en el memorando 001674 de fecha de 12 de Junio de 2006 soportado e incluido en la Resolución 348 del 2006,  por la cual se otorga formalmente la concesión portuaria, por ellos se debe realizar un modificatorio y/o un otrosí que corrija dicho plan de inversiones</t>
    </r>
  </si>
  <si>
    <t>Ajustar el plan de inversiones previsto en el Contrato de Concesión Portuaria No. 005 de 2007 con el objeto de incluir los equipos que hicieron parte de las inversiones propuestas para la evaluación financiera del proyecto y que deben revertir a la Nación.</t>
  </si>
  <si>
    <t>Garantizar la concordancia entre el plan de inversiones incluido en el contrato y las inversiones propuestas por el Concesionario que fueron evaluadas financieramente y que dieron origen a la contraprestación pactada.</t>
  </si>
  <si>
    <t>1. Concepto Técnico
2. Concepto Financiero
3.Concepto Jurídico
4. Otrosí aclaratorio por parte de la Vicepresidencia Jurídica
 5. Manual de Contratación</t>
  </si>
  <si>
    <r>
      <rPr>
        <b/>
        <sz val="11"/>
        <rFont val="Calibri"/>
        <family val="2"/>
        <scheme val="minor"/>
      </rPr>
      <t>Coordenadas Contractuales y Línea de playa y Zonas de Bajama</t>
    </r>
    <r>
      <rPr>
        <sz val="11"/>
        <rFont val="Calibri"/>
        <family val="2"/>
        <scheme val="minor"/>
      </rPr>
      <t>r
En la visita de inspección realizada en octubre de 2012, en la verificación de las coordenadas determinadas contractualmente y de acuerdo con la información suministrada por el Concesionario, se tiene que éste mediante contratación con el IGAC (Instituto Geográfico Agustín Codazzi), realizó la determinación de las coordenadas de la placas 1, 2, 3 y 4 las cuales fueron verificadas conjuntamente con el Topógrafo del Concesionario durante la visita y se observa que las mismas presentan algunas diferencias, situación que genera incertidumbre sobre el levantamiento de ubicación del  Terminal con sus correspondientes áreas</t>
    </r>
  </si>
  <si>
    <t>Confirmar las coordenadas exactas del levantamiento de ubicación del Terminal con sus correspondientes áreas</t>
  </si>
  <si>
    <t xml:space="preserve">Determinar  con exactitud las coordenadas de las placas. </t>
  </si>
  <si>
    <t>1. Requerimiento levantamiento topográfico
2. Convenio IGAC - ANI
3. Informe de Supervisión con avance y cronograma de seguimiento
4. Levantamiento Planímetrico – IGAC 
5. Manual de Supervisión e Interventoría</t>
  </si>
  <si>
    <t>Como quiera que la acción de mejoramiento es:  "Confirmar las coordenadas exactas del levantamiento de ubicación del Terminal con sus correspondientes áreas"                 como acción complementaria:  1.- publicar el documento de Levantamiento planimétrico a cargo del IGAC, que confirme coordenadas y como acción preventiva: 1. Manual de supervisión e Interventoría; toda vez que la acción de mejora propuesta y a cumplir es:  Confirmar las coordenadas exactas del levantamiento de ubicación del Terminal con sus correspondientes áreas.</t>
  </si>
  <si>
    <r>
      <rPr>
        <b/>
        <sz val="11"/>
        <rFont val="Calibri"/>
        <family val="2"/>
        <scheme val="minor"/>
      </rPr>
      <t xml:space="preserve">Rejillas de Desagües </t>
    </r>
    <r>
      <rPr>
        <sz val="11"/>
        <rFont val="Calibri"/>
        <family val="2"/>
        <scheme val="minor"/>
      </rPr>
      <t xml:space="preserve">
En visita de inspección se observaron  a lo largo de los patios de contenedores las rejillas en concreto para desagües en la mayor parte de su longitud fracturadas, evidenciando deficiencias en la calidad del material utilizado, así como falta de control y seguimiento de las inversiones en obras por parte del INCO (hoy Agencia Nacional de Infraestructura).
En la respuesta a la observación la Entidad manifiesta que realizará los requerimientos a que haya lugar para el reemplazo de dichas rejillas</t>
    </r>
  </si>
  <si>
    <t>Fortalecer los lineamientos asociados con el monitoreo y control de los proyectos y verificar el estado actual de las rejillas para desagües y requerir su reemplazo en caso que resulte necesario</t>
  </si>
  <si>
    <t>1- Requerimiento informe al Concesionario
2- Informe de visita para verificar estado de rejillas
3- Requerimiento reemplazo rejillas fracturadas.
4- Informe de visita para verificar que se realice el reemplazo de rejillas
5- Manual de Interventoría y Supervisión</t>
  </si>
  <si>
    <r>
      <rPr>
        <b/>
        <sz val="11"/>
        <rFont val="Calibri"/>
        <family val="2"/>
        <scheme val="minor"/>
      </rPr>
      <t xml:space="preserve">Señalización de Obra </t>
    </r>
    <r>
      <rPr>
        <sz val="11"/>
        <rFont val="Calibri"/>
        <family val="2"/>
        <scheme val="minor"/>
      </rPr>
      <t xml:space="preserve">
En visita de inspección al muelle se observó la reparación de equipos, encontrando cables sueltos y no se encuentra señalizada la zona de trabajo, situación que evidencia debilidades en el seguimiento y control por parte del Concesionario sobre las áreas  que dispone para trabajo</t>
    </r>
  </si>
  <si>
    <t>Fortalecer los lineamientos asociados con el monitoreo y control de los proyectos</t>
  </si>
  <si>
    <t>1- Requerimiento informe al Concesionario
2- Informe de visita
3- Manual de Interventoría y Supervisión</t>
  </si>
  <si>
    <r>
      <rPr>
        <b/>
        <sz val="11"/>
        <rFont val="Calibri"/>
        <family val="2"/>
        <scheme val="minor"/>
      </rPr>
      <t xml:space="preserve">Bodega de Azúcar </t>
    </r>
    <r>
      <rPr>
        <sz val="11"/>
        <rFont val="Calibri"/>
        <family val="2"/>
        <scheme val="minor"/>
      </rPr>
      <t xml:space="preserve">
En visita de inspección a la bodega del azúcar, se observó que además del almacenamiento de azúcar se destina también para almacenamiento de cerámica, sin ningún tipo de separación entre productos alimenticios con otros productos, lo cual podría generar contaminación del azúcar, situación que denota debilidades en el seguimiento y control en la operación portuaria</t>
    </r>
  </si>
  <si>
    <t>Verificar con las autoridades competentes la adecuación de las prácticas de almacenamiento de azúcar en el terminal a los normativa y protocolos de almacenamiento de carga vigentes</t>
  </si>
  <si>
    <t>Garantizar la conformidad del almacenamiento de azúcar en el terminal con respecto a la normativa y protocolos de almacenamiento de carga vigentes</t>
  </si>
  <si>
    <t>1- Solicitud de concepto a la Superintendencia Delegada de Puertos
2- Solicitud de concepto al INVIMA
3- Informe de visita
4- Adoptar medidas según conceptos de Superpuertos e INVIMA</t>
  </si>
  <si>
    <r>
      <rPr>
        <b/>
        <sz val="11"/>
        <rFont val="Calibri"/>
        <family val="2"/>
        <scheme val="minor"/>
      </rPr>
      <t>Cambios en la contraprestación por Infraestructura.</t>
    </r>
    <r>
      <rPr>
        <sz val="11"/>
        <rFont val="Calibri"/>
        <family val="2"/>
        <scheme val="minor"/>
      </rPr>
      <t xml:space="preserve">
Se presenta una diferencia de $487 millones de pesos, medidos a valor presente del mes de noviembre de 1993, que corresponden a $2.509,6 millones de pesos de diciembre de 2011, entre la contraprestación pactada en el contrato inicial y los cambios en el valor de la misma, establecidos a través del Otrosí 2 del 8 de septiembre de 1993, aún sumado el valor de la contraprestación plena fijada a través de la Resolución 076 del 24 de febrero de 2000; por cuanto en el contrato inicial, cláusula 11, numeral 11.2.2, se considera que: “Por los activos de la empresa Puertos de Colombia que reciba en concesión pagará una contraprestación calculada proporcionalmente al área estimada a utilizar, dependiendo de las proyecciones de carga presentadas a ésta Superintendencia anualmente, debidamente sustentadas, equivalente a SETECIENTOS TREINTA MILLONES QUINIENTOS DOS MIL PESOS ($730.502.000) durante los dos primeros años; a partir del tercer año este valor será reajustado de acuerdo a la inflación…”</t>
    </r>
  </si>
  <si>
    <t>Determinar si existe un presunto detrimento patrimonial y establecer una metodología mediante la cual se evalue y revise las modificaciones contractuales.</t>
  </si>
  <si>
    <t>Garantizar el equilibrio financiero del contrato</t>
  </si>
  <si>
    <t>1- Informe interventoría
2- Concepto financiero
3- Informe final sobre acciones a tomar
4- Manual de contratación
5- Resolución comité de contratación
6. Análisis posición institucional. 
7- Resolución 959; Bitácora de proyecto
8-Metodología para las modificaciones Contractuales
9-Informe de cierre</t>
  </si>
  <si>
    <t>1- Informe interventoría
2- Concepto financiero
3- Informe final sobre acciones a tomar
4- Manual de contratación
5- Resolución comité de contratación
6. Análisis posición institucional. 
7- Resolución 959; Bitácora de proyecto
8-Metodología para las modificaciones Contractuales
9- Informe de cierre</t>
  </si>
  <si>
    <t>CP_Sociedad Portuaria Regional Santa Marta</t>
  </si>
  <si>
    <t>Sociedad Portuaria Regional de Santa Marta</t>
  </si>
  <si>
    <t>Como quiera que la acción de mejoramiento es: Determinar el  presunto detrimento patrimonial y tomar las acciones que sean pertinentes. El concepto financiero radicado 2014-308-009045-3 del 30 de septiembre de 2014, después de un amplio análisis, concluye que el presunto detrimento detectado por la CGR, no tiene fundamento. Por ello se mantienen las unidades de medida que están en el Plan, pues son suficientes para demostrar que no le asiste razón al órgano de control, pero que además se tienen medidas preventivas.</t>
  </si>
  <si>
    <r>
      <rPr>
        <b/>
        <sz val="11"/>
        <rFont val="Calibri"/>
        <family val="2"/>
        <scheme val="minor"/>
      </rPr>
      <t>Contraprestación Plena</t>
    </r>
    <r>
      <rPr>
        <sz val="11"/>
        <rFont val="Calibri"/>
        <family val="2"/>
        <scheme val="minor"/>
      </rPr>
      <t xml:space="preserve">
No fue posible conseguir la información que permitiera analizar el cálculo de la contraprestación plena por uso de infraestructura, tasado para la Sociedad Portuaria Regional de Santa Marta</t>
    </r>
  </si>
  <si>
    <t>1- Solicitud a la Vicepresidencia Administrativa y Financiera sobre la existencia del documento
2- Respuesta de la VAF
3- Certificación con el resultado del proceso de búsqueda del documento.
4- Resolución 959 de 2013 - Bitácora de los proyectos</t>
  </si>
  <si>
    <t>1- Solicitud a la Vicepresidencia Administrativa y Financiera sobre la existencia del documento
2- Respuesta de la VAF
3- Certificación con el resultado del proceso de búsqueda del documento.
Acciones Preventivas 
4- Resolución 959 de 2013 - Bitácora de los proyectos
5- Memorando a grupo financiero portuario sobre las memorias de los modelos financieros. 
6- Metodología para las modificaciones Contractuales
7- Informe de cierre</t>
  </si>
  <si>
    <t>1- Solicitud a la Vicepresidencia Administrativa y Financiera sobre la existencia del documento
2- Respuesta de la VAF
3- Certificación con el resultado del proceso de búsqueda del documento.
4- Resolución 959 de 2013 - Bitácora de los proyectos
5- Memorando a grupo financiero portuario sobre las memorias de los modelos financieros. 
6- Metodología para las modificaciones Contractuales
7- Informe de cierre</t>
  </si>
  <si>
    <r>
      <rPr>
        <b/>
        <sz val="11"/>
        <rFont val="Calibri"/>
        <family val="2"/>
        <scheme val="minor"/>
      </rPr>
      <t xml:space="preserve">Vicepresidencia de Gestión Contractual </t>
    </r>
    <r>
      <rPr>
        <sz val="11"/>
        <rFont val="Calibri"/>
        <family val="2"/>
        <scheme val="minor"/>
      </rPr>
      <t>- Vicepresidencia Administrativa y Financiera</t>
    </r>
  </si>
  <si>
    <t>No</t>
  </si>
  <si>
    <t>Auto del 20/09/2016 
Mediante el cual se ordena la apertura de indagación preliminar de un proceso disciplinario. En el punto 1 del auto decreta pruebas para este hallazgo.</t>
  </si>
  <si>
    <t>Siendo el hallazgo, la imposibilidad de  conseguir la información que permitiera analizar el cálculo de la contraprestación plena por uso de infraestructura, tasado para la Sociedad Portuaria Regional de Santa Marta, la mejor unidad de medida es la resolución No. 959 de 2013 que ya está incluida, a título preventivo, ya que correctivamente no se ha logrado conseguir la información solicitada por la CGR.</t>
  </si>
  <si>
    <r>
      <rPr>
        <b/>
        <sz val="11"/>
        <rFont val="Calibri"/>
        <family val="2"/>
        <scheme val="minor"/>
      </rPr>
      <t>Ingresos por Operación de Carbón en la Propuesta de renegociación.</t>
    </r>
    <r>
      <rPr>
        <sz val="11"/>
        <rFont val="Calibri"/>
        <family val="2"/>
        <scheme val="minor"/>
      </rPr>
      <t xml:space="preserve">
En el Modelo Financiero presentado por el concesionario como base para la renegociación no se incluyó en el total de la Operaciones Portuarias los valores correspondientes a los ingresos generados por concepto de: Uso de Instalaciones a la Carga, Almacenamiento y Operación Portuaria con relación al carbón; de igual forma, los pertenecientes a Muellaje y Uso de Instalaciones al Operador solo fueron contemplados hasta el 2013 (por carbón). Considerando que en la evaluación de la propuesta presentada para la renegociación, la Entidad debió analizar que estuvieran incluidos los ingresos por estos conceptos, por cuanto en la propuesta del concesionario no se observa que este contemple el retiro de la operación del carbón en el puerto</t>
    </r>
  </si>
  <si>
    <t xml:space="preserve">
Generar una metodología de evaluación de las solicitudes de modificación de los contratos de concesión portuaria que contemple todos los aspectos previstos en la normatividad vigente.</t>
  </si>
  <si>
    <t xml:space="preserve">Aplicar la metodología para  evaluar las solicitudes de modificación de contratos de concesión portuaria.  </t>
  </si>
  <si>
    <t xml:space="preserve">1. Metodología de evaluación
2. Informe de análisis interventoría
</t>
  </si>
  <si>
    <r>
      <rPr>
        <b/>
        <sz val="11"/>
        <rFont val="Calibri"/>
        <family val="2"/>
        <scheme val="minor"/>
      </rPr>
      <t>Contraprestación en la Renegociación del Contrato 006/1993 SPRSM</t>
    </r>
    <r>
      <rPr>
        <sz val="11"/>
        <rFont val="Calibri"/>
        <family val="2"/>
        <scheme val="minor"/>
      </rPr>
      <t xml:space="preserve">
En el proceso de renegociación del Contrato de Concesión 006 de 1993, realizado mediante Otrosí 006 del 30 de mayo de 2008, se modificaron las condiciones de la concesión a partir de su suscripción, con el planteamiento de nuevas inversiones destinadas a generar un impacto directo en la competitividad, eficiencia y en el incremento de los ingresos del negocio portuario, sin que esto se viera reflejado al mismo tiempo en el pago de la contraprestación.</t>
    </r>
  </si>
  <si>
    <t>1. Metodología de evaluación
2. Informe de análisis interventoría
3. Memorando de traslado por competencia al MT
4. Procedimiento de modificacion de contratos de concesion portuaria.
5. Informe de cierre</t>
  </si>
  <si>
    <t>Auto del 20/09/2016 
Mediante el cual se ordena la apertura de indagación preliminar de un proceso disciplinario. En el punto 2 del auto decreta pruebas para este hallazgo.</t>
  </si>
  <si>
    <r>
      <t xml:space="preserve">Seguimiento a Función de Advertencia.
</t>
    </r>
    <r>
      <rPr>
        <sz val="11"/>
        <rFont val="Calibri"/>
        <family val="2"/>
        <scheme val="minor"/>
      </rPr>
      <t>A través del Otrosí 6 del 30 de mayo de 2008 modificatorio del Contrato 006 de 1993, de la Sociedad Portuaria Regional, en concordancia con el artículo 1 del Decreto 1873 de 2008, se estableció una nueva  contraprestación portuaria, desconociendo la Función de Advertencia de la Contraloría General de la República, al no incluirse la totalidad de los ingresos generados por la operación portuaria, lo que desconoce la realidad económica del negocio y subestima la retribución al Estado. 
Al no haber contemplado todos los ingresos de la operación portuaria dentro de la fórmula establecida en el artículo primero del citado Decreto, produjo que se dejaran de calcular US$20.304.088 (de 2011), correspondientes a $39.430,5 millones de 2011, por concepto de contraprestación desde el año 2013 proyectado hasta el 2033, de acuerdo con los datos del Modelo financiero entregado por el concesionario y sensibilizado por la CGR</t>
    </r>
    <r>
      <rPr>
        <b/>
        <sz val="11"/>
        <rFont val="Calibri"/>
        <family val="2"/>
        <scheme val="minor"/>
      </rPr>
      <t>.</t>
    </r>
  </si>
  <si>
    <t xml:space="preserve">
Generar un mecanismo a fin de que se tengan en consideración las observaciones planteadas por los organismos de control para el análisis de los respectivos trámites de modificación  contractual y  su presentación ante las instancias de asesoría y decisión de la entidad.</t>
  </si>
  <si>
    <t>Tener en cuenta las observaciones planteadas por los organismos de control con ocasión de la modificación de los contratos de concesión portuaria</t>
  </si>
  <si>
    <t>1. Memorando por parte de la VGC
2. Memorando de traslado por competencia al MT
3. Manual de Contratación</t>
  </si>
  <si>
    <r>
      <t xml:space="preserve">Escenario de Renegociación Otrosí  006 de 2008.
</t>
    </r>
    <r>
      <rPr>
        <sz val="11"/>
        <rFont val="Calibri"/>
        <family val="2"/>
        <scheme val="minor"/>
      </rPr>
      <t>El proceso de renegociación y prórroga del Contrato de Concesión 006 de 1993 efectuado mediante el Otrosí 006 de 2008 presenta deficiencias en la valoración de las opciones del negocio, por cuanto no se basó en estudios que le permitieran al Estado optar por las más favorables, utilizando un coeficiente del 17.5%  en el cálculo de la contraprestación sin antecedentes financieros que determinaran que era el adecuado. De igual manera, se entró a renegociar sin considerar que el concesionario a la fecha de la transacción ya había recuperado las inversiones pactadas en el negocio inicial proyectado para 20 años y por lo tanto, el periodo comprendido entre el 2008 al 2013 pudo contemplarse ajustar la contraprestación.</t>
    </r>
  </si>
  <si>
    <t>Asegurar la evaluación y soporte de las solicitudes de modificación de contratos bajo el marco de la normatividad aplicable.</t>
  </si>
  <si>
    <t>1. Metodología de evaluación
2. Concepto Financiero
3. Memorando de traslado por competencia al MT
4. Manual de Contratación
5. Res. Que crea y reglamenta el Comité de Contratación
6. Res. 959 de 2013 - Bitácora
7. Informe de cierre 
8, Procedimiento de modificacion de contratos de concesion portuaria.</t>
  </si>
  <si>
    <t>Auto del 20/09/2016 
Mediante el cual se ordena el archivo del expediente por prescripción con relación a este hallazgo, en el punto 3 del auto.</t>
  </si>
  <si>
    <t xml:space="preserve">Auto del 20/09/2016 </t>
  </si>
  <si>
    <t xml:space="preserve">Auto del 20/09/2016 
Mediante el cual se ordena abstenerse de iniciar actuación disciplinaria en el punto 3 del auto respecto de este hallazgo. </t>
  </si>
  <si>
    <r>
      <rPr>
        <b/>
        <sz val="11"/>
        <rFont val="Calibri"/>
        <family val="2"/>
        <scheme val="minor"/>
      </rPr>
      <t>Seguimiento a las Inversiones.</t>
    </r>
    <r>
      <rPr>
        <sz val="11"/>
        <rFont val="Calibri"/>
        <family val="2"/>
        <scheme val="minor"/>
      </rPr>
      <t xml:space="preserve">
Se observaron deficiencias en el control y seguimiento por parte de la Superintendencia General de Puertos y el Instituto Nacional de Concesiones hoy Agencia Nacional de Infraestructura en el seguimiento de las inversiones iniciales (antes de la renegociación) que debía realizar la Sociedad Portuaria Regional de Santa Marta, toda vez que en las comunicaciones de respuesta a la Contraloría respecto al tema no aclararon de manera suficiente al valor año a año de estas inversiones</t>
    </r>
  </si>
  <si>
    <t>Preventiva:
Fortalecer las actividades encaminadas al envío oportuno del reporte de inversión privada para los Concesionarios del Modo Portuario.</t>
  </si>
  <si>
    <t>Realizar un seguimiento adecuado a las inversiones ejecutadas en las zonas de uso público por los Concesionarios.</t>
  </si>
  <si>
    <t>1- Comunicación al Concesionario solicitando el reporte de Inversión privada
2- Formato 112D "Reporte de Inversión de capital privado" 
3- Informe de visita realizado por la interventoría 
4-Acta de visita revisión documental contable 
5-Manual de Interventoría y Supervisión
6- Informe de cierre</t>
  </si>
  <si>
    <t>1- Comunicación al Concesionario solicitando el reporte de Inversión privada
2- Formato 112D "Reporte de Inversión de capital privado" 
3- Informe de visita realizado por la interventoría 
4-Acta de visita revisión documental contable 
5-Manual de Interventoría y Supervisión
6-Informe de cierre</t>
  </si>
  <si>
    <t>se mantienen las acciones de mejora establecidas en el plan de choque, sin embargo se recomienda publicar todos los informes del concesionario, relacionados con inversión privada en el formato FM-112-D que se hace semestralmente, tan sólo se han publicados las dos del año 2013, lo anterior en consideración a lo expresado por la CGR en el hallazgo... "...toda vez que en las comunicaciones de respuesta a la Contraloría respecto al tema no aclararon de manera suficiente al valor año a año de estas inversiones"                                                                                                                   Igualmente se recomienda publicar el Instructirvo GCSP-I-001, INFORMES CONTABLES MODO PORTUARIO.</t>
  </si>
  <si>
    <r>
      <rPr>
        <b/>
        <sz val="11"/>
        <rFont val="Calibri"/>
        <family val="2"/>
        <scheme val="minor"/>
      </rPr>
      <t>Modificación Plan de Inversiones.</t>
    </r>
    <r>
      <rPr>
        <sz val="11"/>
        <rFont val="Calibri"/>
        <family val="2"/>
        <scheme val="minor"/>
      </rPr>
      <t xml:space="preserve">
se observa claramente el presunto incumplimiento al plan de inversiones para los periodos señalados y no se evidencia que la Entidad haya aplicado los mecanismos contractuales  para conminar al concesionario al cumplimiento de las obligaciones contractuales.
Como corolario a lo anterior, se observa que la modificación antes señalada fue realizada posterior a las fechas en que la Sociedad Portuaria debía cumplir con las inversiones señaladas para las vigencias 2008 y 2009. De igual forma, con estas modificaciones se evidencia una laxitud por parte de la Entidad, beneficiando al concesionario.</t>
    </r>
  </si>
  <si>
    <t>Aplicar en la labor de supervisión los lineamientos establecidos en la guía de interventoría y supervisión de concesiones</t>
  </si>
  <si>
    <t>1. Evaluación técnica y financiera - memo 20093030059553 del 27-nov-2009
2. Otrosí 7 del 23-feb-2010, que ajusta la ejecución de las inversiones
3. Informe de interventoría
4. Manual de Supervisión e Interventoría
5. Memorando de GITFP conminando la supervisión de las concesiones portuarios.
6. Oficio VGC al concesionario solicitando el reporte de Inversión privada
7. Informe de cierre</t>
  </si>
  <si>
    <t>Auto del 20/09/2016 
Mediante el cual se ordena la apertura de indagación preliminar de un proceso disciplinario. En el punto 5 del auto decreta pruebas para este hallazgo.</t>
  </si>
  <si>
    <t>se mantienen las acciones de mejora establecidas en el plan de choque, sin embargo se recomienda publicar como unidad de medida Instructivo GCSP-I-004    METODOLOGÍA PARA MODIFICACIÓN DE UN CONTRATO DE CONCESIÓN PORTUARIA,  ya que la CGR en el hallazgo manifiesta: ... " se observa que la modificación antes señalada fue realizada posterior a las fechas en que la Sociedad Portuaria debía cumplir con las inversiones señaladas para las vigencias 2008 y 2009"</t>
  </si>
  <si>
    <r>
      <t xml:space="preserve">Aprobaciones al Plan Bianual de Inversiones.
</t>
    </r>
    <r>
      <rPr>
        <sz val="11"/>
        <rFont val="Calibri"/>
        <family val="2"/>
        <scheme val="minor"/>
      </rPr>
      <t>En el Otrosí 006 del 30 de mayo de 2008, se señaló en el artículo tercero “A más tardar el 30 de noviembre de 2010 y en adelante cada dos años calendarios, la Sociedad deberá entregar al INCO a través de la Subgerencia de Gestión Contractual, los Planes Bianuales de Inversión.
se evidencia un presunto incumplimiento por parte del concesionario, en la oportunidad para la presentación del Plan Bianual de Inversiones.</t>
    </r>
  </si>
  <si>
    <t>Garantizar un adecuado, oportuno y suficiente control y seguimiento acerca del cumplimiento de las obligaciones contractuales conforme  a los términos previstos en la guía de interventoría y supervisión de concesiones.</t>
  </si>
  <si>
    <t>1- Memorando de GITFP conminando la supervisión de las concesiones portuarios.
2- Radicado de remisión de plan Bianual
3- Manual de Supervisión e Interventoría
4-Oficio al concesionario requiriendo la presentación del Plan Bianual  de manera anticipada al plazo máximo.
5-Informe de cierre</t>
  </si>
  <si>
    <t>Se sugiere publicar los planes bianuales de inversión de la sociedad, obligación contractual contenida en el Otrosí No. 006 del 30 de mayo de 2008, artículo 3o, que es el incumplimiento que encuentra la CGR. Es obligación del concesionario entregar bianualmente su plan de inversiones a la VGC</t>
  </si>
  <si>
    <r>
      <rPr>
        <b/>
        <sz val="11"/>
        <rFont val="Calibri"/>
        <family val="2"/>
        <scheme val="minor"/>
      </rPr>
      <t>Gestión Documental.</t>
    </r>
    <r>
      <rPr>
        <sz val="11"/>
        <rFont val="Calibri"/>
        <family val="2"/>
        <scheme val="minor"/>
      </rPr>
      <t xml:space="preserve">
El Instituto Nacional de Concesiones (hoy Agencia Nacional de Infraestructura) presenta una deficiente gestión documental que dificulta el adecuado ejercicio del control fiscal, generando incertidumbre sobre la existencia y contenido de los documentos contractuales no allegados, presuntamente incumpliendo las normas de archivo vigentes</t>
    </r>
  </si>
  <si>
    <t>1- Solicitar a la Vicepresidencia Administrativa y Financiera que certifique la existencia en el expediente de los anexos 1 a 5 mencionados en el contrato.
2- En caso de pérdida del documento, aplicar el procedimiento previsto para tal fin, conforme a lo establecido por el Sistema de Gestión de Calidad de la ANI.
3- Capacitar al personal de las áreas involucradas en el uso del Sistema de Gestión Documental dispuesto por la Entidad, para el manejo, custodia y conservación de documentos, conforme al manual de inducción al cargo.</t>
  </si>
  <si>
    <t>1- Copia del memorando
2. Documento resultante procedimiento
3- Capacitación
4- Resolución 959 de 2013, Bitácora de proyecto
5- Sistema de gestión documental Orfeo</t>
  </si>
  <si>
    <t xml:space="preserve">Auto del 20/09/2016 
Mediante el cual se ordena el traslado por competencia de este hallazgo a Control Interno Disciplinario de la ANI en el punto 6 del auto. </t>
  </si>
  <si>
    <r>
      <rPr>
        <b/>
        <sz val="11"/>
        <rFont val="Calibri"/>
        <family val="2"/>
        <scheme val="minor"/>
      </rPr>
      <t>Inventarios.</t>
    </r>
    <r>
      <rPr>
        <sz val="11"/>
        <rFont val="Calibri"/>
        <family val="2"/>
        <scheme val="minor"/>
      </rPr>
      <t xml:space="preserve">
La Entidad no ha subsanado la deficiencia señalada en el plan de mejoramiento (H74-116/ H265-58), en lo que tiene que ver con el inventario que permita conocer el estado actual de la infraestructura portuaria y demás bienes recibidos en concesión.</t>
    </r>
  </si>
  <si>
    <t>Levantar el inventario por parte del interventor, de los bienes recibidos  que fueron objeto de concesión, previa remisión a éste del formato mencionado en el literal b, sección 2.0.1 del Contrato de Concesión Portuaria No. 006 de 1993</t>
  </si>
  <si>
    <t xml:space="preserve">Identificar con exactitud los bienes que hacen parte de la concesión </t>
  </si>
  <si>
    <t>1. Contrato de la Interventoría
2. Oficio remisorio
3. Inventario</t>
  </si>
  <si>
    <t>Auto del 20/09/2016 
Mediante el cual se ordena la apertura de indagación preliminar de un proceso disciplinario. En el punto 7 del auto se decretan pruebas para este hallazgo.</t>
  </si>
  <si>
    <r>
      <rPr>
        <b/>
        <sz val="11"/>
        <rFont val="Calibri"/>
        <family val="2"/>
        <scheme val="minor"/>
      </rPr>
      <t>Indicadores de Gestión.</t>
    </r>
    <r>
      <rPr>
        <sz val="11"/>
        <rFont val="Calibri"/>
        <family val="2"/>
        <scheme val="minor"/>
      </rPr>
      <t xml:space="preserve">
Dentro de las funciones que corresponde ejercer a la Agencia Nacional de Infraestructura, no se realiza una supervisión y evaluación sobre los indicadores que reflejan el comportamiento de los niveles de prestación del servicio portuario, lo cual permitiría entre otros, tener control adecuado sobre una situación dada, retroalimentar el proceso de operación y monitorear el avance de la ejecución de cada uno de los proyectos; denotándose incumplimiento en lo señalado en el Numeral 11.5 del Artículo 11 del Decreto 1800 de 1993: “Realizar la medición de las variables requeridas en cada proyecto para verificar el cumplimiento de niveles de servicio y otras obligaciones establecidas en el contrato” y el numeral 11 del Artículo 15 del Decreto 4165 de 2011: “Supervisar la ejecución de las obras de ingeniería, entrega de equipos, la gestión económica y comercial, el cumplimiento de los indicadores de servicio y financieros de las concesiones…”.</t>
    </r>
  </si>
  <si>
    <t xml:space="preserve">Auto del 20/09/2016 
Mediante el cual se ordena abstenerse de iniciar actuación disciplinaria por ser competencia de la Superintendencia de Puertos y Transporte en el punto 9 del auto respecto de este hallazgo. </t>
  </si>
  <si>
    <t xml:space="preserve">Auto del 20/09/2016 
Mediante el cual se ordena abstenerse de iniciar actuación disciplinaria en el punto 9 del auto respecto de este hallazgo. </t>
  </si>
  <si>
    <t>Como quiera que la ACCION DE MEJORA  es Promover la creación de un comité interinstitucional de seguimiento portuario y este Comité se creó desde noviembre de 2013 por el Ministerio de Transporte con la resolución 5029, el Plan está cumplido.                                                                                  Se reprocha el incumplimiento de´funciones de  la vicepresidencia de gestión contractual, a la luz del Decreto 4165 de 2011: Por el cual se cambia la naturaleza jurídica, cambia de denominación y se fijan otras disposiciones del Instituto Nacional de Concesiones (INCO).artículo 15 ord.  11. Supervisar la ejecución de las obras de ingeniería, la entrega de equipos, la gestión económica y comercial, el cumplimiento de los indicadores de servicio y financieros de las concesiones, y otras obligaciones incluidas en los contratos a su cargo.                                          Así que lo que se debe demostrar es su cumplimiento.</t>
  </si>
  <si>
    <r>
      <rPr>
        <b/>
        <sz val="11"/>
        <rFont val="Calibri"/>
        <family val="2"/>
        <scheme val="minor"/>
      </rPr>
      <t>Evaluación Periódica de Desempeño</t>
    </r>
    <r>
      <rPr>
        <sz val="11"/>
        <rFont val="Calibri"/>
        <family val="2"/>
        <scheme val="minor"/>
      </rPr>
      <t xml:space="preserve">
No se evidenciaron las evaluaciones periódicas del desempeño del concesionario, estipuladas en la cláusula vigésima séptima (27ª) del Contrato de Concesión No. 006 de 1993, el cual preceptúa lo siguiente: “EVALUACIONES PERIÓDICAS DEL DESEMPEÑO DEL CONCESIONARIO. A 31 de diciembre de cada año, La Superintendencia, evaluará el desempeño del concesionario, lo mismo que la carga movilizada para proceder a ajustar las áreas utilizadas, así como los indicadores operativos, los costos, los niveles de servicios y los aumentos de productividad…”, lo que evidencia un presunto incumplimiento de las obligaciones contractuales establecidas a cargo de la entidad contratante, generando que no se hayan realizado en la ejecución del contrato los ajustes necesarios para el óptimo desarrollo del mismo.</t>
    </r>
  </si>
  <si>
    <t>Solicitar a la Superintendencia de Puertos y Transporte copia de las evaluaciones periódicas de desempeño efectuadas al concesionario para que obre como antecedente en el expediente y para el seguimiento contractual a que haya lugar por parte de la ANI</t>
  </si>
  <si>
    <t xml:space="preserve">Verificar la realización de la evaluación de desempeño a cargo de la SPT y efectuar el seguimiento que corresponda a la ANI dentro del ámbito de sus competencias </t>
  </si>
  <si>
    <t>1- Oficio a la Superintendencia
2- Documento de evaluación
3. Reiterar oficio a la Superintendencia
4. De ser pertinente realizar gestión de no competencia</t>
  </si>
  <si>
    <t>Auto del 20/09/2016 
Mediante el cual se ordena la apertura de indagación preliminar de un proceso disciplinario. En el punto 10 del auto se decretan pruebas para este hallazgo.</t>
  </si>
  <si>
    <r>
      <rPr>
        <b/>
        <sz val="11"/>
        <rFont val="Calibri"/>
        <family val="2"/>
        <scheme val="minor"/>
      </rPr>
      <t>Póliza de Protección Ambiental.</t>
    </r>
    <r>
      <rPr>
        <sz val="11"/>
        <rFont val="Calibri"/>
        <family val="2"/>
        <scheme val="minor"/>
      </rPr>
      <t xml:space="preserve">
La Agencia Nacional de Infraestructura no suministró copia de la póliza de garantía de realización de los estudios de impacto ambiental y de protección del medio ambiente y contra la contaminación, estipulada en la Cláusula Siete, numeral 7.1, del Contrato de Concesión 006, modificada a través de los Otrosíes 001 del 5 de agosto de 1993 cláusula primera y 003 del 9 de septiembre de 1993 cláusula primera.</t>
    </r>
  </si>
  <si>
    <t xml:space="preserve">Debido a que la póliza de realización de los estudios de impacto ambiental y de protección del medio ambiente y contra contaminación actualmente no es exigible, verificar la vigencia y debido otorgamiento de las pólizas contractuales en la actualidad conforme la normativa vigente aplicable </t>
  </si>
  <si>
    <t xml:space="preserve">Garantizar que las pólizas contractuales sean constituidas con suficiencia conforme la normativa vigente aplicable. </t>
  </si>
  <si>
    <t>1. Pronunciamiento ANLA sobre no aplicación de la póliza ambiental.
2. Requerimiento al concesionario (de ser necesario)
3. Procedimiento de Aprobación y Administración de Pólizas
4. Resolución 959 de 2013 - Bitácora de Proyectos
5. Manual de Interventoría y Supervisión</t>
  </si>
  <si>
    <r>
      <rPr>
        <b/>
        <sz val="11"/>
        <rFont val="Calibri"/>
        <family val="2"/>
        <scheme val="minor"/>
      </rPr>
      <t>Línea de Playa y Zonas de Bajamar</t>
    </r>
    <r>
      <rPr>
        <sz val="11"/>
        <rFont val="Calibri"/>
        <family val="2"/>
        <scheme val="minor"/>
      </rPr>
      <t xml:space="preserve">
En visita de inspección se verificaron las Coordenadas Planas y Geográficas de la Línea de Playa, la cual difiere de la establecida en la Cláusula Segunda del contrato, es decir, 2001 ML, no obstante lo anterior ni el Concesionario ni el INCO (hoy Agencia Nacional de Infraestructura), realizaron el cálculo de la contraprestación por utilizar mayor línea de playa de la entregada en concesión
Así las cosas, el menor valor recibido  por parte del Estado, desde el año 1994 hasta diciembre de 2011, se configuran en un presunto detrimento en el patrimonio del Estado, en cuantía aproximada de $9,527 millones de 2011</t>
    </r>
  </si>
  <si>
    <t xml:space="preserve">
Comprobar la medida exacta  línea de playa de la que el concesionario hace uso,  calcular el valor actualizado de la contraprestación presuntamente dejada de pagar y desplegar las acciones pertinentes para su cobro.</t>
  </si>
  <si>
    <t>Determinar la existencia de presunto detrimento patrimonial y disponer las medidas administrativas a que haya lugar</t>
  </si>
  <si>
    <t>1. Solicitud de concepto al interventor. 
2. Concepto del interventor.
3. Visita del área técnica de la entidad
4. Levantamiento Planimétrico Aportado por el Concesionario
5. Informe del IGAC sobre medición del terminal portuario
6. Concepto técnico con parámetros para cálculo del cobro
7. Concepto financiero con valor del cobro
8. Concepto experto sobre procedencia de cobro
9, Tomar las medidas pertinentes conforme concepto técnico, financiero y de experto.
10. Informe de Cierre</t>
  </si>
  <si>
    <t>CP_Sociedad Portuaria Regional de Buenaventura</t>
  </si>
  <si>
    <t>Sociedad Portuaria Regional de Buenaventura</t>
  </si>
  <si>
    <t>Mediciones de playa</t>
  </si>
  <si>
    <r>
      <t>Inventarios Físicos</t>
    </r>
    <r>
      <rPr>
        <sz val="11"/>
        <rFont val="Calibri"/>
        <family val="2"/>
        <scheme val="minor"/>
      </rPr>
      <t xml:space="preserve">
La Sociedad Portuaria Regional, no cuenta con un inventario actualizado de los bienes por concepto de infraestructura portuaria, recibidos de la empresa Puertos de Colombia en Liquidación (en su momento) , razón por la cual no se conoce que bienes han sido dados de baja, como tampoco los que se han incorporado, debido a que la Agencia Nacional de Infraestructura y el Interventor, no han cumplido lo establecido en el Contrato de Interventoría suscrito entre las partes el 18 de enero de 2012, toda vez que el primero debe suministrar el formato previamente establecido en cumplimiento al literal b, sección 2.0.1 de mencionado acuerdo contractual, y el segundo realizar el levantamiento de cada uno de éstos.</t>
    </r>
  </si>
  <si>
    <t>Levantar el inventario por parte del interventor, de los bienes recibidos por Puertos de Colombia y que fueron objeto de concesión, previa remisión a éste del formato mencionado literal b, sección 2.0.1 del Contrato de Concesión Portuaria No. 009 de 1994.</t>
  </si>
  <si>
    <t>Identificar con exactitud los bienes que hacen parte de la concesión.</t>
  </si>
  <si>
    <t>1. Oficio remisorio
2. Inventario
3. Manual de reversiones
4. Procedimiento de reversiones</t>
  </si>
  <si>
    <r>
      <rPr>
        <b/>
        <sz val="11"/>
        <rFont val="Calibri"/>
        <family val="2"/>
        <scheme val="minor"/>
      </rPr>
      <t>Control Institucional</t>
    </r>
    <r>
      <rPr>
        <sz val="11"/>
        <rFont val="Calibri"/>
        <family val="2"/>
        <scheme val="minor"/>
      </rPr>
      <t xml:space="preserve">
Se observó que la Agencia Nacional de Infraestructura presuntamente no está cumpliendo con la función de supervisar los puertos, de acuerdo con lo establecido en el Decreto 4165 de 2011. Lo anterior, se refleja en el no seguimiento al plan de inversiones, donde la Sociedad Portuaria Regional solicita a la Agencia el cambio de algunas inversiones, ésta no contestó en tiempo la solicitud por lo que el concesionario ejecutó el nuevo plan de inversión sin que la Agencia haya realizado su aprobación.
Igualmente, se observó la ausencia de control institucional, toda vez que la supervisión de la concesión tiene a su cargo aproximadamente 31 contratos portuarios, limitando que su labor se realice en forma oportuna y eficaz</t>
    </r>
  </si>
  <si>
    <t xml:space="preserve">Garantizar un adecuado, oportuno y suficiente control y seguimiento acerca del cumplimiento de las obligaciones contractuales conforme  a los términos previstos en la guía de interventoría y supervisión de concesiones.
</t>
  </si>
  <si>
    <t>1. Resolución de creación de comité interinstitucional de seguimiento portuario
2. Oficio remisorio al Ministerio de Trasporte para tramite por competencia.
3. Reiterar MT y traslado del hallazgo
4. Oficio a CGR no competencia
5. Resolución de aprobación con cambios.
6. Memorando a VAF
7. Memorando de distribución de concesiones por supervisor
8. Estudio de Cargas de trabajo
9. Manual de interventoría y supervisión
10. Informe de cierre</t>
  </si>
  <si>
    <t>Se sugiere publicar los planes bianuales de inversión de la sociedad</t>
  </si>
  <si>
    <r>
      <rPr>
        <b/>
        <sz val="11"/>
        <rFont val="Calibri"/>
        <family val="2"/>
        <scheme val="minor"/>
      </rPr>
      <t>“Dragado Canal de Acceso”</t>
    </r>
    <r>
      <rPr>
        <sz val="11"/>
        <rFont val="Calibri"/>
        <family val="2"/>
        <scheme val="minor"/>
      </rPr>
      <t xml:space="preserve">
El otrosí 2   plantea la posibilidad que la Sociedad Portuaria Regional realice dentro del plan maestro de inversiones presentado para la prórroga por 20 años más de la concesión portuaria del terminal marítimo, una inversión por valor de 54 millones de dólares como aporte para el dragado y mantenimiento del canal de acceso al puerto de buenaventura, quedando condicionada dicha inversión a la modificación de la normatividad que rige sobre la materia.
Como se observa, los contratantes al momento de suscribir la cláusula mencionada advirtieron la imposibilidad jurídica para adelantar la inversión allí descrita, pues el INCO  no es la entidad competente para realizar el mantenimiento de los canales de acceso a los puertos del País, si bien esta entidad cuenta con la atribución legal de otorgar mediante concesión la mayor parte de la infraestructura  portuaria de la Nación, el INVIAS  es quien deberá por medio de la modalidad contractual correspondiente, que como se desprende de las normas contractuales vigentes a la fecha en nuestro Estado, es decir el estatuto general de la contratación (Ley 80 de 1993) y demás leyes modificatorias y decretos reglamentarios es el contrato de obra pública, ejecutar las labores de mantenimiento y profundización de los canales de acceso al Puerto de Buenaventura.</t>
    </r>
  </si>
  <si>
    <t>Determinar el alcance de la competencia del INCO (Hoy ANI) en relación con la inclusión en los contratos de concesión portuaria de obligaciones de efectuar obras de dragado en canales públicos de acceso a cargo de los concesionarios y adoptar las medidas institucionales a que haya lugar</t>
  </si>
  <si>
    <t>Establecer la pertinencia y legalidad de la inclusión en el contrato de concesión portuaria No. 009 de 1994 de la obligación de dragado de profundización y manteniendo del canal público de acceso a Buenaventura a cargo del concesionario</t>
  </si>
  <si>
    <t>1. Solicitud de concepto al interventor. 
2. Concepto del interventor.
3. Solicitud de concepto al Ministerio de Transporte.
4. Concepto del Ministerio de Transporte.
5. Concepto del área jurídica de la entidad</t>
  </si>
  <si>
    <r>
      <rPr>
        <b/>
        <sz val="11"/>
        <rFont val="Calibri"/>
        <family val="2"/>
        <scheme val="minor"/>
      </rPr>
      <t>Póliza de Estabilidad y Calidad de la Obra Otrosí No. 3</t>
    </r>
    <r>
      <rPr>
        <sz val="11"/>
        <rFont val="Calibri"/>
        <family val="2"/>
        <scheme val="minor"/>
      </rPr>
      <t xml:space="preserve">
En el Otrosí 3 en la Cláusula Sexta Garantías, se establece que "El Concesionario, dentro de los diez (10) hábiles siguientes a la firma del acta de entrega final de las obras, deberá garantizar la calidad de las obras descritas en la cláusula primera de este documento, cuyo objeto sea asegurable por un valor equivalente al 2% del costo de las inversiones y con vigencia de tres (3) años, contados a partir del acta que de certeza  de la entrega y finalización de las obras", presuntamente incumpliendo lo establecido en el Decreto 4828 articulo 7 numeral 6 que determina como mínimo el amparo de las obras por vigencia de cinco años.”</t>
    </r>
  </si>
  <si>
    <t>Requerir al concesionario el otorgamiento de las garantías de estabilidad de las obras</t>
  </si>
  <si>
    <t>Garantizar el otorgamiento de las garantías de estabilidad de la obra que EL CONCESIONARIO está obligado a otorgar en los términos previstos en el contrato de concesión y la normativa portuaria aplicable</t>
  </si>
  <si>
    <t>1. Informe técnico de la interventoría
2. Actas de entrega
3. Oficio de requerimiento a la SPRB y la Interventoría
4. Pólizas 
5. Concepto Jurídico
6. Informe conjunto para verificación de aprobación de pólizas pendientes.
7. Oficio Aprobación pólizas.
8. Procedimiento de aprobación de pólizas 
9. Informe de cierre</t>
  </si>
  <si>
    <t>se mantienen las unidades de medida en el plan de choque, teniendo en cuenta que sólo se tuvo en cuenta la gestión hasta el 31 de diciembre de 2014. La unidad de medida concepto jurídico,  es muy claro en cuanto a la normatividad que regula la celebración del Otrosí No. 003 de 2010 y la obligación del concesionario portuario de otorgar pólizas de estabilidad de obras al momento de la reversión.</t>
  </si>
  <si>
    <t>Renovación y ampliación garantías</t>
  </si>
  <si>
    <r>
      <rPr>
        <b/>
        <sz val="11"/>
        <rFont val="Calibri"/>
        <family val="2"/>
        <scheme val="minor"/>
      </rPr>
      <t xml:space="preserve">Ejecución de Obras y Seguridad Industrial </t>
    </r>
    <r>
      <rPr>
        <sz val="11"/>
        <rFont val="Calibri"/>
        <family val="2"/>
        <scheme val="minor"/>
      </rPr>
      <t xml:space="preserve">
Inadecuado corte de cárcamos para las vigas rieles, Muelle 14,  dado que se dejó expuesto el hierro de 1, con lo que se puede afectar la calidad del refuerzo de la losa contigua, denotándose deficiencias en lo establecido en el Contrato de Concesión, cláusula 12, numeral 11, además inadecuado manejo de elementos en la zona de montaje de la Banda Transportadora de Carbón, tales como cables, piezas de lámina, así mismo, no se encontraba señalizada la zona de obra </t>
    </r>
  </si>
  <si>
    <t xml:space="preserve">Efectuar seguimiento a las  actividades adelantadas por el Concesionario para que cumplan con las normas y estándares de seguridad y señalización </t>
  </si>
  <si>
    <t xml:space="preserve">Garantizar el cumplimiento de las normas y estándares de seguridad y señalización, durante la ejecución de obras. </t>
  </si>
  <si>
    <t>1- Requerimiento informe al Concesionario
2- Solicitud de concepto a la interventoría
3- Concepto de interventoría
4- Informe de visita 
5- Manual de interventoría y supervisión
6- Informe de cierre</t>
  </si>
  <si>
    <t>como acción preventiva se sugiere el Manual de Interventoría y Supervisión  código GCSP-M-0002, desde el momento de la solicitud de concesión o de modificación del contrato.</t>
  </si>
  <si>
    <r>
      <rPr>
        <b/>
        <sz val="11"/>
        <rFont val="Calibri"/>
        <family val="2"/>
        <scheme val="minor"/>
      </rPr>
      <t>Coordenadas de las Áreas entregadas en Concesión</t>
    </r>
    <r>
      <rPr>
        <sz val="11"/>
        <rFont val="Calibri"/>
        <family val="2"/>
        <scheme val="minor"/>
      </rPr>
      <t xml:space="preserve">
En visita de inspección efectuada entre el 22 y 25 de octubre de 2012 se evidenció que las coordenadas inscritas en el plano de localización de las áreas entregadas en concesión, no concuerdan con las del contrato y no se ha dado cumplimiento a lo establecido en la Cláusula Tercera del Contrato de Concesión, ya que no se ha efectuado el ajuste de las coordenadas a la realidad.</t>
    </r>
  </si>
  <si>
    <t xml:space="preserve">Confirmar las coordenadas exactas de las áreas otorgadas en concesión y efectuar los ajustes a que haya lugar </t>
  </si>
  <si>
    <t xml:space="preserve">Determinar  con exactitud las coordenadas de las áreas otorgadas en concesión </t>
  </si>
  <si>
    <t>1. Requerimiento levantamiento topográfico
2. Convenio IGAC - ANI
3. Informe de Supervisión con avance y cronograma de seguimiento
4. Levantamiento PlanImétrico – IGAC
5. Manual de Supervisión e Interventoría
6. Informe de cierre</t>
  </si>
  <si>
    <t>1. Requerimiento levantamiento topográfico
2. Convenio IGAC - ANI
3. Informe de Supervisión con avance y cronograma de seguimiento
4. Levantamiento Planimétrico – IGAC
5. Manual de Supervisión e Interventoría
6. Informe de cierre</t>
  </si>
  <si>
    <t>como quiera que la acción de mejoramiento es:  "Confirmar las coordenadas exactas del levantamiento de ubicación del Terminal con sus correspondientes áreas"                 como acción complementaria:  1.- publicar el documento de Levantamiento planimétrico a cargo del IGAC, que confirme coordenadas.  y como acción preventiva: 1. Manual de supervisión e Interventoría, , toda vez que la acción de mejora propuesta y a cumplir es:  Confirmar las coordenadas exactas de las áreas otorgadas en concesión y efectuar los ajustes a que haya lugar.</t>
  </si>
  <si>
    <r>
      <rPr>
        <b/>
        <sz val="11"/>
        <rFont val="Calibri"/>
        <family val="2"/>
        <scheme val="minor"/>
      </rPr>
      <t>Recorte Bodega 9</t>
    </r>
    <r>
      <rPr>
        <sz val="11"/>
        <rFont val="Calibri"/>
        <family val="2"/>
        <scheme val="minor"/>
      </rPr>
      <t xml:space="preserve">
En  visita de inspección efectuada entre el 22 y 25 de octubre de 2012 se evidenció en las placas aledañas a la puerta de acceso a la Bodega 9, empozamiento de agua, por inadecuado funcionamiento de los drenajes, lo cual podría generar inseguridad en la operación de dicha bodega, ya que se observó que las aguas empozadas se mezclan con grasa residual de la maquinaria, incumpliendo lo establecido en el Manual de Operación Portuaria.</t>
    </r>
  </si>
  <si>
    <t>Fortalecer lineamientos asociados con el monitoreo y control de proyectos</t>
  </si>
  <si>
    <t xml:space="preserve">Mejorar el monitoreo y control para que, de  esta forma, se busque el cumplimiento de las normas y estándares de calidad durante la ejecución de obras. </t>
  </si>
  <si>
    <t>1- Requerimiento informe al Concesionario
2- Informe del concesionario
3- Solicitud de concepto a la interventoría
4- Concepto de la interventoría
5- Informe de visita 
6- Informe final con indicación de las acciones a tomar.
7. Manual de Interventoría y Supervisión
8. Realizar informe argumentativo, con el fin de determinar la efectividad y cumplimiento de las metas planteadas para  resolver el hallazgo.</t>
  </si>
  <si>
    <t>1- Requerimiento informe al Concesionario
2- Informe del concesionario
3- Solicitud de concepto a la interventoría
4- Concepto de la interventoría
5- Informe de visita 
6- Informe final con indicación de las acciones a tomar.
7. Manual de Interventoría y Supervisión
8. Informe de cierre</t>
  </si>
  <si>
    <r>
      <rPr>
        <b/>
        <sz val="11"/>
        <rFont val="Calibri"/>
        <family val="2"/>
        <scheme val="minor"/>
      </rPr>
      <t>Equipos Fase II- Ampliación SISE Cámaras y Otros Etapa II</t>
    </r>
    <r>
      <rPr>
        <sz val="11"/>
        <rFont val="Calibri"/>
        <family val="2"/>
        <scheme val="minor"/>
      </rPr>
      <t xml:space="preserve">
En visita de inspección efectuada entre el 22 y 25 de octubre de 2012 se observó la sala de control y monitoreo del SISE (Sistemas de Información de seguridad), la cual de acuerdo con lo establecido en otrosí No 3, en el Plan de inversiones para equipo Fase II, el Concesionario tiene la obligación de invertir en Ampliación del SISE Cámaras y otros, no obstante, los monitores observados no corresponden a equipos modernos, situación que denota deficiencias en el seguimiento y control sobre la operación por parte del Concesionario y de la Interventoría contratada por el estado para hacer seguimiento a las inversiones que realiza el Concesionario</t>
    </r>
  </si>
  <si>
    <t>Mejorar el monitoreo y control para que, de  esta forma, se busque el cumplimiento de las obligaciones de inversión previstas en el contrato de concesión</t>
  </si>
  <si>
    <t>1- Requerimiento informe al concesionario
2- Informe del concesionario
3- Solicitud de informe a la interventoría
4 Informe de interventoría
5- Informe de visita 
6- Informe final con indicación de las acciones a tomar.
7. Manual de Interventoría y Supervisión
8. Realizar informe argumentativo, con el fin de determinar la efectividad y cumplimiento de las metas planteadas para  resolver el hallazgo.</t>
  </si>
  <si>
    <t>1- Requerimiento informe al concesionario
2- Informe del concesionario
3- Solicitud de informe a la interventoría
4 Informe de interventoría
5- Informe de visita 
6- Informe final con indicación de las acciones a tomar.
7. Manual de Interventoría y Supervisión
8. Informe de cierre</t>
  </si>
  <si>
    <t>Suministro de equipos</t>
  </si>
  <si>
    <r>
      <rPr>
        <b/>
        <sz val="11"/>
        <rFont val="Calibri"/>
        <family val="2"/>
        <scheme val="minor"/>
      </rPr>
      <t>Cobertizo Externo 2- Almacenamiento Alimentos</t>
    </r>
    <r>
      <rPr>
        <sz val="11"/>
        <rFont val="Calibri"/>
        <family val="2"/>
        <scheme val="minor"/>
      </rPr>
      <t xml:space="preserve">
En visita de inspección efectuada entre el 22 y 25 de octubre de 2012, en el cobertizo 2 se observó inadecuada operación en el manejo de sacos de maní, teniendo en  cuenta que  el   patio aledaño al  cobertizo no se encuentra pavimentado, por lo que dicho alimento se puede contaminar con el material particulado del balasto del patio, situación que denota incumplimiento en el seguimiento y control sobre la operación por parte del Concesionario y de la Interventoría contratada por el estado para hacer seguimiento a las inversiones que realiza el Concesionario</t>
    </r>
  </si>
  <si>
    <t>Verificar con las autoridades competentes la adecuación de las prácticas de almacenamiento de maní en el terminal a los normativa y protocolos de almacenamiento de carga vigentes</t>
  </si>
  <si>
    <t>Garantizar la conformidad del almacenamiento de maní en el terminal con respecto a la normativa y protocolos de almacenamiento de carga vigentes</t>
  </si>
  <si>
    <t xml:space="preserve">
1- Concepto Superintendencia
2. Concepto INVIMA
3- Informe de la interventoría
4- Informe de visita técnica de la Supervisión
5- Traslado por competencia a la Secretaría de Salud de Buenaventura
6- Memo VGC de traslado por competencia a la OCI
7- Oficio OCI traslado competencia a la CGR
8. Realizar informe argumentativo, con el fin de determinar la efectividad y cumplimiento de las metas planteadas para  resolver el hallazgo.
</t>
  </si>
  <si>
    <t xml:space="preserve">
1- Concepto Superintendencia
2. Concepto INVIMA
3- Informe de la interventoría
4- Informe de visita técnica de la Supervisión
5- Traslado por competencia a la Secretaría de Salud de Buenaventura
6- Memo VGC de traslado por competencia a la OCI
7- Oficio OCI traslado competencia a la CGR
8. Informe de cierre</t>
  </si>
  <si>
    <r>
      <rPr>
        <b/>
        <sz val="11"/>
        <rFont val="Calibri"/>
        <family val="2"/>
        <scheme val="minor"/>
      </rPr>
      <t>Limpieza de zona de operación y cargue de graneles</t>
    </r>
    <r>
      <rPr>
        <sz val="11"/>
        <rFont val="Calibri"/>
        <family val="2"/>
        <scheme val="minor"/>
      </rPr>
      <t xml:space="preserve">
En visita de inspección se observó en la zona de cargue de graneles sólidos (maíz), que el producto que cae al patio durante el cargue y descargue de los camiones al silo, se humedece y genera malos olores contaminado el ambiente e incumpliendo el  Manual de Operación del Terminal, situación que denota incumplimiento en el seguimiento y control sobre la operación por parte del Concesionario  y de  la Interventoría contratada por el estado para hacer seguimiento a la operación que realiza el Concesionario.</t>
    </r>
  </si>
  <si>
    <t>Mejorar las acciones y controles asociados con el manejo y almacenamiento de graneles sólidos (maíz) en el terminal, conforme a la normatividad y protocolos vigentes</t>
  </si>
  <si>
    <t>Garantizar la conformidad del  manejo y almacenamiento de granos sólidos (maíz) en el terminal con respecto a la normatividad y protocolos vigentes</t>
  </si>
  <si>
    <t>1. Visita de supervisión técnica
2. Plan de acción del Concesionario
3. Informe de Interventoría
4. Realizar informe argumentativo, con el fin de determinar la efectividad y cumplimiento de las metas planteadas para  resolver el hallazgo.</t>
  </si>
  <si>
    <t>1. Visita de supervisión técnica
2. Plan de acción del Concesionario
3. Informe de Interventoría
4. Informe de cierre</t>
  </si>
  <si>
    <r>
      <rPr>
        <b/>
        <sz val="11"/>
        <rFont val="Calibri"/>
        <family val="2"/>
        <scheme val="minor"/>
      </rPr>
      <t>Sustitución de Losas – Frente Bodega 4</t>
    </r>
    <r>
      <rPr>
        <sz val="11"/>
        <rFont val="Calibri"/>
        <family val="2"/>
        <scheme val="minor"/>
      </rPr>
      <t xml:space="preserve">
En visita de inspección se observó que algunas de las losas sustituidas de acuerdo con el ítem 7 del Plan de Inversiones, se encuentran fracturadas transversalmente y otras longitudinalmente frente a la Bodega No. 4, las cuales tienen menos de 3 años de construidas, situación que denota incumplimiento de las especificaciones técnicas de construcción y deficiencias en el seguimiento y control por parte del Concesionario y de la Interventoría contratada por el Estado para hacer seguimiento a las inversiones que realiza el Concesionario, además no se  evidencia requerimiento en relación con la póliza de estabilidad de obra.</t>
    </r>
  </si>
  <si>
    <t>Verificar el estado actual de las losas del terminal  y exigir su reemplazo en caso de ser necesario de conformidad con la carga que soportan y su vida útil</t>
  </si>
  <si>
    <t>Garantizar el buen estado de las losas en concreto del terminal</t>
  </si>
  <si>
    <t>1- Requerimiento informe al Concesionario
2- Requerimiento informe a la interventoría
3- Informe de visita para verificar estado de las losas
4- Requerimiento reemplazo de losas fracturadas.
5- Informe de visita para verificar que se realice el reemplazo de losas               
6. Manual de Supervisión e Interventoría
7. Informe de cierre</t>
  </si>
  <si>
    <t>1- Requerimiento informe al Concesionario
2- Requerimiento informe a la interventoría
3- Informe de visita para verificar estado de las losas
4- Requerimiento reemplazo de losas fracturadas.
5- Informe de visita para verificar que se realice el reemplazo de losas                      
6. Manual de supervisión e interventoría
7. Informe de cierre</t>
  </si>
  <si>
    <t>el último reporte del concesionario data del 11/04/2013, radicado 2014-409-017724-2, donde informa las obras que está adelantando… se debe solicitar informe con posterioridad a esa fecha, para determinar la superación de hechos del hallazgo.</t>
  </si>
  <si>
    <t>Incumplimiento especificaciones</t>
  </si>
  <si>
    <r>
      <rPr>
        <b/>
        <sz val="11"/>
        <rFont val="Calibri"/>
        <family val="2"/>
        <scheme val="minor"/>
      </rPr>
      <t>Zonas  de Servidumbre</t>
    </r>
    <r>
      <rPr>
        <sz val="11"/>
        <rFont val="Calibri"/>
        <family val="2"/>
        <scheme val="minor"/>
      </rPr>
      <t xml:space="preserve">
En visita de inspección a la zona de servidumbre en la Puerta Pekín, se evidenció desorden en la operación de vehículos que ingresan y salen de la Sociedad Portuaria y de otras empresas, lo anterior debido a deficiencias en la señalización, situación que genera inseguridad en la maniobra de los vehículos y puede disminuir la eficiencia en la operación del Puerto.</t>
    </r>
  </si>
  <si>
    <t>Adelantar las acciones de manejo vehicular en el marco de las competencias de la Agencia y el Concesionario</t>
  </si>
  <si>
    <t>Garantizar el orden y señalización en la entrada y salida de vehículos a través de Puerta Pekín</t>
  </si>
  <si>
    <t>1. Requerimiento informe al Concesionario
2. Solicitud de informe a la interventoría
3. Concepto de la interventoría
4. Informe de visita 
5. Manual de Interventoría y Supervisión
6. Oficio de traslado por no competencia a Secretaría de Transito de Buenaventura
7. Documento aclaratorio de responsabilidad y/o competencia
8. Informe de cierre</t>
  </si>
  <si>
    <t>Se mantienen las unidades de medida del PMI establecidas en el plan de choque. Para evitar contratiempos con la CGR, adicionar una medida adicional con un informe de supervisión que detalle la gestión realizada.</t>
  </si>
  <si>
    <t>Zona de servidumbre</t>
  </si>
  <si>
    <r>
      <rPr>
        <b/>
        <sz val="11"/>
        <rFont val="Calibri"/>
        <family val="2"/>
        <scheme val="minor"/>
      </rPr>
      <t>Elemento Naufrago en el Muelle 13</t>
    </r>
    <r>
      <rPr>
        <sz val="11"/>
        <rFont val="Calibri"/>
        <family val="2"/>
        <scheme val="minor"/>
      </rPr>
      <t xml:space="preserve">
Durante la inspección a la draga Lelystad, que trabaja en la profundización de la zona de dársenas y puestos de atraque, se pudo confirmar que en el Muelle 13 utilizado por la Agencia Logística de las Fuerzas Militares, se encuentra hundido un cajón de concreto en un puesto de atraque de buques mercantes, que no solo no permite dragar a una profundidad segura, sino que también afecta los equipos de dragado y puede llegar a ser un peligro para la operación portuaria, porque los barcos que atracan en el muelle 13 quedan encima del cajón de concreto y podrían llegar a romperse, lo que podría generar un daño ambiental.</t>
    </r>
  </si>
  <si>
    <t>Requerir a la Agencia Logística la remoción del cajón de concreto hundido</t>
  </si>
  <si>
    <t>Garantizar la seguridad de las operaciones que se efectúen en el Muelle 13</t>
  </si>
  <si>
    <t>1- Requerimiento de remoción del cajón a la Agencia Logística de las Fuerzas Militares
2- Requerimiento informe de remoción del cajón a la Agencia Logística de las Fuerzas Militares
3 - Informes de avance
4- Oficio de traslado a la DIMAR por no competencia</t>
  </si>
  <si>
    <r>
      <rPr>
        <b/>
        <sz val="11"/>
        <rFont val="Calibri"/>
        <family val="2"/>
        <scheme val="minor"/>
      </rPr>
      <t>Seguimiento a Función de Advertencia</t>
    </r>
    <r>
      <rPr>
        <sz val="11"/>
        <rFont val="Calibri"/>
        <family val="2"/>
        <scheme val="minor"/>
      </rPr>
      <t xml:space="preserve">
A través del Otrosí 2 de mayo 30 de 2008 modificatorio del Contrato 009 de 1994, de la Sociedad Portuaria Regional, en concordancia con el Artículo 1 del Decreto 1873 de 2008, se estableció una nueva contraprestación portuaria, desconociendo la Función de Advertencia de la Contraloría General de la República, al no incluirse la totalidad de los ingresos generados por la operación portuaria, lo que desconoce la realidad económica del negocio y subestima la retribución al Estado. 
Al no haber contemplado todos los ingresos de la operación portuaria dentro de la fórmula contemplada en el Artículo Primero del citado Decreto, se dejaron de calcular US$53 millones de dólares (a precios corrientes) por concepto de contraprestación desde el año 2013 proyectado hasta el 2033, de acuerdo con los datos del modelo financiero entregado por el Concesionario y sensibilizado por la CGR.</t>
    </r>
  </si>
  <si>
    <t>1. Memorando por parte de la VGC, informando la existencia de la Metodología.
2. Informe aplicación CONPES 3342 de 2005
3. Pago de contraprestación de acuerdo con nueva política.
4. Informe de interventoría verificando liquidación
5. Manual de Contratación.
6. Res. que crea y regula el Comité de Contratación
7. Procedimiento para modificaciones contractuales
8,  Realizar informe argumentativo, con el fin de determinar la efectividad y cumplimiento de las metas planteadas para  resolver el hallazgo.</t>
  </si>
  <si>
    <t>1. Memorando por parte de la VGC, informando la existencia de la Metodología.
2. Informe aplicación CONPES 3342 de 2005
3. Pago de contraprestación de acuerdo con nueva política.
4. Informe de interventoría verificando liquidación
5. Manual de Contratación.
6. Res. que crea y regula el Comité de Contratación
7. Procedimiento para modificaciones contractuales
8, Informe de cierre</t>
  </si>
  <si>
    <r>
      <t xml:space="preserve">Debilidades en el cumplimiento principios de la Función Administrativa. </t>
    </r>
    <r>
      <rPr>
        <sz val="11"/>
        <rFont val="Calibri"/>
        <family val="2"/>
        <scheme val="minor"/>
      </rPr>
      <t>Teniendo en cuenta que el término inicial para la ejecución física de las obras estaba definido para el 19 de marzo de 2010, y que actualmente la fecha prevista de ejecución del 87,13 % de las mismas se extendió hasta el 31 de diciembre de 2013; se hacen evidentes las grandes deficiencias en la planeación y especialmente en la ejecución del proyecto que afectan el cumplimiento de los principios de la administración pública para la realización de los fines esenciales del Estado y de la colaboración armónica entre los entes estatales que ha determinado un retraso de tres años y medio en la entrega del SITM Transmilenio Extensión Soacha</t>
    </r>
  </si>
  <si>
    <t>Fortalecer los lineamientos contractuales asociados con el traslado del riesgo de retrasos al concesionario y los lineamientos asociados con el monitoreo y control de los proyectos</t>
  </si>
  <si>
    <t>Incentivar al concesionario frente al cumplimiento del cronograma y mejorar el monitoreo y control de los proyectos</t>
  </si>
  <si>
    <t xml:space="preserve">1. Comunicación de la Entidad aprobando la disminución
2. Informe de Interventoria
3. Manual de Contratación
4.- Manual de Supervisión e interventoria
5. Contrato Estandar 4G
6. Acta de liquidación convenio 168 de 208
7.- Acta de entrega de las obras a la Empresa de Transmilenio.
8.- Acta de entrega de las obras al Municipio de Soacha.
9. Resolución de Liquidación del Contrato de Concesión
10. Informe de Cierre
</t>
  </si>
  <si>
    <t>2013E</t>
  </si>
  <si>
    <t>INF 5 MM&amp;D Rad. No. 2016-409-089295-2 Pag. 37</t>
  </si>
  <si>
    <r>
      <t>Costo de Oportunidad de los recursos aportados por los Entes del Orden Nacional y Territorial cofinanciadores del proyecto.</t>
    </r>
    <r>
      <rPr>
        <sz val="11"/>
        <rFont val="Calibri"/>
        <family val="2"/>
        <scheme val="minor"/>
      </rPr>
      <t xml:space="preserve"> Se evidencian pocos resultados en la gestión por parte de los diferentes entes que participan en el proyecto auditado, lo cual ha generado una presunta gestión antieconómica, partiendo de la base que el Estado Colombiano incurre en unos costos financieros para financiar el proyecto, mientras los recursos permanecen en un patrimonio autónomo, con lo cual se establece que el costo de oportunidad por tales recursos, genera un presunto detrimento patrimonial en cuantía de $4.563,5 millones de agosto de 2013.</t>
    </r>
  </si>
  <si>
    <t>Se solicitará el tralsado del hallazgo a Trasmilenio, por ser de su competencia.</t>
  </si>
  <si>
    <t>1.Comunicación a TM (1)
2.Comunicación a Interventoría (1)
3.Informe de Interventoría (1)
4.Comunicación de la Entidad aprobando la disminución (1)                                                                                                                                                                                                                                                                              5. Oficio Traslado Hallazgo a Transmilenio (area financiera)
6. Resolución de Liquidación del Contrato de concesión
7. Informe de Cierre</t>
  </si>
  <si>
    <t xml:space="preserve">Es posible comprobar la inexistencia del detrimento?... </t>
  </si>
  <si>
    <t>Estudio III
INF 5  MM&amp;D Rad. No. 2016-409-089295-2 Pag. 38</t>
  </si>
  <si>
    <r>
      <t>R</t>
    </r>
    <r>
      <rPr>
        <b/>
        <sz val="11"/>
        <rFont val="Calibri"/>
        <family val="2"/>
        <scheme val="minor"/>
      </rPr>
      <t xml:space="preserve">econocimiento de Intereses por demora en el pago de los predios para la construcción de la Estación intermedia San Mateo. </t>
    </r>
    <r>
      <rPr>
        <sz val="11"/>
        <rFont val="Calibri"/>
        <family val="2"/>
        <scheme val="minor"/>
      </rPr>
      <t>Se determina un presunto incumplimiento a lo estipulado en el artículo 209 de la Carta y el articulo 26 numeral 1 de ja ley 80 de 1993 y en consecuencia determina un posible detrimento en la suma de $467 millones de diciembre de 2009, equivalentes a $522.47 millones de agosto de 2013, correspondiente al reconocimiento de intereses al concesionario por la adquisición del predio para la construcción de la Estación Intermedia de San Mateo</t>
    </r>
  </si>
  <si>
    <t xml:space="preserve">1) Informar el hallazgo disciplinario a la oficina competente 2) Establecer mecanismo eficientes de gestión predial.  3) Se debe tener en cuenta el "Auto por medio del cual se cierrra una indagación preliminar" proferido por la Contraloría General de la República - Dirección de Vigilancia Fiscal, radicado ANI No. 2016-409-022742-2., en consideración a que: “…se demostró que no se desembolsó  recurso alguno con destino al pago de intereses moratorios a favor del concesionario Autopista Bogotá – Girardot S.A., con cargo al presupuesto del Instituto Nacional de Concesiones – hoy Agencia Nacional de Infraestructura, en desarrollo del proceso de compra de predios con destino a la Construcción de la Estación San Mateo del Municipio de Soacha…”, en consecuencia,  se procedio al cierre y archivo de la indagación preliminar  del hecho reportado por el Grupo Auditor como posible detrimento patrimonial al Estado.  Las unidades de medida presentadas por la entidad se realizaron de manera correctiva con anterioridad al citado Auto.       </t>
  </si>
  <si>
    <t>1. Auto por medio del cual se archiva una indagación preliminar proferido por la Contraloría General de la República - Dirección de Vigilancia Fiscal, radicado ANI No. 2016-409-022742-2 del 18 de marzo de 2016                             
2. Modelo Contrato Estándar 4G.           
3. Ley 1682 de 2013 (Ley de Infraestructura). 
4. Ley 1742 de 2014. 
5. Procedimientos prediales   
6. Resolución de Liquidación del Contrato de Concesión                             
7. Informe de cierre</t>
  </si>
  <si>
    <r>
      <rPr>
        <b/>
        <sz val="11"/>
        <rFont val="Calibri"/>
        <family val="2"/>
        <scheme val="minor"/>
      </rPr>
      <t>Vicepresidencia Ejecutiva</t>
    </r>
    <r>
      <rPr>
        <sz val="11"/>
        <rFont val="Calibri"/>
        <family val="2"/>
        <scheme val="minor"/>
      </rPr>
      <t xml:space="preserve"> - Vicepresidencia de Planeación, Riesgos y Entorno</t>
    </r>
  </si>
  <si>
    <r>
      <t>Archivo</t>
    </r>
    <r>
      <rPr>
        <b/>
        <sz val="11"/>
        <rFont val="Calibri"/>
        <family val="2"/>
        <scheme val="minor"/>
      </rPr>
      <t xml:space="preserve"> I.P.   No. 6-028-201</t>
    </r>
    <r>
      <rPr>
        <sz val="11"/>
        <rFont val="Calibri"/>
        <family val="2"/>
        <scheme val="minor"/>
      </rPr>
      <t>5
Radicado No. 2016-409-022742-2 del 16/03/2016
..."se demostró que no se desembolsó recurso alguno con destino al pago de intereses moratorios a favor del concesionario",
..."el hecho generador del daño se daría, en su circunstancia de tiempo, en diciembre de 2009, lo cual significaría que a la fecha de la decisión de la indagación preliminar, se haría imposible el ejercicio de una acción fiscal, por haber transcurrido más de 5 años",</t>
    </r>
  </si>
  <si>
    <t xml:space="preserve"> AUTO del 03/03/2016 se cierra y archiva I.P. No. 6-028-2015.  </t>
  </si>
  <si>
    <t>Se sugiere incluir unidad de medida con el CIERRE  I.P. en el que la Dirección de Vigilancia Fiscal concluye que el hecho que fue reportado por el Grupo Auditor como posible evento generador de daño patrimonial al Estado, no constituye tal, por cuanto se demostró que no se desembolsó recurso alguno con destino al pago de intereses moratorios a favor del concesionario, Autopista Bogotá – Girardot S.A., con cargo al presupuesto del Instituto Nacional de Concesiones – hoy Agencia Nacional de Infraestructura, en desarrollo del proceso de compra de predios con destino a la construcción de la estación San Mateo del municipio de Soacha, dentro del Sistema de Transporte Masivo del Distrito Capital, por lo que es forzoso concluir que no existe razón alguna para considerar que estén configurados los elementos necesarios para el ejercicio de la acción fiscal.
En el FTP, la OCI creó la carpeta OTROS, donde publica el auto de archivo pero debe quedar en la carpeta de la nueva unidad de medida propuesta.</t>
  </si>
  <si>
    <t>Estudio II
INF.4
RADICADO NO. 2016-409-077657-2  Pag. 73</t>
  </si>
  <si>
    <t>Demora en pagos prediales</t>
  </si>
  <si>
    <r>
      <t xml:space="preserve">Mayores costos de Interventoría generados por la demora en la finalización de la obra. Proyecto Transmilenio Extensión Soacha. </t>
    </r>
    <r>
      <rPr>
        <sz val="11"/>
        <rFont val="Calibri"/>
        <family val="2"/>
        <scheme val="minor"/>
      </rPr>
      <t>Se observa una deficiente gestión por parte de la Entidad, en las actividades de vigilancia y control que debía ejercer a través de la interventoría, así como del numeral 1 deI artículo 32 de la ley 80 de 1993 y además el artículo 83 de la Ley 1474 de 2011.
En su respuesta la Agencia Nacional de Infraestructura manifiesta que según lo indicado en el numeral 1 del artículo 3218 de la Ley 80 de 1993, es deber de las Entidades la contratación de la interventoría; situación que es de conocimiento de este ente de control, sin embargo debe tenerse en cuenta que como consecuencia de los atrasos en las obras la Nación se vio obligada a realizar mayores pagos por concepto de interventoría.</t>
    </r>
  </si>
  <si>
    <t>Mejorar el monitoreo y control de los proyectos de concesión, de manera que se mejore el cumplimiento de los objetivos del proyecto</t>
  </si>
  <si>
    <t xml:space="preserve">
1) Comunicación de la Entidad aprobando la disminución (1)
2) Manual de Contratación
3) Manual de Interventoría y Supervisión
4) Concepto abogado externo
5. Acta de entrega Obras al municipio de Soacha
6. Resolución de Liquidación del contrato de Concesión
7) Informe de cierre</t>
  </si>
  <si>
    <t>INF 5  MM&amp;D Rad. No. 2016-409-089295-2 Pag. 39</t>
  </si>
  <si>
    <t>Sobrecostos en interventoría</t>
  </si>
  <si>
    <r>
      <t>Estado de la infraestructura Transmilenio Extensión Soacha.</t>
    </r>
    <r>
      <rPr>
        <sz val="11"/>
        <rFont val="Calibri"/>
        <family val="2"/>
        <scheme val="minor"/>
      </rPr>
      <t xml:space="preserve"> En visita de obra efectuada el 16 y 17 de octubre de 2013, y según informe de interventoría de septiembre de 2013 e informe de Interventoría en radicado 2013- 409-039824-2 de 2-10-2013, se encuentra que las obras siguen atrasadas y los pendientes de obra aún continúan sin atención por parte de concesionario</t>
    </r>
    <r>
      <rPr>
        <b/>
        <sz val="11"/>
        <rFont val="Calibri"/>
        <family val="2"/>
        <scheme val="minor"/>
      </rPr>
      <t>,</t>
    </r>
  </si>
  <si>
    <t>1)Comunicación a Interventoría (1)
2)Acta de entrega de obras  a TM (1)
3)Informe de Interventoría
4) Manual de Interventoría y Supervisión 
5)Actas de entrega obras al municipio de Soacha 
6)Resolución de liquidación contrato de concesión
7) Informe de Cierre</t>
  </si>
  <si>
    <t>INF 5  MM&amp;D Rad. No. 2016-409-089295-2 Pag. 41</t>
  </si>
  <si>
    <r>
      <t>F</t>
    </r>
    <r>
      <rPr>
        <b/>
        <sz val="11"/>
        <rFont val="Calibri"/>
        <family val="2"/>
        <scheme val="minor"/>
      </rPr>
      <t xml:space="preserve">alta de gestión relativa al mantenimiento de la infraestructura del corredor Transmilenio — Extensión Soacha </t>
    </r>
    <r>
      <rPr>
        <sz val="11"/>
        <rFont val="Calibri"/>
        <family val="2"/>
        <scheme val="minor"/>
      </rPr>
      <t>La situación descrita puede derivar el deterioro prematuro de la infraestructura en mención y afectar la eficiencia de la. Operación del SITM Transmilenio — Extensión Soacha, como consecuencia de la falta de, oportunidad en la gestión tanto de la Gobernación de Cundinamarca como del Municipio de Soacha, frente a lo establecido en el convenio de cofinanciación, y en el Conpes 3681 de 2010.</t>
    </r>
  </si>
  <si>
    <t xml:space="preserve">1)Acta de entrega a TM (1)
2)Liquidación del convenio 168 
3)Manual de Interventoría y Supervisión
4) Acta de entrega de obras al municipio  de Soacha
5)Resolución de liquidación del contrato de Concesión 
6. Informe de Cierre </t>
  </si>
  <si>
    <t>INF 5  MM&amp;D Rad. No. 2016-409-089295-2 Pag. 43</t>
  </si>
  <si>
    <r>
      <rPr>
        <b/>
        <sz val="11"/>
        <rFont val="Calibri"/>
        <family val="2"/>
        <scheme val="minor"/>
      </rPr>
      <t xml:space="preserve">Deficiencias en la gestión interinstitucional para la adecuada operación del SITM Transmilenio — Extensión Soacha </t>
    </r>
    <r>
      <rPr>
        <sz val="11"/>
        <rFont val="Calibri"/>
        <family val="2"/>
        <scheme val="minor"/>
      </rPr>
      <t>De la revisión realizada a las actas de seguimiento en las que participan diferentes actores involucrados (Ministerio de Transporte, DNP, ANI, Gobernación de Cundinamarca, Municipio de Soacha y Transmilenio), se tiene que las gestiones tendientes a la planeación e implementación de la operación del SITM Transmilenio — Extensión Soacha, no se han realizado de manera oportuna, ni se han solucionado de manera previa al inicio de operación21 (establecido inicialmente para el primer trimestre de 2014), aspectos como eliminación de sobreoferta de transporte público convencional, re-estructuración de rutas, definición de rutas alimentadoras; de tal suerte que se puedan superar adecuadamente situaciones inherentes a la prestación del servicio en términos de cubrimiento a los usuarios, la movilidad en los carriles mixtos de corredor, el paralelismo del transporte colectivo convencional a SITM, entre otros.</t>
    </r>
  </si>
  <si>
    <t xml:space="preserve">1.Comunicación a Interventoría (1)
2.Informe de Interventoría (1)
3. Oficio Traslado Hallazgo a Transmilenio (area financiera)  
4. Acta de entrega de obras a Transmilenio
5. Acta de Liquidación Convenio 168 de 2008
6. Acta de entrega de obras municipio de Soacha
7. Resolución de liquidación del Contrato de Concesión
8. Informe de Cierre.
                                     </t>
  </si>
  <si>
    <t>Revisados los soportes de las unidades de Medida, ni la 2 ni la 3, incluyen el hallazgo.  La CGR en su apreciación reprocha:   ... De la revisión realizada a las actas de seguimiento en las que participan diferentes actores involucrados .... se tiene que las gestiones tendientes a la planeación e implementación de la operación del SITM Transmilenio — Extensión Soacha, ....no se han realizado de manera oportuna aspectos como eliminación de sobreoferta de transporte público convencional, re-estructuración de rutas, definición de rutas alimentadoras; de tal suerte que se puedan superar adecuadamente situaciones inherentes a la prestación del servicio en términos de cubrimiento a los usuarios, la movilidad en los carriles mixtos de corredor, el paralelismo del transporte colectivo convencional a SITM, entre otros.   La mayoría de estas actividades no corresponden a la ANI. La ACCION DE MEJORA propuesta consiste en: 1) Informar el hallazgo disciplinario a la oficina competente 2)Terminar las intersecciones a desnivel "Terreros" y "San Mateo"; sin embargo sólo se evidencia el cumplimiento de la primera.                                                                                                         Terminar las intersecciones citadas Y entregarlas ára la operación del sistema, como actividad a cargo de la ANI,  supera la causalidad del hallazgo,en cuanto a gestiones tendientes a la planeación e implementación de la operación del SITM Transmilenio, pero no hay prueba de ello en el FTP. De no ser posible el cumplimiento de esta segunda acción de mejora... reformular el PM.</t>
  </si>
  <si>
    <t>INF 5  MM&amp;D Rad. No. 2016-409-089295-2 Pag. 44</t>
  </si>
  <si>
    <r>
      <t>Deficiencias en la Coordinación y Articulación de los diferentes entes gubernamentales involucrados en el proyecto L</t>
    </r>
    <r>
      <rPr>
        <sz val="11"/>
        <rFont val="Calibri"/>
        <family val="2"/>
        <scheme val="minor"/>
      </rPr>
      <t>a gestión pública a cargo de cualquier ente gubernamental implica necesariamente la coordinación y cooperación para la consecución de los objetivos administrativos y de política pública de a administración. Así las cosas, la ejecución ‘del proyecto que nos ocupa, como es el SITM Transmilenio —Extensión Soacha, requiere la articulación integral y continuada de los diferentes estamentos del Estado.</t>
    </r>
  </si>
  <si>
    <t>1. Acta de entrega a TM (1)
2. Informe de Interventoría y Supervisión gestión entrega trayecto uno Soacha
3.  Manual de contratación                                         
 4. Manual de Interventoría y Supervisión      
5. Ley de Infraestructura    
6) Acta de liquidación Convenio 168 de 2008
7)Acta de entrega de obras al municipio de Soacha
8) Resolución de Liquidación del contrato de concesión.
9) Informe de Cierre</t>
  </si>
  <si>
    <t>INF 5 MM&amp;D Rad. No. 2016-409-089295-2 Pag. 44</t>
  </si>
  <si>
    <r>
      <rPr>
        <b/>
        <sz val="11"/>
        <rFont val="Calibri"/>
        <family val="2"/>
        <scheme val="minor"/>
      </rPr>
      <t>Cálculo Contraprestación.</t>
    </r>
    <r>
      <rPr>
        <sz val="11"/>
        <rFont val="Calibri"/>
        <family val="2"/>
        <scheme val="minor"/>
      </rPr>
      <t xml:space="preserve">
De acuerdo a la documentación aportada por la entidad, existe un presunto detrimento patrimonial al Estado por US$9.895.500,93 del 2003, debido a que el concesionario ocupa aproximadamente 7.500 metros con cerramiento que excluye a terceros de la utilización de los zonas que deberían ser de uso público.</t>
    </r>
  </si>
  <si>
    <t>Con la expedición de la Ley 1° de 1991, se estableció en cabeza de los concesionarios la obligación de pagar contraprestación de acuerdo a la metodología adoptada por los Planes de expansión portuaria. Esta nueva normatividad le es aplicable a la concesión objeto de estudio, de acuerdo al régimen de transición establecido por el articulo 39 de la citada Ley</t>
  </si>
  <si>
    <t>Obtener concepto sobre el método de cálculo de la contraprestación y ajustar si aplica.</t>
  </si>
  <si>
    <t>Asegurar que el método de cálculo de la contraprestación cumple con la normatividad aplicable.</t>
  </si>
  <si>
    <t>1. Oficio superintendencia 
2. Oficio Ministerio
3. Sentencia del Consejo de Estado
4. Memorando concepto técnico con análisis sobre sentencia Consejo de Estado
5. concepto jurídico emitido por un externo respecto al aplazamiento de inversiones
6. Informe tecnico sobre el Levantamiento planimetrico relizado por el IGAC Vrs el fallo del Consejo de Estado. 
7. Manual de Supervision e interventoria  
8. Informe de cierre
9. Auto de archivo No. 698 de sept de 2016</t>
  </si>
  <si>
    <t>1. Oficio superintendencia 
2. Oficio Ministerio
3. Sentencia del Consejo de Estado
4. Memorando concepto técnico con análisis sobre sentencia Consejo de Estado
5. Concepto jurídico emitido por un externo respecto al aplazamiento de inversiones
6. Informe tecnico sobre el Levantamiento planimetrico relizado por el IGAC Vrs el fallo del Consejo de Estado. 
7. Manual de Supervision e interventoria 
8. Informe de cierre
9. Auto de archivo No. 698 de sept de 2016</t>
  </si>
  <si>
    <t>CP_Cerrejón Zona Norte SA</t>
  </si>
  <si>
    <t>Cerrejon Zona Norte</t>
  </si>
  <si>
    <t>APERTURA.- Presuntas irregularidades relacionadas con el cálculo de la contraprestación. Línea de playa.</t>
  </si>
  <si>
    <r>
      <rPr>
        <b/>
        <sz val="11"/>
        <rFont val="Calibri"/>
        <family val="2"/>
        <scheme val="minor"/>
      </rPr>
      <t>Ejecución de obras de ampliación.</t>
    </r>
    <r>
      <rPr>
        <sz val="11"/>
        <rFont val="Calibri"/>
        <family val="2"/>
        <scheme val="minor"/>
      </rPr>
      <t xml:space="preserve">
Se encuentra un presunto enriquecimiento para el concesionario por $104.16550 millones que de acuerdo a la documentación sobre el seguimiento que debía realizar inicialmente el Ministerio de Transporte, el INCO, hoy Agencia Nacional de infraestructura, sobre la inversión en ejecución de las obras de ampliación que debía realizar el concesionario en el año 2003 se identificó que estas obligaciones por parte de CZN fueron iniciadas hasta el año 2012, sin que se evidencie fundamentos jurídicos por parte del Concesionario para evadir no solo el inicio de las obras, sino también cambios en el valor de la inversión a ejecutar y la programación en años. </t>
    </r>
  </si>
  <si>
    <t>de las obras, sino también cambios en el valor de la inversión a ejecutar y la programación en años. El descrito costo de oportunidad representa un presunto detrimento patrimonial</t>
  </si>
  <si>
    <t>1. Concepto Técnico 
2. Concepto Financiero
3. Informe de supervisión
4. Manual de Interventoría y Supervisión
5. concepto jurídico emitido por un externo respecto al aplazamiento de inversiones
6. Realizar informe argumentativo, con el fin de determinar la efectividad y cumplimiento de las metas planteadas para  resolver el hallazgo</t>
  </si>
  <si>
    <t>1. Concepto Técnico 
2. Concepto Financiero
3. Informe de supervisión
4. Manual de Interventoría y Supervisión
5, concepto juridico de un externo 
6, Informe de cierre</t>
  </si>
  <si>
    <t>Si</t>
  </si>
  <si>
    <r>
      <rPr>
        <b/>
        <sz val="11"/>
        <rFont val="Calibri"/>
        <family val="2"/>
        <scheme val="minor"/>
      </rPr>
      <t xml:space="preserve">P.R.F. No. 034 / 2014-04552-0034  Auto Apertura No. 000027 del 18/06/2014 comunicada rad. 2014-409-032131-2 </t>
    </r>
    <r>
      <rPr>
        <sz val="11"/>
        <rFont val="Calibri"/>
        <family val="2"/>
        <scheme val="minor"/>
      </rPr>
      <t>APERTURA.- Presuntas irregularidades relacionadas con el cálculo de la contraprestación. Obras ampliación del Puerto.</t>
    </r>
  </si>
  <si>
    <t>Auto No. 698 de 12 de septiembre de 2016 Ordena el archivo del proceso P.R.F. No. 034 / 2014-04552-0034
Auto 668 del 04/11/2016 resuelve en grado de consulta confirmar el auto Auto No. 698 de 12 de septiembre de 2016.</t>
  </si>
  <si>
    <t>Auto No. 698 de 12 de septiembre de 2016 " Inexistencia contractual de la obligación de realizar obras por parte del CERREJÓN... El hecho generador de daño no ocurrió." 
Auto 668 del 04/11/2016 resuelve en grado de consulta confirmar el auto Auto No. 698 de 12 de septiembre de 2016. El concesionario durante los nueve (9) años a que hace referencia el presunto detrimento, nunca dejó de pagar la contraprestación establecida por la DIMAR", "A partir de la revisión del expediente, se encuentra como conclusión principal que las obras finalmente realizadas por el CERREJÓN ZONA NORTE  S.A. superan el valosr a las inicialmente propuestas por el mismo."</t>
  </si>
  <si>
    <r>
      <rPr>
        <b/>
        <sz val="11"/>
        <rFont val="Calibri"/>
        <family val="2"/>
        <scheme val="minor"/>
      </rPr>
      <t>Aprobación de prórroga.</t>
    </r>
    <r>
      <rPr>
        <sz val="11"/>
        <rFont val="Calibri"/>
        <family val="2"/>
        <scheme val="minor"/>
      </rPr>
      <t xml:space="preserve">
se identifica que se otorgó una prórroga y una aprobación de ampliación presuntamente sin el cumplimiento de los requisitos establecidos en los artículos 17 y 39 de la Ley 10 de 1991:
La aprobación de la ampliación de la capacidad de cargue del puerto objeto de estudio, otorgada mediante el oficio rad 012700 del 17 de mayo de 2002, constituye un cambio en las condiciones de la concesión y permiso de construcción inicialmente otorgadas mediante Resolución 503 de 1983. Este cambio no podía ser aprobado por la autoridad que ostentaba la competencia en esa época por lo estipulado en el Articulo 39 de la Ley 1° de 1991.</t>
    </r>
  </si>
  <si>
    <t>presunto incumplimiento a una disposición legal, sino la facultad de ceñir la concesión portuaria CZN SA. a las condiciones generales de la Ley 1° de 1991 y no al régimen especial de homologación en el que se encuentra actualmente el terminal portuario.</t>
  </si>
  <si>
    <t xml:space="preserve">1. Realizar Inventario de las Homologaciones vigentes, con el objeto de evaluar su estado actual. 
2. Trasladar por competencia al Ministerio de Transporte para que adelante las diferentes investigaciones que diera a lugar.
3, Ajustar el Manual de Contratación y el comité de Contratación 
</t>
  </si>
  <si>
    <t>1. Inventario de las Homologaciones Vigente. 
2. Oficio de Traslado de hallazgo al Ministerio de Transporte. 
3. Concepto Jurídico
4. Memorando a CID
5. Manual de Contratación
6. Res. Que crea y regula el Comité de Contratación</t>
  </si>
  <si>
    <r>
      <rPr>
        <b/>
        <sz val="11"/>
        <rFont val="Calibri"/>
        <family val="2"/>
        <scheme val="minor"/>
      </rPr>
      <t>Reversión de bienes al estado.</t>
    </r>
    <r>
      <rPr>
        <sz val="11"/>
        <rFont val="Calibri"/>
        <family val="2"/>
        <scheme val="minor"/>
      </rPr>
      <t xml:space="preserve">
se identifica que no se tiene estipulado lo concerniente al COMPLEJO PORTUARIO para ser revertido al final de la homologación, sino exclusivamente los muelles y cargador que se encuentran en la línea de playa y zona de bajamar.</t>
    </r>
  </si>
  <si>
    <t>La situación descrita conlleva a riesgos que no se cumpla con los cometidos de una reversión y en consecuencia a que el Estado, al momento en que se deba realizar la reversión por parte del concesionario, no tenga la totalidad de los bienes que debieron ser objeto de reversión y tener la certeza sobre el inventario, valor, estado y mantenimiento del total de las instalaciones portuarias construidas dentro de la reserva y por ende se encontrarla riesgo de lesión al patrimonio del Estado.</t>
  </si>
  <si>
    <t>Establecer lineamientos para la adecuada reversión de las concesiones</t>
  </si>
  <si>
    <t>Reducir riesgos para el Estado, asociado con una inadecuada reversión</t>
  </si>
  <si>
    <t xml:space="preserve">1. Solitud  a INGEOMINAS sobre la titularidad del complejo portuario de Cerrejón.
2. Realizar concepto jurídico, con el objeto de interpretar lo establecido en la resolución 503 de 1983, por la cual se autoriza a la Sociedad Carbones de Colombia S.A. para efectuar unas construcciones y se otorga una concesión con jurisdicción de  Bahía  Portete. con relación a la zona que debe ser revertida al finalizar la concesión. 
3. Documentar manual y procedimiento de reversiones
4. Informe explicativo por el cual se considera que el hallazgo ya cuenta con las acciones que subsanan el mismo. </t>
  </si>
  <si>
    <t>1. Solicitud de Concepto a INCODER
2. Oficio respuesta INCODER
3. Solicitud de Concepto a INGEOMINAS (Servicio Geológico Colombiano)
4. Respuesta Servicio Geológico Colombiano
5. Concepto Jurídico
6. Manual y procedimiento de Reversiones
7, Informe de cierre</t>
  </si>
  <si>
    <t>Reversiones</t>
  </si>
  <si>
    <t>Hallazgo 1. Recursos para la adquisición predial en concesiones modo carretero. Administrativo.
Una de las situaciones que ha generado gran impacto, es el tema las deudas originadas por el reconocimiento de los montos adicionales a los contractualmente pactados para la adquisición predial, suministrados por los concesionarios, producto de la situación deficitaria de recursos inicialmente previstos; aspecto que ha conllevado al endeudamiento de la Agencia, y a la consecuente generación de intereses corrientes y de mora, que en términos consolidados para la vigencia 2013 corresponde aproximadamente  a las siguientes cifras: Deuda por capital $221.971 millones, $1.252 millones por intereses remuneratorios y $1.874 millones por intereses moratorios, montos causados que a la fecha no han sido cancelados.</t>
  </si>
  <si>
    <t xml:space="preserve">Se identificó  que para la mayoría de los proyectos, se encuentran en procesos de revisión y validación de las deudas reportadas por los Concesionarios, junto con las respectivas Interventorías, ya que a partir de la tasación de la cifra real de la deuda, se viabiliza  determinar según el caso, la posible generación de intereses a favor de los Concesionarios, en concordancia con estipulado contractualmente. </t>
  </si>
  <si>
    <t xml:space="preserve">Lo  identificado genera riesgo de lesión al patrimonio de incurrir en posibles pagos adicionales de   los dineros  por el no pago oportuno de los recursos adicionales  involucrados en la adquisición de predios.  </t>
  </si>
  <si>
    <t>. Fortalecer el esquema contractual de distribución de riesgos prediales y los lineamientos para la gestión de riesgos y para el seguimiento a las deudas.</t>
  </si>
  <si>
    <t>. Incentivar al concesionario en relación con la gestión predial de manera que se disminuya el impacto para el Estado, asociado con dicha gestión y realizar oportunamente la asignación de recursos requeridos para concluir la adquisición de los predios, de manera que se disminuya el pago de intereses por las deudas que se generen frente al concesionario</t>
  </si>
  <si>
    <t>VPRE
1. Procedimiento de riesgos que incluye el análisis y monitoreo de todos los riesgos, incluidos los prediales
2. Minuta de Contrato estándar proyectos 4G que hace redistribución de riesgos ANI-Concesionario
3. Anteproyecto de Presupuesto
Git Financiero
4. Procedimiento financiero para registro de deudas y necesidades asociadas a la gestión financiera
5. Reporte semestral a la VAF de las deudas identificadas</t>
  </si>
  <si>
    <t>Grupo Interno de Trabajo Financiero,Gerencia Predial</t>
  </si>
  <si>
    <t>Grupo Interno de Trabajo Financiero - Gerencia Predial</t>
  </si>
  <si>
    <t>2013R</t>
  </si>
  <si>
    <t>Hallazgo 2. Gestión para el cumplimiento de  obligaciones de adquisición predial. Administrativo con presunta incidencia disciplinaria.
Se identificaron deficiencias para la oportuna gestión orientada a la depuración y  cancelación oportuna de algunos predios de la Concesión Bosa-Granada-Girardot, dando lugar a la existencia de saldos pendientes de pago que ascienden a $694 millones a favor de los prometientes vendedores, derivados del proceso de adquisición predial a cargo del Concesionario, conforme lo establece  la Cláusula 37 del Contrato 040 de 2004 de la precitada concesión, dando lugar a quejas de la comunidad probablemente afectada.</t>
  </si>
  <si>
    <t>Lo identificado presuntamente contrario a lo que establece en el contrato de concesión, con relación a lo indicado en materia de adquisición predial  asignada al Concesionario ,  y a los principios de Economía y de Eficiencia,</t>
  </si>
  <si>
    <t>por lo anterior, se podrían configurar presuntos incumplimientos a la cláusula 69  del contrato de concesión y de lo establecido en el Artículo 3 de  Ley 489 de 1998, lo que da lugar a un hallazgo administrativo con presunta incidencia disciplinaria.</t>
  </si>
  <si>
    <t>*Identificar los predios con saldos pendientes de pago.
*Realizar seguimiento a los predios con saldos pendientes.
* Establecer lineamientos para fortalecer el control de la gestión predial</t>
  </si>
  <si>
    <t>Mejorar la ejecución y el control de la gestión predial de los proyectos</t>
  </si>
  <si>
    <t>1) Inorme de interventoría                                                    
2)Informe Predial                                                       
3) Órdenes de operación de pago de los predios.
4) Un (1) modelo Contrato Estándar 4G.
5) Ley 1682 de 2013.                                                             
6) Ley 1742 de 2014.                                                              
7) Procedimientos Prediales.          
8)Resolución de liquidación del contrato de Concesión.
9) Informe de cierre Gerencia Predial</t>
  </si>
  <si>
    <t>INF 5 MM&amp;D Rad. No. 2016-409-089295-2 Pag. 46</t>
  </si>
  <si>
    <t xml:space="preserve">Hallazgo 3. Aplicación proceso de expropiación. Administrativo con presunta incidencia disciplinaria.
Se determinó que el predio identificado con el No. CABG-3-R-129, presenta dilación en el proceso de adquisición, que inició  con la oferta de compra de julio 3 de 2008, la cual fue objeto de tres (3) alcances por causa de variaciones en el área, quedando finalmente por un área de 39.874,22 m², y un valor de $1.744 millones de pesos, mediante oferta formal de compra de junio 5 de 2012. 
Adicional a lo anterior, se tiene que el predio a diciembre 31 de 2013, no se encontraba escriturado a nombre del Estado, toda vez que el Prometiente Vendedor, según la Agencia no aceptó  el 19 de julio de 2013 , firmar la Escritura Pública a favor del Agencia.  Es de indicar que del valor de la última oferta  se le ha cancelado, según la ANI $1.530 millones, quedando un saldo de $220.9 millones, supeditado a la escrituración.
</t>
  </si>
  <si>
    <t>Lo anterior refleja que transcurridos aproximadamente 7 años desde que se inició el proceso de compra, aunado a que el área del terreno ya fue intervenida en su totalidad, sin contar con la entrega total, faltando 13.817,78 m², aún no se ha culminado este proceso, cuando la etapa de negociación directa se encuentra agotada, sin que se evidencie acciones para aplicar el respectivo proceso de  expropiación del citado inmueble; tal como lo contempla la Sentencia C-27/11 de la Honorable Corte Constitucional.</t>
  </si>
  <si>
    <t xml:space="preserve">En dicho orden de ideas la situación identificada, podría derivar en presunto incumplimiento con lo previsto en  la Ley 9 de 1989,  Ley 388 de 1997 y de la  Cláusula 37.11 del Contrato GG-040 de 2004, y por tanto se constituye en hallazgo administrativo con presunta incidencia disciplinaria. </t>
  </si>
  <si>
    <t>*Obtener la entrega formal del área faltante dentro del proceso de expropiación.
* Fortalecer los mecanismos asociados con la obtención oportuna de los predios requeridos para los proyectos</t>
  </si>
  <si>
    <t>Disminuir el impacto negativo en los proyectos, causado por el proceso de gestión predial</t>
  </si>
  <si>
    <t>Unidad de medida correctiva
1.-Informe Jurídico- Predial de los antecedentes, estado actual y acciones pendientes en relación con la gestión predial.
2.- Resolución de expropiación.
3. Sentencia de Expropiación.
4. Folio de matrícula donde consta el registro de expropiación.
5.- Ley 1682 de 2013 - Ley de Infraestructura la que trata la gestión predial.
6- Ley 1742 de 2014 que modifica la Ley 1682 de 2013 en relación con el tema predial.
7. Modelo contrato estándar 4G
8. Procedimientos prediales
9. Resolución de liquidación del contrato de concesión
10. Informe de Cierre, Gerencia Predial.</t>
  </si>
  <si>
    <t>INF 5  MM&amp;D Rad. No. 2016-409-089295-2 Pag. 47</t>
  </si>
  <si>
    <t>Demora en expropiación</t>
  </si>
  <si>
    <t>Hallazgo 4. Disponibilidad predial para el desarrollo de obras para el Contrato de Concesión GG-040 de 2004. Administrativo
El 25 de Octubre de 2012, terminaba la fase de construcción, sin embargo, a 31 de diciembre de 2013, el concesionario continuaba con la construcción de algunas obras (detalladas en el cuadro siguiente), por  la  ausencia de las áreas para el desarrollo de éstas; gestión predial asignada contractualmente al Concesionario.
RELACION DE OBRAS QUE FALTABAN POR CONCLUIR A 31 DE DICIEMBRE:
1.  Trayecto 2 Soacha San Miguel: CONSTRUCCIÓN CARRILES MIXTOS  NORTE
2. Trayecto 5 Alto de Rosas Silvania: Construcción de 3 puentes peatonales
3. Trayecto 7: CONSTRUCCIÓN PUENTE PEATONAL – CUCHARAL
4. Trayecto 8: CONSTRUCCIÓN VARIANTE EL BOQUERÓN, INCLUYE VIADUCTO SOBRE RIO LOS PANCHES Y DOS PUENTES SOBRE EL RIO SUMAPAZ.
5. Trayecto 10: PUENTE PEATONAL – LA ESMERALDA Y DOS PARADEROS Y PUENTE PEATONAL – LOS COBOS Y DOS PARADEROS 
6. Trayecto 11: CONSTRUCCIÓN INTERSECCIÓN A NIVEL DEL ACCESO A SUAREZ-11B.
7. Trayecto 12: CONSTRUCCIÓN DE UNA CICLORUTA RURAL A LO LARGO DEL TRAYECTO, CONSTRUCCIÓN DE UN PUENTE PARA CICLORUTA DE 80 M DE LONGITUD Y CONSTRUCCIÓN DE UNA CICLORUTA URBANA - 2,4 Km.
En materia de disponibilidad predial se identificó que el  Concesionario a 31 de diciembre de 2013, no había definido las necesidades  para actividades como la remoción de masas inestables o cambios en el alineamiento horizontal o vertical para la estabilización de taludes</t>
  </si>
  <si>
    <t>No obstante lo anterior, no se identificaron acción efectivas por parte de la Agencia frente a las situaciones descritas lo que refleja debilidades en los controles.</t>
  </si>
  <si>
    <t>Trayendo como consecuencia el desplazamiento de las fechas inicialmente previstas  y por ende afectación en oportunidad de los beneficios de la población de la cual estaba focalizado el proyecto; con el  fin de contar con una  infraestructura de transporte competitiva y de calidad.</t>
  </si>
  <si>
    <t>Fortalecer el esquema contractual de distribución de riesgos prediales y los lineamientos asociados con el monitoreo y control de proyectos y con la gestión predial en la Agencia.</t>
  </si>
  <si>
    <t>Incentivar al concesionario en relación con la gestión predial de manera que se disminuya el impacto para el Estado, asociado con dicha gestión y mejorar la gestión predial y el monitoreo y control de los proyectos de concesión.</t>
  </si>
  <si>
    <t>Unidad de medida correctiva
1.-Informe Jurídico- Predial de los antecedentes, estado actual y acciones pendientes en relación con la gestión predial.
2.- Ley 1682 de 2013 - Ley de Infraestructura la que trata la gestión predial.
3- Ley 1742 de 2014 que modifica la Ley 1682 de 2013 en relación con el tema predial.
4. Modelo contrato estándar 4G
5. Procedimientos prediales
6. Resolución de liquidación del contrato de concesión
7. Informe de Cierre, Gerencia Predial.</t>
  </si>
  <si>
    <t>INF 5 MM&amp;D Rad. No. 2016-409-089295-2 Pag. 49</t>
  </si>
  <si>
    <t xml:space="preserve">Hallazgo 5. Predios adquiridos y no utilizados. Administrativo.
Se realizaron modificaciones de los diseños  del proyecto vial por parte del Concesionario , conllevando un impacto a nivel de  gestión predial , toda vez que algunos predios adquiridos frente a las nuevas condiciones, generó que ya no fueran necesarios para el desarrollo del Proyecto. La Agencia Nacional de Infraestructura suministró una relación preliminar de aquellos que no  serán utilizados, que corresponden a la fecha a 24 predios, que representan un área de 18.293,25 m² con un valor de adquisición del orden de $2.075 millones .
</t>
  </si>
  <si>
    <t>Lo anterior refleja que la gestión predial adelantada por el Concesionario en obras que corresponden a cambios en los diseños no ha sido óptima y diligente debido a que existen predios adquiridos cuyo valor no ha sido restituido</t>
  </si>
  <si>
    <t>generando una gestión antieconómica para el Estado, por la disminución de los recursos para la adquisición de predios que el proyecto aún requiere</t>
  </si>
  <si>
    <t>Fortalecer el esquema contractual de distribución de riesgos prediales y solicitar al Concesionario el reintegro  de los recursos previa certificación por parte de la firma Concesionaria y de la firma Interventora de los predios que fueron adquiridos y no utilizados para el proyecto.</t>
  </si>
  <si>
    <t>Incentivar al concesionario en relación con la gestión predial de manera que se disminuya el impacto para el Estado, asociado con dicha gestión.</t>
  </si>
  <si>
    <t>1) Un (1) Informe Jurídico - Predial, con base en el Laudo
2) Un (1) modelo Contrato Estándar 4G.
3) Ley 1682 de 2013.                                                             
4) Ley 1742 de 2014.                                                              
5) Procedimientos Prediales.                                                    
6) Laudo Tribunal 2
7) Resolución de Liquidación del contrato de Concesión.
8) Informe de cierre, Gerencia Predial</t>
  </si>
  <si>
    <t>INF 5  MM&amp;D Rad. No. 2016-409-089295-2 Pag. 50</t>
  </si>
  <si>
    <t>Hallazgo 6. Seguimiento a los aportes del Estado a Proyectos de Inversión. Administrativo.
Revisados los informes de interventoría y supervisión de diciembre y junio, fecha en la que se giraron recursos por concepto de aportes para la ejecución de los contratos de concesión que se relacionan en la tabla de abajo, se pudo verificar que no se detalla el estado de las cuentas (saldos e intereses) a donde son girados estos recursos, ni se describe el grado de avance de las obligaciones del concesionario respecto del giro de los recursos</t>
  </si>
  <si>
    <t>1. Por lo cual se evidencia que existe una debilidad en el seguimiento que realiza la entidad debido a que no se mide la efectividad de la asignación de los recursos aportados versus la realización de las obligaciones pactadas
2. La situación aquí evidenciada es que cada equipo (interventoría y supervisión) uno por su naturaleza presenta un determinado control, pero no presentan ninguno de los dos un informe de seguimiento o cruce entre la cantidad de recursos utilizados y la ejecución real del proyecto, esto con el fin de poder tomar correctivos cuando se evidencien  desfases entre  lo girado y el avance real</t>
  </si>
  <si>
    <t>Con esta situación se evidencia falencias en la planeación y seguimiento a los recursos aportados por la entidad y su efectividad en la aplicación, frente a los avances reales de los proyectos concesionados</t>
  </si>
  <si>
    <t>Fortalecer los lineamientos asociados con el monitoreo y control de los proyectos de concesión.</t>
  </si>
  <si>
    <t>Mejorar el monitoreo y control de los proyectos de concesión en relación con el estado de los aportes de la Nación.</t>
  </si>
  <si>
    <t>1. Solicitar a los Supervisores e Interventores incluir en sus informes el estado de las cuentas (saldos e intereses) a donde son girados los aportes de la Nación (Oficio y memorando).
2. Solicitar concepto a la Vicepresidencia de Estructuración (Memorando)
3. Verificar en los informes de supervisores e interventorías de Diciembre de 2014 la incorporación del capitulo que contenga  el estado de las cuentas a donde son girados los aportes de la Nación (Informes de interventoría y supervisión)
4. Concepto de la Vicepresidencia de Estructuración  (Memorando)
5. Manual de Supervisión e Interventoría</t>
  </si>
  <si>
    <t>Grupo Interno de Trabajo Carretero,Transporte,Financiera</t>
  </si>
  <si>
    <t>Grupo Interno de Trabajo Carretero - Transporte - Financiera</t>
  </si>
  <si>
    <r>
      <rPr>
        <b/>
        <sz val="11"/>
        <rFont val="Calibri"/>
        <family val="2"/>
        <scheme val="minor"/>
      </rPr>
      <t xml:space="preserve">Vicepresidencia de Gestión Contractual - Vicepresidencia Ejecutiva </t>
    </r>
    <r>
      <rPr>
        <sz val="11"/>
        <rFont val="Calibri"/>
        <family val="2"/>
        <scheme val="minor"/>
      </rPr>
      <t>- Vicepresidencia de Estructuración</t>
    </r>
  </si>
  <si>
    <t>Andrés Figueredo - Germán Córdoba  - Camilo Jaramillo</t>
  </si>
  <si>
    <t>Hallazgo 7. Ejecución recursos transferidos por la ANI al Fondo de Adaptación y Rendimientos Financieros. Administrativo
La auditoría de la CGR identificó que la ANI suscribió con el Fondo Adaptación los contratos y convenios interadministrativos, para ejecutar proyectos y/o actividades tendientes a solucionar problemas ocasionados por el Fenómeno de la Niña; por los cuales la ANI efectuó giro de recursos  como se describe en el cuadro siguiente. Sin embargo, a 31 de diciembre  de 2013, el nivel de avance no correspondía con lo inicialmente previsto 
No se evidencian acciones efectivas de la ANI frente a los precarios avances de los proyectos a los cuales van encaminados los recursos aplicados en el contrato y los convenios citados, máxime si se tiene en cuenta que estos proyectos fueron concebidos para atender las consecuencias del Fenómeno de la Niña 2010 – 2011</t>
  </si>
  <si>
    <t>Adicionalmente, y producto de la no ejecución oportuna de los recursos se han generado rendimientos financieros en cuantía no identificada</t>
  </si>
  <si>
    <t xml:space="preserve">Impactando negativamente la gestión institucional   en la ejecución oportuna de proyectos estratégicos a los cuales  se focalizaron los recursos
</t>
  </si>
  <si>
    <t xml:space="preserve">Con relación a los rendimientos generados por los convenios interadministrativos; la disposición de estos recursos no corresponde a la ANI, estos recursos serán dispuestos por el Fondo de Adaptación de acuerdo con las clausulas Octava del Convenio 08 de 2011, Séptima del Convenio 03 de 2012 y Quinta parágrafo 2 del Convenio 092 de 2012. 
Teniendo en cuenta los decretos emitidos para  atender la Ola Invernal de 2011 y en especial la Etapa 3 que se desprende de la división de los alcances que están a cargo del Fondo de Adaptación, que contempla las obras definitivas que requerían de estudios y diseños, con la seriedad y los criterios claros que contrarresten la situación que se esta presentando en el cambio climático, dentro de este alcance se supervisará la ejecución de los contratos de estructuración vial para 6 corredores, los cuales hacen parte de los convenios interadministrativos 008 de 2011 y 003 de 2012 y los contratos de diseño y ejecución de obra para red vial y red férrea que hacen parte del convenio interadministrativos 092 de 2012 suscritos entre el Fondo de Adaptación y la ANI.
</t>
  </si>
  <si>
    <t>Realizar la supervisión de los proyectos de Estructuración y Gestión Contractual que hacen parte de los objetos de los Convenios interadministrativos 008 de 2011, 003 de 2012 y 092 de 2012.</t>
  </si>
  <si>
    <t>1. Documento sobre la justificación de la Agencia 
2. Informe Semestral No 1 (Diciembre de 2014)
3. Informe Semestral No 2 (Junio de 2015)
4. Contrato estándar 4G</t>
  </si>
  <si>
    <t xml:space="preserve">Hallazgo 8. Inversiones en red férrea desafectada. Administrativo.
Los Contratos VJ-356 del 8 de octubre y VJ-418 del 17 de octubre de 2013, suscritos por la Agencia Nacional de Infraestructura, cuyo objetivo es la reparación y atención de puntos críticos, la administración, mejoramiento, mantenimiento, vigilancia y control de tráfico entre otras actividades complementarias y cuyo plazo termina en octubre de 2015, están enfocados a conservar la vía ferroviaria de sectores donde no se está operando  y donde es mínimo o inexistente el equipo de tracción y remoldado, por lo tanto esta contratación incentiva la conservación de la red ferrovía en trocha con distancia entre rieles de una yarda (yárdica), cuando aún el Estado no ha definido la política a implementar en cuanto al desarrollo de la red férrea del país ni existe una Ley General que regule el sector ferroviario en Colombia.  Esto se puede corroborar en los estudios de conveniencia y oportunidad. 
</t>
  </si>
  <si>
    <t>Teniendo en cuenta que son sectores donde no hay operación y no se prevé la adquisición de equipos y si existieran, se sabe que migrar un sistema férreo operando es más difícil y dispendioso, entre otros por los métodos constructivos a utilizar y por la afectación a las condiciones contractuales que se presenten para la época.</t>
  </si>
  <si>
    <t>Así las cosas, se tiene que ante la falta de definición en materia de regulación, respecto del tipo de trocha que se va a manejar a futuro; y frente a la intención de realizar mantenimiento de la red férrea en sectores donde no hay operación; existe el riesgo de realizar inversiones que pueden resultar infructuosas.</t>
  </si>
  <si>
    <t>Establecer una estrategia ferroviaria asociada al objetivo de reactivar el sistema férreo del país, que oriente las acciones y proyectos férreos de la Agencia.</t>
  </si>
  <si>
    <t>Asegurar que las acciones y proyectos férreos estén alineados a una visión de largo plazo, que minimice el riesgo de ejecutar inversiones que luego resulten infructuosas.</t>
  </si>
  <si>
    <t>1. Establecer una estrategia ferroviaria con visión de largo plazo que oriente las acciones y proyectos de corto y mediano plazo de la Agencia.</t>
  </si>
  <si>
    <t>1. Estrategia Ferroviaria</t>
  </si>
  <si>
    <t>Grupo Interno de Trabajo Férreo,Estructuración</t>
  </si>
  <si>
    <t>Grupo Interno de Trabajo Férreo - Estructuración</t>
  </si>
  <si>
    <r>
      <rPr>
        <b/>
        <sz val="11"/>
        <rFont val="Calibri"/>
        <family val="2"/>
        <scheme val="minor"/>
      </rPr>
      <t>Vicepresidencia de Gestión Contractual</t>
    </r>
    <r>
      <rPr>
        <sz val="11"/>
        <rFont val="Calibri"/>
        <family val="2"/>
        <scheme val="minor"/>
      </rPr>
      <t xml:space="preserve"> - Vicepresidencia de Estructuración</t>
    </r>
  </si>
  <si>
    <t>Hallazgo 9.  Obras de protección marina en el sector Los Muchachitos Contrato de Concesión 445-1994. Administrativo con presunta connotación fiscal y disciplinaria.
A la fecha , vencido el término de ejecución de los trabajos, no se ha cumplido el objeto del Adicional 9 del Contrato 445 de 1994, en lo que respecta a las obras de protección marina en el sector Los Muchachitos, debido a que los diseños aprobados que comprendían rompeolas en roca sobre la isóbata 3 y muros en tierra armada, fueron modificados cambiando el rompeolas en roca por un rompeolas en geotubos.  Estos rompeolas no fueron funcionales, hecho que también estaría comprometiendo la estructura de protección de la banca, es decir, el muro en tierra armada  y por tanto, generando presunto incumplimiento de lo dispuesto en el fallo del Laudo Arbitral de 2004 respecto de las obras de protección marina en el sector Los Muchachitos.
Con respecto al amparo de las obras, en comunicado de la Interventoría   se deja de manifiesto que las obras ejecutadas carecen de pólizas que amparen el cumplimiento y la estabilidad de los rompeolas
Adicionalmente, no se evidencian los actos administrativos suscritos entre las partes donde conste el acuerdo de modificar los diseños iniciales, los correspondientes presupuestos y cronogramas a ejecutar</t>
  </si>
  <si>
    <t xml:space="preserve">Los hechos mencionados anteriormente, tienen posible incidencia disciplinaria y a su vez se constituyen en un presunto daño al patrimonio del estado por $5.011.478.683, correspondiente al pago del Acta No. 1  en diciembre de 2011. </t>
  </si>
  <si>
    <t>Lo expuesto, también podría estar en contradicción con los principios de Economía, Eficiencia, Eficacia, Responsabilidad consagrados en el Artículo 209 de la Constitución Política y demás  normas que los complementan y desarrollan.  Adicionalmente, se estaría ante una presunta inobservancia de lo establecido en la Ley 1474 de 2011</t>
  </si>
  <si>
    <t>Establecer lineamientos rigurosos para evaluar y aprobar modificaciones a los contratos y fortalecer los lineamientos asociados con el monitoreo y control de los proyectos</t>
  </si>
  <si>
    <t>Asegurar el cumplimiento normativo relacionado con las modificaciones contractuales y mejorar el monitoreo y control de los proyectos, de manera que, en conjunto se logren los objetivos del proyecto.</t>
  </si>
  <si>
    <t>1. Informe de la interventoría sobre el cumplimiento del objeto del Adicional No. 9 - Protección Marina Sector Los Muchachitos.
2. Suscripción del Acta de Recibo Definitivo
3. Solicitud del Concesionario de las pólizas de estabilidad y aprobación de las mismas.
4. Informe técnico sobre los alcances del contrato y las modificaciones a los diseños.
5. Informe jurídico sobre la necesidad de elaborar actos administrativos para modificar los diseños.
6. Manual de Supervisión e Interventoría
7. Manual de contratación
8. Res. que crea y regula el comité de contratación
9. Procedimiento para las modificaciones contractuales.
10. Res. 959 de 2013 - Bitácora de los proyectos</t>
  </si>
  <si>
    <t xml:space="preserve">Hallazgo 10. Disponibilidad  modelo financiero de la concesión. Administrativo.
Mediante Resolución 303 de 1997 se realizó la prórroga de la concesión, y teniendo en cuenta  que se aplicó la nueva metodología que se encontraba vigente, la cual establece criterios diferentes para el cálculo de la contraprestación portuaria, la CGR insistentemente ha venido requiriendo dicho modelo financiero mediante comunicaciones realizadas en el 2013 y en la presente auditoria en dos ocasiones.
Por otro lado frente a la consecución del modelo financiero de la concesión y de sus autorizaciones temporales, no se evidencian acciones efectivas frente a la consecución y entrega del mismo a la CGR, 
</t>
  </si>
  <si>
    <t xml:space="preserve">Generando con esto la imposibilidad del respectivo control fiscal. Por tanto, la Contraloría adelantará las acciones de Control Fiscal pertinentes </t>
  </si>
  <si>
    <t>Por la falta de oportunidad en el suministro del Modelo Financiero de la Concesión se procederá a solicitar el  inicio del proceso  administrativo sancionatorio.</t>
  </si>
  <si>
    <t>1. Evaluación financiera de la Superintendencia de Puertos - 1997
2. Modelo financiero del año 2009
3. Memorando interno reforzando la necesidad de la evaluación financiera y su respectiva radicación, en los trámites de las concesiones portuarias
4. Res. 959 de 2013 - Bitácora del proyecto
5. Informe de cierre</t>
  </si>
  <si>
    <t>1. Evaluación financiera de la Superintendencia de Puertos - 1997
2. Modelo financiero del año 2009
3. Memorando interno reforzando la necesidad de la evaluación financiera y su respectiva radicación, en los trámites de las concesiones portuarias
4. Res. 959 de 2013 - Bitácora del proyecto
5. Informe de cierre.</t>
  </si>
  <si>
    <t>Hallazgo 11. Política ambiental reportada en el Sistema de Rendición Electrónica de la Cuenta e Informes – SIRECI. Administrativo.
se evidencio que la ANI no cuenta con una política de operación orientada  para la temática Ambiental, lo anterior fue consecuencia de lo informado por la Agencia en la cuenta vigencia 2013 rendida mediante  el SIRECI. Lo anterior conlleva,  a  establecer debilidad en los mecanismos de del componente de información</t>
  </si>
  <si>
    <t>Lo anterior conlleva a falencias en la rendición de la información en  la cuenta, ya que conllevó a establecer a que la Entidad no contaba  con un marco de acción debidamente definido que posibilitara  hacer eficiente la operación de los componentes de Direccionamiento Estratégico y la Administración del Riesgo, en calidad de responsables de la supervisión y control de los diferentes proyectos concesionados los cuales indudablemente generan impactos sobre el medio natural y antrópico en sus diferentes etapas</t>
  </si>
  <si>
    <t xml:space="preserve">por ende demandan del cumplimiento del marco normativo en dicha materia. </t>
  </si>
  <si>
    <t>Establecimiento de la política ambiental de la ANI que fije el marco delas obligaciones y riesgos ambientales para los contrato de concesión.</t>
  </si>
  <si>
    <t xml:space="preserve">Contar con un marco de acción de la ANI que incorpore las responsabilidades ambientales  de los contratos de concesión y establezca directrices para el seguimiento ambiental a cargo de la ANI.
</t>
  </si>
  <si>
    <t xml:space="preserve">
1. Documento política ambiental con código del SIC.
2. Divulgación de la política ambiental en el SIG (Intranet).
</t>
  </si>
  <si>
    <t>Gerencia Socio Ambiental</t>
  </si>
  <si>
    <t xml:space="preserve">Hallazgo 12. Resultados consolidados del Plan de Acción. Administrativo
Se realizó una evaluación del formulario  F4 relativo a los planes de acción y ejecución del plan estratégico, donde se evidencia que de 193 objetivos estratégicos formulados, para los casos donde el cumplimiento de las metas formuladas arrojaron un cumplimiento diferente al programado, la entidad para la columna (72) relativa a "Observaciones" no suministró en muchos de los casos las explicaciones de dichos resultados. </t>
  </si>
  <si>
    <t>Lo anterior,  dificulta el adecuado seguimiento, aún más cuando el 37% del resultado de cumplimiento de las metas  se encuentran por fuera del rango del 100%, tal como se puede apreciar en el gráfico</t>
  </si>
  <si>
    <t>Cumplimiento resolución SIRECI</t>
  </si>
  <si>
    <t>Realizar de manera trimestral una revisión con las dependencias con el fin de establecer el avance de las actividades, las limitaciones en la gestión y las posibles ajustes a las metas.</t>
  </si>
  <si>
    <t>Al tenerse claro las causas del avance en cada una de las metas se pueden identificar las acciones preventivas y correctiva para cada una de ellas, con el fin de mejorar el cumplimiento de las metas de los diferentes Planes de la Agencia</t>
  </si>
  <si>
    <t>Informes de seguimiento al F4</t>
  </si>
  <si>
    <t>1. Informes de seguimiento al F4</t>
  </si>
  <si>
    <t xml:space="preserve">Cumplimiento de Metas del Plan de Acción. Administrativo.
Como resultado de la evaluación se evidenció que los temas de carácter ambiental y predial se constituyeron en las causas de mayor frecuencia que incidieron negativamente en el cumplimiento efectivo de las metas del plan de acción, por medio de las cuales se materializan las estrategias orientadas al cumplimiento de su misión y visión.  
</t>
  </si>
  <si>
    <t xml:space="preserve">Las  anteriores situaciones descritas afectaron  la efectiva obtención de metas e indicadores formulados para la vigencia objeto de evaluación, correspondientes al Foco Estratégico No.2 </t>
  </si>
  <si>
    <t>Obtener las evidencias necesarias de avance en las gestiones ambientales y prediales con el fin de aportar elementos a la toma de decisiones</t>
  </si>
  <si>
    <t xml:space="preserve">1. Informes de seguimiento
2. Procedimiento SEPG-P-014; Planeación estratégica
3. Procedimiento GCSP-P-026; Definición de metas anuales por concesión
4. Instructivo SEPG-I-006; Metodología Plan de Acción </t>
  </si>
  <si>
    <t>Gerencia Predial,Gerencia Planeación,Gerencia Ambiental</t>
  </si>
  <si>
    <t>Gerencia Predial - Gerencia Planeación - Gerencia Ambiental</t>
  </si>
  <si>
    <t>Cumplimiento Plan de Acción 2013. Administrativo.
Algunas de las metas y/o actividades previstas a ejecutarse en el 2013 no fueron cumplidas  presentando porcentaje de avance  igual o inferior al 50% y en otros casos algunas presentan niveles de avance  que superan  el 1.000%, lo cual también es un indicador de deficiencias de registros y/o planificación de las mismas</t>
  </si>
  <si>
    <t>lo cual para el caso  con niveles bajos  impactan negativamente sobre la locomotora de desarrollo de la infraestructura, toda vez que  la realización de dichas actividades se desplazan en el tiempo y no se cumple plenamente con uno de los objetivos estratégicos formulados por la entidad</t>
  </si>
  <si>
    <t>Se mejorará el proceso de definición de las metas para cada vigencia, para tal fin se aplicará lo establecido en los procedimientos de Planeación Estrategica y de definición de metas anuales por concesión, así como en la Metodología del Plan de Acción. Asi mismo, y con el fin de generar las alertas y correctivos necesarios para la toma de decisiones se presentarán informes de seguimiento a través de los cuales se identificarán las desviaciones y posibles ajustes en la programación de las metas de la vigencia</t>
  </si>
  <si>
    <t>Detectar y reducir de manera oportuna brechas de desempeño entre la planeación y la ejecución.</t>
  </si>
  <si>
    <t>1- Seguimiento oportuno y periodico al Plan de Acción.
2- Fomento de las Buenas Practicas al Plan de Acción.
3.- Revisión y Ajuste a los  procedimientos del Plan de Acción.</t>
  </si>
  <si>
    <t xml:space="preserve">
1- Plan de Acción aprobado (1)
2- Informe ANI CÓMO VAMOS (12)
3- Informe Seguimiento Trimestral Plan de Acción (4)
4- Informe mesas de trabajo para evaluar el  seguimiento del Plan de Acción (1)
5- Taller PHVA (1)
6- Taller Elaboración planes de acción e indicadores. (1)
7- Instructivo SEPG-I-006 Metodología Plan de Acción (1)
8- Procedimiento GCSP-P-026 Definición de Metas Anuales por Concesión (1)
9- Informe de cierre</t>
  </si>
  <si>
    <t>Grupo Interno de Trabajo Carretero,Transporte,Planeación</t>
  </si>
  <si>
    <t>Grupo Interno de Trabajo Carretero - Transporte - Planeación</t>
  </si>
  <si>
    <r>
      <rPr>
        <b/>
        <sz val="11"/>
        <rFont val="Calibri"/>
        <family val="2"/>
        <scheme val="minor"/>
      </rPr>
      <t>Vicepresidencia de Gestión Contractual -</t>
    </r>
    <r>
      <rPr>
        <sz val="11"/>
        <rFont val="Calibri"/>
        <family val="2"/>
        <scheme val="minor"/>
      </rPr>
      <t xml:space="preserve"> Vicepresidencia de Planeación, Riesgos y Entorno</t>
    </r>
  </si>
  <si>
    <t>Incumplimiento metas PND y PAA</t>
  </si>
  <si>
    <t>Hallazgo 15. Control procesal. Administrativo.
En la defensa judicial de la entidad, durante la vigencia 2013, se evidenciaron fallas de control procesal tales como:
a) La entidad no cuenta con una efectiva base de datos que consolide y reporte en tiempo real su información judicial, solo cuenta con un aplicativo en Excel  
b) Dentro de la evaluación al control interno, se pudo determinar la existencia de dificultades en la consolidación de la información final de la entidad al sistema Único de Información de Gestión Jurídica del Estado – LITIGOB
c) El formato (base de datos) implementado por la entidad no cuenta con los insumos de control periódico, evaluación electrónica, trazabilidad, alertas y control de términos procesales.
d) Se  identificó que la entidad cuenta con un archivo documental de expedientes, que contiene sus principales piezas procesales, archivo que no se encuentra debidamente alimentado
e) Se determinó que los programas de capacitación para las áreas de apoyo jurídico son insuficientes y que no se cuentan con criterios unificados para atender sus pleitos jurídicos.
f) Falta de disponibilidad oportuna de recursos en caja menor para satisfacer los gastos requeridos para la efectiva defensa en procesos judiciales fuera de la sede de la entidad
g) Fallas en la defensa judicial por parte de algunos apoderados del ANI</t>
  </si>
  <si>
    <t>Las inconsistencias antes relacionadas afectan desfavorablemente el seguimiento puntual sobre los procesos que en un momento determinado cursan contra la entidad</t>
  </si>
  <si>
    <t>pudiéndose generar eventuales traumatismos en su proceso de defensa, afectando con ello, la efectividad en la toma de decisiones</t>
  </si>
  <si>
    <t>1. Actualizar el sistema de información litigiosa del Estado Litigob, que permita la migración al nuevo sistema E-kogi  adoptado por la Agencia Nacional de Defensa Jurídica del Estado, el que ha sido diseñado con nuevas herramientas de control y seguimiento.
2. Diseñar e implementar una hoja de control de las principales piezas procesales que deben obrar en cada una de las carpetas de los procesos.
3. Disponer de una caja menor para las necesidades particulares de la defensa judicial de la Entidad
4. Mantener el sistema de vigilancia de los procesos judiciales que permita identificar las fallas en la gestión de los apoderados de la Entidad a fin de aplicar las medidas correctivas</t>
  </si>
  <si>
    <t xml:space="preserve">Se busca implementar en debida forma el Sistema Único de Información Litigiosa del Estado Ekogui, para obtener el debido control de la gestión procesal de la Entidad, para lo cual con el plan de contingencia en la actualización del sistema y la capacitación de los apoderados, se supera la causa del hallazgo y la actualización, elaboración e implementación de los procedimientos estableciendo como registro y control la actualización del Ekogui así como la verificación de la docuemntación en el expediente físico  a cargo de los apoderados, evitará que la situación identificada se repita </t>
  </si>
  <si>
    <t>1. Plan de contingencia de actualización del Sistema Único de Gestión e Información Litigiosa del Estado – EKogui que contenga todas las variables que estan previstas en el hallazgo como debilidades.
2. Jornada de capacitación en el manejo de Ekogui 
3. Actualización del procedimiento de defensa judicial del Estado y elaboración e implementación de los procedimientos de conciliación extrajudicial y acción de tutela
4. Informe de cierre</t>
  </si>
  <si>
    <t>1. Plan de Contingencia
2. Jornada de Capacitación
3. Actualización, elaboración e implementación de procedimientos 
4. Informe de cierre</t>
  </si>
  <si>
    <t>Deficiencias en la gestión interna judicial</t>
  </si>
  <si>
    <t>Modelo de gestión Judicial. Administrativo.
La entidad no ha implementado procedimientos para todas sus facetas procesales (procesales, extraprocesales, medidas cautelares etc.) que facilite la debida ejecución de acciones dirigidas al cumplimiento de sus funciones. Igualmente, el proceso de gestión jurídica no ha identificado sus riesgos, razón por la cual no está contenido en el mapa de riesgos suministrado a la CGR.
De otra parte, la ANI no cuenta con un modelo definido de gestión de la Gerencia  de Defensa Judicial , que permita determinar indicadores de control, seguimiento y evaluación a la gestión procesal de sus funcionarios, personal externo y de los recursos recuperados por acciones de repetición y llamamientos en garantía</t>
  </si>
  <si>
    <t>El modelo existente no brinda los insumos necesarios para generar tales indicadores, el cual puede afectar la gestión de seguimiento a los logros de los objetivos  propuestos por la entidad</t>
  </si>
  <si>
    <t>situación que demuestra que los controles con que cuenta la entidad a la fecha son informales.</t>
  </si>
  <si>
    <t>Con la debida immplementación del Sistema Único de Información Litigiosa del Estado Ekogui, se controlaran debidamente la gestión procesal de la Entidad,y se pdeterminarán los indicadores de control, seguimiento y evaluación a la gestión procesal de sus funcionarios, personal externo y de los recursos recuperados por acciones de repetición y llamamientos en garantía</t>
  </si>
  <si>
    <t xml:space="preserve">
1. Elaboración e implementación de procedimientos de los procesos judiciales, conciliaciones prejuciales y acciones de tutela
2. Formulación de indicadores de gestión 
3. Plan de contingencia de actualización del Sistema Único de Gestión e Información Litigiosa del Estado – EKogui 
4. Actualización de los mapas de riesgo del proceso gestión jurídica en lo que a defensa judicial se refiere. 
5. Informe de cierre</t>
  </si>
  <si>
    <r>
      <t xml:space="preserve">1. Adopción de procedimiento
2. Formulación indicadores
3. Plan de contingencia
4. Actualización de los mapas de riesgo del proceso </t>
    </r>
    <r>
      <rPr>
        <i/>
        <sz val="11"/>
        <rFont val="Calibri"/>
        <family val="2"/>
        <scheme val="minor"/>
      </rPr>
      <t>gestión jurídica</t>
    </r>
    <r>
      <rPr>
        <sz val="11"/>
        <rFont val="Calibri"/>
        <family val="2"/>
        <scheme val="minor"/>
      </rPr>
      <t xml:space="preserve"> en lo que a defensa judicial se refiere. 
5. Informe de cierre</t>
    </r>
  </si>
  <si>
    <t>Gerencia Juridica,Defensa Judicial</t>
  </si>
  <si>
    <t>Gerencia Juridica - Defensa Judicial</t>
  </si>
  <si>
    <t>11/09/2016. Verificar si han indicadores en el Mapa de Riesgo.</t>
  </si>
  <si>
    <t>Hallazgo 17. Liquidaciones contractuales. Administrativo con presunta incidencia  disciplinaria.
Se identificaron tres (3) contratos, identificados como 051 de 2008, SEA 003 de 2010 y SEA 076 de 2011, con fecha de terminación superior a 30 meses , sin liquidar.
Adicionalmente, de los contratos suscritos en vigencias anteriores al 2013 terminados, sin liquidar, se identificaron diez y seis (16) contratos  que datan: (1) de la vigencia 2004, (2) de la vigencia 2008, (2) de la vigencia 2009, (3) de la vigencia 2011, (8) de la vigencia 2012,  no obstante estar dentro de los términos para su liquidación, muestran riesgos de que el término para liquidarlos expire,</t>
  </si>
  <si>
    <t>desconociendo presuntamente lo establecido en el artículo 60 de la Ley 80 de 1993, modificado por el artículo 32 de la Ley 1150 de 2007 y por el artículo 217 del Decreto 019 de 2012</t>
  </si>
  <si>
    <t>lo cual muestra deficiencias en el control de la gestión contractual y genera incertidumbre en cuanto al nivel de ejecución de dichos contratos y se desconozca las posibles deudas existentes entre las partes</t>
  </si>
  <si>
    <t xml:space="preserve">Establecer mecanismos de control  de la gestión contractual que permitan realizar las liquidaciones  dentro de los  términos.     </t>
  </si>
  <si>
    <t>Liquidar  oportunamente los  contratos.</t>
  </si>
  <si>
    <t>1. Informe de los  supervisores de los contratos  que se encuentran sin liquidar. 
2. Relación de los contratos pendientes de liquidar.
3. Liquidación  de los  contratos o certificación según sea el caso y Concepto Jurídico
4.  Manual de Contratación
5. Circular con lineamientos sobre liquidación de contratos</t>
  </si>
  <si>
    <t xml:space="preserve">Grupo Interno de Trabajo Carretero,Transporte,Juridica,Sistemas </t>
  </si>
  <si>
    <t xml:space="preserve">Grupo Interno de Trabajo Carretero - Transporte - Juridica - Sistemas 
</t>
  </si>
  <si>
    <r>
      <t xml:space="preserve">Vicepresidencia de Gestión Contractual - Vicepresidencia Ejecutiva - </t>
    </r>
    <r>
      <rPr>
        <sz val="11"/>
        <rFont val="Calibri"/>
        <family val="2"/>
        <scheme val="minor"/>
      </rPr>
      <t>Vicepresidencia Jurídica</t>
    </r>
  </si>
  <si>
    <t>Andrés Figueredo - Germán Córdoba - Fernando Iregui</t>
  </si>
  <si>
    <t>Hallazgo 18. Comunicación interna en el desarrollo contractual. Administrativo.
El desarrollo contractual requiere de una óptima comunicación entre las diferentes dependencias de la entidad involucradas con el manejo de este tema, con el objeto que la información requerida y pertinente fluya en forma idónea y oportuna.  No obstante, se ha podido determinar  que existen dificultades para la obtención y generación de información en tiempo real entre la Vicepresidencia de Gestión Contractual con otras dependencias y unidades ejecutoras de la ANI responsables del manejo de esta clase de información</t>
  </si>
  <si>
    <t>Mala o inadecuada comunicación</t>
  </si>
  <si>
    <t>comprometiendo la efectividad de estos procesos contractuales y generando riesgos para los mismos</t>
  </si>
  <si>
    <t>1. Establecer  procedimiento de supervisión de proyectos de concesión
2. Reunión de seguimiento a proyectos - matriz de reuniones por proyecto.</t>
  </si>
  <si>
    <t>1. Hacer seguimiento a los proyectos  por parte de los equipos de apoyo a la supervisión  de manera controlada a través de la respectiva Gerencia 
2. Reunión de seguimiento a proyectos - matriz de reuniones por proyecto.</t>
  </si>
  <si>
    <t>1. Procedimiento de supervisión de proyectos de concesión
2. Reunión de seguimiento a proyectos - matriz de reuniones por proyecto</t>
  </si>
  <si>
    <t>Hallazgo 19. Pólizas suscritas con la Aseguradora Cóndor S.A. en liquidación. Administrativo.
A la fecha , la póliza de cumplimiento 30066504 suscritas por la firma Ferrocarril del Oeste con la aseguradora CONDOR SA hoy en liquidación, se encuentra vencida, con valor amparado que asciende a $14.259.5 millones; situación que implica que el contrato de concesión 09 CONP-98 RED FERREA DEL PACIFICO, se encuentre desamparado y la administración pierda el garante en un eventual incumplimiento del contrato.
Adicionalmente, se identificaron  doce (12) pólizas de cumplimiento que fueron expedidas por la aseguradora antes mencionada, por valor amparado de $213.875,4 millones, que corren  riesgo de terminar automáticamente su vigencia a partir del 20 de junio de 2014, en el evento de que los contratistas no las sustituyan en el término establecido en el artículo 3ro. de la Resolución 2211 del 5 de diciembre de 2013 de la Superintendencia Financiera, es decir, seis (6) meses, a partir de su ejecutoria  para efectuar dicha sustitución
No obstante lo anterior,  a 31 de diciembre de 2013,  no se evidenció un plan de contingencia que le permita mitigar el riesgo  generado por el vencimiento de las garantías de cumplimientos constituidas por los contratistas con la aseguradora CONDOR S.A., hoy en liquidación.</t>
  </si>
  <si>
    <t>lo que genera incertidumbre respecto de las garantías requeridas para la ejecución de los contratos, en la medida en que se presenten incumplimientos por parte de los contratistas</t>
  </si>
  <si>
    <t xml:space="preserve">Diseñar e implementar un procedimiento dedicado al seguimiento del cumplimiento por parte del Concesionario de las obligaciones relacionadas con la consecución y mantenimiento de las garantías exigidas en el Contrato de Concesión,  en el que se verifique, entre otros la correcta y oportuna expedición, su vigencia y su vencimiento.  PLAN DE CONTINGENCIA PARA VERIFICAR EL ESTADO DE LAS POLIZAS DE TODOS LOS CONTRATOS PARA VERIFICAR SU VIGENCIA Y SU POSIBLE TERMINACION, CON EL FIN DE SOLICITAR A LOS CONCESIONARIOS SU AMPLIACION. Realizar  la gestión  para crear  mecanismos que permitan establecer  oportunamente  el vencimiento de las garantías constituidas  por los contratistas, lo que implica  crear un sistema de información y seguimiento.
</t>
  </si>
  <si>
    <t xml:space="preserve">Tener un control efectivo de la constitución de las pólizas, su vigencia y su vencimiento, con el fin de evitar que los contratos de concesión lleguen a quedar desprotegidos. Mitigar  el riesgo generado por vencimiento de las garantías constituidas  por los contratistas. </t>
  </si>
  <si>
    <t>1. Actualizar si es necesario, el procedimiento de control en el que se establece la constitución, la vigencia y el vencimiento de las pólizas.   
2. Iniciar los procesos sancionatorios  a los concesionarios con pólizas vencidas.                                   3. Actualizar el sistema de seguimiento e información de las pólizas  
4. Informe de cierre debe señalar, respecto de las garantías que señala el hallazgo, su acoplamiento y en caso de no estar al día definir el procedimiento para declarar un eventual incumplimiento y/o su actualización pertinente.</t>
  </si>
  <si>
    <t>1. Adopción de procedimiento
2. Realizar  verificacion  de las garantías constituìdas en los contratos vigentes 
3. Sistema de información y seguimiento de garantías
4. Manual de Interventoría y Supervisión
5. Manual de Contratación
6. Contrato Estándar 4G
7. Informe de cierre</t>
  </si>
  <si>
    <t>Andrés Figueredo - Erika Dulcey - Fernando Iregui</t>
  </si>
  <si>
    <t>Hallazgo 20. Concesión Autopistas de la Montaña - Contrato interadministrativo INCO - ISA de enero 28 de 2010. Administrativo con presunta incidencia disciplinaria y penal.
a) La empresa con la cual se suscribió el Contrato interadministrativo, “INTERCONEXION ELECTRICA S.A. E.S.P. - ISA S.A E.S.P.” –   no tenía la capacidad de ejercicio para celebrar el contrato interadministrativo de acuerdo con las disposiciones contenidas en la Ley 80 de 1993 , teniendo en cuenta que el objeto de la empresa es la prestación de uno o más servicios públicos domiciliarios y actividades complementarias, a los que le es aplicable la Ley 142 de 1994
b) También el referido informe  indica que el Contrato debió celebrarse mediante un Proceso Licitatorio y no por Contrato Interadministrativo
c) El proyecto concesionado se proyectó con un valor inicial de $5.6 billones, sin embargo, esta última presentó dos propuestas de valores para el proyecto, uno que alcanza los $12 billones y una posterior por cerca de $15 billones, lo cual implicó un incremento considerable,  de más del 100% de su presupuesto inicial .
d) Este Contrato Interadministrativo de Concesión se encontraba viciado de nulidad absoluta, en términos del informe del interventor</t>
  </si>
  <si>
    <t>demuestra que el proyecto no fue adecuadamente estructurado en términos financieros y de orden legal</t>
  </si>
  <si>
    <t>lo que trajo como consecuencia la inviabilidad del mismo y la posterior terminación del contrato, situación que podría  desconocer aspectos normativos  citados y  los principios de Transparencia, Economía y Responsabilidad establecidos en la Ley 80 de 1993  y demás normas que la regulan, lo que podría dar  lugar a una eventual incidencia disciplinaria y penal.</t>
  </si>
  <si>
    <t>Dar aplicación a las normas vigentes del Estatuto General de Contratación de la Administración Pública y al Manual de Contratación de la Agencia, para lo cual se adelantaron Concursos de Méritos No.VJ-VE-CM-001 -2012, (contratación estructuración financiera) y  VJ-VE-CM-002 -2012 y VJ-VE-CM-002 -2013
para la Contratación de la estructuración técnica del proyecto Autopistas para la Prosperidad 
Se suscribieron en consecuencia los Contratos No. 434 de 2012 con la Firma Bonus Banca de Inversión, la cual resulto adjudicataria tras cumplir con los requisitos y calidades exigidas por los pliegos para adelantar las estructuración Financiera del Proyecto.
Se suscribieron también los contratos No. 416 de 2012 con el Consorcio T&amp;C y No 038 de 2013 con el Consorcio Prosperidad T-C para adelantar la estructuración técnica de Prosperidad, dichos consorcios cumplieron con los requisitos establecidos en los Pliegos de Condiciones respectivos, dándose aplicación al deber de selección objetiva en cabeza de  la entidad.
Se hace seguimiento actualmente a la ejecución de los contratos antes mencionados por parte de la entidad, de dicha estructuración se tiene como resultado un proyecto de una alcance técnico superior al proyecto Autopistas de la Montaña, por dicha razón se aumento el presupuesto oficial  del proyecto inicial(Montaña)
Se adelantaron 5 licitaciones publicas con No. VJ- VE LP-005 DE 2013,VJ- VE LP-006 DE 2013,VJ- VE LP-007 DE 2013,VJ- VE LP-008 DE 2013 y VJ- VE LP-009 DE 2013, para la Contratación de 5 de las concesiones del proyecto Autopistas para la Prosperidad, de estas dos ya fueron adjudicadas mediante Resoluciones 709 de 2014 (VJ- VE LP-008 DE 2013), y Resolución 739 de 2014(proceso VJ- VE LP-007 DE 2013). las tres licitaciones pendientes tienen fechas de cierre en el mes de Julio de 2014.
La entidad adelantó un concurso de méritos abierto con el propósito de contratar la interventoría de todas la concesiones de cuarta generación, dentro de las que se encuentran las 5 concesiones mencionadas de Prosperidad, con dichas interventorías se dará cumplimiento a la obligación a cargo de la entidad consistente en la supervisión y vigilancia en la ejecución de los contrataos de concesión. 
Se encuentran publicados los proyectos de Pliego de Condiciones de las tres concesiones restantes en la pagina del SECOP de los procesos VJ- VE LP-020 DE 2013,VJ- VE LP-021 DE 2013 y VJ- VE LP-022 DE 2013,dichos procesos tendrán apertura formal en el corto plazo.
Respecto del Contrato Interadministrativo suscrito entre el INCO e ISA, se procedió a darlo por terminado y liquidado por las partes mediante acta de terminación del 21 de diciembre de 2012</t>
  </si>
  <si>
    <r>
      <t xml:space="preserve">
</t>
    </r>
    <r>
      <rPr>
        <sz val="11"/>
        <rFont val="Calibri"/>
        <family val="2"/>
        <scheme val="minor"/>
      </rPr>
      <t xml:space="preserve">Mediante el desarrollo de los procesos de selección adelantados por esta entidad y aquellos que se continúan desarrollando se esta dando aplicación estricta a las normas vigentes del Estatuto General de Contratación de la Administración Pública y al Manual de Contratación de la Agencia, garantizándose el cumplimiento del deber de selección objetivo y los principios aplicables. En consecuencia la entidad contratará los distintos objetos contractuales con las personas naturales y/o jurídicas más idóneas </t>
    </r>
  </si>
  <si>
    <t>1. Informes, estudios y/o diseños que entregan las firmas  consultoras encargadas de la  estructuración Técnica y Financiera del Proyecto Autopistas para la Prosperidad.
2. Contratos de Concesión y Actas de Inicio respectivas 
3. Informes de Evaluación y Resoluciones de Adjudicación de los procesos cuyo cierre esta pendiente.
4. Documentos propios del proceso de Licitación Publica (Pliego de Condiciones, anexos, apéndices, etc.) 
5. Informes de Evaluación y Resoluciones de Adjudicación del proceso VJ-VGC-CM-002-2014</t>
  </si>
  <si>
    <t>Estructuración</t>
  </si>
  <si>
    <r>
      <t xml:space="preserve">Vicepresidencia de Gestión Contractual - Vicepresidencia de Estructuración - </t>
    </r>
    <r>
      <rPr>
        <b/>
        <sz val="11"/>
        <rFont val="Calibri"/>
        <family val="2"/>
        <scheme val="minor"/>
      </rPr>
      <t>Vicepresidencia Jurídica</t>
    </r>
  </si>
  <si>
    <t>Andrés Figueredo - Camilo Jaramillo - Fernando Iregui</t>
  </si>
  <si>
    <t xml:space="preserve">Hallazgo 21.  Fondo de Contingencias de las Entidades Estatales. Administrativo.
El saldo de la subcuenta 142515 Fondo de Contingencias de las Entidades Estatales, se encuentra subestimado en cuantía de  $89.104,2 millones, toda vez que no se registró  la cuenta por pagar correspondiente a los aportes al fondo de contingencias de los proyectos Bosa Granada Girardot y Ruta del Sol II, 
</t>
  </si>
  <si>
    <t>los cuales se debían  consignar dentro de la vigencia 2013 de acuerdo con el plan de aportes aprobados en agosto de 2013 y según lo estipulado en el Decreto 423 de 2001,</t>
  </si>
  <si>
    <t xml:space="preserve"> lo anterior denota una debilidad en el control que afectó en igual cuantía la contrapartida cuenta 246090 Otros créditos judiciales.</t>
  </si>
  <si>
    <t>Solicitar la información al Grupo Interno de Trabajo de Riesgos de la Vicepresidencia de Planeación Riesgos y Entorno, analizarla y realizar el registro contable pertinente.</t>
  </si>
  <si>
    <t>1 Registro Contable</t>
  </si>
  <si>
    <t>Área Contable Carretero</t>
  </si>
  <si>
    <t>Hallazgo 22. Registro de los rendimientos financieros  correspondientes a aportes de la Nación. Administrativo.
La subcuenta 170601 BIENES DE BENEFICIO Y USO PÚBLICO EN CONSTRUCCIÓN- CONCESIONES RED CARRETERA se encuentra subestimada en cuantía aproximada de $202.375.6 millones, dado que la entidad no realizó el registro contable de los rendimientos financieros que se generan en los patrimonios autónomos de las concesiones viales correspondientes a los Aportes de la Nación,  lo cual afecta en igual cuantía las contrapartidas 291511 CREDITOS DIFERIDOS CONCESIONES Y 325525 PATRIMONIO INSTITUCIONAL INCORPORADO.</t>
  </si>
  <si>
    <t>Lo anterior denota debilidades de control de la entidad sobre los recursos que aporta la nación para el desarrollo de los proyectos de concesión viales como son los rendimientos financieros que se generan en los patrimonios autónomos, los cuales independientemente de la destinación que se les dé, se deben reconocer y revelar en la información contable y financiera de la entidad, acorde con los principios de la información contable publica y como una medida de control y seguimiento a los recursos que entrega el Estado con ocasión a los contratos de concesión.</t>
  </si>
  <si>
    <t>De otra manera, si bien es cierto que hay un Patrimonio Autónomo destinado al cumplimiento de un proyecto, esos recursos fiscales en tanto sean ejecutados no pierden la vocación pública y el instrumento jurídico que se adopte para la ejecución de un proyecto donde haya participación tanto estatal como particular, no se puede convertir en la excusa para que la ley colombiana deje de imperar.</t>
  </si>
  <si>
    <t>Realizar consulta a la Contaduría General de la Nación respecto del registro de la rendimientos financieros que se generan en los patrimonios autónomos, correspondientes a los aportes de la Nación.</t>
  </si>
  <si>
    <t>1 Concepto</t>
  </si>
  <si>
    <t xml:space="preserve">Hallazgo 23.  Inventario de los bienes dados en concesión en el modo portuario. Administrativo.
La subcuenta  934618- BIENES DE USO PÚBLICO E HISTÓRICOS Y CULTURALES se encuentra subestimada en cuantía indeterminada, dado que en los Estados Financieros a 31 de diciembre de 2013, aún no están registrados la totalidad de los bienes, construcciones e inmuebles que fueron entregados al momento de la suscripción de los contratos de homologaciones, licencias y autorizaciones temporales a las 55 Sociedades Portuarias que actualmente administra la Agencia Nacional de Infraestructura.
</t>
  </si>
  <si>
    <t>La Agencia es la entidad gestora y ha adelantado diferentes acciones para subsanar lo evidenciado, esta entidad al igual que la entidad titular debe propender por la salvaguarda, control y seguimiento de los bienes de la Nación, para lo cual la contabilidad debe ser una fuente de información oportuna, confiable, razonable, verificable y consistente,</t>
  </si>
  <si>
    <t>al no contar con el inventario de la totalidad de los bienes entregados en concesión se genera un riesgo para el Estado a la hora de presentarse la reversión de dichas concesiones puesto que no se cuenta con la información relevante que garantice al Estado el recibo total de los bienes entregados en su momento.</t>
  </si>
  <si>
    <t>1. Oficio CGR para compartir con INVIAS.
2. Oficio a INVIAS para compartir hallazgo.
3. Memorando interno con Concepto jurídico inventarios.
4. Oficio INVIAS con respuesta de inventarios iniciales (51 concesiones).
5. Modelo actual contrato de interventoría.
6. Manual de supervisión e interventoría.
7. Memorando interno con los documentos de inventario de las 4 sociedades portuarias. 
8. Oficio a INVIAS (4 concesiones)
9. Informe con soporte de registro de las 4 concesiones pendientes
10. Informe de cierre</t>
  </si>
  <si>
    <t>lo primero que llama la atención de este PMI, es que las unidades de medida se denominen "memorando interno" y en el FTP se publiquen hasta 5 documentos, sin poderse precisar a cuál corresponde.   Si bien se solicitó al CGR - delegado para infraestructura, el traslado por no competencia sin que se haya obtenido respuesta, existe una comunicación de la subdirectora financiera del INVIAS, donde manifiesta que tan solo cuando se consolide una información y tenga los correspondientes registros contables, podrá dar esta información a la ANI para su contabilidad. La CGR  ha conceptuado no efectivas las acciones y sus unidades de medida</t>
  </si>
  <si>
    <t>Hallazgo 24. - Diferencias en Operaciones Reciprocas. Administrativo
Se presentaron algunas diferencias en la información que reportó la Agencia Nacional de Infraestructura en el formato CGN2005_002_OPERACIONES_RECIPROCAS de la CGN, frente a las operaciones reciprocas reportadas por las entidades que se relacionan a continuación, sobre las cuales la Agencia en algunos casos no ha logrado determinar el origen de las mismas, pese a adelantar las acciones correspondientes para aclarar dichas diferencias, por lo que se presenta incertidumbre en su saldo</t>
  </si>
  <si>
    <t>Se presenta incertidumbre en su saldo</t>
  </si>
  <si>
    <t>diferencias en el formato CGN2005_002</t>
  </si>
  <si>
    <t>Realizar las conciliaciones de las operaciones reciprocas reportadas por las entidades trimestralmente.</t>
  </si>
  <si>
    <t>Eliminar la incertidumbre en los saldos de las  operaciones recíprocas</t>
  </si>
  <si>
    <t>Conciliaciones Trimestrales</t>
  </si>
  <si>
    <t>1. Conciliaciones Trimestrales 2015
2. Consulta a la Contaduría General de la Nación
3. Concepto de la Contaduría General de la Nación</t>
  </si>
  <si>
    <t>como quiera que la comisión auditora de la CGR para la vigencia 2014, estimó no efectiva la unidad de medida, por cuanto: "--- sin embargo no todas se encuentran depuradas, antes del cierre contable y corresponden en su mayoría a momentos de causación, ejemplo los aportes al ICBF, la ANI  causa la obligación con un DB en el gasto y un CR en cuentas por pagar; pero el ICBF no registra la causación a 31/12/2014, sino registra el pago el primer día hábil del 2015".  Con esta posición del órgano de control, se hace necesario que se reformulen las unidades de medida, o se den las explicaciones correspondientes por escrito.</t>
  </si>
  <si>
    <t>Cambio de Meta Doble calzada en Operación
Según el Plan de Desarrollo 2010-2014 la meta para el cuatrenio de doble calzada en operación se proyecto en 2000 km, con una línea base de 1.050 km; no obstante según la ANI esta base fue un error de presentación, ya que corresponde al indicador doble calzada en construcción.
Dicho error fue subsanado por la entidad, previa solicitud vía oficio de la ANI, quien realizo informes de ajustes, enviando derecho de petición al DNP, y se realizaron mesas de trabajo con el Ministerio de Transporte y la alta consejería de la Presidencia de la Republica, por lo cual se genero el cambio y ajuste en el aplicativo SINERGIA.</t>
  </si>
  <si>
    <t>Se vulnera lo establecido en el articulo 2 de la ley 1450 de 2011, el cual señala que son parte integrante del Plan Nacional de desarrollo, los documentos bases del mismo y donde se plantearon las metas es uno de ellos, por lo que no es posible su modificación mediante un oficio.  Así como los Art. 3 y 26 de la ley 152 de 1994.</t>
  </si>
  <si>
    <t>En la formulación y seguimiento al Plan Nacional de Desarrollo 2014-2018 la Agencia verificará que las metas propuestas  estén acordes con el Plan Estratégico Sectorial, y las prioridades establecidas en la Planeación Estratégica de la Agencia, igualmente se verificará que la información publicada corresponda con lo efectivamente programado, así mismo en el seguimiento se aplicará lo establecido en el Decreto 1290 del 10 de julio de 2014 "Por el cual se reglamenta el Sistema Nacional de Evaluación de Gestión y Resultados - SINERGIA"</t>
  </si>
  <si>
    <t>Garantizar que las metas formuladas en el Plan Nacional de Desarrollo se cumplan y en los casos debidamente aprobados se ajusten a la realidad de la gestión</t>
  </si>
  <si>
    <t>1. Decreto
2. Ley
3. Documento bases del PND
4. Procedimiento 
5. Informe</t>
  </si>
  <si>
    <t>Meta Kilómetros de Doble calzada en operación
La meta del 2014 del indicador doble calzada en operación, planteada en el aplicativo SINERGIA tiene solicitud de cambio por parte de la ANI, debido a que la entidad considero que no era posible cumplir con la meta de 363.26 Km dadas las actuales condiciones de los proyectos, estimando que solo se podrían ejecutar en esa vigencia 150 Km. 
La meta 2014 representa el 43% de la estimada para el cuatrenio inicialmente, en tanto la correspondiente a los periodos 2011 y 2012 alcanzan el 57% (439.71km). Al realizar el cambio de la meta, esta quedaría para el cuatrenio en 629.31 Km, siendo la diferencia con la inicial de 213.26 km, esta diferencia corresponde al 25% de la meta inicial, lo que es bastante considerable, y muestra deficiencias en la planeación</t>
  </si>
  <si>
    <t>Lo manifestado por la entidad respecto al incumplimiento afianza lo concluido anteriormente en cuanto a las deficiencias en la formulación de la meta, por cuanto es conocido por la ANI los cronogramas de cada una de las concesiones, como también el sistema constructivo de las dobles calzadas.
Con lo anterior se transgreden los Art. 3 y 26 de la ley 152 de 1994.</t>
  </si>
  <si>
    <t>Con lo anterior la meta a 31 de diciembre de 2013 solo se ha cumplido el 45.95% de la meta del cuatrenio, lo anterior sin considerar que la base fue cambiada</t>
  </si>
  <si>
    <t>Gerencia de Planeación
Implementar un procedimiento para la formulación del Plan Estratégico de la Agencia y ajustar el correspondiente al Plan  de Acción Anual.</t>
  </si>
  <si>
    <t>Gerencia de Planeación
Mejorar el proceso de programación de metas, con el fin de que estas estén alineadas al PND y sean efectivamente alcanzables
Gerencia Carretero
Mejorar el proceso de supervisión a los proyectos del modo carretero</t>
  </si>
  <si>
    <t>1- Seguimiento oportuno y periodico al Plan Estrategico
2- Seguimiento oportuno y periodico al Plan de Acción.
3- Fomento de las Buenas Practicas al Plan de Acción.
4- Revisión y Ajuste a los  procedimientos del Plan de Acción.</t>
  </si>
  <si>
    <t xml:space="preserve">
1- Plan estrategico aprobado (1)
2- Plan de Acción aprobado (1)
3- Informe ANI CÓMO VAMOS (12)
4- Informe Seguimiento Trimestral Plan de Acción (4)
5- Informe trimestral Plan Estratégico (4)
6- Informe Mesa de trabajo para evaluar el  seguimiento del Plan de Acción (1)
7- Taller PHVA (1)
8- Taller Elaboración planes de acción e indicadores. (1)
9- Revisión y ajuste de los Instructivo SEPG-I-006 Metodología Plan de Acción y del Plan Estrategico (SEPG-I-008)(2)
10- Revisión y ajuste Procedimiento GCSP-P-026 Definición de Metas Anuales por Concesión (1)
11- Informe de cierre</t>
  </si>
  <si>
    <t>Kilómetros en Doble Calzada
Este Indicador no esta contemplado en el Plan Nacional de Desarrollo, no obstante, la entidad los asume dentro de la gestión que desarrollara en el periodo 2010-2014, y se encuentra en las metas del aplicativo SINERGIA. De igual manera, se analiza por cuanto incide en el indicador Kilómetros de Doble Calzada en Operación.
La línea base según la entidad es de 1.050 km, y en el aplicativo SINERGIA registra 743.26 Km.
Con respecto a la meta 2014 reportada en el aplicativo SINERGIA por 389.36 km, estos corresponden a los kilómetros estimados a construir en doble calzada en esta vigencia, sin embargo la entidad al inicio del presente año realizo una revisión y proyección de resultados acorde con la situación actual de los proyectos, estimando que el ritmo actual en cada proyecto se alcance al finalizar la construcción de 300km.</t>
  </si>
  <si>
    <t>Según los registrado en el aplicativo SINERGIA el avance de esta meta con corte a 31 d diciembre de 2013 es de 53.7%, concluyéndose que los mas probable es que no se cumpla por el corto lapso de tiempo que resta para dic de 2014.</t>
  </si>
  <si>
    <t>No se logran los objetivos del PND 2010-2014</t>
  </si>
  <si>
    <t xml:space="preserve">Gerencia de Planeación
Implementar un procedimiento para la formulación del Plan Estratégico de la Agencia y ajustar el correspondiente al Plan  de Acción Anual.
</t>
  </si>
  <si>
    <r>
      <t xml:space="preserve">Vicepresidencia de Gestión Contractual - </t>
    </r>
    <r>
      <rPr>
        <b/>
        <sz val="11"/>
        <rFont val="Calibri"/>
        <family val="2"/>
        <scheme val="minor"/>
      </rPr>
      <t>Vicepresidencia de Planeación, Riesgos y Entorno</t>
    </r>
  </si>
  <si>
    <t>Kilómetros con Mantenimiento Integral
Este indicador lo registra el PND con una meta de 4.000 kilómetros para el cuatrenio, que derivan de sumar los 2.000 kilómetros que se atenderán durante el cuatrenio más la línea base de 2.000 kilómetros. A 31 de diciembre de 2013 no se presenta avance en este indicador y el aplicativo SINERGI se registra que este proyecto pasa a ser responsabilidad de la ANI y los contratos de mantenimiento serán concesionados en el 2013.</t>
  </si>
  <si>
    <t>En razón a que el Plan Nacional de Desarrollo  2010-2014 consideró que el Ministerio de Transporte evaluará nuevas alternativas y fuentes de financiación, para promover las asociaciones público privadas con concesiones de mantenimiento.</t>
  </si>
  <si>
    <t>En la formulación y seguimiento al Plan Nacional de Desarrollo 2014-2018 la Agencia verificará que las metas propuestas  estén acordes con el Plan Estratégico Sectorial, y las prioridades establecidas en la Planeación Estratégica de la Agencia, igualmente se verificará que la información publicada corresponda con lo efectivamente programado, así mismo en el seguimiento a las mismas aplicará lo establecido en el Decreto 1290 del 10 de julio de 2014 "Por el cual se reglamenta el Sistema Nacional de Evaluación de Gestión y Resultados - SINERGIA"</t>
  </si>
  <si>
    <t>1. Metas Agencia incluidas en el PND
2. Informe de seguimiento
3. Procedimiento de Planeación Estratégica
4. Matriz de Alineación Estratégica</t>
  </si>
  <si>
    <t>Gerencia Carretero</t>
  </si>
  <si>
    <t>Gestión
Actualmente la red férrea en el país es muy pobre, solo un 26.71% (828 Km), del total de la red a nivel nacional (3.100 km), se encuentra en operación.
A cargo de la ANI, se encuentra 1.615 km, 52% del total de la red férrea a nivel nacional, siendo un 51.27 (828) kilómetros en operación</t>
  </si>
  <si>
    <r>
      <rPr>
        <u/>
        <sz val="11"/>
        <rFont val="Calibri"/>
        <family val="2"/>
        <scheme val="minor"/>
      </rPr>
      <t>Gerencia de Planeación</t>
    </r>
    <r>
      <rPr>
        <sz val="11"/>
        <rFont val="Calibri"/>
        <family val="2"/>
        <scheme val="minor"/>
      </rPr>
      <t xml:space="preserve">
Implementar un procedimiento para la formulación del Plan Estratégico de la Agencia y ajustar el correspondiente al Plan  de Acción Anual. 
</t>
    </r>
    <r>
      <rPr>
        <u/>
        <sz val="11"/>
        <rFont val="Calibri"/>
        <family val="2"/>
        <scheme val="minor"/>
      </rPr>
      <t>Vicepresidencia de Estructuración</t>
    </r>
    <r>
      <rPr>
        <sz val="11"/>
        <rFont val="Calibri"/>
        <family val="2"/>
        <scheme val="minor"/>
      </rPr>
      <t xml:space="preserve">
Concesionar los corredores a cargo de la ANI mediante las iniciativas privadas en curso que son 1) Dorada - Chiriguaná 2) Bogotá - Belencito y 3) Bogotá - Zipaquirá
</t>
    </r>
    <r>
      <rPr>
        <u/>
        <sz val="11"/>
        <rFont val="Calibri"/>
        <family val="2"/>
        <scheme val="minor"/>
      </rPr>
      <t>Vicepresidencia de Gestión Contractual</t>
    </r>
    <r>
      <rPr>
        <sz val="11"/>
        <rFont val="Calibri"/>
        <family val="2"/>
        <scheme val="minor"/>
      </rPr>
      <t xml:space="preserve">
Ampliar la capacidad utilizable de la red en operación mediante el seguimiento y control a los contratos de concesión y obra pública actuales </t>
    </r>
  </si>
  <si>
    <r>
      <rPr>
        <u/>
        <sz val="11"/>
        <rFont val="Calibri"/>
        <family val="2"/>
        <scheme val="minor"/>
      </rPr>
      <t>Gerencia de Planeación</t>
    </r>
    <r>
      <rPr>
        <sz val="11"/>
        <rFont val="Calibri"/>
        <family val="2"/>
        <scheme val="minor"/>
      </rPr>
      <t xml:space="preserve">
Mejorar el proceso de programación de metas, con el fin de que estas sean efectivamente alcanzables.
</t>
    </r>
    <r>
      <rPr>
        <u/>
        <sz val="11"/>
        <rFont val="Calibri"/>
        <family val="2"/>
        <scheme val="minor"/>
      </rPr>
      <t>Vicepresidencia de Estructuración</t>
    </r>
    <r>
      <rPr>
        <sz val="11"/>
        <rFont val="Calibri"/>
        <family val="2"/>
        <scheme val="minor"/>
      </rPr>
      <t xml:space="preserve">
Poner en operación los corredores a cargo de la ANI
</t>
    </r>
    <r>
      <rPr>
        <u/>
        <sz val="11"/>
        <rFont val="Calibri"/>
        <family val="2"/>
        <scheme val="minor"/>
      </rPr>
      <t>Vicepresidencia de Gestión Contractual</t>
    </r>
    <r>
      <rPr>
        <sz val="11"/>
        <rFont val="Calibri"/>
        <family val="2"/>
        <scheme val="minor"/>
      </rPr>
      <t xml:space="preserve">
Garantizar el cumplimiento de las metas y plazos contractuales establecidos en el marco de los contratos férreos a cargo de la VGC,</t>
    </r>
  </si>
  <si>
    <t>Gerencia de Planeación
1. Procedimiento Formulación Plan Estratégico y Plan de Acción Anual
2. Seguimiento Plan de Acción
3. Metas Plan Nacional de Desarrollo
4. Oficio entidad pertinente sobre políticas en el 48 restante
Vicepresidencia de Estructuración
5. Contrato
6. Informe de situación línea férrea</t>
  </si>
  <si>
    <t>Gerencia de Planeación
1. Procedimiento Formulación Plan Estratégico y Plan de Acción Anual
2. Seguimiento Plan de Acción
3. Metas Plan Nacional de Desarrollo
4. Oficio entidad pertinente sobre políticas en el 48 restante
5. Presentación jornada Planeación  estrategica. (necesidades ferreas)
Vicepresidencia de Estructuración
6. Contrato
7. Informe de situación línea férrea
8. Estructuraciones año 2017 (Ingreso operdar)
VGC
9. Contratación puntos criticos.
10. Informe de cierre</t>
  </si>
  <si>
    <t>Grupo Interno de Trabajo Ferreo,Planeacion</t>
  </si>
  <si>
    <t>Grupo Interno de Trabajo Ferreo - Planeacion</t>
  </si>
  <si>
    <r>
      <t xml:space="preserve">Vicepresidencia de Gestión Contractual - </t>
    </r>
    <r>
      <rPr>
        <b/>
        <sz val="11"/>
        <rFont val="Calibri"/>
        <family val="2"/>
        <scheme val="minor"/>
      </rPr>
      <t xml:space="preserve">Vicepresidencia de Planeación, Riesgos y Entorno </t>
    </r>
    <r>
      <rPr>
        <sz val="11"/>
        <rFont val="Calibri"/>
        <family val="2"/>
        <scheme val="minor"/>
      </rPr>
      <t>- Vicepresidencia de Estructuración</t>
    </r>
  </si>
  <si>
    <t>Andrés Figueredo - Jaime García - Camilo Jaramillo</t>
  </si>
  <si>
    <t>Ejecución Presupuestal
Respecto al presupuesto de inversión para el programa Corredores Férreos durante el periodo 2011-2013, se aprobó la suma de $200.326.205.567 millones de pesos, de los cuales solo se comprometieron $123.865.630.167 millones, equivalente a un 67% y se pagaron $83.117.399.408 del presupuesto total asignado, para un 42% de lo que se infiere una baja ejecución en los proyectos de inversión</t>
  </si>
  <si>
    <t>Con lo anterior se transgreden los artículos 3 y 26 de la ley 152 de 1994, y el artículo 14 del decreto 111 de 1998.</t>
  </si>
  <si>
    <r>
      <t xml:space="preserve">Gerencia de Planeación
Implementar un procedimiento para la formulación del Plan Estratégico de la Agencia y ajustar el correspondiente al Plan  de Acción Anual.
</t>
    </r>
    <r>
      <rPr>
        <u/>
        <sz val="11"/>
        <rFont val="Calibri"/>
        <family val="2"/>
        <scheme val="minor"/>
      </rPr>
      <t>Vicepresidencia de Gestión Contractual</t>
    </r>
    <r>
      <rPr>
        <sz val="11"/>
        <rFont val="Calibri"/>
        <family val="2"/>
        <scheme val="minor"/>
      </rPr>
      <t xml:space="preserve">
Generar los mecanismos de gestión para garantizar el cumplimiento de los compromisos contractuales de los contratos a cargo de la VGC </t>
    </r>
  </si>
  <si>
    <r>
      <t xml:space="preserve">Mejorar el proceso de programación de metas, con el fin de que estas sean efectivamente alcanzables
</t>
    </r>
    <r>
      <rPr>
        <u/>
        <sz val="11"/>
        <rFont val="Calibri"/>
        <family val="2"/>
        <scheme val="minor"/>
      </rPr>
      <t>Vicepresidencia de Gestión Contractual</t>
    </r>
    <r>
      <rPr>
        <sz val="11"/>
        <rFont val="Calibri"/>
        <family val="2"/>
        <scheme val="minor"/>
      </rPr>
      <t xml:space="preserve">
Garantizar la ejecución de los recursos objeto de los contratos férreos a cargo de la VGC </t>
    </r>
  </si>
  <si>
    <t>Gerencia de Planeación
1. Procedimiento para la Formulación Estratégica y el Plan de Acción Anual
2. Metas Plan Nacional de Desarrollo
3. Informe de seguimiento
Vicepresidencia de Gestión Contractual
4. Informe trimestral (2 dos)</t>
  </si>
  <si>
    <t>Gestión
en cuanto al indicador nuevos kilómetros se observa que la red férrea nacional en operación ha sufrido un deterioro, según cifras reportadas por la entidad, al iniciar el periodo de gobierno en agosto de 2010, se tenían en operación 846 km de línea férrea concesionada y mediante respuesta dada se indica que a la fecha se cuentan con 828 km de red férrea en operación, dándose una disminución de 18 km.</t>
  </si>
  <si>
    <r>
      <rPr>
        <u/>
        <sz val="11"/>
        <rFont val="Calibri"/>
        <family val="2"/>
        <scheme val="minor"/>
      </rPr>
      <t>Gerencia de Planeación</t>
    </r>
    <r>
      <rPr>
        <sz val="11"/>
        <rFont val="Calibri"/>
        <family val="2"/>
        <scheme val="minor"/>
      </rPr>
      <t xml:space="preserve">
Implementar un procedimiento para la formulación del Plan Estratégico de la Agencia y ajustar el correspondiente al Plan  de Acción Anual.
</t>
    </r>
    <r>
      <rPr>
        <u/>
        <sz val="11"/>
        <rFont val="Calibri"/>
        <family val="2"/>
        <scheme val="minor"/>
      </rPr>
      <t>Vicepresidencia de Estructuración</t>
    </r>
    <r>
      <rPr>
        <sz val="11"/>
        <rFont val="Calibri"/>
        <family val="2"/>
        <scheme val="minor"/>
      </rPr>
      <t xml:space="preserve">
Concesionar los corredores a cargo de la ANI mediante las iniciativas privadas en curso que son 1) Dorada - Chiriguaná 2) Bogotá - Belencito y 3) Bogotá - Zipaquirá
</t>
    </r>
    <r>
      <rPr>
        <u/>
        <sz val="11"/>
        <rFont val="Calibri"/>
        <family val="2"/>
        <scheme val="minor"/>
      </rPr>
      <t>Vicepresidencia de Gestión Contractual</t>
    </r>
    <r>
      <rPr>
        <sz val="11"/>
        <rFont val="Calibri"/>
        <family val="2"/>
        <scheme val="minor"/>
      </rPr>
      <t xml:space="preserve">
Garantizar la cobertura de la red en operación mediante el seguimiento y control a los contratos de concesión y obra pública actuales </t>
    </r>
  </si>
  <si>
    <r>
      <rPr>
        <u/>
        <sz val="11"/>
        <rFont val="Calibri"/>
        <family val="2"/>
        <scheme val="minor"/>
      </rPr>
      <t>Gerencia de Planeación</t>
    </r>
    <r>
      <rPr>
        <sz val="11"/>
        <rFont val="Calibri"/>
        <family val="2"/>
        <scheme val="minor"/>
      </rPr>
      <t xml:space="preserve">
Mejorar el proceso de programación de metas, con el fin de que estas sean efectivamente alcanzables
</t>
    </r>
    <r>
      <rPr>
        <u/>
        <sz val="11"/>
        <rFont val="Calibri"/>
        <family val="2"/>
        <scheme val="minor"/>
      </rPr>
      <t xml:space="preserve">
Vicepresidencia de Estructuración</t>
    </r>
    <r>
      <rPr>
        <sz val="11"/>
        <rFont val="Calibri"/>
        <family val="2"/>
        <scheme val="minor"/>
      </rPr>
      <t xml:space="preserve">
Poner en operación los corredores a cargo de la ANI
</t>
    </r>
    <r>
      <rPr>
        <u/>
        <sz val="11"/>
        <rFont val="Calibri"/>
        <family val="2"/>
        <scheme val="minor"/>
      </rPr>
      <t xml:space="preserve">
Vicepresidencia de Gestión Contractual</t>
    </r>
    <r>
      <rPr>
        <sz val="11"/>
        <rFont val="Calibri"/>
        <family val="2"/>
        <scheme val="minor"/>
      </rPr>
      <t xml:space="preserve">
Garantizar el cumplimiento de las metas y plazos contractuales establecidos en el marco de los contratos férreos a cargo de la VGC,</t>
    </r>
  </si>
  <si>
    <t>Gerencia de Planeación
1. Procedimiento para la Formulación Estratégica y el Plan de Acción Anual
Vicepresidencia de Estructuración
2. Contratos de Concesión 
Vicepresidencia de Gestión Contractual
3. Informe trimestral (2 dos)</t>
  </si>
  <si>
    <t>Planeación
La red férrea presenta problemas recurrentes, uno de estos ha sido la necesidad de su mantenimiento y reparación. Solo hasta el año 2012 se licitaron públicamente la administración, el mejoramiento, el mantenimiento, la vigilancia y el control del trafico de estos puntos críticos, resultando desierta en primera instancia, posteriormente en septiembre de 2013 fue adjudicada, quedando solo 11 meses del Plan Nacional de Desarrollo, 2010-2014.
Con lo anterior se transgreden los artículos 3 y 26 de la ley 152 de 1994, y el articulo 14 del decreto 111 de 1996, por tal motivo el presente hallazgo tiene incidencia disciplinaria</t>
  </si>
  <si>
    <r>
      <rPr>
        <u/>
        <sz val="11"/>
        <rFont val="Calibri"/>
        <family val="2"/>
        <scheme val="minor"/>
      </rPr>
      <t>Gerencia de Planeación</t>
    </r>
    <r>
      <rPr>
        <sz val="11"/>
        <rFont val="Calibri"/>
        <family val="2"/>
        <scheme val="minor"/>
      </rPr>
      <t xml:space="preserve">
Implementar un procedimiento para la formulación del Plan Estratégico de la Agencia y ajustar el correspondiente al Plan  de Acción Anual.
</t>
    </r>
    <r>
      <rPr>
        <u/>
        <sz val="11"/>
        <rFont val="Calibri"/>
        <family val="2"/>
        <scheme val="minor"/>
      </rPr>
      <t>Vicepresidencia de Estructuración</t>
    </r>
    <r>
      <rPr>
        <sz val="11"/>
        <rFont val="Calibri"/>
        <family val="2"/>
        <scheme val="minor"/>
      </rPr>
      <t xml:space="preserve">
Concesionar los corredores a cargo de la ANI mediante las iniciativas privadas en curso que son 1) Dorada - Chiriguaná 2) Bogotá - Belencito y 3) Bogotá - Zipaquirá 
</t>
    </r>
  </si>
  <si>
    <r>
      <rPr>
        <u/>
        <sz val="11"/>
        <rFont val="Calibri"/>
        <family val="2"/>
        <scheme val="minor"/>
      </rPr>
      <t xml:space="preserve">Gerencia de Planeación
</t>
    </r>
    <r>
      <rPr>
        <sz val="11"/>
        <rFont val="Calibri"/>
        <family val="2"/>
        <scheme val="minor"/>
      </rPr>
      <t xml:space="preserve">Mejorar el proceso de programación de metas, con el fin de que estas sean efectivamente alcanzables
</t>
    </r>
    <r>
      <rPr>
        <u/>
        <sz val="11"/>
        <rFont val="Calibri"/>
        <family val="2"/>
        <scheme val="minor"/>
      </rPr>
      <t>Vicepresidencia de Estructuración</t>
    </r>
    <r>
      <rPr>
        <sz val="11"/>
        <rFont val="Calibri"/>
        <family val="2"/>
        <scheme val="minor"/>
      </rPr>
      <t xml:space="preserve">
Poner en operación los corredores a cargo de la ANI</t>
    </r>
  </si>
  <si>
    <t>Gerencia de Planeación
1. Procedimiento Formulación Plan Estratégico y Plan de Acción Anual
2. Seguimiento Plan de Acción
3. Metas Plan Nacional de Desarrollo
Vicepresidencia de Estructuración
5. Contrato
6. Informe de situación línea férrea</t>
  </si>
  <si>
    <t>Gerencia de Planeación
1. Procedimiento Formulación Plan Estratégico y Plan de Acción Anual
2. Seguimiento Plan de Acción
3. Metas Plan Nacional de Desarrollo
4. Decreto DNP, modificación metas SINERGIA
5. Contrato actual (VGC) vigencias futuras.
Vicepresidencia de Estructuración
6. Contrato
7. Informe de situación línea férrea
8. Estructuraciones año 2017 (Ingreso operdar)
9. Informe de cierre</t>
  </si>
  <si>
    <t>Apropiación y ejecución de recursos año 2012.
Las Inversiones del presupuesto  General de la Nación del año 2012 a cargo de la ANI por concepto “apoyo estatal a los puertos a nivel nacional” presentaron el siguiente comportamiento: se apropiaron tres mil (3000) millones con tiempo para la estructuración de las interventorías portuarias según se mencionó en el informe de gestión especial vigencia 2012.
De lo anterior se deduce que no hubo ejecución presupuestal en este rubro de inversión, afectando el desarrollo de las diferentes actividades y proyectos de inversión para los cuales se habían apropiado recursos en la vigencia.
Finalmente respecto de las observaciones señaladas en párrafos anteriores y demás comentarios  a que hace referencia la citada comunicación de la AGENCIA NACIONAL DE INFRAESTRUCTURA,  podemos manifestar que esa entidad no presenta los argumentos y soportes adicionales suficientes que permitan justificar la nula ejecución presupuestal en los términos manifestados por la Contraloría General de la Republica.</t>
  </si>
  <si>
    <t>De lo anterior se deduce una baja ejecución presupuestal en este rubro de inversión, afectando el desarrollo de las diferentes actividades y proyectos de inversión para los cuales se habían apropiado recursos en la vigencia</t>
  </si>
  <si>
    <t>Con lo anteriormente expuesto para los años 2012 y 2013 presuntamente se trasgreden los Art. 3 y 26 de la  Ley 152 de 1994 y, el Art. 14 del Decreto 111 de 1996, por tal motivo se estaría frente  a un hallazgo administrativo con presunta incidencia disciplinaria.</t>
  </si>
  <si>
    <t>Implementar un procedimiento para la formulación del Plan Estratégico de la Agencia y ajustar el correspondiente al Plan  de Acción Anual y revisar de manera periódica el avance de las metas de cada vigencia así como la ejecución presupuestal.</t>
  </si>
  <si>
    <t>Mejorar el proceso de programación de metas  y el seguimiento al avance, con el fin de mejorar el cumplimiento de las mismas.</t>
  </si>
  <si>
    <t>Gerencia de Planeación
Establecer procedimiento para la Formulación del Plan estratégico y ajustar el del Plan de Acción Anual y verificar el cumplimiento de las metas y la ejecución del presupuesto asignado a la Agencia
Gerencia Puertos: Realizar el seguimiento al plan de acción portuario, a través de:
Un informe ejecutivo trimestral  en donde se indiquen las acciones mas relevantes del modo portuario. - este incluye el seguimiento al plan de acción.(Presupuesto y Actividades)
Generar semestralmente un formato por zona portuaria en donde se indiquen las acciones mas representativas.</t>
  </si>
  <si>
    <t xml:space="preserve">
Gerencia de Planeación
1. Procedimiento (2)
2. Anteproyecto de presupuesto
3. Informe de seguimiento
4. Manual de Contratación
Gerencia de Puertos.
5. Comunicado Justificación de la no ejecución presupuestal
6. Informe ejecutivo - Trimestral
7. Formato Semestral</t>
  </si>
  <si>
    <t>Grupo Interno de Trabajo Portuario,Planeacion</t>
  </si>
  <si>
    <t>Grupo Interno de Trabajo Portuario - Planeacion</t>
  </si>
  <si>
    <t xml:space="preserve">Plan de Acción.
Algunas de las metas establecidas en los planes de acción de la entidad para las vigencias 2011, 2012, y 2013, se presentaron un grado de avance inferior al proyectado </t>
  </si>
  <si>
    <t>Lo anterior muestra un incumplimiento en el desarrollo de las actividades de los planes de acción de la entidad citados, que afectan el cumplimiento de su misión, con lo que presuntamente se trasgreden los Art. 3 y 26 de la Ley 152 de 1994, y el Art. 14 del Decreto 111 de 1996.</t>
  </si>
  <si>
    <t>Gerencia de Planeación
Garantizar el Cumplimiento de las metas y la ejecución del presupuesto asignado a la Agencia</t>
  </si>
  <si>
    <t>Inconsistencia en la información
Las cifras de avance de la tabla del plan de acción 2012 suministrado por la Entidad, correspondientes a la adjudicación de concesiones portuarias (o) y Adjudicación interventorías portuarias (o) no concuerdan con las presentadas en el numeral 3.4 del informe de gestión 2012.
Existen diferencias en la información presentada en las columnas “Meta Año” y “meta” para las siguientes actividades: Gestión Contractual y Supervisión in situ de cada una de las Sociedades Portuarias, como se muestra en la citada tabla suministrada por la Entidad. De otra parte, en la matriz de planeación estratégica y alineación con el plan de acción 2013 se observan unos objetivos; “Regularizar la ejecución de todos los contratos (…)”, “Terminar en tiempo y calidad de las obras y planes de inversión programados para 2013 (incluye que se mantengan el ritmo de construcción de segunda calzada)”, que apuntan al desarrollo del modo portuario, pero no se recibió la información correspondiente a los avances de los indicadores para el periodo señalado. Se cuenta con 54 negociaciones en puertos discriminadas así: Contrato de concesión (43), autorizaciones temporales (3), embarcaderos (2) y homologaciones (6). Las anteriores cifras no concuerdan con otro archivo que indica la existencia de 45 contratos de concesión, 2 autorizaciones temporales, 3 embarcaderos; las homologaciones no presentan diferencias.</t>
  </si>
  <si>
    <t>En consonancia con lo anterior la entidad estableció metas para las vigencias 2012, 2013, y 2014 como: contratos de concesión portuaria, evaluación técnica, jurídica, financiera de iniciativa privadas, adjudicación interventorías portuarias, supervisión in situ de cada una de las sociedades portuarias, entre otras, que se presentaron un grado de avance de cumplimiento inferior al proyectado.</t>
  </si>
  <si>
    <t>Algunas de las metas establecidas en los planes de acción de la entidad para las vigencias 2011, 2012 y 2013, presentaron un grado de avance inferior año proyectado.</t>
  </si>
  <si>
    <t>Implementar un procedimiento para la formulación del Plan Estratégico de la Agencia y ajustar el correspondiente al Plan  de Acción Anual y revisar de manera periódica el avance de las metas de cada vigencia así como la ejecución presupuestal.
Gerencia de Puertos
Actualizar anualmente el  mapa portuario.</t>
  </si>
  <si>
    <t>Elaborar procedimiento para la Formulación del plan estratégico y ajustar el correspondiente al Plan de Acción Anual 
Gerencia Puertos: Realizar el seguimiento al plan de acción portuario, a través de:
Un informe ejecutivo trimestral  en donde se indiquen las acciones mas relevantes del modo portuario. - este incluye el seguimiento al plan de acción.(Presupuesto y Actividades)
Generar semestralmente un formato por zona portuaria en donde se indiquen las acciones mas representativas.
Trimestralmente publicar el mapa portuario, este especifica la denominación de cada Terminal (Autorización temporal, Homologación, contratos de concesión, embarcadero)</t>
  </si>
  <si>
    <t>Gerencia de Planeación
1. Procedimientos
2. Informe de Avances Plan de Acción
Gerencia de Puertos.
3. Informe ejecutivo trimestral 
4. Formato Semestral
5. Mapa Portuario</t>
  </si>
  <si>
    <t>H19. D13. Seguimiento a los derrames de hidrocarburos ocurridos los días 20 de julio y 21 de agosto de 2014 en el Golfo de Morrosquillo.
La CGR evidenció en la revisión documental que si bien la ANI solicitó mediante oficios N" 2014-303-013743-1 y N° 2014-303-0175831 del 22 de julio de 2014, tanto a OCENSA S.A. como a la DIMAR un resumen de los hechos ocurridos el 20 de julio de 2014; acciones adelantadas para la contención y limpieza del derrame y resumen del estado de las operaciones marítimas de OCENSA relacionadas con el derrame de hidrocarburos en el Golfo de Morrosquillo, fue solo hasta el día 28 de agosto de 2014 que la Agencia realizó visita técnica en campo para evaluar, hacer seguimiento e implementar medidas para la mitigación del derrame del 20 de julio de 2014 y de la emergencia ocurrida el 21 de agosto de 2014.
Es decir, la verificación directa en campo que la ANI realizó de estos dos incidentes, se llevó a cabo un (1) mes y ocho (8) días después de que ocurriera el primer derrame en la zona marítima de la Sociedad Portuaria Oleoducto Central S.A.-OCENSA S.A y ocho (8) días después del segundo derrame. Por otro lado, el informe realizado por la ANI sobre el primer derrame (20 de julio) fue elaborado hasta el día 2 de septiembre de 2014, fecha en la cual era difícil determinar las consecuencias de afectación originadas por el derrame en cuestión. Dicho informe fue basado en información secundaria aportada por OCENSA S.A., sin embargo, esta información no fue corroborada en campo por funcionarios de la ANI dado que no estuvieron presentes durante la conformación de la sala de crisis, ni durante la activación del plan de contingencia, actividades realizadas a partir del día 21 de julio de 2014.
Adicionalmente con la información suministrada por la ANI, la CGR evidenció la solicitud de información del incidente presentado el 21 de Agosto de 2014 a la ANLA y a la DIMAR con radicado N° 2014-603-017506-1 del 15 de septiembre de 2014 y radicado N° 2014-303-017584-1 del 15 de septiembre de 2014 respectivamente, no obstante, no se evidenció el seguimiento inmediato al segundo evento de contaminación por hidrocarburos en el Golfo de Morrosquillo, dado que como se mencionó anteriormente, su presencia en campo se realizó hasta el día 28 de agosto de 2014, y la solicitud de información fue hasta el 15 de septiembre de 2014.
De igual forma en el informe allegado a la CGR, la ANI manifiesta que en la visita realizada "...se verifica que se han realizado varias actividades a nivel de corrección del impacto generado contratando pescadores...y determinando el grado de contaminación de las aguas y la afectación en las playas de los municipios de Tolú, Coveñas, San Onofre..." , dicha información evidencia la carencia de información de primera mano por parte de la Agencia al no haber hecho presencia oportuna en la zona del derrame, dado que el informe de este evento está elaborado principalmente con información aportada por Ecopetrol y no con datos en campo registrados directamente por la ANI.
Esta situación evidencia que los conceptos técnicos de la Agencia cuya competencia es realizar vigilancia y control de los procedimientos de transporte y cargue de hidrocarburos en los puertos concesionados, relacionados con contingencias como los derrames en mención, sean basados en información secundaria aportada por las empresas concesionadas y no se cuente con procedimientos para su validación directa que le permita verificar si las actividades realizadas para atender estas contingencias efectivamente correspondieron al protocolo establecido por la normatividad vigente.
Igualmente, la presencia únicamente de manera coyuntural de la Agencia para adelantar la vigilancia y control de los procedimientos de transporte y cargue de hidrocarburos en los puertos concesionados no permite: 1.Verificar de primera
mano si efectivamente los compromisos contractuales y ambientales de los puertos concesionados están siendo cumplidos, y 2. Supervisar, evaluar y controlar el cumplimiento de la normatividad técnica en los proyectos de concesión.
Por todo lo anterior, esta Contraloría evidencia el posible incumplimiento por parte de la Agencia Nacional de Infraestructura - ANI, a lo estipulado en el Decreto 4165 de 2011 respecto a evaluar y hacer seguimiento en escenarios de emergencia o riesgo de los contratos concesionados por esta Agencia, por lo que se configura un hallazgo con presunta incidencia disciplinaria.</t>
  </si>
  <si>
    <t>Gestionar los trámites tendientes a esclarecer la existencia del presunto incumplimiento de las funciones de la ANI</t>
  </si>
  <si>
    <t>Dar cumplimiento a las funciones asignadas a la ANI</t>
  </si>
  <si>
    <t xml:space="preserve">a) Análisis del alcance de las funciones de la ANI en los contratos de concesión portuaria.
1. Análisis de probabilidad impacto de los riesgos en las concesiones portuarias en el marco de la normatividad vigente.
2. Concepto Asesor Externo
b) Seguimiento a las Concesiones Portuarias:
3. Manual de Supervisión e Interventoría y Procedimiento de Supervisión
4. Informe actualizado de los concesionarios OCENSA y CENIT- Coveñas
5. Informe de seguimiento técnico, ambiental y social
</t>
  </si>
  <si>
    <t xml:space="preserve">a) Análisis del alcance de las funciones de la ANI en los contratos de concesión portuaria.
1. Análisis de probabilidad impacto de los riesgos en las concesiones portuarias en el marco de la normatividad vigente.
2. Concepto Asesor Externo
b) Seguimiento a las Concesiones Portuarias:
3. Manual de Supervisión e Interventoría y Procedimiento de Supervisión
4. Informe actualizado de los concesionarios OCENSA y CENIT- Coveñas
5. Informe de seguimiento técnico, ambiental y social
</t>
  </si>
  <si>
    <t>CP_Sociedad Portuaria Ocensa SA</t>
  </si>
  <si>
    <t xml:space="preserve">Sociedad Portuaria Oleoducto Central OCENSA </t>
  </si>
  <si>
    <r>
      <rPr>
        <b/>
        <sz val="11"/>
        <rFont val="Calibri"/>
        <family val="2"/>
        <scheme val="minor"/>
      </rPr>
      <t>Vicepresidencia de Gestión Contractual</t>
    </r>
    <r>
      <rPr>
        <sz val="11"/>
        <rFont val="Calibri"/>
        <family val="2"/>
        <scheme val="minor"/>
      </rPr>
      <t xml:space="preserve"> - Vicepresidencia de Planeación, Riesgos y Entorno</t>
    </r>
  </si>
  <si>
    <t>2014E</t>
  </si>
  <si>
    <r>
      <rPr>
        <b/>
        <sz val="11"/>
        <rFont val="Calibri"/>
        <family val="2"/>
        <scheme val="minor"/>
      </rPr>
      <t xml:space="preserve">Hallazgo 1. Administrativo - Reconocimiento de ejecución recursos públicos. </t>
    </r>
    <r>
      <rPr>
        <sz val="11"/>
        <rFont val="Calibri"/>
        <family val="2"/>
        <scheme val="minor"/>
      </rPr>
      <t xml:space="preserve">  La cuenta (1706) bienes de uso público en construcción y concesión no muestra la realidad financiera, económica y social, debido a que la Agencia Nacional de Infraestructura reconoció y giró a 31 de diciembre de 2014 el monto de $ 1,654,194 millones a los patrimonios autónomos correspondientes a cada contrato de concesión, por concepto de mejoramiento, mantenimiento y obras complementarias de las concesiones de la Red Vial. De estos recursos los concesionarios a 31 de diciembre de 2014 no habían reportado ejecución, por lo que este dinero se encontraba en los patrimonios autónomos y no representados en obra de estos proyectos concesionados. Este hecho permite ver que al cierre de la vigencia, Si bien la Agencia realizó el registro contable conforme lo establece la Resolución 237 de 2010 expedida por la Contaduría General de la Nación, el saldo de esta cuenta no muestra la realidad financiera, económica y social del estado actual de cada uno de estos  proyectos de concesión, al no reconocerse como recursos depositados en la fiduciaria. Así mismo, de acuerdo con la revisión realizada por la CGR al informe mensual de ejecución de recursos públicos (GCSP-F-007), se observó que algunos concesionarios reportaron como reembolso gastos de funcionamiento, tales como: pago de honorarios, pago comisión fiduciaria, pago indemnización, traslado a fideicomitente, IVA, gravamen al movimiento financiero-GMF, comisión traslado electrónico, traslado a subcuenta principal, operación y mantenimiento, entre otras. Estos gastos están incrementando la cuenta "bienes de uso público en construcción y concesión" , como si se tratara de infraestructura, lo que no corresponde a la naturaleza de la cuenta, así:  </t>
    </r>
    <r>
      <rPr>
        <b/>
        <i/>
        <sz val="11"/>
        <rFont val="Calibri"/>
        <family val="2"/>
        <scheme val="minor"/>
      </rPr>
      <t xml:space="preserve">Ver tabla No. 5 del informe de la razonabilidad de los estados financieros. </t>
    </r>
    <r>
      <rPr>
        <sz val="11"/>
        <rFont val="Calibri"/>
        <family val="2"/>
        <scheme val="minor"/>
      </rPr>
      <t>Lo identificado debido a que el control aplicado no fue efectivo sobre la oportuna ejecución de los recursos y de no contar con información necesaria, oportuna y suficiente y/o depuración de la misma que garantice la efectiva toma de decisiones, genera  riesgo para la adecuada toma de decisiones.</t>
    </r>
  </si>
  <si>
    <t>1. Elevar consulta a la Contaduria General de la Nación sobre las circunstancias consideradas por la CGR para formular el hallazgo.</t>
  </si>
  <si>
    <t>Hacer consulta a la Contaduría General de la Nación para confirmar el registro contable.</t>
  </si>
  <si>
    <t xml:space="preserve">Asegurar que la práctica contable de la Agencia está conforme con lo indicado por el ente rector de la Contabilidad Pública. </t>
  </si>
  <si>
    <t>De acuerdo con el concepto emitido por la Contaduría General de la Nación, se establecerán la (s) acción (es) pertinentes.</t>
  </si>
  <si>
    <t>1. Consulta a la Contaduria General de la Nación sobre las circunstancias consideradas por la CGR para formular el hallazgo.</t>
  </si>
  <si>
    <t>Vicepresidencia Administrativa y Financiera,Vicepresidencia Jurídica</t>
  </si>
  <si>
    <t>Vicepresidencia Administrativa y Financiera - Vicepresidencia Jurídica</t>
  </si>
  <si>
    <t>María Clara Garrido, Fernando Iregui</t>
  </si>
  <si>
    <t>Problemas en la gestión administrativa y  financiera de la ANI</t>
  </si>
  <si>
    <t>Información incompleta para registro contable oportuno</t>
  </si>
  <si>
    <r>
      <rPr>
        <b/>
        <sz val="11"/>
        <rFont val="Calibri"/>
        <family val="2"/>
        <scheme val="minor"/>
      </rPr>
      <t>Hallazgo 2</t>
    </r>
    <r>
      <rPr>
        <sz val="11"/>
        <rFont val="Calibri"/>
        <family val="2"/>
        <scheme val="minor"/>
      </rPr>
      <t xml:space="preserve">. </t>
    </r>
    <r>
      <rPr>
        <b/>
        <sz val="11"/>
        <rFont val="Calibri"/>
        <family val="2"/>
        <scheme val="minor"/>
      </rPr>
      <t xml:space="preserve">Administrativo- Revelación de ejecución recursos públicos. </t>
    </r>
    <r>
      <rPr>
        <sz val="11"/>
        <rFont val="Calibri"/>
        <family val="2"/>
        <scheme val="minor"/>
      </rPr>
      <t xml:space="preserve">En la cuenta (17) Bienes de uso público e histórico y Cultural –Concesión en Construcción y Servicio por $32.583.946 millones no se reveló la situación real que presentan algunos proyectos de concesión vial, como desplazamientos de inversión, pues la Agencia registra la ejecución reportada por el Concesionario, sin tener en cuenta la fecha  en que debía realizar la inversión, lo que generó recursos depositados en las subcuentas del Patrimonio Autónomo, sin que se haya ejecutado las obras de acuerdo con el termino establecido en el contrato. Las notas a los estados contables no contienen la información básica y adicional necesaria para la adecuada interpretación cuantitativa y cualitativa de la situación financiera, económica y social; por lo que no permite conocer en tiempo real el estado de avance de los contratos de concesión. La Agencia Nacional de Infraestructura en su respuesta argumentó que “… </t>
    </r>
    <r>
      <rPr>
        <i/>
        <sz val="11"/>
        <rFont val="Calibri"/>
        <family val="2"/>
        <scheme val="minor"/>
      </rPr>
      <t xml:space="preserve">en sus notas a los estados financieros detallo las situaciones particulares y especificas necesarias para su análisis, como se observa, entre otros en el anexo 11 en el que se incluyeron las fichas generales de los contratos de concesión”. </t>
    </r>
    <r>
      <rPr>
        <sz val="11"/>
        <rFont val="Calibri"/>
        <family val="2"/>
        <scheme val="minor"/>
      </rPr>
      <t xml:space="preserve"> En relación con lo anterior es preciso aclarar que la ficha, como su nombre lo indica, contiene información general del contrato y no aspectos o situaciones que presenten dificultad para su medición monetaria que pueda evidenciarse en términos cualitativos o cuantitativos físicos que pueda afectar la situación de la Agencia.</t>
    </r>
  </si>
  <si>
    <t>No se cuenta con un formato de registro anexo a las notas que contenga la información completa requerida para evaluar el estado de un proyecto.</t>
  </si>
  <si>
    <t>No se permite conocer el estado de avance de los proyectos de concesión, a partir de los financieros de la entidad.</t>
  </si>
  <si>
    <t>Ampliar la descripción de la situación Financiera, Económica y Social de los contratos de concesión.</t>
  </si>
  <si>
    <t xml:space="preserve">Respaldar la calidad,  cantidad y pertinencia de la información de las concesiones, el  autocontrol  diario de la gestión. Insumos que permitan precisar y  ampliar la información de las notas a los Estados Financieros.  </t>
  </si>
  <si>
    <t xml:space="preserve"> Diseñar   un Formato anexo a las notas de los Estados Financieros en el que se detallará la información básica y adicional por concesión que se considere relevante para la adecuada interpretación cuantitativa y cualitativa de la situación financiera, económica y social de la Entidad.</t>
  </si>
  <si>
    <t>1. Formato anexo a los notas, que contenga el  resumen detallado del estado de las concesiones, estados de avance y cumplimiento frente a los planes de inversión , dificultades , etc.</t>
  </si>
  <si>
    <t>Vicepresidencia de Gestión Contractual,Vicepresidencia Ejecutiva,Vicepresidencia Administrativa y Financiera</t>
  </si>
  <si>
    <t>Vicepresidencia de Gestión Contractual, Vicepresidencia Ejecutiva, Vicepresidencia Administrativa y Financiera</t>
  </si>
  <si>
    <r>
      <t xml:space="preserve">Vicepresidencia de Gestión Contractual - Vicepresidencia Ejecutiva - </t>
    </r>
    <r>
      <rPr>
        <b/>
        <sz val="11"/>
        <rFont val="Calibri"/>
        <family val="2"/>
        <scheme val="minor"/>
      </rPr>
      <t>Vicepresidencia Administrativa y Financiera</t>
    </r>
  </si>
  <si>
    <t>Andrés Figueredo - Erika Dulcey - María Clara Garrido</t>
  </si>
  <si>
    <t>COMPARTIDOS</t>
  </si>
  <si>
    <r>
      <rPr>
        <b/>
        <sz val="11"/>
        <rFont val="Calibri"/>
        <family val="2"/>
        <scheme val="minor"/>
      </rPr>
      <t xml:space="preserve">Hallazgo 3. Administrativo - Depuración Bienes Recibidos de Terceros - Modo Portuario. </t>
    </r>
    <r>
      <rPr>
        <sz val="11"/>
        <rFont val="Calibri"/>
        <family val="2"/>
        <scheme val="minor"/>
      </rPr>
      <t>De un total de 55 concesiones portuarias, se observó que la Agencia Nacional de Infraestructura a 31 de diciembre de 2014 adelantó gestión de análisis de inventario inicial a través de circularización de información con el Ministerio de Transporte y el Instituto Nacional de Vías - INVIAS, con base en la respuesta de estas entidades se realizó la depuración y registro contable a 51 concesiones en la cuenta (9346) Cuentas de Orden - Acreedores de Control - Bienes Recibidos de Terceros. Sin embargo, las cuatro (4) restantes no se han registrado, debido a que no ha sido posible obtener información básica, suficiente y confiable que garantice la veracidad del registro, por lo que a la fecha la Agencia se encuentra en proceso de revisión de archivo en aras de obtener el soporte y avalúo de cada una de ellas, antes de la firma de los contratos de concesión con el fin de establecer el costo histórico. Así mismo, se identificó una diferencia de $12.828 millones entre el registro de la cuenta (9346) Cuentas de Orden Acreedora - Bienes Recibidos de Terceros - Concesiones portuarias infraestructura concesionada con corte a 31 de diciembre de 2014, respecto al reconocimiento realizado por Invías a la misma fecha, en la cuenta (1720) Bienes de Uso Público e Histórico y Cultural entregados a terceros. Este hecho evidencia que existen riesgos inherentes y de control para la adecuada toma de decisiones y para una adecuada gestión, al no contar con efectivos controles de información, depuración y soportes que garanticen la confiabilidad y totalidad de los soportes básicos suficientes para el reconocimiento de los bienes recibidos en administración. Si bien no se afectó la razonabilidad de los estados contables de la Agencia, si podría generar en el futuro obligaciones que incidan en su situación financiera.</t>
    </r>
  </si>
  <si>
    <t>No se cuenta con efectivos controles de información, depuración y soportes que garanticen la confiabilidad y totalidad de los soportes básicos suficientes para el reconocimiento de los bienes recibidos en administración</t>
  </si>
  <si>
    <t>Continuar con la gestión de ubicación de los soportes pertinentes relacionados con la información que aún falta por entregar en 4 concesiones, para así  realizar los registros y conciliar la información con el INVIAS.</t>
  </si>
  <si>
    <t>Depurar, soportar   y registrar la información contable de esas 4 concesiones y  conciliar con el INVIAS los saldos correspondientes.  resultantes</t>
  </si>
  <si>
    <t xml:space="preserve">Gestionar y hacer seguimiento a las acciones formuladas, para contar con los soportes pertinentes para el registro contable y conciliación con el INVIAS.
</t>
  </si>
  <si>
    <t>1.Memorando interno con los documentos de inventario de las 4 sociedades portuarias. 
2.Oficio a INVIAS.</t>
  </si>
  <si>
    <r>
      <t>Vicepresidencia de Gestión Contractual</t>
    </r>
    <r>
      <rPr>
        <b/>
        <sz val="11"/>
        <rFont val="Calibri"/>
        <family val="2"/>
        <scheme val="minor"/>
      </rPr>
      <t xml:space="preserve"> - Vicepresidencia Administrativa y Financiera</t>
    </r>
  </si>
  <si>
    <r>
      <t xml:space="preserve">Andrés Figueredo - </t>
    </r>
    <r>
      <rPr>
        <b/>
        <sz val="11"/>
        <rFont val="Calibri"/>
        <family val="2"/>
        <scheme val="minor"/>
      </rPr>
      <t>María Clara Garrido</t>
    </r>
  </si>
  <si>
    <r>
      <rPr>
        <b/>
        <sz val="11"/>
        <rFont val="Calibri"/>
        <family val="2"/>
        <scheme val="minor"/>
      </rPr>
      <t>Hallazgo 4. Administrativo - Reconocimiento valor histórico - Modo aeroportuario.</t>
    </r>
    <r>
      <rPr>
        <sz val="11"/>
        <rFont val="Calibri"/>
        <family val="2"/>
        <scheme val="minor"/>
      </rPr>
      <t xml:space="preserve"> La cuenta (9346) Cuentas de Orden Acreedora de Control - Bienes Recibidos de Terceros - Concesiones aeroportuarias a 31 de diciembre de 2014 incluye los valores transferidos por la Unidad Administrativa Especial - Aeronáutica Civil por concepto de los aeropuertos concesionados que fueron subrogados a la Agencia Nacional de Infraestructura con corte a 31 de diciembre de 2013 por $3.982.268 millones, este valor solo contiene información del año 2013 reportada por los concesionarios a la Aeronáutica Civil, la correspondiente a los años anteriores, se encuentra en proceso de depuración por parte de la Aeronáutica Civil. Si bien la causa no es atribuible a la Agencia Nacional de Infraestructura, se encuentra dentro del marco de sus competencias, adelantar las gestiones tendientes a obtener la totalidad de los documentos que garanticen el soporte y confiabilidad del registro contable. Lo anterior genera riesgo inherente y de control en el proceso de entrega de la totalidad de los documentos y registros de la información básica y suficiente por parte de la Aeronáutica Civil a la Agencia Nacional de Infraestructura como soporte para el registro contable. Si bien para la Agencia no afectó la razonabilidad de los estados contables, si podría generar obligaciones que inciden en su situación financiera.</t>
    </r>
  </si>
  <si>
    <t>Riesgo inherente y de control en la entrega de Aerocivil a la ANI</t>
  </si>
  <si>
    <t>Solicitar a la AERONAUTICA CIVIL la información contable (desde la firma del contrato hasta el 31 de diiembre de 2013)  de las concesiones aeroportuarias que administró hasta el 31 de diciembre de 2013.</t>
  </si>
  <si>
    <t>Gestionar la entrega de la totalidad de los documentos, soportes   y registros de  información básica y suficiente por parte de la Aeronáutica Civil.</t>
  </si>
  <si>
    <t xml:space="preserve">Gestionar y hacer seguimiento a las acciones formuladas, para contar con los soportes pertinentes para el registro contable. </t>
  </si>
  <si>
    <t>1. Comunicación a la Contraloría General de la República en la  que se sustente la necesidad de compartir el hallazgo con la  Unidad Administrativa Especial - Aeronáutica Civil. 
2.Solicitud de reiteración  de la entidad a la  Unidad Administrativa Especial - Aeronáutica Civil requiriendo la información  reportada por los concesionarios aeroportuarios 
3. En la medida en que se vaya recibiendo por parte de la Aerocivil la información que se requiere se procederá a realizar los registros contables pertinentes.</t>
  </si>
  <si>
    <t>Área contable - GIT Aeroportuario</t>
  </si>
  <si>
    <r>
      <t xml:space="preserve">Vicepresidencia de Gestión Contractual - </t>
    </r>
    <r>
      <rPr>
        <b/>
        <sz val="11"/>
        <rFont val="Calibri"/>
        <family val="2"/>
        <scheme val="minor"/>
      </rPr>
      <t>Vicepresidencia Administrativa y Financiera</t>
    </r>
  </si>
  <si>
    <t>Depuración registros contables</t>
  </si>
  <si>
    <r>
      <rPr>
        <b/>
        <sz val="11"/>
        <rFont val="Calibri"/>
        <family val="2"/>
        <scheme val="minor"/>
      </rPr>
      <t xml:space="preserve">Hallazgo 5. Administrativo - Diferencia en cuentas de orden y los registros de Invías y Aerocivil. </t>
    </r>
    <r>
      <rPr>
        <sz val="11"/>
        <rFont val="Calibri"/>
        <family val="2"/>
        <scheme val="minor"/>
      </rPr>
      <t xml:space="preserve"> El Saldo de la cuenta (9346) Cuentas de Orden -  Acreedoras de Control por $5.872.706 millones a 31 de diciembre de 2014 es razonable, excepto por el efecto que genera la diferencia por valor de $1.696.408 millones que presenta el saldo de esta cuenta en los Modos: Vial, Férreo y Aeroportuario y lo reconocido por Invías ($101.345 millones) y Aerocivil ($1.595.063 millones) en la cuenta (1720) Bienes de uso Público e Histórico y Cultural entregados a Terceros en Administración - Red Terrestre, Red Marítima y Aeroportuaria respectivamente, con corte a la misma fecha, como se describe en la siguiente tabla: Ver tabla 6 del informe de razonabilidad de los estados financieros
Lo anterior, originado por deficiencias en la aplicación efectiva de controles, tales como la oportunidad en el envío de los reportes de verificación y confrontación de las cifras que deben ser reportadas al Área de Contable por Invías y Aerocivil; este hecho tiene incidencia en la realidad financiera, económica y social de esta cuenta. Si bien para la Agencia no afecta la razonabilidad de los Estados Contables, si podrá generar obligaciones que inciden en su situación financiera.</t>
    </r>
  </si>
  <si>
    <t>Deficiencias en la entrega oportuna de reportes de verificación y confrontación por parte del Invías y Aerocivil</t>
  </si>
  <si>
    <t xml:space="preserve">Gestionar ante el INVIAS y la AEROCIVIL las solicitudes de información y/o documentación necesarias para las conciliaciones contables que se deben realizar con ellas. </t>
  </si>
  <si>
    <t>Conciliar la información contable que se vaya recibiendo por parte del INVIAS Y Aerocivil</t>
  </si>
  <si>
    <t>Emitir oficios al INVÍAS y a la Aerocivil y hacer los registros contables de la información que se vaya recibiendo.</t>
  </si>
  <si>
    <t>1. Oficios remitidos al INVIAS y a la AERONAUTICA requiriéndoles la información para las conciliaciones contables a que haya lugar. 
2. Realizar registros contables en la medida en que se reciba la información necesaria para el efecto por parte del INVIAS y AEROCIVIL.</t>
  </si>
  <si>
    <r>
      <rPr>
        <b/>
        <sz val="11"/>
        <rFont val="Calibri"/>
        <family val="2"/>
        <scheme val="minor"/>
      </rPr>
      <t>Hallazgo 6 - Administrativo - Revelación de zonas remanentes y/o zonas de terreno no utilizadas en los proyectos de concesión.</t>
    </r>
    <r>
      <rPr>
        <sz val="11"/>
        <rFont val="Calibri"/>
        <family val="2"/>
        <scheme val="minor"/>
      </rPr>
      <t xml:space="preserve"> En las notas a los Estados Contables, en relación con la cuenta (17) Bienes de Uso Público e Histórico y Cultural en Construcción y Servicio, no se reveló la situación de utilización real y/o riesgos de invasión en algunos predios representados en zonas remanentes y/o zonas de terreno no utilizadas en los proyectos de concesión de los modos: vial, férreo, portuario y aeroportuario; no obstante que a la fecha la Agencia Nacional de Infraestructura a través de la Gerencia Predial y la Oficina de Control Interno se encuentra en proceso de depuración a través de la información reportada por los concesionarios e interventores respecto de estos bienes concesionados, tal como lo manifestó en el oficio 2015-604-004492-1 del 3 de marzo de 2015, en los siguientes términos: "...Resultado de la misma, se pudo concluir que si bien es cierto se cuenta con información de la mayoría de los proyectos, es claro que: - Falta información de algunos proyectos, - Se percibe que en algunos casos no se entendió suficientemente el concepto de precio sobrante y área remanente, - Existe información que debe ser verificada con los documentos contentivos de los expedientes prediales, - Algunas de las situaciones encontradas debe ser verificada con visitas de campo, - Para cumplir con el trabajo requerido se necesita que las interventorías apoyen decididamente el trabajo". Con este hecho se observa que las notas a los estados contables no contienen la información básica y adicional necesaria para la adecuada interpretación cuantitativa y cualitativa de la situación financiera, económica y social; por lo que no permite conocer en tiempo real el estado y situación de los bienes del Estado. Lo anterior, indica deficiencias en la gestión institucional y comunicación entre las áreas que participan en el proceso para la depuración de la información básica y suficiente que garantice el registro y revelación que corresponde al Área de Contabilidad.</t>
    </r>
  </si>
  <si>
    <t>No se permite conocer el estado de utilización real y/o de riesgos de invasión en predios remanentes y/o no utilizados</t>
  </si>
  <si>
    <t xml:space="preserve">Respaldar la calidad,  cantidad y pertinencia de la información de las concesiones, el  autocontrol  diario de la gestión. Insumos que permitan precisar y  ampliar la información de las notas a los Estados Financieros. </t>
  </si>
  <si>
    <t>Vicepresidencia de Gestión Contractual,Vicepresidencia Ejecutiva,Vicepresidencia de Planeación,Riesgos y Entorno,Vicepresidencia Administrativa y Financiera</t>
  </si>
  <si>
    <r>
      <t xml:space="preserve">Vicepresidencia de Gestión Contractual - Vicepresidencia Ejecutiva - Vicepresidencia de Planeación, Riesgos y Entorno - </t>
    </r>
    <r>
      <rPr>
        <b/>
        <sz val="11"/>
        <rFont val="Calibri"/>
        <family val="2"/>
        <scheme val="minor"/>
      </rPr>
      <t>Vicepresidencia Administrativa y Financiera</t>
    </r>
  </si>
  <si>
    <t>Andrés Figueredo - Erika Dulcey - Jaime García - María Clara Garrido</t>
  </si>
  <si>
    <r>
      <t xml:space="preserve">Hallazgo 7. Administrativo - Otros Ingresos y Otros Gastos - Ajuste de Ejercicios Anteriores.  </t>
    </r>
    <r>
      <rPr>
        <sz val="11"/>
        <rFont val="Calibri"/>
        <family val="2"/>
        <scheme val="minor"/>
      </rPr>
      <t>Como hecho posterior al periodo auditado se observa que en enero de 2015 la Agencia Nacional de Infraestructura registró en la cuenta (4815) Otros ingresos - Ajuste de ejercicios anteriores por $10.449 millones, por hechos relacionados y no reconocidos en la vigencia fiscal 2014 y consecuentemente afectó la cuenta (5815) Otros Gastos - Ajuste de ejercicios anteriores en igual cuantía. Situación originada por falta de aplicación oportuna y efectiva de control que permitiera el reconocimiento de los hechos causados de acuerdo con el principio de Devengo o Causación durante el año 2014; hecho que admite la existencia de riesgos inherentes y de control en el proceso de registro que afecta el resultado del ejercicio y consecuentemente el Patrimonio Institucional. La Agencia en su respuesta refiere aspectos legales previstos en el Régimen de Contabilidad Pública - Ajustes de Ejercicios Anteriores. Sin embargo, por tratarse de un hecho identificable en tiempo real, de acuerdo con los controles establecidos por la Agencia, es factible mitigar el riesgo inherente en este proceso y realizar la causación en el momento en que surjan los derechos y obligaciones.</t>
    </r>
  </si>
  <si>
    <t>Reforzar el proceso de  requerimientos de  información a los Grupos Internos de trabajo misionales  de fuentes externas con la  antelación que permita el análisis y el registro contable oportuno y pertinente estableciendo fechas límites de corte</t>
  </si>
  <si>
    <t>Obtener información contable de terceros de manera oportuna.</t>
  </si>
  <si>
    <t>1. Reporte información de peajes a dic 31-2015
2. Conciliación entre la información reportada por el concesionario y la fiducia. 
3. Contrato estándar 4G</t>
  </si>
  <si>
    <r>
      <rPr>
        <b/>
        <sz val="11"/>
        <rFont val="Calibri"/>
        <family val="2"/>
        <scheme val="minor"/>
      </rPr>
      <t>Hallazgo 1. Cumplimiento del Plan de Acción de 2014. (A)</t>
    </r>
    <r>
      <rPr>
        <sz val="11"/>
        <rFont val="Calibri"/>
        <family val="2"/>
        <scheme val="minor"/>
      </rPr>
      <t xml:space="preserve">
A pesar que la Entidad reporto un nivel de cumplimiento del 71.8% en todas sus actividades propuestas en el Plan de Acción 2014, evaluadas 74 metas institucionales consolidadas, que corresponden a las que la Entidad realice seguimiento periódico y sobre las que rindió cuenta a la ciudadanía, la ANI presentó cumplimiento de metas del 51%. Teniendo menor logro el modo carretero con un 20% de ejecución y el modo férreo con 40%. </t>
    </r>
  </si>
  <si>
    <t>Incumplimiento general de metas propuestas en el Plan de Acción 2014</t>
  </si>
  <si>
    <t xml:space="preserve">
1- Seguimiento oportuno y periodico al Plan de Acción.
2- Fomento de las Buenas Practicas al Plan de Acción.
3.- Revisión y Ajuste a los  procedimientos del Plan de Acción.</t>
  </si>
  <si>
    <t xml:space="preserve">
1- Plan de Acción aprobado (1)
2- Informe ANI CÓMO VAMOS (12)
3- Informe Seguimiento Trimestral Plan de Acción (4)
4- Mesa de trabajo para evaluar el  seguimiento del Plan de Acción (1)
5- Taller PHVA (1)
6- Taller Elaboración planes de acción e indicadores. (1)
7- Instructivo SEPG-I-006 Metodología Plan de Acción (1)
8- Procedimiento GCSP-P-026 Definición de Metas Anuales por Concesión (1)
9- Informe de cierre</t>
  </si>
  <si>
    <t>2014R</t>
  </si>
  <si>
    <r>
      <t xml:space="preserve">Hallazgo 2. Recursos de proyectos viales Ruta del Sol 1, 2, 3 y transversal de las Américas en patrimonio autónomos. (A y D)
</t>
    </r>
    <r>
      <rPr>
        <sz val="11"/>
        <rFont val="Calibri"/>
        <family val="2"/>
        <scheme val="minor"/>
      </rPr>
      <t>La Agencia Nacional de Infraestructura a 31/12/2014 trasladó para el desarrollo de los contratos de Concesión Vial 001, 002, 007 y 008 de 2010 (Ruta del Sol 1, Ruta del Sol 2, Ruta del Sol 3 y transversal de las Américas) $5,070,027.3 millones y por concepto de recaudo de peajes $953,782.3 millones. Sin embargo, a 31/12/2014, se encontraban en Patrimonio Autónomo $3,626,983 millones, equivalente al 71.53% respecto al total trasladado; recursos que refleja que los proyectos viales a desarrollar a través de los citados contratos de concesión no se han desarrollado de conformidad con lo inicialmente pactado y por tanto, los recursos no se han empleado para los fines destinados, generando riesgo en el cumplimiento del objetivo trazado como es la mejora de la infraestructura vial para incrementar la competitividad, promover el crecimiento económico y mejorar la calidad de vida de los colombianos determinado en los respectivos Conpes 3571 y 3612 de 2009.</t>
    </r>
  </si>
  <si>
    <t>No se han empleado los recursos asignados para los fines destinados, generando riesgo en el cumplimiento del objetivo trazado como es la mejora de la infraestructura vial</t>
  </si>
  <si>
    <t>Ruta del Sol Sector 2
Establecer mecanismos orientados a mejorar el consumo de los recursos aportados por el Estado.
La entidad a traves de modificaciones contractuales ha mejorado y agilizado el sistema de acceso a los recursos por parte de la Concesinaria Ruta del Sol SA.S, haciendolo más eficiente, como se puede evidenciar con la suscripción del otrosi No. 7 y  Otrosi No. 9. 
RUTA I
Demostrar que esta modalidad de pago evita desplazamientos de inversión, y pagos de intereses, que son empleados para los fines destinados y que son ejecutados en relación con elavance de obra del proyecto
RUTA III
Demostrar que esta modalidad de pago evita desplazamientos de inversión, que son empleados para los fines destinados y que son ejecutados en relación con elavance de obra del proyecto</t>
  </si>
  <si>
    <t>Ruta del Sol 2:
Mejorar el empleo de los recursos asignados por el Estado a los proyectos
Agilizar el proceso de pago de  los recursos de Aportes ANI que se encuentran en el Patrimonio Autónomo.</t>
  </si>
  <si>
    <r>
      <rPr>
        <b/>
        <sz val="11"/>
        <rFont val="Calibri"/>
        <family val="2"/>
        <scheme val="minor"/>
      </rPr>
      <t>Ruta del Sol Sector 2</t>
    </r>
    <r>
      <rPr>
        <sz val="11"/>
        <rFont val="Calibri"/>
        <family val="2"/>
        <scheme val="minor"/>
      </rPr>
      <t xml:space="preserve">
 - Informe que describa as condiciones del contrato desde  el punto de vista técnico,  juridico y financiero.
- Documentos contractuales que reflejan los mecanismos para acceder a los recursos.
- Acuerdos conciliatorios que dieron origen al Otrosi No. 9
</t>
    </r>
    <r>
      <rPr>
        <b/>
        <sz val="11"/>
        <rFont val="Calibri"/>
        <family val="2"/>
        <scheme val="minor"/>
      </rPr>
      <t>Transversal de las Américas</t>
    </r>
    <r>
      <rPr>
        <sz val="11"/>
        <rFont val="Calibri"/>
        <family val="2"/>
        <scheme val="minor"/>
      </rPr>
      <t xml:space="preserve">
- Remitir un concepto técnico, jurídico y financiero que de cuenta de las características del Contrato de Concesión N°008 de 2010, dentro de las cuales se tiene que establecer el tiempo, obtención de recursos para su ejecución, VPIT, pago y definición financiera de los recursos que se encuentran en el patrimonio auntónomo.  
- Modificatorios al contrato de concesión con el fin de flexibilizar los pagos al concesionario
-  Asegurar que los recursos correspondientes a vigencias futuras se encuentran acordes a los avances planeados para los proyectos de 4G.
</t>
    </r>
    <r>
      <rPr>
        <b/>
        <sz val="11"/>
        <rFont val="Calibri"/>
        <family val="2"/>
        <scheme val="minor"/>
      </rPr>
      <t>RUTA I</t>
    </r>
    <r>
      <rPr>
        <sz val="11"/>
        <rFont val="Calibri"/>
        <family val="2"/>
        <scheme val="minor"/>
      </rPr>
      <t xml:space="preserve">
Realizar un informe con antecedentes del Contrato de Concesion, en el cual se incluya el Evento Eximente de Responsabilidad por inejecución del tramo I, adicionalmente el soporte de la modalidad de pago que evita desplazamientos de inversión con base al modelo de estructuracion de los proyectos de Ruta del Sol, se adjunta otrosíes con modificaciones de pago y modelo estandar de 4G que contiene la forma de pago similar
</t>
    </r>
    <r>
      <rPr>
        <b/>
        <sz val="11"/>
        <rFont val="Calibri"/>
        <family val="2"/>
        <scheme val="minor"/>
      </rPr>
      <t>RUTA III</t>
    </r>
    <r>
      <rPr>
        <sz val="11"/>
        <rFont val="Calibri"/>
        <family val="2"/>
        <scheme val="minor"/>
      </rPr>
      <t xml:space="preserve">
Realizar un informe con antecedentes jurídicos, técnicos y financieros en el que se indique que la modalidad de pago evita desplazamientos de inversión, que son empleados para los fines destinados y que son ejecutados en relación con elavance de obra del proyecto, se adjunta otrosíes con modificaciones de pago y modelo estandar de 4G que contiene la forma de pago similar</t>
    </r>
  </si>
  <si>
    <r>
      <rPr>
        <b/>
        <sz val="11"/>
        <rFont val="Calibri"/>
        <family val="2"/>
        <scheme val="minor"/>
      </rPr>
      <t>Correctivo
Ruta del Sol Sector 2 (fecha terminación 30 sept 2016 con memorando No. 2016-300-011515-3 del 23 sept de 2016 se prorroga para 30 de nov de 2016)</t>
    </r>
    <r>
      <rPr>
        <sz val="11"/>
        <rFont val="Calibri"/>
        <family val="2"/>
        <scheme val="minor"/>
      </rPr>
      <t xml:space="preserve">
1. Informe de antecedentes de contenido técnico,  juridico y financiero. 
2. Otrosi No 7 con estudios previos 
3. Otrosi No. 9 con estudios previos 
4. Acuerdos conciliatorios que dieron origen a Otrosi No. 9
</t>
    </r>
    <r>
      <rPr>
        <b/>
        <sz val="11"/>
        <rFont val="Calibri"/>
        <family val="2"/>
        <scheme val="minor"/>
      </rPr>
      <t>Transversal de las Américas (fecha de terminación 30 jul 2017)</t>
    </r>
    <r>
      <rPr>
        <sz val="11"/>
        <rFont val="Calibri"/>
        <family val="2"/>
        <scheme val="minor"/>
      </rPr>
      <t xml:space="preserve">
1. Concepto Técnico - Jurídico - Financiero en el que se explique las condiciones del Contrato de Concesión N°008 de 2010.
2. Otrosíes al contrato de concesión
3. Concepto financiero que de cuenta de los movimientos de fiducia para pago de hitos.
</t>
    </r>
    <r>
      <rPr>
        <b/>
        <sz val="11"/>
        <rFont val="Calibri"/>
        <family val="2"/>
        <scheme val="minor"/>
      </rPr>
      <t>RUTA I (fecha de terminación 31 dic 2016)</t>
    </r>
    <r>
      <rPr>
        <sz val="11"/>
        <rFont val="Calibri"/>
        <family val="2"/>
        <scheme val="minor"/>
      </rPr>
      <t xml:space="preserve">
1) Otrosí No. 5 y 8.           
2) Informe Integral ( se explica el alcance del Otrosi  5 y 8 a la luz del Hallazgo) 
3) Modelo Estructuración Ruta del Sol
4) Informe GZ, Informe final SCI
</t>
    </r>
    <r>
      <rPr>
        <b/>
        <sz val="11"/>
        <rFont val="Calibri"/>
        <family val="2"/>
        <scheme val="minor"/>
      </rPr>
      <t>RUTA III (fecha de terminación 31 dic 2016)</t>
    </r>
    <r>
      <rPr>
        <sz val="11"/>
        <rFont val="Calibri"/>
        <family val="2"/>
        <scheme val="minor"/>
      </rPr>
      <t xml:space="preserve">
1) Informe de supervisión con antecedentes jurídicos, técnicos y financieros
2) Otrosi No. 4 y 7
</t>
    </r>
    <r>
      <rPr>
        <b/>
        <sz val="11"/>
        <rFont val="Calibri"/>
        <family val="2"/>
        <scheme val="minor"/>
      </rPr>
      <t>Preventivo</t>
    </r>
    <r>
      <rPr>
        <sz val="11"/>
        <rFont val="Calibri"/>
        <family val="2"/>
        <scheme val="minor"/>
      </rPr>
      <t xml:space="preserve">
1. Manual de Interventoría y Supervisión
2. Procedimiento de Supervisión
3. Contrato estandar 4G
</t>
    </r>
    <r>
      <rPr>
        <b/>
        <sz val="11"/>
        <rFont val="Calibri"/>
        <family val="2"/>
        <scheme val="minor"/>
      </rPr>
      <t xml:space="preserve">Informe de cierre
</t>
    </r>
    <r>
      <rPr>
        <sz val="11"/>
        <rFont val="Calibri"/>
        <family val="2"/>
        <scheme val="minor"/>
      </rPr>
      <t>1. Informe de cierre</t>
    </r>
  </si>
  <si>
    <t>CR_Ruta del Sol - Sector 1,CR_Ruta del Sol - Sector 2,CR_Ruta del Sol - Sector 3,CR_Transversal de las Américas - Sector 1</t>
  </si>
  <si>
    <t>Ruta del Sol I - Ruta del Sol II - Ruta del Sol III
Transv Américas</t>
  </si>
  <si>
    <t>DISCIPLINARIA Y ADMINISTRATIVA</t>
  </si>
  <si>
    <r>
      <t xml:space="preserve">Hallazgo 3. Oportunidad Modernización y Expansión del Aeropuerto El Dorado, Contrato de Concesión 6000169 OK. (A).
</t>
    </r>
    <r>
      <rPr>
        <sz val="11"/>
        <rFont val="Calibri"/>
        <family val="2"/>
        <scheme val="minor"/>
      </rPr>
      <t>El Contrato de Concesión del Aeropuerto El Dorado, en los ocho (8) años que lleva de ejecución, a 30/06/2015 ha sido modificado por doce (12) otrosíes, lo que ha generado, entre otros aspectos, la extensión de la etapa de modernización y expansión del proyecto en 58 meses más de lo establecido en el contrato, que representa un 96% más del tiempo inicial.
La etapa de modernización y expansión, de acuerdo a la Cláusula 24 del citado contrato, tenía previsto una duración de 60 meses, con las modificaciones surtidas, se ha prolongado su plazo hasta el 31/01/2017. Igualmente, los seis (6) hitos de obras definidos para desarrollarse en dicha etapa, con las modificaciones, se han aumentado en cuatro (4) hitos más.</t>
    </r>
  </si>
  <si>
    <t>Se ha generado, la extensión de la etapa de modernización y expansión del proyecto en 58 meses más de lo establecido en el contrato, que representa un 96% más del tiempo inicial.</t>
  </si>
  <si>
    <t>Establecer un mecanismo que permita integrar los diferentes contratistas y proyectos que confluyen en el Aeropuerto</t>
  </si>
  <si>
    <t>Reducir las desviaciones frente a la programación establecida a través de un monitoreo y control especializado</t>
  </si>
  <si>
    <t>Contratar servicio de Program Manager
Elaborar cronograma maestro del proyecto
Desarrollar comités de gerencia con la participación de la ANI, Aerocivil y contratistas y elaborar los respectivos informes de seguimiento
Implementar los lineamientos del Manual de Interventoría y Supervisión</t>
  </si>
  <si>
    <t>1. Contrato de servicio de Program Manager
2. Cronograma maestro Aeropuerto Internacional El Dorado
3. Actas de reunión de seguimiento
4. Informe de Interventoría
5. Informe integral de Supervisión (PM)
6. Manual de Interventoría y Supervisión
7. Informe de Cierre</t>
  </si>
  <si>
    <t>CA_Aeropuerto el Dorado</t>
  </si>
  <si>
    <t>Aeropuerto El Dorado</t>
  </si>
  <si>
    <t>INF 9 Rad. 2016-409-119125-2
pag. 8</t>
  </si>
  <si>
    <t>Aeroportuario</t>
  </si>
  <si>
    <r>
      <rPr>
        <b/>
        <sz val="11"/>
        <rFont val="Calibri"/>
        <family val="2"/>
        <scheme val="minor"/>
      </rPr>
      <t>Hallazgo 4. Separación Redes Eléctricas y de Telecomunicaciones. (A)</t>
    </r>
    <r>
      <rPr>
        <sz val="11"/>
        <rFont val="Calibri"/>
        <family val="2"/>
        <scheme val="minor"/>
      </rPr>
      <t xml:space="preserve">
EI numeral 9.1 del Apéndice C del Contrato de Concesión 6000169-OK de 2006 le asigna la responsabilidad al concesionario, de adelantar las actividades de división del sistema de distribución de energía eléctrica y telecomunicaciones, para el sistema de distribución eléctrica, la obligación consiste en suministrar una red independiente redundante con sus generadores diesel, encargada de soportar los servicios aeronáuticos cuya responsabilidad de operación y mantenimiento recae sobre la Aerocivil: Red Eléctrica Aeronáutica -REAN-. La segunda, para soportar los servicios aeroportuarios: Red Eléctrica Aeroportuaria -REAP-, a cargo del Concesionario.
Estas redes debieron ser construidas en desarrollo de los hitos 6, 7 y 8 de la etapa de modernización y se contemplaba su finalización en 2012, 2013 y 2014, respectivamente. Sin embargo, las obras y equipos correspondientes a la red REAN no han sido entregadas a la Aerocivil para su operación, ya que si bien la red se encuentra instalada, a junio de 2015, no se encontraba energizada, debido a que no se han concluido la gestión con la firma comercializadora de energía para su operación.</t>
    </r>
  </si>
  <si>
    <t>Las obras y equipos correspondientes a la red REAN y a la red REAP no han sido entregadas a la Aerocivil para su operación</t>
  </si>
  <si>
    <t>Completar la entrega de la red eléctrica aeronáutica. (La red eléctrica Aeroportuaria se entregará según lo pactado en el contrato, al final de la concesión)</t>
  </si>
  <si>
    <t>Cumplir las obligaciones contractuales</t>
  </si>
  <si>
    <t>Realizar visitas de campo para la revisión del avance de la construcción y puesta a punto de las redes para el recibo por parte de la Aerocivil.
Certificación de la terminación y entrega de las redes REAN
Manual de Interventoría y Supervisión</t>
  </si>
  <si>
    <t>1. Actas de comité de la Interventoría Técnica con el acompañamiento de Aerocivil, ANI y OPAIN.
2. Informe de interventoría registrando la entrega de las redes eléctricas REAN
3. Acta de verificación sobre entrega de las redes eléctricas REAN a la Aerocivil
4. Pronunciamiento sobre el esquema de responsabilidad frente a la operación de las redes eléctricas REAP, según lo establecido en el contrato de concesión
5. Manual de Interventoría y Supervisión
6. Informe de cierre</t>
  </si>
  <si>
    <t>INF 9 Rad. 2016-409-119125-2
pag. 10</t>
  </si>
  <si>
    <t>Gestión de redes</t>
  </si>
  <si>
    <r>
      <t xml:space="preserve">Hallazgo 5. Pago de Sanción por Terminación del Contrato de Arriendo entre el Concesionario con el contratista del Contrato OP-COM-AE-09. (A y D)
</t>
    </r>
    <r>
      <rPr>
        <sz val="11"/>
        <rFont val="Calibri"/>
        <family val="2"/>
        <scheme val="minor"/>
      </rPr>
      <t>El  concesionario pagó $23,422.5 millones el 9/01/2015 con recursos del Patrimonio Autónomo, una sanción de US$10.0 millones, causada por la terminación anticipada del Contrato OP-COM-AE-09 suscrito con el Operador del Terminal de Carga del Aeropuerto El Dorado y la Sociedad Concesionaria Operadora Aeroportuaria Internacional El Dorado. El pago de esta sanción, no hace parte de los costos y gastos del proyecto, por ende de acuerdo con el Contrato de Concesión, el pago no debió ser asumido por el Fideicomiso; el concesionario es el responsable de la explotación comercial del área concesionada. Lo anterior generó una disminución del saldo de la subcuenta principal en $23,422.5 millones, lo que incrementa el riesgo que el concesionario utilice recursos del fideicomiso para cubrir sus obligaciones directas. Es importante expresar que el fin de la subcuenta principal del fideicomiso es el pago de todos los costos y gastos del proyecto salvo el pago de la interventoría.</t>
    </r>
  </si>
  <si>
    <t>Se utilizaron recursos de la subcuenta principal del Patrimonio Autónomo, para el pago de sanción por terminación anticipada del Contrato de Arriendo</t>
  </si>
  <si>
    <t>Incorporar documento soporte para el manejo de las subcuentas de la fiducia, ante eventos como el pago de indemnizaciones ante la terminación anticipada de contratos. Analisis jurídico de abogado externo.</t>
  </si>
  <si>
    <t>Asegurar el adecuado control y trazabilidad de los dineros que ingresan a las subcuentas de la fiducia.</t>
  </si>
  <si>
    <t>1. Generar un documento que explique el manejo de las subcuentas que se dio ante el evento de pago de la indemnización que se dio por la terminación anticipada del contrato del contratista
2. Instrucción para los supervisores e interventoría  que indique que todos los elementos que afecten la contraprestación a recibir por el Estado, debe contar con justificaciones documentadas de las deducciones a la misma.
3. Concepto abogado externo.
4. Informe de cierre</t>
  </si>
  <si>
    <t>1. Informe integral con el manejo dado en las subcuentas de la fiducia para el pago de la indemnizaciones por terminación anticipada del contrato del contratista.
2. Instrucción a supervisores e interventoría para el adecuado soporte de las deducciones dadas a la contraprestación.
3. Concepto abogado externo.
4. Informe de cierre</t>
  </si>
  <si>
    <t>Estudio I
 INF 2 Rad. 2016-409-054482 pag. 11
INF 9 Rad. 2016-409-119125-2
pag. 4
CONCEPTO JURÍDICO
Rad. 2016-409-117442-2</t>
  </si>
  <si>
    <t>Pago no debido con recursos del proyecto</t>
  </si>
  <si>
    <r>
      <t xml:space="preserve">Hallazgo 6. Servicios de Carros para Equipaje. (A)
</t>
    </r>
    <r>
      <rPr>
        <sz val="11"/>
        <rFont val="Calibri"/>
        <family val="2"/>
        <scheme val="minor"/>
      </rPr>
      <t>El concesionario de acuerdo al Apéndice F, Especificaciones Técnicas de Operación, tiene como obligación contractual, proporcionar el servicio de carros para equipaje de pasajeros en las salas de reclamo de equipajes, en los estacionamientos y en los accesos a las terminales de pasajeros. 
Para cumplir con esta obligación, el concesionario suscribió el Contrato OP-DC- EC-T2-0085-12, donde se estableció un pago mensual al concesionario a título de contraprestación, por el derecho a adelantar la explotación comercial de los servicios y en consecuencia, el concesionario diseñó el procedimiento servicio de carros equipaje autónomo Aeropuerto Internacional EI Dorado. El contratista recepciona recursos, según la respuesta dada por la Entidad, estos son a título de depósito, por cuando los carros son entregados a los pasajeros en calidad de préstamo por el cual se debe dejar US 2 o $4000, sin embargo, no se hace claridad a los usuarios que se trata de un depósito devolutivo, si retornan el carro.</t>
    </r>
  </si>
  <si>
    <t>No se evidencia que el concesionario realice el seguimiento a los recursos que recauda el contratista cuando no son reintegrados a los usuarios. No están siendo objeto de registro y contabilización en el Fideicomiso.</t>
  </si>
  <si>
    <t>Aumentar la información a los usuarios en la necesidad de devolver los carros de equipaje y la respectiva devolución del depósito</t>
  </si>
  <si>
    <t>Mejorar la tasa de devolucion del depósito consignado.
Aumentar los canales de información  al usuario sobre el reintegro de los recursos dados en depósito.</t>
  </si>
  <si>
    <t>Requerir al concesionario para que incremente los mecanismos para dar a conocer a los usuarios de los carros de equipajes el procedimieno que asegure la disponibilidad y el retorno eficiente de los carros de equipaje.</t>
  </si>
  <si>
    <t>1. Verificación por parte de la Interventoria Operativa a través de su informe Mensual, con respecto a las medidas de difusión a los usuarios sobre la devolución del depósito
2. Concepto jurídico que detalle el mecanismo asociado con el depósito por el uso de los carros de equipaje (apéndice F del contrato)
3. Manual de Interventoría y Supervisión
4. Informe de cierre</t>
  </si>
  <si>
    <t>INF 9 Rad. 2016-409-119125-2
pag. 12</t>
  </si>
  <si>
    <r>
      <t xml:space="preserve">Hallazgo 7. Encuestas de Satisfacción y Planes de Acción. (A)
</t>
    </r>
    <r>
      <rPr>
        <sz val="11"/>
        <rFont val="Calibri"/>
        <family val="2"/>
        <scheme val="minor"/>
      </rPr>
      <t>Al analizar los resultados de la encuesta de satisfacción practicada en julio de 2014 a usuarios del Aeropuerto Internacional EI Dorado, dando cumplimiento al numeral 3.3.1 del Apéndice F, Especificaciones Técnicas de Operación, se observó incumplimiento de los indicadores de calidad del servicio: Disponibilidad de servicios de telecomunicaciones, Calidad en la recepción y atención de quejas y reclamos, Terminal de Carga, Calidad y limpieza de las instalaciones sanitarias en las áreas públicas del nuevo terminal de carga y Disponibilidad de servicios de telecomunicaciones</t>
    </r>
  </si>
  <si>
    <t>Incumplimiento de los indicadores de calidad de servicio.</t>
  </si>
  <si>
    <t>Definir e implementar plan de acción asociado con los resultados de la encuesta de satisfacción y medir nuevamente su efecto en la percepción en los usuarios</t>
  </si>
  <si>
    <t>Mejorar los indicadores de percepción de calidad de los usuarios</t>
  </si>
  <si>
    <t>Verificar la implementación del plan de acción generado a partir de la encuesta de satisfacción 2014
Evaluar nuevamente la satisfacción de los usuarios</t>
  </si>
  <si>
    <t>1. Informe de interventoría sobre implementación de plan de acción asociado a encuesta de satisfacción a usuarios 2014
2. Encuesta de satisfacción a usuarios 2016
3. Manual de Interventoría y Supervisión
4. Informe de cierre</t>
  </si>
  <si>
    <t>INF 9 Rad. 2016-409-119125-2
pag. 13</t>
  </si>
  <si>
    <r>
      <t xml:space="preserve">Hallazgo 8. Integración de los Sistemas de Información. (A)
</t>
    </r>
    <r>
      <rPr>
        <sz val="11"/>
        <rFont val="Calibri"/>
        <family val="2"/>
        <scheme val="minor"/>
      </rPr>
      <t>El procedimiento de coordinación con Control de Tráfico Aéreo -CTA-, no cuenta con un sistema automatizado de integración entre el centro de operaciones del concesionario, el control de tráfico aéreo y la Gestión de la Unidad de Flujo, que proporcione la información sobre la demanda en casos de sustituciones o cancelaciones, demoras y así gestionar mejor la capacidad y demanda de los recursos en todos las etapas de planificación en el lado aire como en lado tierra, para que las operaciones aéreas se lleven a cabo y evitar congestión.
El concesionario si bien realiza una planificación inicial con la información suministrada por Aerocivil en cuanto a los servicios de plataformas y posiciones de estacionamiento (asignación de puentes de abordaje y posiciones remotas, etc.), el cargue de la programación es manual y en el momento que se presenten contingencias no cuenta con la información en tiempo real que le permita sortearlas. Aspecto, que va en deterioro de la calidad del servicio a los usuarios y la eficiencia operacional del Aeropuerto.</t>
    </r>
  </si>
  <si>
    <t>Falta de integración entre los sistemas de información del centro de operaciones del concesionario, el control de tráfico aéreo y  la gestión de la unidad de flujo.</t>
  </si>
  <si>
    <t>Definir los elementos de la operación aeroportuaria y aeronáutica que deben integrarse y evaluar la viabilidad de dicha integración</t>
  </si>
  <si>
    <t>Obtener decisión de integración de los elementos en que sea posible</t>
  </si>
  <si>
    <t>1. Definición de elementos de la operación aeroportuaria y aeronáutica que eventualmente deberían integrarse.
2. Pronunciamiento de la autoridad aeronática sobre la viabilidad de la integración
3. Informe de cierre</t>
  </si>
  <si>
    <t>INF 9 Rad. 2016-409-119125-2
pag. 14</t>
  </si>
  <si>
    <t>Falta integración sistemas de información</t>
  </si>
  <si>
    <r>
      <t xml:space="preserve">Hallazgo 9. Confluencia de dos concesionarios, en las intervenciones de la pista norte. (A)
</t>
    </r>
    <r>
      <rPr>
        <sz val="11"/>
        <rFont val="Calibri"/>
        <family val="2"/>
        <scheme val="minor"/>
      </rPr>
      <t>En la pista norte del Aeropuerto El Dorado confluyen dos (2) concesionarios con obligaciones contractuales sobre la misma; el concesionario del Contrato 110-OP de 1995, con el mantenimiento de la pista y el concesionario que tiene a cargo el proyecto del Aeropuerto el Dorado con la ampliación del área de seguridad de extremo de pista, la construcción de la superficie de protección antierosión y la bahía occidental fase II y adicionalmente Aerocivll, con la intervención de las redes eléctricas de la pista y los permisos para el desplazamiento del umbral de la pista norte.
El hecho de tener varios actores con responsabilidades en la pista, pese a que está definido el alcance técnico de cada uno, ha dificultado la ejecución de las obras, encontrándose que la ejecución de los proyectos de responsabilidad del concesionario del Aeropuerto el Dorado, está supeditado a la intervención de Aerocivll y a las labores de mantenimiento y a la repavimentación de la pista por el concesionario de la pista norte, sumado a que dichas obras solo pueden ejecutarse una vez se obtengan las ventanas operacionales por parte de la Agencia Nacional de Licencias Ambientales y se coordine y planee con el control de tránsito aéreo para no afectar la operatividad de la actividad aeroportuaria.</t>
    </r>
  </si>
  <si>
    <t>Dificultad para le ejecución de las obras por el hecho de tener varios actores con responsabilidades en la pista norte.</t>
  </si>
  <si>
    <t>1. Contrato de servicio de Program Manager
2. Cronograma maestro Aeropuerto Internacional El Dorado
3. Actas de reunión de seguimiento
4. Informe de Interventoría
5. Informe integral de Supervisión (PM)
6. Manual de Interventoría y Supervisión
7. Informe de cierre</t>
  </si>
  <si>
    <t>INF 9 Rad. 2016-409-119125-2
pag. 16</t>
  </si>
  <si>
    <r>
      <rPr>
        <b/>
        <sz val="11"/>
        <rFont val="Calibri"/>
        <family val="2"/>
        <scheme val="minor"/>
      </rPr>
      <t>Hallazgo 10. Cifras reportadas por el uso de puentes de abordaje. (A)</t>
    </r>
    <r>
      <rPr>
        <sz val="11"/>
        <rFont val="Calibri"/>
        <family val="2"/>
        <scheme val="minor"/>
      </rPr>
      <t xml:space="preserve">
De acuerdo a la información registrada en el informe de la interventoría operativa sobre las estadísticas de uso de posiciones de contacto y de posiciones remotas, tanto de llegada como de salida, las cifras reportadas para los meses de marzo, mayo y junio de 2013, son inferiores a las presentadas en el resto de los meses de 2013 y 2014, la sumatoria de estas posiciones son aproximadamente una 4 parte de los promedios mensuales.
Información que no es consistente con el comportamiento ascendente que presentan los ingresos brutos por concepto de derecho de uso de puentes de abordaje nacional e Internacional para el mismo período, reflejando con ello que las cifras que venía reportando la interventoría operativa en sus informes mensuales para los meses indicados, se encuentran subestimadas y no reflejan toda la información sobre la operación de posiciones de contacto y posiciones remotas en el aeropuerto, reflejando con ello deficiencias en las actividades y
procedimientos de auditoría relacionados con el análisis de información reportada por el concesionario.</t>
    </r>
  </si>
  <si>
    <t>Inconsistencias en la información estadística de uso de posiciones de contacto y remotas, tanto de llegada como de salida.</t>
  </si>
  <si>
    <t>Requerir al Concesionario para que le presente un alcance y la actualizacion de la informacion real del uso de puentes de abordaje y posiciones remotas y fortalecer el respectivo monitoreo por parte de la interventoría y la supervisión</t>
  </si>
  <si>
    <t>Contar con información confiable sobre el uso de posiciones de contacto y de posiciones remotas, tanto de llegada como de salida presentado por el concesionario.</t>
  </si>
  <si>
    <t xml:space="preserve">Revisar las cifras suministradas por el Concesionario para que no se presenten errores involuntarios </t>
  </si>
  <si>
    <t>1. Informe actualizado del concesionario 
2. Informe de Verificación por parte de la Interventoria Operativa sobre las cifras presentadas
3. Manual de Interventoría y Supervisión
4. Informe de cierre</t>
  </si>
  <si>
    <t>INF 9 Rad. 2016-409-119125-2
pag. 17</t>
  </si>
  <si>
    <r>
      <t xml:space="preserve">Hallazgo 11. Estadística sobre conformidad en Plataforma. (A)
</t>
    </r>
    <r>
      <rPr>
        <sz val="11"/>
        <rFont val="Calibri"/>
        <family val="2"/>
        <scheme val="minor"/>
      </rPr>
      <t>De acuerdo a las estadísticas de las infracciones o irregularidades en plataforma que lleva la interventoría operativa desde el 2009 hasta el 2014, se observó incremento en el número de infracciones que se cometen en la plataforma o en las áreas de movimiento de las aeronaves, denotando deficiencias en el control que se ejerce por parte del personal de inspección y control (inspectores) del concesionario, las exigencias de capacitación y la adopción de procedimientos del Sistema de Gestión Operacional del aeropuerto (SMS). Aspecto que podría afectar la calidad de las operaciones que se realizan en el lado aire y genera el riesgo de que se produzcan daños materiales a la infraestructura del aeropuerto o daños corporales producto de un accidente.</t>
    </r>
  </si>
  <si>
    <t>Deficiencias en el control que se ejerce por parte del personal de inspección y control (inspectores) del concesionario, las exigencias de capacitación y la adopción de procedimientos del Sistema de Gestión Operacional del aeropuerto (SMS)</t>
  </si>
  <si>
    <t>Definir e implementar acciones que permitan que en un área donde confluyen tanto la actuación humana como de equipos se minimicen los riesgos.</t>
  </si>
  <si>
    <t xml:space="preserve">Disminuir la estadística de irregularidades registradas en plataforma </t>
  </si>
  <si>
    <t>Confrontar las estadísticas presentadas por el concesionario respecto del área de plataforma inicial con el área de plataforma actual de manera que se evidencie el análisis de las anomalías y la toma de acciones correctivas y preventivas según aplique.</t>
  </si>
  <si>
    <t>1. Verificación por parte de la Interventoria Operativa a través de su informe Mensual, sobre la planeación y ejecución de acciones para reducir esta estadística
2. Manual de Interventoría y Supervisión
3. Informe de cierre</t>
  </si>
  <si>
    <t>INF 9 Rad. 2016-409-119125-2
pag. 18</t>
  </si>
  <si>
    <r>
      <t xml:space="preserve">Hallazgo 12. Indicadores de Operación y Encuestas de medición de Nivel de Servicio. (A).
</t>
    </r>
    <r>
      <rPr>
        <sz val="11"/>
        <rFont val="Calibri"/>
        <family val="2"/>
        <scheme val="minor"/>
      </rPr>
      <t>De acuerdo con el numeral Décimo del Otrosí 7 del 8/05/2012, se estableció que para la verificación del cumplimiento del Opex y los desembolsos semestrales que se realizarán al concesionario, se partirá de los indicadores para la Gestión de Operación, Mantenimiento y Reposición de Equipos. Asimismo, en el numeral Décimo Tercero de dicho Otrosí, se estableció que el concesionario contratará anualmente y a su costa estudios para medir el impacto de la nuevas obras (obras asociadas a la demolición y remplazo de la antigua terminal) una vez entren en servicio. Sin embargo, ni los indicadores de operación, ni la encuesta de satisfacción del servicio son conducentes a realizar una estimación del nivel de servicio efectivamente prestado a los usuarios y el impacto de las nuevas obras del aeropuerto, objeto de la modificación del contrato a través del Otrosí 7, máxime cuando el concesionario está recibiendo por esta infraestructura desembolsos adicionales por Capex y Opex.</t>
    </r>
  </si>
  <si>
    <t>Se encuentran debilidades en el  seguimiento y control ejercido por la interventoría operativa y la supervisión que realiza la ANI, tendientes a definir parámetros de medición que permitan evaluar la operación de las nuevas obras
del aeropuerto de forma mas objetiva</t>
  </si>
  <si>
    <t>Asegurar que todas las consideraciones definidas para una modificación contractual quede plasmada en la parte resolutiva del documento contractual</t>
  </si>
  <si>
    <t>1. Manual de Contratación
2. Procedimiento de modificaciones contractuales 
3. Res. Que crea y regula el comité de contratación
4. Res. 959 de 2013 - Bitácora de los proyectos</t>
  </si>
  <si>
    <t>1. Pronunciamiento sobre medición de indicadores y aplicación de encuestas adicionales, en el marco del otrosí 7 
2. Manual de Contratación
3. Procedimiento de modificaciones contractuales 
4. Res. Que crea y regula el comité de contratación
5. Res. 959 de 2013 - Bitácora de los proyectos
6. Informe de cierre</t>
  </si>
  <si>
    <t>INF 9 Rad. 2016-409-119125-2
pag. 19</t>
  </si>
  <si>
    <r>
      <rPr>
        <b/>
        <sz val="11"/>
        <rFont val="Calibri"/>
        <family val="2"/>
        <scheme val="minor"/>
      </rPr>
      <t>Hallazgo 13. Mantenimiento Vías de Acceso al Aeropuerto. (A y D)</t>
    </r>
    <r>
      <rPr>
        <sz val="11"/>
        <rFont val="Calibri"/>
        <family val="2"/>
        <scheme val="minor"/>
      </rPr>
      <t xml:space="preserve">
A diciembre de 2014, el concesionario incumplió los numerales 6.1.1 Determinación del Nivel de Deterioro Superficial del Pavimento en Asfalto o Concreto, 6.1.2 Evaluación de la Rugosidad, y el 6.1.3 Evaluación Estructural del Pavimento, del Apéndice G. Especificaciones técnicas de mantenimiento, donde se estipula que el valor del Índice de Condición del Pavimento (PCI) deberá ser superior a 90, y el índice de rugosidad (IRI) deberá ser menor de 3 m/km. Por cuanto:
en los informes de medición del índice de condición del aeropuerto, PCI, en las vías de acceso contractuales y vías nuevas en el aeropuerto El Dorado de los últimos dos trimestres, se presenta que el tramo 5 A presenta un PCI de 81 puntos que lo clasifica en el rango de Muy Bueno, en los dos (2) informes se relaciona que este valor está asociado a hundimiento y parcheo; igual situación se presenta en el tramo K3 de la Calzada D, a partir del trimestre de septiembre de 2014 presentó un valor de PCI de 89 puntos y en el tramo 2B a partir del trimestre diciembre de 2014 con un PCI de 86 puntos.</t>
    </r>
  </si>
  <si>
    <t>Se reflejan debilidades en el control que realiza la interventoría operativa y la ANl al concesionario para exigir el cumplimiento de las especificaciones técnicas de mantenimiento del contrato, desatendiendo presuntamente el numeral 2 del Artículo 5 de la Ley 80 de 1993 y el Artículo 83 de la Ley 1474 de 2011</t>
  </si>
  <si>
    <t>Ejecutar las obras de mantenimiento correspondientes
Fortalecer los lineamientos para la interventoría y supervisión de los proyectos</t>
  </si>
  <si>
    <t>Lograr que las vías de acceso cumplan con las especificaciones establecidas</t>
  </si>
  <si>
    <t>Comprobar que el concesionario realice a cabalidad el desarrollo de sus obligaciones contractuales de mantenimiento de acuerdo a lo establecido en el Apéndice G y el Plan de Mantenimiento del Aeropuerto y tomar acciones.</t>
  </si>
  <si>
    <t>1. Informe de la interventoría que certifique la ejecución de las obras y el cumplimiento de las especificaciones correspondientes
2. Manual de Interventoría y Supervisión
3. Informe de cierre</t>
  </si>
  <si>
    <t>INF 9 Rad. 2016-409-119125-2
pag. 6</t>
  </si>
  <si>
    <r>
      <rPr>
        <b/>
        <sz val="11"/>
        <rFont val="Calibri"/>
        <family val="2"/>
        <scheme val="minor"/>
      </rPr>
      <t>Hallazgo 14. Rendimientos financieros sobre el depósito en Garantía y otros conceptos, de que tratan los contratos de arrendamiento de espacios para la Explotación Comercial, que celebra el concesionario del aeropuerto El Dorado y Otros (A, D e IP)</t>
    </r>
    <r>
      <rPr>
        <sz val="11"/>
        <rFont val="Calibri"/>
        <family val="2"/>
        <scheme val="minor"/>
      </rPr>
      <t xml:space="preserve">
En virtud del Contrato 6000169-OK, el concesionario suscribió contratos de arrendamiento para la explotación comercial del Aeropuerto, encontrándose en una muestra seleccionada, que los terceros realizaron depósitos en garantía, cuyos rendimientos no hacen parte del ingreso bruto pese a que provienen de la explotación del área concesionada. Sin embargo, los recursos recibidos por anticipado estaban en cuentas de cartera colectiva del Fideicomiso, sin tenerse en cuenta como base del cálculo de los ingresos brutos, de donde proviene la remuneración de la Nación (46.16% de los Ingresos brutos). Por este concepto se dejaron de recibir en 2014 $1,418.8 millones, cifra que puede ascender teniendo en cuenta que se han recibido depósitos en garantía e ingresos por anticipado de vigencias anteriores por tanto se trasladará para Indagación Preliminar.</t>
    </r>
  </si>
  <si>
    <t xml:space="preserve">No se han tenido en cuenta los conceptos generadores de capital por efectos de la explotación comercial del aeropuerto y no se han realizado las acciones correspondientes que permitan recaudar la contraprestación debida o el pronunciamiento de los tribunales para el efecto.
</t>
  </si>
  <si>
    <t>Evaluar la pertenencia de los rendimientos financieros bajo las condiciones establecidas en el Contrato de Concesión y establecer acciones para su recuperación en caso de que aplique.</t>
  </si>
  <si>
    <t>Asegurar la distribución de los rendimientos financieros de acuerdo con el marco normativo aplicable al contrato</t>
  </si>
  <si>
    <t>1. Laudo arbitral 2012
2. Pronunciamiento integral sobre la pertenencia de los rendimientos financieros de cualquier recurso.
3. Concepto Abogado externo.
4. Informe de cierre</t>
  </si>
  <si>
    <t>FISCAL, DISCIPLINARIA Y ADMINISTRATIVA</t>
  </si>
  <si>
    <t xml:space="preserve">Estudio II
INF 2 Rad. 2016-409-054482 pag. 13
 INF.4
RADICADO NO. 2016-409-077657-2  Pag. 24
INF 9 Rad. 2016-409-119125-2
pag. 9
CONCEPTO JURÍDICO
Rad.
2016-409-117441-2
</t>
  </si>
  <si>
    <r>
      <t xml:space="preserve">Hallazgo 15. Costos incurridos en la Construcción, Operación y Mantenimiento del Sistema de Distribución de Combustibles por medio de Hidrantes. (A)
</t>
    </r>
    <r>
      <rPr>
        <sz val="11"/>
        <rFont val="Calibri"/>
        <family val="2"/>
        <scheme val="minor"/>
      </rPr>
      <t>Al analizar el Contrato BMO, que tiene por objeto la construcción de un sistema de distribución de combustibles mediante hidrantes y para la operación y mantenimiento de un sistema de distribución de combustibles mediante hidrantes y Refuelers suscrito por el concesionario del Aeropuerto el Dorado, se identificó cobros adicionales a los establecidos para la remuneración y la forma de pago al concesionario (Capitulo 111, numeral 3.02 y 3.03), sin que la ANI haya gestionado con el interventor el cumplimiento de dichas cláusulas</t>
    </r>
  </si>
  <si>
    <t xml:space="preserve">Se genera incertidumbre sobre la equivalencia de los costos que se están recuperando por la infraestructura instalada del proyecto frente a la inversión realizada y los costos de operación como lo define el contrato.
</t>
  </si>
  <si>
    <t>Solicitar  a la interventoría  financiera,  la inclusiòn del  esquema financiero de Abastecimiento decombustible  a aeronaves, de conformidad con  el apéndice F (Especificaciones Técnicas de  Operación)  numeral 7.4.3.3. Abastecimiento de Combustible a Aeronaves</t>
  </si>
  <si>
    <t>verificar el cumplimiento de entrega de esquema financiero del Abastecimiento de  Combustible de Aeronaves, dentro del informe de  interventorìa  financiera</t>
  </si>
  <si>
    <t>Verificar  que la interventoria financiera incluya en el informe mensual, el esquema financiero de Abastecimiento de Combustible a Aeronaves</t>
  </si>
  <si>
    <t>1.Oficio requiriendo a la  interventorìa financiera, la inclusion en los informes mensuales  el esquema financiero de abastecimiento de combustible a aeronaves (apéndice F numeral 7.4.3.3.)                                                                                                       
2. Informe mensual de  de  Interventoria Financiera.
3. Informe de cierre</t>
  </si>
  <si>
    <t>INF 9 Rad. 2016-409-119125-2
pag. 22</t>
  </si>
  <si>
    <r>
      <t xml:space="preserve">Hallazgo 16. Menores Inversiones en Obras, e Impacto en el VPIT. (A, D Y F)
</t>
    </r>
    <r>
      <rPr>
        <sz val="11"/>
        <rFont val="Calibri"/>
        <family val="2"/>
        <scheme val="minor"/>
      </rPr>
      <t>De acuerdo con los Otrosí 2 de 2013, 5 del 2014, 6 y 7 de 2015 y según el Informe de Interventoría de Junio del 2015, se realizaron cambios eliminando 19.90 kilómetros a construir (-19.90 km) y adicionaron 24.78 kilómetros para mejoramiento y rehabilitación (+24.78 km), para un total de 4.88 km más a los acordados inicialmente en el contrato de concesión, pasando así de 714 km a 718.9 km. Al haberse desplazado el cronograma del Plan de Obras, por la reducción de kilómetros a construir y la adición de kilómetros para mejorar y/o rehabilitar, también cambia el Valor Presente de los Ingresos Totales (VPIT); como bien se entiende que el costo por kilómetro construido es más alto que el del kilómetro mejorado y/o rehabilitado, la inversión en estas obras también se redujo, afectando así el VPIT del Contrato de Concesión, ya que para el actual plan de obras se debió entregar un menor valor por Aportes del INCO, hoy ANI.</t>
    </r>
  </si>
  <si>
    <t xml:space="preserve">Lo identificado se constituye en un  presunto detrimento al erario por $82,292.6 millones de pesos corrientes de diciembre del 2014 y la consecuente probable trasgresión de los principios de Eficacia, Eficiencia y Economía, consagrados en la Ley 80 de 1993 y el artículo 209 de la Constitución Política
</t>
  </si>
  <si>
    <t>Realizar modificación al contrato y fortalecer los lineamientos para las modificaciones contractuales</t>
  </si>
  <si>
    <t>Ajustar las longitudes de intervención de los tramos del proyecto y mantener el equilibrio económico del mismo. 
Asegurar que las modificaciones contractuales cumplen la normatividad vigente y satisface los objetivos del Estado</t>
  </si>
  <si>
    <t xml:space="preserve">- Modificatorio al Contrato de Concesión, en donde se realizan ajustes a las longitudes de intervención de los tramos del proyecto. </t>
  </si>
  <si>
    <t>1. Concepto financiero, en el que se identifique que la ecuación económica del contrato así como su aplicación en el contrato de concesión no ha sido alterada 
2. Modificatorio al Contrato de Concesión Otrosí 11
3. Documentos soportes al modificatorio, jurídico, financiero
4. Manual de Contratación 
5. Resolución Bitácora</t>
  </si>
  <si>
    <t>CR_Transversal de las Américas - Sector 1</t>
  </si>
  <si>
    <t>Transversal de las Américas</t>
  </si>
  <si>
    <t>INF. 8 MM&amp;D Rad. No. 2016-409-100777-2 Pag. 14</t>
  </si>
  <si>
    <r>
      <rPr>
        <b/>
        <sz val="11"/>
        <rFont val="Calibri"/>
        <family val="2"/>
        <scheme val="minor"/>
      </rPr>
      <t xml:space="preserve">Hallazgo 17. Determinación de recursos para adquisición predial. (A). Transversal de las Américas. 
</t>
    </r>
    <r>
      <rPr>
        <sz val="11"/>
        <rFont val="Calibri"/>
        <family val="2"/>
        <scheme val="minor"/>
      </rPr>
      <t>Los recursos estipulados para la adquisición predial resultaron insuficientes. Pese a la activación del Fondo de Contingencias para respaldar el riesgo predial asumido por la Agencia, para garantizar la consecución de los valores adicionales, se observa que no fueron suficientes, y por ende se recurrió a la búsqueda de tales recursos para cubrir dicho déficit, situación que contrapone la finalidad de obtener un alivio fiscal a través de la suscripción de un contrato de concesión, el cual tiene como fin entre otros aspectos contar con el apoyo "[...] de los recursos y conocimientos privados; de este modo facilitan que los recursos públicos se enfoquen en otras necesidades de la actuación estatal". En este orden de ideas, la situación expuesta, refleja debilidades en la etapa de estructuración, y por ende en el proceso de planeación, que se traduce en una gestión no consecuente con los principios'' que rigen el contexto de la Gestión Pública.</t>
    </r>
  </si>
  <si>
    <t>Debilidades en la etapa de estructuración, y por ende en el proceso de planeación</t>
  </si>
  <si>
    <t>Fortalecer tanto el contrato estándar del estructurador como el de concesiones</t>
  </si>
  <si>
    <t>Mejorar la estimación de los recursos prediales y la asignación respectiva para los fondos contingentes</t>
  </si>
  <si>
    <t>1. Incorporar en el contrato estándar del estructurador aspectos críticos para una mejor estimación de los recursos requeridos para la adquisición predial
2. Incorporar el contrato estándar 4G en relación con el apéndice predial y la matriz de riesgos
3. Establecer lineamientos prediales en procedimiento de estructuración
4. Evidenciar la solicitud oportuna de recursos ante Min Hacienda</t>
  </si>
  <si>
    <t>Acciones correctivas
1. Soportes de gestión para la solicitud de los recursos adicionales requeridos
2. Gestión de los recursos adicionales solicitados ante el Ministerio de Hacienda
Acciones preventivas
3. Contrato estándar del estructurador
4. Informe de la Interventoría del Estructurador
5. Contrato estándar 4G que incluye: - Apéndice Predial y Matriz de Riesgos, asignación de los recursos para fondos contingentes
6. Procedimiento de Estructuración Predial</t>
  </si>
  <si>
    <t>INF. 8 MM&amp;D Rad. No. 2016-409-100777-2 Pag.16</t>
  </si>
  <si>
    <r>
      <t xml:space="preserve">Hallazgo 18. Cumplimiento del pago por concepto de adquisición predial. (A y D). Transversal de las Américas. 
</t>
    </r>
    <r>
      <rPr>
        <sz val="11"/>
        <rFont val="Calibri"/>
        <family val="2"/>
        <scheme val="minor"/>
      </rPr>
      <t>Se presentan saldos pendientes por cancelar por concepto de compra de predios para el desarrollo del proyecto. Lo anterior genera retrasos en la ejecución de los recursos orientados para el proceso de adquisición predial, procedimiento estipulado en el Capítulo Vl del Contrato 008 de 2010, y subsecuentemente en la Implementación de los procedimientos señalados en los Apéndices C Predial (en particular lo relativo a "Obligaciones del Concesionario", numeral 1.1.15) y D Social (relativo a las compensaciones sociales que hace referencia a la Resolución 545 de 2008 expedida por el INCO (Hoy ANI); aunado a las posibles acciones de tipo legal que al respecto se puedan instaurar por el incumplimiento del pago de los predios, situación contraria a lo indicado contractualmente y por ende conllevar a una presunta incidencia disciplinaria.</t>
    </r>
  </si>
  <si>
    <t>Demora en la activación del Fondo de Contingencia Predial debido a que el concesionario  se demoró en cumplir con los requisitos exigidos para dicha activación (Instrucción dada por la ANI mediante Rad ANI N° 2014-604-023651 de 04 de diciembre de 2014)</t>
  </si>
  <si>
    <t>Demora en hacer efectivo el pago a los propietarios, de acuerdo con los documentos suscritos entre las partes, en desarrollo del proceso de adquisición predial</t>
  </si>
  <si>
    <t xml:space="preserve">Fortalecer el control de la gestión predial mediante la realziación de una reunión periódica con el Concesionario, la Interventoría y la ANI, con el fin de verificar en cada expediente predial el cumplimiento de los requisitos exigidos para la activación del Fondo de Contingencia Predial, y así subsanar oportunamente las inconsistencias </t>
  </si>
  <si>
    <t>Ser más oportunos en el pago a los propietarios de los predios la adquisición de los predios</t>
  </si>
  <si>
    <t>1. Actas de revisión de expedientes
2. Elaborar la Resolución de activación del Fondo de Contingencias
3. Contrato estándar de 4 G (procedimiento para el uso del Fondo de Contingencias)
4. Informe de cierre</t>
  </si>
  <si>
    <t>1. Actas de revisión de expedientes
2. Resolución de activación de Fondo de Contingencias
3. Contrato estándar 4G (procedimiento para el uso de fondo de contingencias)
4. Informe de cierre</t>
  </si>
  <si>
    <t>INF. 8 MM&amp;D Rad. No. 2016-409-100777-2 Pag. 17</t>
  </si>
  <si>
    <r>
      <t xml:space="preserve">Hallazgo 19. Seguimiento de la consistencia de los valores estipulados en los avalúos. (A). Transversal de las Américas. 
</t>
    </r>
    <r>
      <rPr>
        <sz val="11"/>
        <rFont val="Calibri"/>
        <family val="2"/>
        <scheme val="minor"/>
      </rPr>
      <t>Dilación en la implementación de análisis orientados al desarrollo de la labor de  control y vigilancia, del cumplimiento de la calidad de los productos elaborados por  el Concesionario con ocasión de la gestión predial, en particular de los informes valuatorios. Dicha situación se estableció, con base en lo indicado en Acta de visita de supervisión en el área predial de la ANI de fecha 20/10/2014, donde se planteó la existencia de predios identificados por parte de la firma Interventora,  cuyos avalúos superan el valor frente a la realidad física del predio; sin embargo, 10 meses después, aun no se ha concluido el análisis por parte de la Interventoría. Ya que en caso de determinar por parte de la Interventoría que efectivamente existen valores reconocidos en exceso frente a la realidad de los inmuebles, de acuerdo con el marco normativo que rige los avalúos; se incurre en falta de oportunidad en la implementación oportuna de los mecanismos previstos contractualmente (contrato 008 de 2010), en lo que se refiera al numeral 1.1.15 del Apéndice C Predial.</t>
    </r>
  </si>
  <si>
    <t>Demora de la Interventoría en el análisis de algunos infomes de avalúos para determinar si efectivamente hubo valoraciones sin el debido sustento técnico.</t>
  </si>
  <si>
    <t>Generar incertidumbre sin suficientes soportes, en cuanto a la elaboración de los avalúos comerciales</t>
  </si>
  <si>
    <t xml:space="preserve">Efectuar un seguimiento a los compromisos y plazos que debe cumplir la interventoría respecto a los análisis de informe valuatorios  </t>
  </si>
  <si>
    <t>Presentar oportunamente los argumentos que soporten las supuestas inconsistencias  de los avalúos comerciales elaborados</t>
  </si>
  <si>
    <t xml:space="preserve">
1.- Solicitar a la Interventoría mediante oficio, un pronunciamiento respecto al análisis de los informes de avalúo referidos en el Acta del 20 de octubre de 2014  
2.- Elaborar actas de las reuniones de seguimiento a la Interventoría
3.- Apéndice Técnico Predial de 4 G  (revisión y aprobación de los avalúos comerciales corporativos)
4. Informe de cierre
</t>
  </si>
  <si>
    <t>1.- Oficio a la Interventoría pronunciamiento de los informes de avalúo
2.- Actas de las reuniones
3.- Apéndice técnico predial de 4G
4. Informe de cierre</t>
  </si>
  <si>
    <t>INF. 8 MM&amp;D Rad. No. 2016-409-100777-2 Pag. 20</t>
  </si>
  <si>
    <r>
      <rPr>
        <b/>
        <sz val="11"/>
        <rFont val="Calibri"/>
        <family val="2"/>
        <scheme val="minor"/>
      </rPr>
      <t>Hallazgo 20. Predios adquiridos y no Utilizados. (A).</t>
    </r>
    <r>
      <rPr>
        <sz val="11"/>
        <rFont val="Calibri"/>
        <family val="2"/>
        <scheme val="minor"/>
      </rPr>
      <t xml:space="preserve">
Debido a un cambio de diseño, se presentó la no utilización para el desarrollo del proyecto, de algunos predios que ya habían sido adquiridos por el concesionario, en el sector El Zungo, del tramos Turbo - El Tigre. La suma de 533.9 millones de pesos en predios adquiridos y no utilizados que hasta la fecha no han sido restituidos por el concesionario.</t>
    </r>
  </si>
  <si>
    <t>Por razones de la Licencia Ambiental otorgada, se dispuso un cambio en el diseño, estableciendo el alcance técnico de la calzada adosada como de mejoramiento, lo cual generó que algunos predios adquiridos ya no se requieran para el sector de Zungo, tramo Turbo - El Tigre</t>
  </si>
  <si>
    <t xml:space="preserve"> La suma de 533.9 millones de pesos en predios adquiridos y no utilizados que hasta la fecha no han sido restituidos por el concesionario.
Adquisición de predios no requeridos para el proyecto, una vez se ha expedido la licencia ambiental</t>
  </si>
  <si>
    <t>Solicitar de conformidad con el contrato, la devolución del valor de los recursos invertidos en la adquisición de los predios que ya no se requieren para el sector de Zungo</t>
  </si>
  <si>
    <t xml:space="preserve">Recuperación de los recursos asociados con los predios comprados y no utilizados. </t>
  </si>
  <si>
    <t>1.- Solicitar a la Interventoría un concepto Técnico, Financiero y Jurídico que soporte que  los predios identificados a hoy como sobrantes en el sector Zungo, no se requerirán para el proyecto
2.- Solicitar al concesionario la devolución a la Subcuenta de Predios, de los recursos invertidos en la adquisición de los predios que ya no se requieren
3.- Iniciar el trámite legal respectivo, en caso que el concesionario no reintegre los recursos a la Subcuenta de Predios
4. Informe de cierre</t>
  </si>
  <si>
    <t>1.- Pronunciamiento integral de la Interventoría 
2.- Soporte del reintegro de los recursos de predios no utilizados
3.-Mecanismo de solución de controversias activado, si aplica
4. Informe de cierre</t>
  </si>
  <si>
    <t>INF. 8 MM&amp;D Rad. No. 2016-409-100777-2 Pag. 21</t>
  </si>
  <si>
    <t xml:space="preserve">Predios no requeridos </t>
  </si>
  <si>
    <r>
      <rPr>
        <b/>
        <sz val="11"/>
        <rFont val="Calibri"/>
        <family val="2"/>
        <scheme val="minor"/>
      </rPr>
      <t xml:space="preserve">Cumplimiento del marco normativo en materia valuatoria. </t>
    </r>
    <r>
      <rPr>
        <sz val="11"/>
        <rFont val="Calibri"/>
        <family val="2"/>
        <scheme val="minor"/>
      </rPr>
      <t xml:space="preserve">
Se observan deficiencias en la implementación de los parámetros normativos que regulan la realización de avalúos. Esta situación se evidencia en la determinación del valor del terreno, ya que la Lonja responsable estimó dicho valor con divergencias frente a lo indicado en la certificación de los usos y clases de suelo expedidas por la oficina de planeación respectiva.</t>
    </r>
  </si>
  <si>
    <t>Así las cosas, presuntamente no se dio aplicabilidad a lo estipulado en el Decreto 1420 de 1998, en su artículo 22, donde establece que: "[...] Para la determinación del valor comercial de los inmuebles se deberán tener en cuenta por los menos las siguientes características: .. A. Para el terreno: ...  2. Clases del Suelo: urbano, rural, de expansión urbana, suburbano y de protección..." Y por tanto la gestión desplegada en materia de gestión predial, en el tema de elaboración de avalúos refleja deficiencias en términos de implementación de mecanismos de control y vigilancia, dentro de los radios de competencia tanto del Concesionario como de la firma Interventora, y por lo anteriormente referido se observa una presunta vulneración de lo estipulado en el contrato de Concesión 008 de 2010 en particular lo establecido en el Apéndice C Predial, numeral 2.3.3.1, viñeta decima y del contrato de Interventoría por lo establecido en el Contrato de Interventoría SEA-020 de 2012, en su Sección 2.01 "Obligaciones del Interventor", numerales VII (Fase de Preconstrucción) y IV (Fase de Construcción), en concordancia con el Articulo 82 de la Ley 1474 de 2011.</t>
  </si>
  <si>
    <t>Presentar informes de avalúos que no consideran suficientemente la normatividad municipal en cuanto al uso del suelo</t>
  </si>
  <si>
    <t>Fortalecer los lineamientos asociados con el avalúo de los predios y el respectivo monitoreo y control por parte de la Interventoría.
Solicitar al concesionario la implementación de un sistema de control de calidad de los avalúos comerciales para que su contenido sea  coherente con la normatividad municipal.</t>
  </si>
  <si>
    <t xml:space="preserve">Asegurar que los avalúos comerciales se ajusten a la normatividad predial municipal </t>
  </si>
  <si>
    <t>1. Ajustar el protocolo de avalúos para que incorpore lineamientos asociados al cumplimiento de los certificados de uso vigentes.
2. Solicitar al Concesionario la creación e implementación de un sistema de control de calidad de los avalúos comerciales, que permita la aplicación del protocolo de la ANI para avalúos en zonas rurales y urbanas
3. Solicitar a la Interventoría incrementar la  revisión rigurosa de los avalúos comerciales, incluyendo lo relacionado con la normatividad municipal</t>
  </si>
  <si>
    <t>1. Protocolo de Avalúos 
2. Oficio al concesionario
3. Oficio a la Interventoría
4. Informe de la Interventoría que certifique que los avalúos cumplen con los respectivos certificados de uso vigentes.
5. Manual de Interventoría y Supervisión
6. Informe de cierre</t>
  </si>
  <si>
    <t>INF. 8 MM&amp;D Rad. No. 2016-409-100777-2 Pag. 23</t>
  </si>
  <si>
    <r>
      <rPr>
        <b/>
        <sz val="11"/>
        <rFont val="Calibri"/>
        <family val="2"/>
        <scheme val="minor"/>
      </rPr>
      <t>Soportes técnicos en el cálculo de mejora. (A y D)</t>
    </r>
    <r>
      <rPr>
        <sz val="11"/>
        <rFont val="Calibri"/>
        <family val="2"/>
        <scheme val="minor"/>
      </rPr>
      <t xml:space="preserve">
Soportes Técnicos en el cálculo de mejora. En el informe valuatorio del predio VA-Z2-06-02-017, se estableció un valor de $563 MM para la mejora (…), con ausencia de soportes técnicos. Esta información fue solicitada por la interventoría al concesionario y en comunicación de mayo de 2015, la interventoría indica que esta información a la fecha no ha sido atendida.</t>
    </r>
  </si>
  <si>
    <t>Por lo anterior se observa una presunta vulneración de lo estipulado en el Contrato de Concesión 008 de 2010, en particular, lo establecido la Sección 2.05 "Principales Obligaciones del Concesionario durante la Fase de Construcción" literal j y literal e, en lo referente al Apéndice C Predial, numeral 2.3.3.1, viñeta decima.</t>
  </si>
  <si>
    <t>Elaborar informes de avalúos que presentan limitaciones en la información que soporta el valor de las mejoras avaluadas</t>
  </si>
  <si>
    <t>Fortalecer los lineamientos asociados con el avalúo de los predios y el respectivo monitoreo y control por parte de la Interventoría
Solicitar al concesionario la implementación de un sistema de control de calidad de los avalúos comerciales para que el informe de avalúos contenga la información que soporta los valores incorporados</t>
  </si>
  <si>
    <t>Asegurar que los avalúos comerciales se ajusten a la normatividad predial municipal y contengan los soportes correspondientes</t>
  </si>
  <si>
    <t xml:space="preserve">1. Ajustar el protocolo de avalúos para que incorpore lineamientos asociados con los soportes de los avalúos.
2. Solicitar al Concesionario la implementación de un sistema de control de calidad de los avalúos comerciales y la contínua aplicación del protocolo de la ANI para avalúos en zonas rurales y urbanas
3. Oficio a la Interventoría requiriendo una revisión rigurosa de los avalúos comerciales, para que el informe contenga la información que soporta los valores incorporados
</t>
  </si>
  <si>
    <t>1. Protocolo de Avalúos
2. Oficio al concesionario
3. Oficio a la Interventoría
4. Concepto de la interventoría sobre eventual sanción al concesionario por el incumplimiento en la entrega de los soportes
5. Soporte de sanción, si aplica
6. Manual de Interventoría y Supervisión
7. Informe de cierre</t>
  </si>
  <si>
    <t>INF. 8 MM&amp;D Rad. No. 2016-409-100777-2 Pag. 25</t>
  </si>
  <si>
    <r>
      <rPr>
        <b/>
        <sz val="11"/>
        <rFont val="Calibri"/>
        <family val="2"/>
        <scheme val="minor"/>
      </rPr>
      <t xml:space="preserve">Oportunidad en la gestión en adquisición predial (A)
</t>
    </r>
    <r>
      <rPr>
        <sz val="11"/>
        <rFont val="Calibri"/>
        <family val="2"/>
        <scheme val="minor"/>
      </rPr>
      <t xml:space="preserve">
Oportunidad en la gestión en adquisición predial. Para el proceso de adquisición del predio VA-Z2-06-05-090 se establece una limitante para el proceso de negociación, situación reflejada en el concepto jurídico del estudio de títulos del 16-oct-2013, toda vez que el área requerida para el proyecto que hace parte de las zonas comunes de esta propiedad horizontal, presenta una inconsistencia en el folio de matrícula de dicho predio, al haber inscrito a las personas naturales y jurídicas y no como una figura de constitución de propiedad horizontal. Transcurrido aprox. 2 años, no se ha solucionado dicha problemática para surtir el proceso de notificación de la oferta de compra.</t>
    </r>
  </si>
  <si>
    <t xml:space="preserve">Después de transcurridos aproximadamente dos años, no se había solucionado dicha problemática para surtir el proceso de notificación de la oferta de compra, conjugado a que el avalúo realizado en julio 26 de 2014, se encuentra vencido en concordancia con el Artículo 19 del Decreto 1420 de 1998.
</t>
  </si>
  <si>
    <t>Demora en el desarrollo del proceso de adquisición del predio</t>
  </si>
  <si>
    <t>Fortalecer el desarrollo, control y seguimiento que se adelanta en los comités prediales, de manera que permitan mejorar la interacción con las entidades gubernamentales  para disminuir las limitantes a  la continuidad oportuna de la adquisición de los predios y fortalecer los lineamientos contractuales asociados con la gestión predial.</t>
  </si>
  <si>
    <t>Adelantar el proceso de adquisición del predio con la debida oportunidad e incentivar a los concesionarios para una adecuada y oportuna gestión predial</t>
  </si>
  <si>
    <t>1. Fortalecer el control y seguimiento realizado en los comités prediales
2. Conminar al Concesionario a completar la gestión de adquisición del predio faltante
3. Contrato estándar 4G - matriz de asignación de riesgos</t>
  </si>
  <si>
    <t>1. Comités prediales que incluyan la verificación de este tipo de casos
2. Comunicación del concesionario al respecto de la gestión
3. Soporte de la terminación de la gestión predial correspondiente, mediante folio de registro a nombre de la ANI
4. Contrato estándar 4G - matriz de asignación de riesgos
5. Informe de cierre</t>
  </si>
  <si>
    <t>INF. 8 MM&amp;D Rad. No. 2016-409-100777-2 Pag. 26</t>
  </si>
  <si>
    <r>
      <rPr>
        <b/>
        <sz val="11"/>
        <rFont val="Calibri"/>
        <family val="2"/>
        <scheme val="minor"/>
      </rPr>
      <t>Mantenimiento del Corredor vial  (A).</t>
    </r>
    <r>
      <rPr>
        <sz val="11"/>
        <rFont val="Calibri"/>
        <family val="2"/>
        <scheme val="minor"/>
      </rPr>
      <t xml:space="preserve">
Según el anexo técnico del contrato, el concesionario debe hacer mantenimiento rutinario en todos los tramos que le fueron entregados, durante todo el tiempo del contrato, incluyendo los segmentos de vía intervenidos por el INVÍAS. En la inspección visual a los citados corredores del INVÍAS, se observan los daños descritos en el oficio. Esta situación se presenta por el incumplimiento del programa de mantenimiento, a debilidades en los controles de la interventoría y a la falta de definición por parte de la Agencia para la realización de los trabajos de mantenimiento mayor.</t>
    </r>
  </si>
  <si>
    <t xml:space="preserve">Esta situación se presenta debido al incumplimiento del programa de mantenimiento, a debilidades en los controles de la interventoría y a la falta de definición de recursos por parte de la Agencia para la realización de los trabajos de mantenimiento mayor; lo cual puede generar riesgos de seguridad a los usuarios de la vía. </t>
  </si>
  <si>
    <t>Asignar la responsabilidad por la ejecución de las intervenciones requeridas en los segmentos cuestionados</t>
  </si>
  <si>
    <t>Lograr que se ejecute la intervención requerida</t>
  </si>
  <si>
    <t>1. Solicitar a Interventor el estado actual de los sitios identificados con daños en la capa de pavimento 
2. Solicitar un informe a Interventoría que dé cuenta del alcance del contrato de concesión para éstos sitios
4. Evaluar la inclusión de los segmentos en cuestión en el rebalanceo a ejecutar por la desafectación del tramo Yondó-Cantagallo, dada la negativa de la licencia ambiental de dicho tramo.
5. Solicitar a la Vicepresidencia Estructuracion la inclusión de los sectores que se encuentran por fuera del alcance contractual para que se incorporen en nuevos proyectos de la Entidad.
6. Sugerir a la Vicepresidencia de Estructuración que en los procesos a estructurar se tenga como premisa principal el conectar corredores viales con puntos de origen y destino definidos, garantizando en todo momento intervenciones homogeneas y continuas que permitan la conectividad de municipios y/o puntos de producción y consumo a lo largo del país.</t>
  </si>
  <si>
    <t>1. Informe de Interventoría que identifique las zonas de alcance de mantenimiento y mantenimiento rutinario
2. Concepto de Interventoría sobre el alcance contractual asociado al mantenimiento de los tramos cuestionados
3. Otrosí Modificatorio, si se realiza el rebalanceo
4. Memorando a Estructuración sugiriendo la inclusión de de los sectores en nuevos proyectos y la premisa de estructurar proyectos origen-destino
5. Manual de Interventoría y Supervisión</t>
  </si>
  <si>
    <t>INF. 8 MM&amp;D Rad. No. 2016-409-100777-2 Pag. 28</t>
  </si>
  <si>
    <r>
      <rPr>
        <b/>
        <sz val="11"/>
        <rFont val="Calibri"/>
        <family val="2"/>
        <scheme val="minor"/>
      </rPr>
      <t xml:space="preserve">Postes de comunicación de emergencias SOS (A).
</t>
    </r>
    <r>
      <rPr>
        <sz val="11"/>
        <rFont val="Calibri"/>
        <family val="2"/>
        <scheme val="minor"/>
      </rPr>
      <t xml:space="preserve">
Postes de comunicación de emergencias SOS. Proyecto Transversal de las Américas en el  tramo Puerto Rey - Montería, se instalaron los postes SOS con la cabina de comunicación a 0,60 m del suelo, lo cual se debe a desconocimiento de fundamentos y parámetros necesarios de accesibilidad  a estos elementos, generando que el mobiliario de la vía sea poco amable y disfuncional.</t>
    </r>
  </si>
  <si>
    <t>Esto se debe al desconocimiento de fundamentos y parámetros necesarios de accesibilidad  a estos elementos, generando que el mobiliario de la vía sea poco amable y disfuncional.
En cumplimiento de las políticas de seguridad vial en especial las adoptadas en el plan nacional de seguridad vial.</t>
  </si>
  <si>
    <t>Corregir la altura de los postes SOS ubicados en el proyecto Transversal de Las Américas - Tramo Puerto Rey - Montería</t>
  </si>
  <si>
    <t>Cumplir con los fundamentos y parámetros  aplicables a los postes de comunicación de emergencias instalados en el tramo mencionado</t>
  </si>
  <si>
    <t>1. Informe de Interventoría en donde se reporta el cumplimiento de la solicitud de corregir la altura de los postes
2. Manual de Interventoría y Supervisión</t>
  </si>
  <si>
    <t>1. Informe de Interventoría en donde se evidencien las correcciones realizadas por el Concesionario a la altura de los postes 
2. Manual de Interventoría y Supervisión</t>
  </si>
  <si>
    <t>INF. 8 MM&amp;D Rad. No. 2016-409-100777-2 Pag. 30</t>
  </si>
  <si>
    <r>
      <rPr>
        <b/>
        <sz val="11"/>
        <rFont val="Calibri"/>
        <family val="2"/>
        <scheme val="minor"/>
      </rPr>
      <t>Contrato de Concesión Malla Vial del Meta - Suministros Policía Vial.</t>
    </r>
    <r>
      <rPr>
        <sz val="11"/>
        <rFont val="Calibri"/>
        <family val="2"/>
        <scheme val="minor"/>
      </rPr>
      <t xml:space="preserve">
Presunto detrimento patrimonial por $2.726 millones por problemas de entrega tardía y reposición de vehículos y equipos a la policía vial.</t>
    </r>
  </si>
  <si>
    <t>Lo anterior, denota falta de controles por parte de la Agencia Nacional de Infraestructura frente al seguimiento y cumplimiento de las obligaciones contractuales, contrariando las funciones establecidas en el Decreto 4165 del 3 de noviembre de 2011 y el numeral 1° del artículo 26 de la Ley 80 de 1993.</t>
  </si>
  <si>
    <t>Este incumplimiento le ocasionó al Estado un
presunto detrimento patrimonial por $537.21 millones de pesos de jul/94, equivalente a $2.571.47 millones de pesos de dic/2014, puesto que se remuneró al concesionario una inversión y unos gastos de mantenimiento superior a la
ejecutada.</t>
  </si>
  <si>
    <t>Determinar el impacto financiero generado por el no suministro y/o Suministro tardío de los equipos para la POLCA y fortalecer los lineamientos asociados al monitoreo y control de los proyectos</t>
  </si>
  <si>
    <t>Recuperar, si es del caso, el dinero que recibió el concesionario en detrimento del Estado y fortalecer el monitoreo y control que ejerce la Agencia sobre las concesiones y las interventorías.</t>
  </si>
  <si>
    <t>1. Hacer análisis financiero Concesionario-ANI tendiente a establecer el efecto económico, con acciones a seguir.
2. Obtener concepto por parte de Area  Juridica con acciones a seguir.
3. Concepto del área técnica, información técnica requerida para emitir el Concepto de las áreas Financiea y Jurídica.</t>
  </si>
  <si>
    <t>1. Acta de liquidación involucrando el tema.
2. Concepto del Area financiera con acciones a seguir, si aplica.
3. Concepto del Area Juridica con acciones a seguir, si aplica.
4. Manual de Interventoría y Supervisión.
5. Concepto del área Técnica</t>
  </si>
  <si>
    <t>CR_Malla Vial del Meta</t>
  </si>
  <si>
    <t>Malla Vial del Meta</t>
  </si>
  <si>
    <t>Estudio II
INF 2 Rad. 2016-409-054482 pag. 33
INF.4
RADICADO NO. 2016-409-077657-2 Pag. 28</t>
  </si>
  <si>
    <t>Dotación Policía de Carreteras</t>
  </si>
  <si>
    <r>
      <t xml:space="preserve">Costos de Operación y mantenimiento Tramo Villavicencio – Cumaral - Veracruz - Contrato concesión Malla Vial del Meta. 
</t>
    </r>
    <r>
      <rPr>
        <sz val="11"/>
        <rFont val="Calibri"/>
        <family val="2"/>
        <scheme val="minor"/>
      </rPr>
      <t xml:space="preserve">
Presunto daño patrimonial en $830-824.856 asociados a costos de operación y mantenimiento en los meses de Junio y Julio de 2015 al estar pendiente de reversión tramos Villavicencio – Cumaral - Veracruz. Este detrimento se acrecentará en la medida en que no se ejecute la reversión.</t>
    </r>
  </si>
  <si>
    <t>La CGR considera que este porcentaje no se ajusta a las nuevas condiciones y actividades de operación y mantenimiento que debe realizar el concesionario de acuerdo con el alcance del tramo pendiente, situación que le podría generar un posible detrimento al Estado por el pago de mayores costos.
Lo anterior, denota falta de controles por parte de la agencia Nacional de Infraestructura frente al seguimiento y cumplimiento de las obligaciones contractuales, presuntamente no acorde con lo establecido en el Decreto 4165 del 03 de noviembre de 2011 y el numeral 1° del articulo 26 de la Ley 80 de 1993.</t>
  </si>
  <si>
    <t>Al no lograrse estimar la cuantía del presunto daño patrimonial desde el 9 de junio de 2015 hasta le fecha de reversión del último tramo de la concesión, por la falta de identificación de los costos fijos de la operación y mantenimiento, que
mencionó la Entidad en su respuesta, se dará el traslado del hallazgo para el inicio de una indagación preliminar para establecer la cuantía del posible detrimento patrimonial al Estado .</t>
  </si>
  <si>
    <t xml:space="preserve">Determinar el impacto financiero generado por los costos de operación y mantenimiento en los meses de Junio, Julio, Agosto y Septiembre de 2015, al estar pendiente de reversión tramos Villavicencio – Cumaral - Veracruz. </t>
  </si>
  <si>
    <t>1. Hacer análisis financiero Concesionario-ANI tendiente a establecer el efecto económico, con acciones a seguir.
2. Obtener concepto por parte de Area  Juridica con acciones a seguir.
3. Concepto del área técnica, información técnica requerida par emitir el Concepto de las áreas Financiera y Jurídica.</t>
  </si>
  <si>
    <t>Estudio II
INF 2 Rad. 2016-409-054482 pag. 35
INF.4
RADICADO NO. 2016-409-077657-2 pag. 32</t>
  </si>
  <si>
    <r>
      <t xml:space="preserve">Proceso de reversión de la concesión Malla Vial del Meta.
</t>
    </r>
    <r>
      <rPr>
        <sz val="11"/>
        <rFont val="Calibri"/>
        <family val="2"/>
        <scheme val="minor"/>
      </rPr>
      <t>Se evidencian demoras en el proceso de reversión de la concesión MV del Meta toda vez que el plazo máximo era de 231 meses, es decir, hasta el 24 de nov-2013. Sin embargo, a la fecha no se ha terminado el proceso de reversión ya que continúa pendiente el tramo Villavicencio - Cumaral - Veracruz. Se les solicita incluir una unidad de medida adicional que es el informe de cierre, donde explican la manera como cada unidad de medida contribuye a la causalidad del hallazgo.</t>
    </r>
  </si>
  <si>
    <t>Como se puede observar, han trascurrido 14 meses desde que se cumplió con el pago de la obligación al Concesionario y no se ha culminado el proceso de reversión de la concesión. Lo anterior denota las dilaciones y retardos en la planeación de la reversión por parte de la agencia, que a pesar de haber expedido un manual de reversión hasta julio de 2014, cuando se tenia el conocimiento del vencimiento de los plazos contractuales en la vigencia 2013 de algunas de las concesiones como la de la Malla Vial del Meta; fue hasta enero de 2015 que se estableció el cronograma de la reversión con una duración de 256 días más para culminar dicho proceso.</t>
  </si>
  <si>
    <t>Lo anterior presuntamente contraviene lo establecido en el numeral 4 del artículo 25 de la Ley 80 de 1993, en relación a que "Los trámites se adelantarán con austeridad de tiempo, medios y gastos y se impedirán las dilaciones y los retardos en la ejecución del contrato".</t>
  </si>
  <si>
    <t>Fortalecer los lineamientos contractuales relacionados con la actividad de reversión e
incorporar al manual de reversión lineamientos asociados a la necesidad de contar con un cronograma oportuno para las actividades de reversión de las concesiones de 1a., 2a. y 3a. generación.</t>
  </si>
  <si>
    <t>Mejorar el control sobre el proceso de reversión y reducir los tiempos de dicha actividad.</t>
  </si>
  <si>
    <t>1. Actualización del Manual de Reversión, con el fin de plasmar la necesidad de poder contar con un cronograma para las actividades de Reversión, acorde al desarrollo del tipo de contrato de Concesión (1a., 2a, y 3a)
2. Contrato estándar 4G que crea y regula la etapa de reversión
3. Informe de cierre</t>
  </si>
  <si>
    <t>1. Manual de reversión ANI Ajustado
2. Contrato estándar 4G
3. Informe de cierre</t>
  </si>
  <si>
    <t>INF 5 MM&amp;D Rad. No. 2016-409-089295-2 Pag. 12</t>
  </si>
  <si>
    <r>
      <rPr>
        <b/>
        <sz val="11"/>
        <rFont val="Calibri"/>
        <family val="2"/>
        <scheme val="minor"/>
      </rPr>
      <t>Funcionamiento, Ubicación y Señalización de las Áreas de Servicios.</t>
    </r>
    <r>
      <rPr>
        <sz val="11"/>
        <rFont val="Calibri"/>
        <family val="2"/>
        <scheme val="minor"/>
      </rPr>
      <t xml:space="preserve">
Se encontró que las áreas de servicio de la concesión no funcionan en la forma en que se estableció en el contrato y en el Reglamento de operación: una de las áreas permaneció casi todo el tiempo por fuera de los trayectos y sin señalización y la otra sí tiene señalización pero no estaba en funcionamiento al momento de la visita.
</t>
    </r>
  </si>
  <si>
    <t>En ese sentido, no se encuentra que la ANI tenga unas directrices claras para los concesionarios sobre la ubicación, señalización y publicidad que deben tener las áreas de servicio en las concesiones, para efectos de que estas cumplan su fin esencial que es el de prestarle buenos y adecuados servicios a los usuarios de la vías.
Todo esto tiene su origen en deficiencias en la estructuración, supervisión e interventoría de las concesiones a cargo de la Entidad, lo que se traduce en mal servicio al usuario que, aunque paga por estos servicios adicionales a través del peaje, no los puede utilizar.</t>
  </si>
  <si>
    <t>Fortalecer los lineamientos contractuales asociados con directrices claras acerca de la ubicación, señalización y publicidad que deben tener las áreas de servicio en las concesiones.</t>
  </si>
  <si>
    <t>Mejorar el servicio a los usuarios de las vías</t>
  </si>
  <si>
    <t>1. Contrato estándar 4G que tiene disposiciones asociadas con el funcionamiento, ubicación y señalización de las áreas de servicio
2. Informe integral sobre el hallazgo.
3. Manual de Interventoría y Supervisión</t>
  </si>
  <si>
    <t>1. Contrato Estándar 4G 
2. Informe integral sobre el hallazgo
3. Manual de Interventoría y Supervisión</t>
  </si>
  <si>
    <t>INF 5 MM&amp;D Rad. No. 2016-409-089295-2 Pag. 14</t>
  </si>
  <si>
    <r>
      <rPr>
        <b/>
        <sz val="11"/>
        <rFont val="Calibri"/>
        <family val="2"/>
        <scheme val="minor"/>
      </rPr>
      <t>Hallazgo 30. Señalización del Centro de Control Operacional (CCO). (A).</t>
    </r>
    <r>
      <rPr>
        <sz val="11"/>
        <rFont val="Calibri"/>
        <family val="2"/>
        <scheme val="minor"/>
      </rPr>
      <t xml:space="preserve">
El CCO no cuenta con señalización alguna que le permita a los usuarios de la vía identificar el centro de atención al usuario y las oficinas del concesionario, esto aunado a que el CCO no está dentro de los trayectos sino en Villavicencio.</t>
    </r>
  </si>
  <si>
    <t>Falta de reglamentación en los contratos de concesión  (deficiencias de estructuración) en lo referente a la ubicación y señalización e información al usuario relacionada con los centros de control</t>
  </si>
  <si>
    <t xml:space="preserve">Fortalecer los lineamientos contractuales asociados con directrices claras acerca de la ubicación, señalización e información que deben tener los Centros de Control Operacional en las concesiones. </t>
  </si>
  <si>
    <t>1. Contrato estándar 4G con directrices claras acerda de la ubicación, señalización e información al usuario relacionada con los centros de control. Toda vez que en el contrato en particular es de primera generacion y no contemplaba este tipo de parametros.
2. Informe integral sobre el hallazgo
3. Manual de Interventoría y Supervisión</t>
  </si>
  <si>
    <t>1. Contrato Estándar 4G
2. Informe integral sobre el hallazgo
3. Manual de Interventoría y Supervisión</t>
  </si>
  <si>
    <t>INF 5 MM&amp;D Rad. No. 2016-409-089295-2 Pag. 16</t>
  </si>
  <si>
    <r>
      <rPr>
        <b/>
        <sz val="11"/>
        <rFont val="Calibri"/>
        <family val="2"/>
        <scheme val="minor"/>
      </rPr>
      <t xml:space="preserve">Hallazgo 31. Inversión para la Interventoría del Adicional 02/2009 (A, F y D).     </t>
    </r>
    <r>
      <rPr>
        <sz val="11"/>
        <rFont val="Calibri"/>
        <family val="2"/>
        <scheme val="minor"/>
      </rPr>
      <t xml:space="preserve">
Al verificar el cumplimiento de las obligaciones estipuladas en el Contrato Adicional 02 de 2009, se observó que el Concesionario no realizó los fondeos correspondientes a las inversiones para cubrir los costos de la interventoría durante la construcción de las obras de acuerdo con lo estipulado en la cláusula tercera del contrato adicional y en la modelación financiera que se realizó para dicho adicional.     
La no inversión del Concesionario para cubrir los costos de la Interventoría y que se pactó en el Adicional 02 para la ejecución de las obras que culminaron en agosto de 2012, le estaría ocasionando un presunto detrimento al Estado por valor de $1,545.57 millones de pesos de diciembre de 2004 (equivalentes a $2,276.70 millones de diciembre de 2014), ya que el Estado le está remunerando al Concesionario una inversión que no realizó, más aún cuando la ANI si ha realizado los pagos de vigencias futuras conforme a lo estipulado, junto con el aumento del ingreso esperado de la concesión. </t>
    </r>
  </si>
  <si>
    <t>Falta de controles oportunos por parte de la Agencia Nacional de Infraestructura frente al seguimiento y cumplimiento de las obligaciones contractuales, presuntamente no acorde con lo establecido en el Decreto 4165 del 3 de noviembre de 2011 y el numeral 1° del articulo 26 de la Ley 80 de 1993.</t>
  </si>
  <si>
    <t xml:space="preserve"> Le estaría ocasionando un presunto detrimento al Estado por valor de $1,545.57 millones de pesos de diciembre de 2004 (equivalentes a $2,276.70 millones de diciembre de 2014),</t>
  </si>
  <si>
    <t>Con la suscripción del Acuerdo de terminación anticipada, se concilian las pretensiones del tribunal 1 y se desiste de las pretensiones del tribunal 2. Así las partes se declaran a paz y salvo por todo concepto.   Como consecuencia de dicha terminación,  el corredor fue revertido al INVIAS  el pasado 19 de abril de 2016.  Con la implementación del modelo de contrato estandar 4G, se busca evitar este tipo de falencias en las futuras concesiones</t>
  </si>
  <si>
    <t>1) Acuerdo
2) Aprobación del Acuerdo
3)Documentos de Reversión
4)Análisis Financiero del Acuerdo de Terminación
5)Modelo Estandar 4G</t>
  </si>
  <si>
    <t>Estudio III
INF 1 MM&amp;D Rad. RADICADO NO. 2016-409-054480-2 pag. 4
INF 6. rad. No. 2016-409-089297-2 pag. 20</t>
  </si>
  <si>
    <t>Fondeo de interventoría</t>
  </si>
  <si>
    <r>
      <t xml:space="preserve">Hallazgo 32. Costos de la interventoría del alcance básico incluida en el Adicional 02/2009. (A).    
</t>
    </r>
    <r>
      <rPr>
        <sz val="11"/>
        <rFont val="Calibri"/>
        <family val="2"/>
        <scheme val="minor"/>
      </rPr>
      <t xml:space="preserve">En el modelo financiero con el cual se estructuró el contrato Adicional 02/2009, se observa para la interventoría para el alcance básico del contrato principal se incluyó el costo mensual de $80 millones de pesos de dic/2004 durante los años 2022, 2023 y 2024 de la etapa de operación, cuando se debía incluir únicamente el valor mensual equivalente a $50 millones de pesos de dic/2004, puesto al tratarse de la interventoría del alcance básico del contrato inicial, la cláusula 64.6 estipuló que los fondeos que el Concesionario deberá aportar a la subcuenta interventoría, y de acuerdo con el literal c) de la misma cláusula se menciona que; "vencido cada mes desde la fecha del Acta de Iniciación de la Etapa de Operación, y dentro de los cinco Días siguientes al vencimiento, un valor mensual equivalente a Cincuenta Millones de pesos de fecha de diciembre de 2004 (COL$50.000.000)".     </t>
    </r>
  </si>
  <si>
    <t>Falta de control en la estructuración de los proyectos por parte de la Agencia Nacional de Infraestructura así como la falta de seguimiento a las obligaciones contractuales.</t>
  </si>
  <si>
    <t>SI 
INF 6. rad. No. 2016-409-089297-2 pag. 22</t>
  </si>
  <si>
    <r>
      <t xml:space="preserve">Hallazgo 33. Custodia Áreas remanentes y de derecho de vía en predios de la Concesión. (A y D).   
</t>
    </r>
    <r>
      <rPr>
        <sz val="11"/>
        <rFont val="Calibri"/>
        <family val="2"/>
        <scheme val="minor"/>
      </rPr>
      <t xml:space="preserve">Durante la visita realizada a la Concesión Zona Metropolitana de Bucaramanga durante los días 18 al 21 de agosto de 2015, se encontró que las áreas remanentes de los predios adquiridos para la construcción de la vía y, en muchos casos, las áreas correspondientes al corredor vial no están siendo custodiadas, cuidadas y mantenidas de manera adecuada por parte del Concesionario, tal y como se establece en el contrato de concesión:   
Es así como los ocho (8) predios con áreas remanentes visitados, no se encuentran debidamente delimitados ni cercados, no se les hace rocería, ni limpieza y prácticamente se encuentran abandonados, lo que facilita que sean invadidos, parcial o totalmente por particulares como efectivamente se evidencio en 4 de los 8 predios. Asimismo, se encontró que debido a esa falta de delimitación de los predios, existe un desconocimiento por parte de todos los actores del contrato de concesión (Concesionario, ANI e interventoría) de las dimensiones y linderos reales de los predios, tanto de derecho de vía como de áreas remanentes, esto observado directamente sobre el terreno, lo que hace aún más difícil la custodia de estos bienes estatales, ya que si no hay un conocimiento pleno de los predios estatales, es Imposible realizar acciones de vigilancia y control sobre los mismos. </t>
    </r>
  </si>
  <si>
    <t xml:space="preserve">Incumplimiento del concesionario a las condiciones pactadas en el contrato y a las debilidades de control y seguimiento por parte tanto de la ANI como de las interventorías contratadas desde el inicio de la concesión y hasta la actualidad. </t>
  </si>
  <si>
    <t>Asegurar el adecuado balanceo de las cargas con el concesionario</t>
  </si>
  <si>
    <t>SI 
INF 6. rad. No. 2016-409-089297-2 pag. 24</t>
  </si>
  <si>
    <t>Custodia de áreas remanentes</t>
  </si>
  <si>
    <r>
      <t xml:space="preserve">Hallazgo 34. Policía de carreteras, Vehículos de Operación y Equipos de peajes; daños y reemplazo por cumplimiento de vida útil. (A, D e IP)  
</t>
    </r>
    <r>
      <rPr>
        <sz val="11"/>
        <rFont val="Calibri"/>
        <family val="2"/>
        <scheme val="minor"/>
      </rPr>
      <t xml:space="preserve">El Concesionario no está cumpliendo su obligación de suministrar y mantener en óptimas condiciones los equipos y vehículos necesarios para que la POLCA pueda desempeñar sus funciones de ley (las 4 motos fuera de funcionamiento, una patrulla dañada, los radares de control de velocidad están obsoletos, no ha realizado la reposición de equipos de control de las estaciones de peaje). Los incumplimientos de inversión pueden generar desequilibrio contractual. Los vehículos de operación (carro-talleres, grúas y ambulancias) todo tienen más de 5 años de operación, cuando se deben reponer por lo menos cada 5 años. </t>
    </r>
  </si>
  <si>
    <t>Incumplimientos de las condiciones por parte del concesionario y a deficiencias de supervisión y control por parte de la ANI y sus interventorías.</t>
  </si>
  <si>
    <t>Con la suscripción del Acuerdo de terminación anticipada, se concilian las pretensiones del tribunal 1 y se desiste de las pretensiones del tribunal 2. Así las partes se declaran a paz y salvo por todo concepto.Como consecuencia de dicha terminación,  el corredor fue revertido al INVIAS  el pasado 19 de abril de 2016.  De igual forma, con la implementación del manual de supervisión e Interventorías, se buscan evitar futuras observaciones relacionadas.</t>
  </si>
  <si>
    <t>1) Acuerdo
2) Aprobación del Acuerdo
3)Documentos de Reversión
4)Análisis Financiero del Acuerdo de Terminación
5)Informe de Supervisión
6)Modelo Estandar 4G</t>
  </si>
  <si>
    <t>Estudio III
INF 1 MM&amp;D Rad. 2016-409-054480-2 pag. 5
INF 6. rad. No. 2016-409-089297-2 pag. 27</t>
  </si>
  <si>
    <t>Dotación policía de carreteras</t>
  </si>
  <si>
    <r>
      <rPr>
        <b/>
        <sz val="11"/>
        <rFont val="Calibri"/>
        <family val="2"/>
        <scheme val="minor"/>
      </rPr>
      <t xml:space="preserve">Hallazgo 35. Especificaciones y Operación de la Estación de Pesaje de Rionegro. (A)  </t>
    </r>
    <r>
      <rPr>
        <sz val="11"/>
        <rFont val="Calibri"/>
        <family val="2"/>
        <scheme val="minor"/>
      </rPr>
      <t xml:space="preserve">
Especificaciones y Operación de la Estación de Pesaje de Rionegro. En la visita se comprobó que ya fueron entregadas por el Concesionario, las instalaciones de la Estación de pesaje de Rionegro, pero estas no cumplen con las especificaciones contractuales. 
Con base en las anotaciones de la CGR (instalaciones no cumplen especificaciones, la zona de parqueo cumple el área pero no está ubicada adecuadamente, algunas funciones de  la estación se pueden prestar en un sentido y otras en el otro sentido, la Estación no está en funcionamiento desde hace más de 2 meses, debido a que el certificado de calibración está vencido, se indica que esta estación presenta serias deficiencias de carácter técnico y operacional.</t>
    </r>
  </si>
  <si>
    <t xml:space="preserve">  
1) Acuerdo             
2) Aprobación del Acuerdo
3)Documentos de Reversión
4)Análisis Financiero del Acuerdo de Terminación
5) Documentos de Reversión
6) Manual de Interventoría y Supervisión
</t>
  </si>
  <si>
    <t>INF 6. rad. No. 2016-409-089297-2 pag. 28</t>
  </si>
  <si>
    <r>
      <rPr>
        <b/>
        <sz val="11"/>
        <rFont val="Calibri"/>
        <family val="2"/>
        <scheme val="minor"/>
      </rPr>
      <t xml:space="preserve">Hallazgo 36. Mantenimiento Tramo 3 (T del Aeropuerto - Aeropuerto). (A y D)  </t>
    </r>
    <r>
      <rPr>
        <sz val="11"/>
        <rFont val="Calibri"/>
        <family val="2"/>
        <scheme val="minor"/>
      </rPr>
      <t xml:space="preserve">
No se está realizando la construcción y el mantenimiento de obras relacionadas con estabilidad de taludes y obras hidráulicas diferentes a las cunetas, en el tramo 3 de la concesión y se está permitiendo que las existentes se deterioren. Se afirma que aunque ya estamos en el año 8 de la concesión, el concesionario aún no tiene claras cuáles son sus responsabilidades contractuales relacionadas con el tramo 3 y aún estas no han sido exigidas a cabalidad por la ANI y sus respectivas interventorías.</t>
    </r>
  </si>
  <si>
    <t>El concesionario no realiza actividades de mantenimiento y construcción de obras de estabilización de taludes y obras hidráulicas.</t>
  </si>
  <si>
    <r>
      <t xml:space="preserve">1) Informe de Supervisión
</t>
    </r>
    <r>
      <rPr>
        <sz val="11"/>
        <rFont val="Calibri"/>
        <family val="2"/>
        <scheme val="minor"/>
      </rPr>
      <t>2)Acuerdo                           
3)Aprobación del Acuerdo
4)Documentos de Reversión
5)Análisis Financiero del Acuerdo de Terminación 
6)Modelo Estandar 4G
7)Informe de cierre</t>
    </r>
  </si>
  <si>
    <t>SI 
INF 6. rad. No. 2016-409-089297-2 pag. 30</t>
  </si>
  <si>
    <r>
      <rPr>
        <b/>
        <sz val="11"/>
        <rFont val="Calibri"/>
        <family val="2"/>
        <scheme val="minor"/>
      </rPr>
      <t>Hallazgo 37. Cámaras de Interventoría en Estaciones de Pesajes. (A)</t>
    </r>
    <r>
      <rPr>
        <sz val="11"/>
        <rFont val="Calibri"/>
        <family val="2"/>
        <scheme val="minor"/>
      </rPr>
      <t xml:space="preserve">
El Concesionario ha rechazado que la interventoría instale cámaras en las estaciones de pesaje. Se puede apreciar que existen las razones para que el interventor instale las mencionadas cámaras en las estaciones de pesaje y, por el contrario, no se encuentra ninguna justificación para que el concesionario impida dicha instalación.  
Por otra parte, no se encuentran acciones por parte de la ANl en el sentido de conminar al Concesionario a permitir las actividades de la interventoría y cumplir con su obligación de "...Colaborar con el Interventor para la correctas vigilancia y control del cumplimiento de las obligaciones del Contrato de Concesión.", tal y como lo establece el contrato de interventoría en su Sección 2.02. de Obligaciones de la Agencia. </t>
    </r>
  </si>
  <si>
    <t>Estos obstáculos a las actuaciones de la interventoría en el cumplimiento de sus funciones, no pueden ser aceptadas por la entidad, ya que se generan riesgos de control y seguimiento al contrato de concesión y de correcta ejecución del contrato de interventoría.</t>
  </si>
  <si>
    <t>Las camaras de interventoria fueron instaladas y de esa manera se subsanano la observación presentada, lo cual consta en acta de reunion tecnica del 11 de diciembre de 2015. De igual forma, con la implementación del manual de interventoría y supervisión, se buscan evitar futuras observaciones relacionadas.</t>
  </si>
  <si>
    <t xml:space="preserve">1) Reporte de instalación de cámaras
2)Documentos reversión
3) Manual de Interventoría y Supervisión 
</t>
  </si>
  <si>
    <t>INF 6. rad. No. 2016-409-089297-2 pag. 32</t>
  </si>
  <si>
    <r>
      <rPr>
        <b/>
        <sz val="11"/>
        <rFont val="Calibri"/>
        <family val="2"/>
        <scheme val="minor"/>
      </rPr>
      <t>Hallazgo 38. Especificaciones de dotación para Carrotalleres. (A).</t>
    </r>
    <r>
      <rPr>
        <sz val="11"/>
        <rFont val="Calibri"/>
        <family val="2"/>
        <scheme val="minor"/>
      </rPr>
      <t xml:space="preserve">
Se encontró que el conjunto de herramientas y dotación con que cuentan los carrotalleres son mínimos para suplir las necesidades mecánicas de automóviles varados, esto debido a que en el contrato no se dan especificaciones claras de lo que debe tener como dotación cada uno de los carrotalleres.</t>
    </r>
  </si>
  <si>
    <t>Al no contar con un parámetro claro de comparación, se dificultan las labores de verificación y exigencia por parte de la interventoría.</t>
  </si>
  <si>
    <t>INF 6. rad. No. 2016-409-089297-2 pag. 34</t>
  </si>
  <si>
    <r>
      <t xml:space="preserve">Hallazgo 39. Aumento de tarifas de peaje de acuerdo a Otrosí 9. (A y D).
</t>
    </r>
    <r>
      <rPr>
        <sz val="11"/>
        <rFont val="Calibri"/>
        <family val="2"/>
        <scheme val="minor"/>
      </rPr>
      <t>En la cláusula 12 del otrosí 9 se modificó lo establecido en el contrato respecto del cálculo de las tarifas de peaje aplicables en la etapa de Operación. Con el otrosí se establece que ya no es con la firma del acta de inicio de dicha etapa que se debe hacer el aumento, sino con el cumplimiento de otras condiciones menores. Así las cosas, se pone en riesgo la aplicación efectiva de la medida de aumento de las tarifas y se incrementa el riesgo de que el Estado tenga que asumir una eventual compensación por diferencial tarifario en caso de que no se pueda aplicar.</t>
    </r>
  </si>
  <si>
    <t>Debido a inconsistencias técnicas de la decisión de condicionar el cumplimiento a tramos que no están en el área de influencia y dejar por fuera otros que están directamente relacionados con dicha zona</t>
  </si>
  <si>
    <t>Con la suscripción del Acuerdo de terminación anticipada, se desiste de las pretensiones presentadas en el tribunal de arbitramento. Así las partes se declaran a paz y salvo por todo concepto. El acuerdo concilia y resuelve las diferencias sometidas al Tribunal 1 y 2.  Como consecuencia de dicha terminación,  el corredor fue revertido al INVIAS  el pasado 19 de abril de 2016.  De igual forma, con el fortaleciemiento del manual de contratación y la Resolución de Bitacora, se buscan evitar futuras observaciones relacionadas.</t>
  </si>
  <si>
    <t>1) Acuerdo  
2) Aprobación del Acuerdo                     
3) Documentos de Reversión                          
4) Resolucion Entrega de Peajes al Invias
5) Modelo Estandar 4G   
6) Manual de contratación
7)Comite de Contratación                               
8) Resolución de Bitacora</t>
  </si>
  <si>
    <t>INF 6. rad. No. 2016-409-089297-2 pag. 35</t>
  </si>
  <si>
    <r>
      <rPr>
        <b/>
        <sz val="11"/>
        <rFont val="Calibri"/>
        <family val="2"/>
        <scheme val="minor"/>
      </rPr>
      <t>Hallazgo 40. Estado Físico de la Concesión, mantenimiento rutinario y periódico (derrumbes, estado del pavimento, limpieza del corredor, rocería, estado de cunetas, etc.). (A y D).</t>
    </r>
    <r>
      <rPr>
        <sz val="11"/>
        <rFont val="Calibri"/>
        <family val="2"/>
        <scheme val="minor"/>
      </rPr>
      <t xml:space="preserve">
Durante la visita se encontraron múltiples deficiencias de carácter técnico en el estado de los diferentes tramos que componen el proyecto; estas deficiencias tienen que ver con todas las actividades de mantenimiento, tanto rutinario como periódico.</t>
    </r>
  </si>
  <si>
    <t>Incumplimiento del concesionario a las obligaciones contractuales pactadas y a debilidades de la ANI y sus interventorías para hacer cumplir el contrato.</t>
  </si>
  <si>
    <t>Con la suscripción del Acuerdo de terminación anticipada, se desiste de las pretensiones presentadas en el tribunal de arbitramento. Así las partes se declaran a paz y salvo por todo concepto. El acuerdo concilia y resuelve las diferencias sometidas al Tribunal 1 y 2.  Como consecuencia de dicha terminación,  el corredor fue revertido al INVIAS  el pasado 19 de abril de 2016. Con la implementación del modelo del manual de interventoria y supervisión, se busca evitar este tipo de falencias en las futuras concesiones</t>
  </si>
  <si>
    <t>1) Acuerdo
2) Aprobación del Acuerdo
3)Documentos de Reversión
4)Análisis Financiero del Acuerdo de Terminación
5)Manual de Interventoria y Supervisión</t>
  </si>
  <si>
    <t>INF 6. rad. No. 2016-409-089297-2 pag. 37</t>
  </si>
  <si>
    <r>
      <rPr>
        <b/>
        <sz val="11"/>
        <rFont val="Calibri"/>
        <family val="2"/>
        <scheme val="minor"/>
      </rPr>
      <t xml:space="preserve">HaIlazgo 41. Daños en predios privados posteriores a las construcciones desarrolladas por el concesionario. (A y D).
</t>
    </r>
    <r>
      <rPr>
        <sz val="11"/>
        <rFont val="Calibri"/>
        <family val="2"/>
        <scheme val="minor"/>
      </rPr>
      <t xml:space="preserve">
Daños en dos predios ubicados al lado del corredor vial, sin que a la fecha se haya dado solución a los mismos. Predios: Tramo 1, Palenque - T del Aeropuerto; Predio de la Urbanización Castilla La Nueva, en casco urbano del municipio de Girón (muro de cerramiento de la urbanización) y Tramo 2, T del Aeropuerto - Lebrija; Predio denominado San Felipe, en zona rural del municipio de Lebrija.</t>
    </r>
  </si>
  <si>
    <t xml:space="preserve">Incumplimiento del concesionario a las obligaciones contractuales pactadas y a debilidades de la ANI y sus interventorías para hacer cumplir el contrato y administrar las concesiones a su cargo. Predio No. 1: Construcción de un puente peatonal y un muro de contención en concreto. Predio No. 2. Construcción de la segunda calzada y la deficiente estabilización de taludes y mantenimiento de zanjas de coronación. 
</t>
  </si>
  <si>
    <t>De acuerdo a la clausula de indemnidad del contrato, cualquier daño a terceros debe ser asumido por el Concesionario. Sin embargo para el caso concreto,  es de informar que el corredor fue entregado al INVIAS desde el pasado 19 de abril de 2016.</t>
  </si>
  <si>
    <t xml:space="preserve">1) Acuerdo de Terminación Anticipada
2) Aprobación del Acuerdo
3)Documentos de Reversión
4)Análisis Financiero del Acuerdo de Terminación
5) Informe de Supevisión (Explicación clausula de Indemnidad, reclamacion a terceros y Garantías)
6) Manual de Interventoria y Supervisión
</t>
  </si>
  <si>
    <t>INF 6. rad. No. 2016-409-089297-2 pag. 39</t>
  </si>
  <si>
    <r>
      <rPr>
        <b/>
        <sz val="11"/>
        <rFont val="Calibri"/>
        <family val="2"/>
        <scheme val="minor"/>
      </rPr>
      <t xml:space="preserve">Hallazgo 42. Obras prorrogadas mediante Otrosí 9. (A, D e IP).
</t>
    </r>
    <r>
      <rPr>
        <sz val="11"/>
        <rFont val="Calibri"/>
        <family val="2"/>
        <scheme val="minor"/>
      </rPr>
      <t xml:space="preserve">
Las obras pactadas en el Contrato de Concesión, y que fueron prorrogadas mediante el Otrosí 9, no se han concluido aunque el plazo ya venció. De acuerdo al avance en gestión predial y limitada presencia de personal, maquinaria y equipos en la ejecución de obras por parte del concesionario en los frentes de trabajo, la concesión se encuentra en una situación de parálisis que la hacen inviable al no poderse tener en las condiciones actuales una fecha por lo menos probable de terminación y entrega de obras.</t>
    </r>
  </si>
  <si>
    <t xml:space="preserve">Incumplimiento del concesionario y debilidades de la ANI y la Interventoría en hacer cumplir el Contrato. No se encuentra que la Entidad haya analizado el efecto financiero que pueden tener los desplazamientos de las inversiones por parte del concesionario en construcción, operación y mantenimiento de las obras que aún no se han entregado. </t>
  </si>
  <si>
    <t>Con la suscripción del Acuerdo de terminación anticipada, se desiste de las pretensiones presentadas en el tribunal de arbitramento. Así las partes se declaran a paz y salvo por todo concepto. El acuerdo concilia y resuelve las diferencias sometidas al Tribunal 1 y 2.  Como consecuencia de dicha terminación,  el corredor fue revertido al INVIAS  el pasado 19 de abril de 2016. Con la implementación del manual de interventoria y supervisión, se busca evitar este tipo de falencias en las futuras concesiones</t>
  </si>
  <si>
    <r>
      <t xml:space="preserve">1) Acuerdo de Terminación Anticipada
2) Aprobación del Acuerdo
3)Documentos de Reversión
4)Análisis Financiero del Acuerdo de Terminación
</t>
    </r>
    <r>
      <rPr>
        <sz val="11"/>
        <rFont val="Calibri"/>
        <family val="2"/>
        <scheme val="minor"/>
      </rPr>
      <t>5) Manual de Interventoria y Supervisión
6) Informe de cierre</t>
    </r>
  </si>
  <si>
    <t>Estudio II
INF 1 MM&amp;D Rad. 2016-409-054480-2 pag. 7
INF.4
RADICADO NO. 2016-409-077657-2 Pag. 70</t>
  </si>
  <si>
    <r>
      <rPr>
        <b/>
        <sz val="11"/>
        <rFont val="Calibri"/>
        <family val="2"/>
        <scheme val="minor"/>
      </rPr>
      <t xml:space="preserve">Hallazgo 43. Conservación y mantenimiento, Índice de estado. (A y D) 
</t>
    </r>
    <r>
      <rPr>
        <sz val="11"/>
        <rFont val="Calibri"/>
        <family val="2"/>
        <scheme val="minor"/>
      </rPr>
      <t xml:space="preserve">
Neiva-Espinal-Girardot. Fallas en el pavimento en los carriles y zonas de bermas, tales como piel de cocodrilo, ahuellamiento, fisuras longitudinales y transversales, fisuras de borde y descascaramientos y grietas. Los Informes de índice de estado de marzo y octubre de 2014, señalan que la calificación para el Estado de Bermas se encuentra por debajo de 4. </t>
    </r>
  </si>
  <si>
    <t>Incumplimiento del Contrato de Concesión, cláusula sexta. Deficiencias en la ejecución de obligaciones de conservación y mantenimiento e índice de estado.</t>
  </si>
  <si>
    <t>Fortalecer las disposiciones contractuales relacionadas con el mantenimiento de las vías.</t>
  </si>
  <si>
    <t>Asegurar el cumplimiento de las obligaciones de conservación y mantenimiento de las vías</t>
  </si>
  <si>
    <t xml:space="preserve">Prestar un nivel de servicio adecuado para los usuarios del corredor. Entregar la infraestructura vial en condiciones óptimas a la nueva Concesión de 4G. El corredor fue revertido con una calificación de 4,58.
Mantener la infraestructura vial en condiciones óptimas de calidad, disponibilidad, seguridad y nivel de servicio establecidos en el Contrato.
</t>
  </si>
  <si>
    <t>1. Informe de interventoría con valor del índice de estado al momento de la reversión.
2. Contrato nueva concesión 4G - Apéndice dos y cuatro
3. Manual de Interventoría y Supervisión
4. Informe de cierre</t>
  </si>
  <si>
    <t>CR_Neiva-Espinal-Girardot</t>
  </si>
  <si>
    <t>Neiva - Espinal - Girardot</t>
  </si>
  <si>
    <t>INF. 7
MM&amp;D
Rad. No. 2016-409-092155-2 Pag. 17</t>
  </si>
  <si>
    <r>
      <t xml:space="preserve"> 
</t>
    </r>
    <r>
      <rPr>
        <b/>
        <sz val="11"/>
        <rFont val="Calibri"/>
        <family val="2"/>
        <scheme val="minor"/>
      </rPr>
      <t xml:space="preserve">Hallazgo 44. Glorieta Terminación Variante El Guamo. (A y D).
</t>
    </r>
    <r>
      <rPr>
        <sz val="11"/>
        <rFont val="Calibri"/>
        <family val="2"/>
        <scheme val="minor"/>
      </rPr>
      <t xml:space="preserve">
La construcción de la glorieta que conecta la Vía Nacional con la Variante de Guamo, no cumple las especificaciones técnicas para este tipo de intersección, contrariando presuntamente Io dispuesto en el Manual de Diseño Geométrico, numeral 6.3.1.3 Glorietas, numeral 2, Criterios Geométricos. </t>
    </r>
  </si>
  <si>
    <t>Incumplimiento del manual de diseño geométrico.</t>
  </si>
  <si>
    <t>1. Ajustar la señalización provisional de acuerdo con los criterios y normas vigentes y 
2. Generar el diseño geométrico de la intersección para la doble calzada.</t>
  </si>
  <si>
    <t>1. Mitigar los riesgos asociados a la operación de la intersección
2. Contar con un diseño que cumpla con las especificaciones aplicables.</t>
  </si>
  <si>
    <t xml:space="preserve">1. Entrega por parte de Autovía Neiva Girardot SAS de la señalización temporal a implementar mientras se adelantan las obras en este sector para revisión por parte de la Interventoría del Contrato de 4G 
2. Entrega por parte del concesionario del diseño geométrico de la intersección para la doble calzada </t>
  </si>
  <si>
    <t>1. Documento con estudio de señalización para esta intersección
2. Documento de no objeción de la interventoría para la señalización
3. Diseño geométrico definitivo de la intersección
4. Documento de no objeción del diseño geométrico definitivo
5. Manual de interventoría y supervisión 
6. Contrato Estándar 4G
7. Informe de cierre</t>
  </si>
  <si>
    <t>INF. 7
MM&amp;D
Rad. No. 2016-409-092155-2 Pag. 18</t>
  </si>
  <si>
    <r>
      <rPr>
        <b/>
        <sz val="11"/>
        <rFont val="Calibri"/>
        <family val="2"/>
        <scheme val="minor"/>
      </rPr>
      <t xml:space="preserve">Hallazgo 45. Señalización Horizontal y Vertical. (A y D).
</t>
    </r>
    <r>
      <rPr>
        <sz val="11"/>
        <rFont val="Calibri"/>
        <family val="2"/>
        <scheme val="minor"/>
      </rPr>
      <t xml:space="preserve">
Deficiencias en la señalización: falta de mantenimiento de verticales informativas, demarcación desalineada, señales con daños en estación de Peaje Neiva, deficiencias en la reflectividad de la demarcación horizontal. El Informe de índice de Estado de octubre de 2014, se evidenció en el numeral 6.1.1.6 Retro- Reflexión, que la señalización vertical no cumple en el 18% y la señalización horizontal no cumple en 13% para las Iíneas blancas y el 30% no cumple para la Iínea amarilla.</t>
    </r>
  </si>
  <si>
    <t xml:space="preserve">No se dio respuesta respecto al  incumplimiento en el 18% de la señalización vertical y el 13% de la señalización horizontal para las líneas blancas y el 30% de Línea amarilla. Incumplimiento de la cláusula vigésima del Contrato de Concesión 00849 de 1995. </t>
  </si>
  <si>
    <t>Corregir las deficiencias señaladas y fortalecer las disposiciones contractuales relacionadas con el mantenimiento de las vías.</t>
  </si>
  <si>
    <t>Mejorar el nivel de cumplimiento de las obligaciones de conservación y mantenimiento de las vías.</t>
  </si>
  <si>
    <t>1. Presentar informe de interventoría que evidencie la mejora en los aspectos relacionados en el hallazgo y que registren la entrega de la señalización vertical y horizontal en condiciones adecuadas a la nueva Concesión de 4G.</t>
  </si>
  <si>
    <t>1. Informe de la interventoría sobre la señalización
2. Contrato nueva concesión 4G - Apéndice dos y cuatro
3. Manual de Interventoría y Supervisión</t>
  </si>
  <si>
    <t>INF. 7
MM&amp;D
Rad. No. 2016-409-092155-2 Pag. 19</t>
  </si>
  <si>
    <r>
      <rPr>
        <b/>
        <sz val="11"/>
        <rFont val="Calibri"/>
        <family val="2"/>
        <scheme val="minor"/>
      </rPr>
      <t xml:space="preserve">Hallazgo 46. Predios con Áreas Remanentes (A y D).
</t>
    </r>
    <r>
      <rPr>
        <sz val="11"/>
        <rFont val="Calibri"/>
        <family val="2"/>
        <scheme val="minor"/>
      </rPr>
      <t xml:space="preserve">
El predio comprado con área remanente, identificado con la ficha predial VE-017 A, adquirido mediante Escritura Publica 988 del 24 de diciembre de 2010, cuyos números de matrícula y área requerida corresponden a 357-54868; 2986.15 M2. y 357-57869; 79.93 M2; no se encontraba delimitado o cercado para evitar el riesgo de invasión del derecho de vía y del predio de área remanente. No tiene el mantenimiento respectivo (rocería y limpieza).  
</t>
    </r>
  </si>
  <si>
    <t xml:space="preserve">La respuesta solamente muestra una parte del lote cercada. </t>
  </si>
  <si>
    <t>Probabilidad de que las áreas adquiridas sean invadidas por particulares</t>
  </si>
  <si>
    <t>Completar el cerramiento correspondiente y fortalecer los lineamientos de monitoreo y control de los proyectos</t>
  </si>
  <si>
    <t>Garantizar que los bienes de la Nación estén libres de toda ocupación ilegal</t>
  </si>
  <si>
    <t xml:space="preserve">1.- Realizar el cercado del predio identificado  con la ficha predial VE-017 A, adquirido y corredor vial en aquellos lugares donde se requiera
2.- Solicitar a la interventoría un pronunciamiento respecto al estado actual del predio
3.- Informe del Grupo Interno de Trabajo Predial </t>
  </si>
  <si>
    <t>1. Realizar el cercado
2. Informe de interventoría con la verificación del cerramiento y la correspondiente constancia filmica de la actividad realizada.
3. Informe grupo predial
4. Manual de Interventoría y Supervisión
5. Informe de cierre</t>
  </si>
  <si>
    <t>INF. 7
MM&amp;D
Rad. No. 2016-409-092155-2 Pag. 21</t>
  </si>
  <si>
    <r>
      <rPr>
        <b/>
        <sz val="11"/>
        <rFont val="Calibri"/>
        <family val="2"/>
        <scheme val="minor"/>
      </rPr>
      <t xml:space="preserve">Hallazgo 47. Estaciones de Peaje y Pesaje. (A).
</t>
    </r>
    <r>
      <rPr>
        <sz val="11"/>
        <rFont val="Calibri"/>
        <family val="2"/>
        <scheme val="minor"/>
      </rPr>
      <t xml:space="preserve">
En visita de inspección a las estaciones de pesaje de Neiva y Flandes, se evidenciaron deficiencias en el mantenimiento de las oficinas, tales como cableado sin canalización, aire acondicionado sin funcionamiento, daños en platinas y tornillos de topes de las básculas y platinas desalineadas. En las estaciones de peaje de la Concesión se evidenciaron deficiencias en el mantenimiento, tales como, losas de los carriles con ahuellamiento, fisuras, grietas, daños en talanqueras y basuras en las áreas de peaje. </t>
    </r>
  </si>
  <si>
    <t>Falta de mantenimiento y conservación de las oficinas y de las básculas, generando incomodidad para los usuarios e incertidumbre sobre las mediciones que se presentan, a pesar de encontrarse vigente el certificado de calibración.</t>
  </si>
  <si>
    <t>Ejecutar las actividades de mantenimiento correspondientes y fortalecer el monitoreo y control por parte de la interventoría y la supervisión</t>
  </si>
  <si>
    <t>Asegurar que las áreas de pesaje, oficinas y peaje se encuentran en condiciones adecuadas de uso</t>
  </si>
  <si>
    <t>1. Revertir en condiciones óptimas las estaciones de peaje y pesaje del proyecto.
2. Informe de interventoría que evidencie el adecuado estado de las estaciones de pesaje, oficinas y peaje y el cumplimiento del programa de mantenimiento correspondiente.</t>
  </si>
  <si>
    <t>1. Informe(s) de interventoría acerca del estado de la infraestructura de peajes, pesaje y oficinas
2. Manual de Interventoría y Supervisión</t>
  </si>
  <si>
    <t>INF. 7
MM&amp;D
Rad. No. 2016-409-092155-2 Pag. 22</t>
  </si>
  <si>
    <r>
      <rPr>
        <b/>
        <sz val="11"/>
        <rFont val="Calibri"/>
        <family val="2"/>
        <scheme val="minor"/>
      </rPr>
      <t xml:space="preserve">Hallazgo 48. Planta Eléctrica Estación de Peaje Patá. (A).
</t>
    </r>
    <r>
      <rPr>
        <sz val="11"/>
        <rFont val="Calibri"/>
        <family val="2"/>
        <scheme val="minor"/>
      </rPr>
      <t xml:space="preserve">
Falla recurrente de la planta eléctrica y la entrada en funcionamiento de la UPS en la estación de Peaje Patá. </t>
    </r>
  </si>
  <si>
    <t xml:space="preserve">Falta de mantenimiento. </t>
  </si>
  <si>
    <t>Asegurar el correcto funcionamiento de la planta eléctrica y la UPS del peaje Patá</t>
  </si>
  <si>
    <t>Contar con un respaldo ante fallas eléctricas</t>
  </si>
  <si>
    <t xml:space="preserve">1. Presentar programa de mantenimiento de la planta eléctrica
2. Generar informe de interventoría que demuestre el correcto funcionamiento de la planta eléctrica y la UPS
</t>
  </si>
  <si>
    <t>1. Programa de mantenimiento de la planta eléctrica y la UPS de la estación de peaje
2. Informe de interventoría</t>
  </si>
  <si>
    <t>INF. 7
MM&amp;D
Rad. No. 2016-409-092155-2 Pag. 24</t>
  </si>
  <si>
    <r>
      <rPr>
        <b/>
        <sz val="11"/>
        <rFont val="Calibri"/>
        <family val="2"/>
        <scheme val="minor"/>
      </rPr>
      <t xml:space="preserve">Hallazgo 49. Equipo Menor de Ambulancia. (A)
</t>
    </r>
    <r>
      <rPr>
        <sz val="11"/>
        <rFont val="Calibri"/>
        <family val="2"/>
        <scheme val="minor"/>
      </rPr>
      <t xml:space="preserve">La ambulancia de servicio para la concesión no contaba con todo el equipo completo requerido, como es el equipo menor de cirugía. 
</t>
    </r>
  </si>
  <si>
    <t>No se contaba con equipo adicional o de reserva.</t>
  </si>
  <si>
    <t>Contar con equipo adicional de microcirugía para la ambulancia y fortalecer los lineamientos asociados con el monitoreo y control del proyecto.</t>
  </si>
  <si>
    <t>Asegurar la disponibilidad permanente de los elementos básicos de atención a accidentes</t>
  </si>
  <si>
    <t xml:space="preserve">Contar con el equipo e insumos completo de la ambulancia ante eventual servicio.
</t>
  </si>
  <si>
    <t>1. Informe de interventoría que evidencie la completitud de los equipos e insumos de la ambulancia.
2. Manual de interventoría y supervisión</t>
  </si>
  <si>
    <t>INF. 7
MM&amp;D
Rad. No. 2016-409-092155-2 Pag. 25</t>
  </si>
  <si>
    <r>
      <rPr>
        <b/>
        <sz val="11"/>
        <rFont val="Calibri"/>
        <family val="2"/>
        <scheme val="minor"/>
      </rPr>
      <t xml:space="preserve">Hallazgo 50. Accesos Predios Variante de Espinal (A). 
</t>
    </r>
    <r>
      <rPr>
        <sz val="11"/>
        <rFont val="Calibri"/>
        <family val="2"/>
        <scheme val="minor"/>
      </rPr>
      <t>En las variantes de Guamo y Espinal, algunos predios fueron divididos por la construcción de las variantes con accesos construidos por la concesión, que no cuentan con una geometría que permita el ingreso seguro de los vehículos a la variante, lo cual genera riesgo de accidente por falta de visibilidad de los que transitan por la variante o salen del predio a esta.</t>
    </r>
  </si>
  <si>
    <t>No se demostró que se haya mejorado geométricamente el acceso.</t>
  </si>
  <si>
    <t>Revisión por parte de la Interventoría de las condiciones de los accesos a los predios que colindan con la variante Espinal con solicitudes de mejora donde aplique.</t>
  </si>
  <si>
    <t>Asegurar que los accesos cumplen con el requerimiento contractual</t>
  </si>
  <si>
    <t>Generar informe de interventoría que evalúe las condiciones de los accesos a los predios de la variante Espinal</t>
  </si>
  <si>
    <r>
      <t xml:space="preserve">1. Informe de la interventoría que evidencie el cumplimiento de las especificaciones contractuales asociadas con los accesos de los predios de la variante Espinal
</t>
    </r>
    <r>
      <rPr>
        <sz val="11"/>
        <rFont val="Calibri"/>
        <family val="2"/>
        <scheme val="minor"/>
      </rPr>
      <t>2. Manual de Interventoría y Supervisión
3. Informe de cierre</t>
    </r>
  </si>
  <si>
    <t>INF. 7
MM&amp;D
Rad. No. 2016-409-092155-2 Pag. 26</t>
  </si>
  <si>
    <r>
      <rPr>
        <b/>
        <sz val="11"/>
        <rFont val="Calibri"/>
        <family val="2"/>
        <scheme val="minor"/>
      </rPr>
      <t>Hallazgo 51. Estado de Cunetas de la Variante (A y D).</t>
    </r>
    <r>
      <rPr>
        <sz val="11"/>
        <rFont val="Calibri"/>
        <family val="2"/>
        <scheme val="minor"/>
      </rPr>
      <t xml:space="preserve">
Fisuras y grietas en las cunetas de la variante Guamo, ocasionado por deficiencias en el control de la calidad de los materiales y del proceso constructivo. La Entidad en su respuesta manifiesta que las tractomulas han utilizado las cunetas como zona de parqueo y que por esto están fisuradas en forma prematura, sin embargo no presenta soporte de esta afirmación, además informa que el Concesionarlo iniciara la reparación de las cunetas en noviembre de 2015. </t>
    </r>
  </si>
  <si>
    <t>Deficiencias en el control de calidad de los materiales y del proceso constructivo</t>
  </si>
  <si>
    <t>Reparar las cunetas</t>
  </si>
  <si>
    <t>Asegurar las condiciones adecuadas de las cunetas</t>
  </si>
  <si>
    <t>1. Reparar las cunetas para que cumplan las condiciones de calidad establecidas, seguridad y nivel de servicio</t>
  </si>
  <si>
    <t>1. Informe de interventoría que evidencie la reparación de las cunetas.
2. Manual de interventoría y Supervisión</t>
  </si>
  <si>
    <t>INF. 7
MM&amp;D
Rad. No. 2016-409-092155-2 Pag. 28</t>
  </si>
  <si>
    <t>Conservación de la vía</t>
  </si>
  <si>
    <r>
      <rPr>
        <b/>
        <sz val="11"/>
        <rFont val="Calibri"/>
        <family val="2"/>
        <scheme val="minor"/>
      </rPr>
      <t>Hallazgo 52. Lectura de Vehículos Exentos, Ley 787 de 2002. (A y D)</t>
    </r>
    <r>
      <rPr>
        <sz val="11"/>
        <rFont val="Calibri"/>
        <family val="2"/>
        <scheme val="minor"/>
      </rPr>
      <t xml:space="preserve">
Los dispositivos de lectura de vehículos exentos no  funcionan en las estaciones de peaje de la concesión. La validación se hace manual contrariando el art. 3 de la Ley 787/02.</t>
    </r>
  </si>
  <si>
    <t>Contravención de lo estipulado en la Ley 787 de 2002 en el artículo 3</t>
  </si>
  <si>
    <t>Fortalecer las disposiciones contractuales asociadas con la lectura de vehículos exentos</t>
  </si>
  <si>
    <t>Asegurar la efectividad y eficiencia del control a los vehículos exentos</t>
  </si>
  <si>
    <t>1. Contrato de la concesión 4G - IP Neiva Girardot
2. Informe de interventoría que certifique que el control y la lectura se hace por los medios electrónicos establecidos en la normatividad
3. Informe de cierre</t>
  </si>
  <si>
    <t>INF. 7
MM&amp;D
Rad. N,. 2016-409-092155-2 Pag. 28</t>
  </si>
  <si>
    <r>
      <rPr>
        <b/>
        <sz val="11"/>
        <rFont val="Calibri"/>
        <family val="2"/>
        <scheme val="minor"/>
      </rPr>
      <t>Hallazgo 53. Entrega al Concesionario de Rendimientos Financieros de Cuenta Aportes INCO. Ruta del Sol I. (A, D y F)</t>
    </r>
    <r>
      <rPr>
        <sz val="11"/>
        <rFont val="Calibri"/>
        <family val="2"/>
        <scheme val="minor"/>
      </rPr>
      <t xml:space="preserve">
De acuerdo con el informe mensual de diciembre 2014 del fideicomiso se han generado rendimientos en la cuenta aportes INCO por 88.480´088.582,72 de los cuales se han transferido al concesionario 27.122´469.236.
Este hecho origina un presunto detrimento patrimonial en $27,122 millones, por
una gestión antieconómica, ineficaz e ineficiente; en términos del Artículo 209 de la Constitución Política.</t>
    </r>
  </si>
  <si>
    <t>Evaluar la pertenencia de los rendimientos financieros bajo las condiciones establecidas en el Contrato de Concesión y gestionar su devolución en caso de que aplique</t>
  </si>
  <si>
    <t xml:space="preserve">1. Art. 24 de la ley 1508 de 2012
2.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3. Contrato estándar 4G (sección sobre rendimientos financieros)
4. Concepto de dr. Gabriel de la Vega (radicación ANI 2013-409-053691-2 del 31-dic-2013): se establece que los rendimientos financieros generados por patrimonios autónomos que se hayan constituido por expresa autorización de la ley corresponden a dichos patrimonios autónomos.
5.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
</t>
  </si>
  <si>
    <t>1. Art. 24 de la ley 1508 de 2012
2.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3. Contrato estándar 4G (sección sobre rendimientos financieros)
4. Concepto de dr. Gabriel de la Vega (radicación ANI 2013-409-053691-2 del 31-dic-2013): se establece que los rendimientos financieros generados por patrimonios autónomos que se hayan constituido por expresa autorización de la ley corresponden a dichos patrimonios autónomos.
5.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t>
  </si>
  <si>
    <t xml:space="preserve">Estudio II
INF 1 MM&amp;D Rad. RADICADO NO. 2016-409-054480-2 pag. 9
INF.4
RADICADO NO. 2016-409-077657-2
CONCEPTO JURÍDICO
Rad. 
2016-409-118081-2
</t>
  </si>
  <si>
    <r>
      <t xml:space="preserve">Hallazgo 54. Uso de Recursos Equity Contrato de Concesión 002 de 2010. (A, F y D)
</t>
    </r>
    <r>
      <rPr>
        <sz val="11"/>
        <rFont val="Calibri"/>
        <family val="2"/>
        <scheme val="minor"/>
      </rPr>
      <t xml:space="preserve">
El 15 de julio de 2010 el Concesionario aportó $70,000" millones correspondiente a los recursos Equity y de este mismo rubro el 20 de octubre de 2010 retire la suma de $20,000 millones, es decir, que solo tres meses después de fondear retira parte de los recursos. Adicionalmente, se ha venido pagando con cargo a la misma cuenta, los intereses generados por esta obligación, de manera tal que en el mes de enero de 2011 se pagó a una Entidad financiera la suma de Seiscientos Veinte Millones Setecientos Cuatro Mil Pesos ($620.7 millones), estos dos retiros de la subcuenta aportes Equity son contrarios a la finalidad de los recursos antes señalados. En la respuesta dada por la Entidad suministró copia del informe de la fiduciaria donde se manifiesta que el concesionario el 9 de febrero de 2012 reintegró la suma de $20,000 millones. Sin embargo sobre los $620.7 millones no realizó pronunciamiento alguno.  En tal sentido se generó un presunto detrimento al Estado en $5,358.8 millones de pesos constantes de 2008, equivalentes a $9,457.3 millones de pesos corrientes de 2014, que corresponde a la afectación que sufrió el proyecto al retirar dichos recursos y reintegrar solo $20,000 millones, es decir el valor del dinero en el tiempo no fue reconocido por el concesionario. </t>
    </r>
  </si>
  <si>
    <t>Presunto incumplimiento de la fiduciaria del deber de debida diligencia en el desarrollo de sus obligaciones porque permitió que se destinaran recursos a una finalidad diferente a la autorizada.</t>
  </si>
  <si>
    <t>Demostrar que los dineros estaban en cuentas de manejo del concesionario por lo que no se podia obstaculizar que las tomara, pedir a la fiducia un informe de los controles que realiza a los usos de las cuentas</t>
  </si>
  <si>
    <t>Asegurar el cumplimiento de las obligaciones contractuales relacionadas con el aporte de Equity</t>
  </si>
  <si>
    <t>Enviar informe de interventoria en donde demuestre el segumiento realizado al tema y la devolucion del dinero con el soporte fiducuiario.</t>
  </si>
  <si>
    <t xml:space="preserve">1Informe de Interventoría
2)Informe de cierre 
3)Modelo Estandar 4G </t>
  </si>
  <si>
    <t>Estudio III
INF 1 MM&amp;D Rad. RADICADO NO. 2016-409-054480-2 pag. 11
Inf. 8 pag. 34</t>
  </si>
  <si>
    <r>
      <rPr>
        <b/>
        <sz val="11"/>
        <rFont val="Calibri"/>
        <family val="2"/>
        <scheme val="minor"/>
      </rPr>
      <t>Hallazgo 55. Panel de Expertos Ruta del Sol I. (A, D y F)</t>
    </r>
    <r>
      <rPr>
        <sz val="11"/>
        <rFont val="Calibri"/>
        <family val="2"/>
        <scheme val="minor"/>
      </rPr>
      <t xml:space="preserve">
Se indica que la figura de Panel de Expertos que se encuentra señalada en el contrato, no ha sido concebida en la legislación colombiana como un mecanismo alternativo de solución de conflictos. A la fecha se han cancelado $557,2 MM por este concepto.</t>
    </r>
  </si>
  <si>
    <t xml:space="preserve">Como se observa la figura señalada en el contrato no ha sido concebida en la
legislación colombiana como un mecanismo alternativa de solución de conflicto,
razón por la que no podría ser utilizado para dicho fin y en ese orden ostentar
efectos frente al interés público de administración de justicia y la prevalencia y
protección del patrimonio público.
</t>
  </si>
  <si>
    <t>El Contrato de Concesión 002 de 2010 fue modificado mediante el otrosí 9, sustituyendo la figura de Panel de Expertos por la de Amigable Componedor como mecanismo alternativo de solución de conflictos</t>
  </si>
  <si>
    <t>Directriz de la modificación de los contratos, se solicitó al concesionario realizar la modificación e informar la desactivación del uso del Panel de expertos en el proyecto</t>
  </si>
  <si>
    <t>1) Otrosí No. 9 (Sustituye la figura de Panel de Expertos)
2) Concepto Contraloria y Defensa Judicial.
3)Modelo Estandar 4G 
4)Bitacora
5)Manual de Contratación</t>
  </si>
  <si>
    <t>Estudio II
INF 1 MM&amp;D Rad. RADICADO NO. 2016-409-054480-2 pag. 12
INF.4
RADICADO NO. 2016-409-077657-2 pag. 75</t>
  </si>
  <si>
    <t>Panel de expertos</t>
  </si>
  <si>
    <r>
      <rPr>
        <b/>
        <sz val="11"/>
        <rFont val="Calibri"/>
        <family val="2"/>
        <scheme val="minor"/>
      </rPr>
      <t>Hallazgo 56.Subcuenta Supervisión Aérea y Gestión Contractual Ruta del Sol I. (A, D y F)</t>
    </r>
    <r>
      <rPr>
        <sz val="11"/>
        <rFont val="Calibri"/>
        <family val="2"/>
        <scheme val="minor"/>
      </rPr>
      <t xml:space="preserve">
Los recursos proyectados para fondear la subcuenta de supervisión aérea y gestión contractual son cuantiosos y no concordantes con la naturaleza del contrato de concesión. Se incluyen gastos que hacen oneroso el contrato por la baja ejecución de dichos recursos.
Por otra parte, los gastos de supervisión deben ser asumidos por la Entidad ejecutora y no cargarlos como costos del proyecto. Cabe señalar que por estos recursos el Estado está asumiendo un costo financiero mayor.</t>
    </r>
  </si>
  <si>
    <t>La situación antes señalada presuntamente transgrede el principio de Economía,
Responsabilidad, el principio de Planeación de la Ley 80 de 1993, y los principales
que rigen la función administrativa</t>
  </si>
  <si>
    <t xml:space="preserve">Incluir una nueva subcuenta al contrato de concesión denominada "Subcuenta de Soporte Contractual"  a la cual se le trasladan los recursos de la subcuenta de surervisión aerea, con el fin de hacer más eficiente la utilización de dichos recursos dentro de las necesidades que surjan en el desarrollo del proyecto.  </t>
  </si>
  <si>
    <t>Obtener concepto sobre los criterios que se contemplaron para el cálculo de la subcuenta de supervisión, ajustar el contrato mediante otrosí y establecer criterios sobre este aspecto en el contrato estándar 4G</t>
  </si>
  <si>
    <t xml:space="preserve">1) Concepto Vicepresidencia de Estructuración
2) Otrosí No.4 y Estudio de Conveniencia
3) El soporte de pago movimientos Subcuenta
4) Concepto GZ y Sociedad de Ingenieros
5)Modelo Estandar 4G </t>
  </si>
  <si>
    <t xml:space="preserve">Estudio III
INF 1 MM&amp;D Rad. RADICADO NO. 2016-409-054480-2 pag. 14
INF. 8 MM&amp;D Rad. No. 2016-409-100777-2 Pag. 35
</t>
  </si>
  <si>
    <r>
      <rPr>
        <b/>
        <sz val="11"/>
        <rFont val="Calibri"/>
        <family val="2"/>
        <scheme val="minor"/>
      </rPr>
      <t>Hallazgo 57. Garantías Ruta del Sol I y III. (A y D)</t>
    </r>
    <r>
      <rPr>
        <sz val="11"/>
        <rFont val="Calibri"/>
        <family val="2"/>
        <scheme val="minor"/>
      </rPr>
      <t xml:space="preserve">
De las 30 pólizas suministradas, no se evidenció la aprobación del  66% de estas. Adicionalmente, no se evidenciaron las pólizas que garanticen el Otrosí 07 del Contrato, ni las pólizas vigentes de responsabilidad civil extracontractual de todo riesgo de construcción y todo riesgo de maquinaria y equipo. Ruta del Sol III: No se remitieron las todas las aprobaciones de las pólizas respectivas y tampoco se observaron las pólizas actualizadas del contrato como: responsabilidad civil, riesgo daño material, póliza todo riesgo maquinaria y equipos. </t>
    </r>
  </si>
  <si>
    <t>Deficiencias en el control que debe tener la entidad sobre las pólizas, documentos esenciales ya que son los mecanismos de cobertura del riesgo del contrato</t>
  </si>
  <si>
    <t>Entregar las actas de aprobación de las pólizas vigentes a 2016 del Contrato 002 de 2010 y 007 de 2010 y reforzar el monitoreo y control de este aspecto contractual</t>
  </si>
  <si>
    <r>
      <t xml:space="preserve">Realizar una comunicación remisoria con las actas aprobadas e informar el seguimiento de las polizas que se realiza en Project On line, en cumplimiento con el memorando para la aprobación de pólizas. 
</t>
    </r>
    <r>
      <rPr>
        <b/>
        <sz val="11"/>
        <rFont val="Calibri"/>
        <family val="2"/>
        <scheme val="minor"/>
      </rPr>
      <t/>
    </r>
  </si>
  <si>
    <t xml:space="preserve">
1) Informe jurídico  financiero sobre el estado de aprobación y vigencia de las pólizas Ruta del Sol 1
2) Informe jurídico  financiero sobre el estado de aprobación y vigencia de las pólizas Ruta del Sol 3
3) Instructivo de Project sobre el registro y control de pólizas
4) Registro y control de las pólizas en Project
5) Manual de Supervisión e Interventoría
6) Informe de cierre</t>
  </si>
  <si>
    <t>CR_Ruta del Sol - Sector 1,CR_Ruta del Sol - Sector 3</t>
  </si>
  <si>
    <t>Ruta del Sol I - Ruta del Sol III</t>
  </si>
  <si>
    <t>INF. 8 MM&amp;D Rad. No. 2016-409-100777-2 Pag. 37</t>
  </si>
  <si>
    <t>Fallas gestión garantías</t>
  </si>
  <si>
    <r>
      <rPr>
        <b/>
        <sz val="11"/>
        <rFont val="Calibri"/>
        <family val="2"/>
        <scheme val="minor"/>
      </rPr>
      <t>Hallazgo 58. Publicación Sistema Electrónico de Contratación Pública — Contratos de Concesión 001, 002 y 007 de 2010. (A y D)</t>
    </r>
    <r>
      <rPr>
        <sz val="11"/>
        <rFont val="Calibri"/>
        <family val="2"/>
        <scheme val="minor"/>
      </rPr>
      <t xml:space="preserve">
La entidad no cumplió en oportunidad con la publicación de algunos otrosíes del contrato en el SECOP (Cto Concesión No. 2, otrosíes Nos 01, 02, 03, 04, 05, 06 y 07 / Cto Concesión No. 1, otrosíes 01 al 08, Cto Concesión No. 7, otrosíes 1 al 5)</t>
    </r>
  </si>
  <si>
    <t>Deficiencias en el control de los procesos contractuales e impacta en la baja transparencia y déficit de información pública para la ciudadanía y para los entes de control</t>
  </si>
  <si>
    <t>Fortalecer el control y regular los plazos internos de la entidad que permitan el cumplimiento oportuno de la publicación de documentos contractuales en el SECOP</t>
  </si>
  <si>
    <t>Cumplir con los plazos normativos para publicación de documentos contractuales en el SECOP</t>
  </si>
  <si>
    <t>1. Emitir circular a las dependencias involucradas sobre los plazos para la publicación oportuna de los otrosíes antes el SECOP.
2. Definir e implementar un indicador de oportunidad que permita medir el cumplimiento de los plazos normativos. 
3. Adoptar lo establecido en el manual de contratación y la circular a la reglamentación de la publicación en el SECOP.
4. Informe de cierre</t>
  </si>
  <si>
    <t>1. Circular de Vicepresidente Juridico  
2. Informe de seguimiento de indicador.
3. Manual de Contratación
4. Informe de cierre
Fecha de terminación Ruta del Sol 1 y 3 - 31/12/2016
Fecha de terminación Ruta del Sol 2 - 30/09/2016</t>
  </si>
  <si>
    <t>CR_Ruta del Sol - Sector 1,CR_Ruta del Sol - Sector 2,CR_Ruta del Sol - Sector 3</t>
  </si>
  <si>
    <t>Ruta del Sol I - Ruta del Sol II - Ruta del Sol III</t>
  </si>
  <si>
    <r>
      <rPr>
        <b/>
        <sz val="11"/>
        <rFont val="Calibri"/>
        <family val="2"/>
        <scheme val="minor"/>
      </rPr>
      <t xml:space="preserve">Vicepresidencia Ejecutiva - </t>
    </r>
    <r>
      <rPr>
        <sz val="11"/>
        <rFont val="Calibri"/>
        <family val="2"/>
        <scheme val="minor"/>
      </rPr>
      <t>Vicepresidencia Jurídica</t>
    </r>
  </si>
  <si>
    <t>Erika Dulcey -  Fernando Iregui</t>
  </si>
  <si>
    <r>
      <rPr>
        <b/>
        <sz val="11"/>
        <rFont val="Calibri"/>
        <family val="2"/>
        <scheme val="minor"/>
      </rPr>
      <t>Hallazgo 59. Ejecución Contrato De Interventoría 283 de 2010 (A)</t>
    </r>
    <r>
      <rPr>
        <sz val="11"/>
        <rFont val="Calibri"/>
        <family val="2"/>
        <scheme val="minor"/>
      </rPr>
      <t xml:space="preserve">
EI Contrato de Interventoría 283 de 2010, se suscribió para ejecutar la interventoría integral del Contrato de Concesión 002 de 2010 que incluye, pero no se limita, a la interventoría técnica, financiera, contable, jurídica, medioambiental, socio-predial, administrativa, de seguros, operativa y de mantenimiento del contrato, el cual hace parte del Proyecto Vial Ruta del Sol.  
De acuerdo a lo expuesto en los otrosíes del Contrato de Concesión 002 -2010 se excluyó de la ejecución de dicho contrato el tramo I inicial, no obstante y de acuerdo a la información suministrada por la Entidad sobre el contrato de interventoría, no se observa que la Entidad haya realizado el respectivo análisis económico para determinar las modificaciones de los costos de la interventoría por efectos de la no ejecución de las obras del Tramo 1 inicial, teniendo en cuenta que los costos de este contrato se derivan del Contrato de Concesión (principal) y que una vez se tome la decisión de! inicio de la construcción de este tramo por su nuevo trazado, se tendrá que contratar una nueva interventoría o prorrogar la existente, generándose unos posibles mayores costos al proyecto y de una posible gestión antieconómica para el Estado. </t>
    </r>
  </si>
  <si>
    <t>no se observa que la Entidad haya realizado el respectivo análisis económico para determinar las modificaciones de los costos de la interventoría por efectos de la no ejecución de las obras</t>
  </si>
  <si>
    <t>El Contrato de Concesión 002 de 2010 fue modificado mediante el otrosí 9, definiendo de donde provienen los recursos para fondear esta subcuenta, demostrar que la interventoria hizo seguimiento a estudios y diseños nuevosa sin cobrar ninguen valor adicional</t>
  </si>
  <si>
    <t>Informe integral de supervisión que señale el alcance del objeto del contrato de interventoria, y las modificaciones contractuales.</t>
  </si>
  <si>
    <t>1) Otrosies No. 5 y 9 con Estudios de Conveniencia.
2) Informe Integral de Supervisión
3)Manual de Interventoría y Supervisión</t>
  </si>
  <si>
    <t>INF. 8 MM&amp;D Rad. No. 2016-409-100777-2 Pag. 38</t>
  </si>
  <si>
    <r>
      <rPr>
        <b/>
        <sz val="11"/>
        <rFont val="Calibri"/>
        <family val="2"/>
        <scheme val="minor"/>
      </rPr>
      <t>Hallazgo 60. Entrega al concesionario de rendimientos financieros de cuenta aportes INCO. Ruta Del Sol II. (A, F y D)</t>
    </r>
    <r>
      <rPr>
        <sz val="11"/>
        <rFont val="Calibri"/>
        <family val="2"/>
        <scheme val="minor"/>
      </rPr>
      <t xml:space="preserve">
De acuerdo con el informe mensual de diciembre 2014 del fideicomiso se han generado rendimientos en la cuenta aportes INCO por $39.140 de los cuales se han transferido al concesionario 22.171´862.154.</t>
    </r>
  </si>
  <si>
    <t xml:space="preserve">Aclarar y explicar la pertenencia de los rendimientos financieros bajo las condiciones establecidas en el Contrato de Concesión No. 001 de 2010 y la normatividad aplilcable. </t>
  </si>
  <si>
    <t>Asegurar que el manejo de los rendimientos financieros cumple la normatividad aplicable y las disposiciones contractuales corerspondientes</t>
  </si>
  <si>
    <t xml:space="preserve">
- Concepto Consejo de Estado frenta a la pertenencia de los rendimientos Financieros.
'- Memorando de la Vicepresidencia Juridica en el cual se concluye que cuando los rendimientos hacen parte del pago al Concesionario dicho pago debe ser respetado y en consecuencia no debe devolverse tal dinero a la cuenta del Tesoro Nacional, como si ocurre cuando los rendimientos financieros no estan asociados a la remuneración del Concesionario.
- Informe jurídico que sustente la pertenencia de los rendimientos frente a los conceptos del Consejo de estado. 
- Incluyen el informe de Cierre por recomendación de la firma de abogados Medellín, Martínez &amp;  Durán Abogados.</t>
  </si>
  <si>
    <t>1. Concepto Sala de Consulta y Servicio Civil- Consejo de Estado
2. Concepto Juridico de la Vicepresidencia Juridica 
3. Concepto de dr. Gabriel de la Vega
4. Concepto de juridico de abogado externo.
5. Contrato Estándar 4 G
6. Concepto del Ministerio de Hacienda (oficio 1-2007-061423 de mayo 2011)
7. Informe de Cierre</t>
  </si>
  <si>
    <t xml:space="preserve">Estudio II
INF 2 Rad. 2016-409-054482 pag. 15
INF.4
RADICADO NO. 2016-409-077657-2 Pag. 35
CONCEPTO JURÍDICO
Rad.
2016-409-118085-2 </t>
  </si>
  <si>
    <r>
      <rPr>
        <b/>
        <sz val="11"/>
        <rFont val="Calibri"/>
        <family val="2"/>
        <scheme val="minor"/>
      </rPr>
      <t>Hallazgo 61. Panel de Experto Ruta del Sol II. (A, F y D)</t>
    </r>
    <r>
      <rPr>
        <sz val="11"/>
        <rFont val="Calibri"/>
        <family val="2"/>
        <scheme val="minor"/>
      </rPr>
      <t xml:space="preserve">.                                                                                                                                                                                                                                                             En el Contrato de Concesión 001 de 2010, se estipulo en el capítulo XVIII Solución de controversias, la figura Panel de  expertos tomada de la Cámara de Comercio Internacional relativa a los Dispute Board (el Reglamento), el panel de expertos emite recomendaciones sobre los asuntos sometidos a su conocimiento, pero estas recomendaciones no tienen carácter vinculante para las partes. Los integrantes del panel de experto (Dispute Board) tienen una remuneración mensual desde la designación de todos los miembros del Panel de Experto y hasta la fecha efectiva de terminación del contrato. Adicionalmente se le  reconocen una suma variable en función del número de recomendaciones que sean solicitadas por las partes.     </t>
    </r>
  </si>
  <si>
    <t xml:space="preserve">Como se observa la figura señalada en el contrato no ha sido concebida en la legislación colombiana como un mecanismo alternativo de solución de conflicto, razón por la que, no podría ser utilizado para dicho fin y en ese orden ostentar efectos frente al interés público de administración de justicia y la prevalencia y protección del patrimonio público.  La anterior situación presuntamente contraviene al articulo 25 de la Ley 80 de 1993 y genera un hallazgo administrativo con posible incidencia disciplinaria y fiscal en cuantía de $934 millones </t>
  </si>
  <si>
    <t xml:space="preserve">Cambiar el mecanismo de panel de expertos en el contrato de Concesión
Con el nuevo modelo de contrato de las 4G se ha incorporado la figura del amigable componedor como mecanismo de solución de controversías.
Comentarios:estoy de acuerdo con el cambio </t>
  </si>
  <si>
    <t>Cumplir con la normatividad aplicable relacionada con los mecanismos alternativos de solución de conflictos</t>
  </si>
  <si>
    <t>1. Reforma Demanda de reconversión procesos arbitrales 4190 y 4209
2. Contrato Estándar 4 G
3. Laudo Arbitral o documento conciliatorio
4. Informe de cierre.</t>
  </si>
  <si>
    <t xml:space="preserve">
1. Reforma Demanda de reconversión procesos arbitrales 4190 y 4209
2. Contrato Estándar 4 G
3. Laudo Arbitral o documento conciliatorio
4. Informe de cierre.</t>
  </si>
  <si>
    <t>Estudio II
INF 2 Rad. 2016-409-054482 pag.16
 INF.4
RADICADO NO. 2016-409-077657-2 Pag. 39
CONCEPTO JURÍDICO
Rad. 
2016-409-115771-2</t>
  </si>
  <si>
    <r>
      <rPr>
        <b/>
        <sz val="11"/>
        <rFont val="Calibri"/>
        <family val="2"/>
        <scheme val="minor"/>
      </rPr>
      <t xml:space="preserve">Hallazgo 62.Subcuenta Supervisión Aérea y Estudios y Obras Ruta Del Sol II.(A, D y F).-  </t>
    </r>
    <r>
      <rPr>
        <sz val="11"/>
        <rFont val="Calibri"/>
        <family val="2"/>
        <scheme val="minor"/>
      </rPr>
      <t xml:space="preserve">                                                En el Contrato de Concesión 001 de 2010, se estableció en la sección 3.2 Términos y condiciones de Obligatoria Inclusión en el contrato de fiducia mercantil, literal d) Descripción de las cuentas y subcuentas, numeral VI Subcuenta Supervisión Aérea la cual se fondera con los recursos aportes del concesionario por una suma anual de mil millones de pesos en valores constantes del 31 de diciembre de 2008, estos aportes se realizaran de anualmente desde el año de 2010 hasta la terminación del contrato de concesión.                   
</t>
    </r>
  </si>
  <si>
    <t xml:space="preserve">Lo anterior refleja deficiencias desde la estructuración del proyecto, dado que se
incluyen gastos que hacen mas oneroso el contrato y que, de acuerdo con el
análisis de la información suministrada por la Entidad, son clausulas que no son
concordantes con la naturaleza del contrato de concesión, además porque no son
necesarias para el mismo, como se ha podido evidenciar en la ejecución del
contrato de concesión vial.
</t>
  </si>
  <si>
    <t>Con la suscripcion del Otrosi No. 3 la Agencia optimizó los recursos de la subcuenta de supervision aerea para ser empleados en la subcuenta de estudios y obras adicionales que requiera el proyecto, sin generar adicion de recursos provenientes del Ministerio de Hacienda.
Con la Suscripción del Otrosí No. 10, la Agencia emplea parte de los recursos contenidos en la Subcuenta de Estudios y Obras para ser empleados en la ejecución de las obras del intercambiador de Puerto Boyacá, obra adicionada solicitada por la comunidad y autoridades de la región.
Otpimizar los recursos en los Contrato de Concesión para lo cual se eliminó esta figura de Subcuenta en los modelos estandar de las 4G.</t>
  </si>
  <si>
    <t>Optimizar los recursos de la subcuenta de supervision aérea para ser empleados en la subcuenta de estudios, obras y diseños que requiera el proyecto; sin generar adición de recursos provenientes del Ministerio de Hacienda.</t>
  </si>
  <si>
    <t xml:space="preserve"> - Documento contractual modificatorio que permite otpimizar los recuroso provenientes de la Subcuenta de Supervisión aérea. 
- Memorando a Vicepresidencia Estructuración, justificación sobre valor estimado para la subcuenta de supervisión aérea.
- Informe con contenido técnico, juridico y financiero, que evidencie la utilización de los recurosos, analisis presupuestal sobre los recursos que se van aportar a la subcuenta de supervisión aerea y la subcuenta de estudios y obras. 
</t>
  </si>
  <si>
    <t xml:space="preserve">1. Otosi Modificatorio No. 3 con Estudios de conveniencia y Oportunidad
2. Memorando a la Vicepresidencia de  Estructuración 
3. Otrosí modificatorio No. 10 con Estudios de Conveniencia y Oportunidad
4. Informe integral. Juridico, técnico y financieros.
5. Contrato estándar 4G
6. Informe de cierre
</t>
  </si>
  <si>
    <t>Estudio III
 INF 2 Rad. 2016-409-054482 pag. 18 
INF. 8 MM&amp;D Rad. No. 2016-409-100777-2 Pag. 11</t>
  </si>
  <si>
    <r>
      <rPr>
        <b/>
        <sz val="11"/>
        <rFont val="Calibri"/>
        <family val="2"/>
        <scheme val="minor"/>
      </rPr>
      <t xml:space="preserve">Hallazgo 63.Determinación del valor de m2 de terreno para el predio 7NDA0043. (A y D).                                                                      </t>
    </r>
    <r>
      <rPr>
        <sz val="11"/>
        <rFont val="Calibri"/>
        <family val="2"/>
        <scheme val="minor"/>
      </rPr>
      <t>Deficiencias en los mecanismos de control de calidad de los avalúos contratados por el Concesionario, toda vez que en la información aportada por la ANI, relacionada con el avalúo del predio 7NDA0043, no se observaron procedimientos ni criterios técnicos, que sustentaran el incremento del valor por hectárea de terreno, cuando la diferencia en tiempo en la realización de los informes valuatorios no llega al año; es decir los valores estaban vigentes aun.</t>
    </r>
    <r>
      <rPr>
        <b/>
        <sz val="11"/>
        <rFont val="Calibri"/>
        <family val="2"/>
        <scheme val="minor"/>
      </rPr>
      <t xml:space="preserve">                                               </t>
    </r>
    <r>
      <rPr>
        <sz val="11"/>
        <rFont val="Calibri"/>
        <family val="2"/>
        <scheme val="minor"/>
      </rPr>
      <t xml:space="preserve">
</t>
    </r>
  </si>
  <si>
    <t xml:space="preserve">Por lo anteriormente referido se observa una presunta vulneración de lo estipulado en el Contrato de Concesión 007 de 2010, en particular lo referido al Apéndice Social y Predial Sector 3 - Parte A, numeral 2.3.3.1,
</t>
  </si>
  <si>
    <t>Solicitar al concesionario la implementación de un sistema de control de calidad de los avalúos comerciales para que su contenido contenga los debidos soportes</t>
  </si>
  <si>
    <t>1.- Obtener un informe al concesionario sobre el control de calidad que ha implementado en la revisión de los avalúos comerciales corporativos
2.- Obtener de la interventoría un pronunciamiento sobre el informe remitido por el concesionario 
3.- Efectuar seguimiento al trámite que debe efectuar el concesionario para la devolución de los recursos del incremento del valor de la hectárea de terreno 
4.- Elaborar un informe del Grupo Interno de Trabajo de Gestión Predial 
5.- Apéndice Técnico Predial del Contrato estandar de 4G (revisión y aprobación de avalúos por parte de la interventoría del proyecto.)
6.- Protocolo ANI de Avalúos Rurales y Urbanos</t>
  </si>
  <si>
    <t>1) Informe del concesionario 
2) Informe de la interventoria 
3) Oficio al concesionario 
4) Un (1) informe  del GIT Predial de cierre
5) Apéndice Técnico Predial del Contrato estandar 4G
6) Protocolo de avalúos ANI</t>
  </si>
  <si>
    <t>CR_Ruta del Sol - Sector 3</t>
  </si>
  <si>
    <t>Ruta del Sol III</t>
  </si>
  <si>
    <t>Vicepresidencia Ejecutiva - Vicepresidencia de Planeación, Riesgos y Entorno</t>
  </si>
  <si>
    <t>INF 8 MM&amp;D Rad No. 2016-409-100777-2 Pag 40</t>
  </si>
  <si>
    <t xml:space="preserve">Diferencia avalúo </t>
  </si>
  <si>
    <r>
      <rPr>
        <b/>
        <sz val="11"/>
        <rFont val="Calibri"/>
        <family val="2"/>
        <scheme val="minor"/>
      </rPr>
      <t xml:space="preserve">Hallazgo 64.Informacion reportada por la Fiduciaria para el predio 7N1A0092. (A)                                                         </t>
    </r>
    <r>
      <rPr>
        <sz val="11"/>
        <rFont val="Calibri"/>
        <family val="2"/>
        <scheme val="minor"/>
      </rPr>
      <t xml:space="preserve">  No se encontró relacionada la Operación 1584 por concepto de cancelación del 30% compra de cercos frontales del predio identificado en el 7N1A0092, por una suma de $24.4 millones, en los datos contenidos en la certificación de los pagos efectuados a través de fideicomiso por concepto de cercas frontales, con cargo la subcuenta 2223-2003005, "Aportes del Concesionario"; durante el período comprendido desde el inicio del proyecto hasta el 11 de mayo de 2015, emitida por la Fiduciaria.                                           
</t>
    </r>
  </si>
  <si>
    <t xml:space="preserve">Lo anterior refleja deficiencias en la calidad de la información allegada al omitir el pago efectuado en febrero 20 de 2014, situación que limita la efectividad del análisis de los datos que soportan las operaciones fiduciarias     </t>
  </si>
  <si>
    <t>Fortalecer los lineamientos asociados al monitoreo y control de las órdenes de operación realizadas en los proyectos de concesión</t>
  </si>
  <si>
    <t>Incorporar en los informes de interventoría la verificación de las órdenes de operación predial para seguimiento a lo informado por la fiducia e incorporar la orden de operación faltante en los datos contenidos en la certificación de los pagos efectuados a través del fideicomiso</t>
  </si>
  <si>
    <t>1)Oficio a la Contraloria con la orden de operación faltante
2)Comunicación a la Interventoria en el que se le indique que en sus informes debe incluir la relación de las Ordenes de Operación relacionadas con la gestión predial (comunicación a la interventoria)
3) Informe de Interventoria
4) Soporte de la incorporación de la operación faltante en la certificación
5) Informe de Supervisión
6) Manual de Supervision Interventoria
7) Informe de cierre</t>
  </si>
  <si>
    <t>INF 8 MM&amp;D Rad No. 2016-409-100777-2 Pag 42</t>
  </si>
  <si>
    <r>
      <t xml:space="preserve">Hallazgo 65.Subcuenta Supervisión Aérea y Gestión Contractual Ruta del Sol III. ( A,D y F).                                              </t>
    </r>
    <r>
      <rPr>
        <sz val="11"/>
        <rFont val="Calibri"/>
        <family val="2"/>
        <scheme val="minor"/>
      </rPr>
      <t>En el Contrato de Concesión 007 de 2010, se estableció en la sección 3.2 Términos y condiciones de Obligatoria Inclusión en el contrato de fiducia mercantil, literal d) Descripción de las cuentas y subcuentas, numeral VI Subcuenta Supervisión Aérea la cual se fondera con los recursos aportes del concesionario por una suma anual de mil millones de pesos en valores constantes del 31 de diciembre de 2008, estos aportes se realizaran de anualmente desde el año de 2010 hasta la terminación del contrato de concesión.                                                                                                                                                             Realizado el ejercicio financiero considerando la duración del proyecto y el costo que debe asumir la agencia, se observa que aproximadamente $142,167 millones de pesos a precios corrientes de diciembre del 2014, es el rubro que se deberá pagar el estado al concesionario por los fondeos que se realicen en esta subcuenta durante los 25 años. SI tomamos únicamente el costo financiero asumido por el Estado a diciembre del 2014 asciende a $2,585.5 millones, suma que se considerara como presunto daño fiscal, por una gestión antieconómica.</t>
    </r>
  </si>
  <si>
    <t xml:space="preserve">Lo anterior refleja deficiencias desde la estructuración del proyecto, dado que se Incluyen gastos que hacen mas oneroso el contrato y que, de acuerdo con el análisis de la información suministrada por la Entidad, son clausulas que no son concordantes con la naturaleza del contrato de concesión, además porque no son necesarias para el mismo, como se ha podido evidenciar en la ejecución del contrato de concesión vial.
</t>
  </si>
  <si>
    <t>Se ajusto el contrato estándar 4G el cual no contempla la subcuenta de Supervisión aérea</t>
  </si>
  <si>
    <t>Solicitar a la Vicepresidencia de Estructuración los lineamientos que fueron tenidos en cuenta para incluir la subcuenta de supervisión área en el modelo de contrato e informar la subcuenta creada para tal fin respecto a los antecedentes jurídicos, técnicos y financieros.
Mediante otrosí 2, se incluyo la subcuenta de soporte contractual a la cual se trasladan los recursos de la subcuenta de supervisión aerea con el fin de optimizar los recursos en el desarrollo del proyecto. 
Incorporar el contrato estándar 4G que ya no contempla la subcuenta de supervisión aérea</t>
  </si>
  <si>
    <t xml:space="preserve">
1) Concepto Vicepresidencia de Estructuración solicitando precisar razones de inclusión de montos de fondeo de Supervisión Aérea
2) Otrosí Dos
3) Informe integral de supervisión ( que explique la creación de la subcuenta de soporte contractual para el contrato de concesión y el traslado de los recursos de supervisión aerea con el fin de optimizar los recursos en el desarrollo del proyecto)
4) Modelo Estandar 4G</t>
  </si>
  <si>
    <t>Estudio III
INF 1 MM&amp;D Rad. RADICADO NO. 2016-409-054480-2 pag. 15
INF 8 MM&amp;D Rad No. 2016-409-100777-2 Pag 43</t>
  </si>
  <si>
    <r>
      <t xml:space="preserve">Hallazgo 66. Panel de Experto Ruta del Sol III (A y D)                                                                                                     </t>
    </r>
    <r>
      <rPr>
        <sz val="11"/>
        <rFont val="Calibri"/>
        <family val="2"/>
        <scheme val="minor"/>
      </rPr>
      <t>En el Contrato de Concesión 007 de 2010, se estipulo en el capítulo XVllI Solución de controversias, la figura Panel de Expertos tomada de la Cámara de Comercio Internacional relativo a los Dispute Board (el Reglamento), El panel de expertos emite recomendaciones sobre los asuntos sometidos a su conocimiento, pero estas recomendaciones no tienen carácter vinculante para las partes. Los integrantes del panel de experto (Dispute Board) tienen una remuneración mensual desde la designación de todos los miembros del Panel de Experto y hasta la fecha efectiva de terminación del contrato. Adicionalmente se le reconoce una suma variable en función del número de recomendaciones que sean solicitadas por las partes. Cabe señalar que los Dispute Board no son tribunales arbitrales y sus determinaciones no tienen fuerza ejecutiva como los laudos arbitrales.</t>
    </r>
  </si>
  <si>
    <t xml:space="preserve">Como se observa la figura señalada en el contrato Panel de Experto (Dispute Board) no ha sido concebida en la legislación colombiana como un mecanismo alternativa de solución de conflicto, razón por la que, no podría ser utilizado para dicho fin y en ese orden ostentar efectos frente al interés público de administración de justicia y la prevalencia y protección del patrimonio público
</t>
  </si>
  <si>
    <t>Modificar el contrato incluyendo Amigable Componedor como mecanismo alternativo de solución de conflicto y asegurar que el contrato estándar 4G no incluye este mecanismo</t>
  </si>
  <si>
    <t>Realizar el respectivo modficatorio sobre la cláusula de panel de expertos en el contrato de concesión
Contrato estándar 4G que no incorpora el panel de expertos como mecanismo para la resolución de conflictos</t>
  </si>
  <si>
    <t>1) Memorando de Defensa Judicial sobre modificación de Contrato para incluir Amigable Componedor 
2) Requerimiento al Concesionario solicitando la modificación del Contrato
3)Documento de Modificación Contractual
4) Modelo Estandar 4G</t>
  </si>
  <si>
    <t xml:space="preserve">SI
INF 1 MM&amp;D Rad. RADICADO NO. 2016-409-054480-2 pag. 17
INF 8 MM&amp;D Rad No. 2016-409-100777-2 Pag 46
</t>
  </si>
  <si>
    <r>
      <t xml:space="preserve">Hallazgo 67. Estado del Balasto. (A)                                                                                                                                  </t>
    </r>
    <r>
      <rPr>
        <sz val="11"/>
        <rFont val="Calibri"/>
        <family val="2"/>
        <scheme val="minor"/>
      </rPr>
      <t xml:space="preserve">Las especificaciones técnicas del contrato de concesión, en el numeral 2.7 Balasto, establecen que "El balasto debe obtenerse mediante triturado mecánico de roca proveniente de una cantera adecuada. 
La calidad de la roca y de los procesos de triturado deben ser tales que permitan obtener agregados de forma isotrópica (dimensiones similares en todas las direcciones). La roca del balasto será compacta, sin planos de corte y estará libre de cavidades, cuerpos extraños y polvo
          </t>
    </r>
  </si>
  <si>
    <t xml:space="preserve">Las anteriores situaciones denotan deficiencias por el incumplimiento de las especificaciones técnicas y generan que la vía no cumpla con las características técnicas contratadas
</t>
  </si>
  <si>
    <t>Corregir las deficiencias señaladas y fortalecer los lineamientos asociados al monitoreo y control de los proyectos</t>
  </si>
  <si>
    <t>Cumplir con los estándares exigidos en el contrato.</t>
  </si>
  <si>
    <t>1. Solicitar un informe al Concesionario donde se evidencie los protocolos de calidad utilizados para la utilización del material.
2. Solicitar Informe a la Interventoría donde se certifica y se avala el cumplimiento del material suministrado conforme a los ensayos de laboratorio efectuados.
3. Remisión de cada uno de los ensayos de laboratorio efectuados para el uso del balasto.</t>
  </si>
  <si>
    <t>1. Informe del Concesionario
2. Informe de Interventoría
3. Ensayos de Laboratorio que evidencian el cumplimiento del material sobre la curva granulometrica.
4. Manual de Interventoría y Supervisión</t>
  </si>
  <si>
    <r>
      <t xml:space="preserve">Hallazgo 68. Disposición de Rieles de Cambio o inversión. (A).                                                                                                                                                
</t>
    </r>
    <r>
      <rPr>
        <sz val="11"/>
        <rFont val="Calibri"/>
        <family val="2"/>
        <scheme val="minor"/>
      </rPr>
      <t xml:space="preserve"> En visita de inspección efectuada por la CGR en mayo de 2015, se observó en el tramo de Chiriguana - La Loma, algunos rieles inadecuadamente dispuestos sobre la franja de derecho de vía, incumpliendo lo establecido en las especificaciones técnicas de construcción, "Rieles Existentes. El Contratista deberá desarmar transportar y apilar, en la estación más cercana que disponga de un área de trabajo adecuada, o donde lo ordene el Supervisor de [Concesionario], todos los rieles obtenidos de la vía actual. En esta área el Contratista seleccionara los rieles, a fin de clasificarlos en reutilizables y no reutilizables. Se apilaran en capas separadas con tablas de madera para evitar el contacto entre rieles y entre estos y el terreno." De acuerdo con lo informado por el Concesionario, corresponden a los que los cuales se les realizó de inversión
</t>
    </r>
  </si>
  <si>
    <t xml:space="preserve">La Entidad en su respuesta informo que los rieles fueron retirados dos días después de la visita de la Contralona General de la Republica, como parte de una actividad planificada de mantenimiento de acuerdo al programa reemplazo de rieles programado para ese momento, situación que confirma que estos rieles no deben estar dispuestos en el derecho de vía sobre el terreno natural </t>
  </si>
  <si>
    <t>Retirar los rieles y asegurar su almacenamiento y clasificación y disposición correspondiente.</t>
  </si>
  <si>
    <t>Cumplir con las especificaciones del contrato</t>
  </si>
  <si>
    <t>1. Solicitar un informe al Concesionario donde se valide que ya se ejecutó la correcta disposición de los rieles producto del reemplazo para garantizar standares en el corredor férreo Concesionado.
2. Solicitar Informe a la Interventoría donde se certifica y se avala el cumplimiento y la adecuada disposición de este material de vía férrea.</t>
  </si>
  <si>
    <t>1. Informe del Concesionario
2. Informe de Interventoría
3. Manual de Interventoría y Supervisión</t>
  </si>
  <si>
    <r>
      <t xml:space="preserve">Hallazgo 69.Sustitución de Riel de 75 Lb/Yarda a Riel de 90 Lb/Yarda. (A , D e IP)                                               </t>
    </r>
    <r>
      <rPr>
        <sz val="11"/>
        <rFont val="Calibri"/>
        <family val="2"/>
        <scheme val="minor"/>
      </rPr>
      <t xml:space="preserve">                                                                 En la verificación efectuada por la CGR en mayo de 2015, se observó que los rieles de 75 Lb/yarda no han sido sustituidos por rieles de 90 Lb/yarda, de conformidad con las especificaciones técnicas de los estudios y diseños aprobados para la rehabilitación, "Especificaciones Superestructura" e "Intervenciones en Superestructura", tal como se establece en el numeral 10.3.1 cambio de rieles ASCE 7540 para los tramos Chiriguana - La Loma, incluido en el tramo Santa Marta - México
</t>
    </r>
  </si>
  <si>
    <r>
      <t xml:space="preserve">Lo anterior evidencia el incumplimiento de las especificaciones técnicas del contrato y genera inadecuado funcionamiento de la vía, que no permite cumplir con velocidades de operación indicadas en el contrato, y por tanto, no se amplia la capacidad de la vía, tal como se indica en el estudio de conveniencia y oportunidad del Otrosí 12 de 2006 y en los objetivos del Conpes 3394 de 2005 y se podría configurar en un presunto detrimento en el patrimonio del Estado en cuantía indeterminada, por cuanto el Concesionario no estaba realizando las inversiones en el tiempo establecido, </t>
    </r>
    <r>
      <rPr>
        <b/>
        <sz val="11"/>
        <rFont val="Calibri"/>
        <family val="2"/>
        <scheme val="minor"/>
      </rPr>
      <t>razón por la cual se solicitará el inicio de una Indagación Preliminar.</t>
    </r>
    <r>
      <rPr>
        <sz val="11"/>
        <rFont val="Calibri"/>
        <family val="2"/>
        <scheme val="minor"/>
      </rPr>
      <t xml:space="preserve">
</t>
    </r>
  </si>
  <si>
    <t>Establecer si se ha incumplido el contrato en relación con el reemplazo del riel y fortalecer los lineamientos asociados con la interventoría y supervisión de los contratos de concesión.</t>
  </si>
  <si>
    <t>Asegurar el cumplimiento del contrato por parte del concesionario y mejorar el monitoreo y control de los proyectos de concesión</t>
  </si>
  <si>
    <t>1. Generar un concepto que confirme las obligaciones del Concesionario Fenoco frente a la actividades asociadas a la sustitución de carril en los perfiles exigidos a lo largo de toda la red, que si bien es cierto se deben realizar no establece un periodo definido para realizar dicha sustitución, así mismo se busca precisar que las velocidades mínimas de operación no se están viendo afectadas en el sector Chiriguaná- La Loma.
2. Solicitar a la Interventoría del Proyecto un análisis integral en relación con los tiempos establecidos para el cambio del riel y de las velocidades mínimas que se deben cumplir en este sector y el respectivo cumplimiento por parte del concesionario
3. Manual de Interventoría y Supervisión</t>
  </si>
  <si>
    <t xml:space="preserve">1. Concepto jurídico/técnico
2. Concepto de Interventoría
3. Cronograma de reemplazo de los rieles
4. Manual de Interventoría y Supervisión
</t>
  </si>
  <si>
    <t>Estudio III INF 2 Rad. 2016-409-054482 pag. 20</t>
  </si>
  <si>
    <t>Sustitución de rieles</t>
  </si>
  <si>
    <r>
      <rPr>
        <b/>
        <sz val="11"/>
        <rFont val="Calibri"/>
        <family val="2"/>
        <scheme val="minor"/>
      </rPr>
      <t>Hallazgo 70. Conservación de Vía Férrea. (A y D</t>
    </r>
    <r>
      <rPr>
        <sz val="11"/>
        <rFont val="Calibri"/>
        <family val="2"/>
        <scheme val="minor"/>
      </rPr>
      <t xml:space="preserve">)                                                                                                                      Las obligaciones asumidas por el Concesionario, entre otras, las consignadas en el Pliego de Condiciones, establecidas en el Volumen I. Numeral 3.1. Obligaciones asumidas por el concesionario como  contraprestación por la concesión de infraestructura (numeral 3.5.2 Conservación de la infraestructura de transporte férreo), en el Volumen II, Anexo 5 - Especificaciones Mínimas de la Infraestructura rehabilitada y su conservación y reversión
</t>
    </r>
  </si>
  <si>
    <t xml:space="preserve">Se observa inadecuada disposición y deficiente estado de las señales  provisionales de obra. Se identifico incumplimiento de las obligaciones del Concesionario de conservar todos los bienes muebles e inmuebles entregados en concesión. Lo  anterior .presuntamente contraviene el artículo 5° numeral 2 de la Ley 80 de 1993.
</t>
  </si>
  <si>
    <t>Fortalecer las acciones de mantenimiento y señalización de las obras y de los bienes entregados en concesión</t>
  </si>
  <si>
    <t>Asegurar el cumplimiento de las obligaciones del contrato</t>
  </si>
  <si>
    <t>1. Se solicitará el informe al Concesionario que demuestre el cumplimiento de todas las actividades de mantenimiento y conservación efectuadas de acuerdo con la programación establecida, así como las labores ejecutadas en las diferentes Estaciones.
2. Se solicitará informe a la Interventoría frente a la validación de las actividades desarrolladas por el Concesionario y sobre el estado de conservación de los bienes dados en concesión</t>
  </si>
  <si>
    <t>1. Informe al Concesionario
2. Informe de Interventoría
3. Manual de Interventoría y Supervisión</t>
  </si>
  <si>
    <r>
      <rPr>
        <b/>
        <sz val="11"/>
        <rFont val="Calibri"/>
        <family val="2"/>
        <scheme val="minor"/>
      </rPr>
      <t xml:space="preserve">HalIazgo71. Carro Registrador de Vía. (A)                                                                                                                               </t>
    </r>
    <r>
      <rPr>
        <sz val="11"/>
        <rFont val="Calibri"/>
        <family val="2"/>
        <scheme val="minor"/>
      </rPr>
      <t xml:space="preserve"> En la Propuesta Técnica del Concesionario, numeral 3 "CONSERVACION DE LA RED ATLANTICA, numeral 3.2 CONSERVACION SISTEMATICA. Se establece ... (...)   </t>
    </r>
    <r>
      <rPr>
        <b/>
        <sz val="11"/>
        <rFont val="Calibri"/>
        <family val="2"/>
        <scheme val="minor"/>
      </rPr>
      <t xml:space="preserve"> ...                                                                                                                                                        E</t>
    </r>
    <r>
      <rPr>
        <sz val="11"/>
        <rFont val="Calibri"/>
        <family val="2"/>
        <scheme val="minor"/>
      </rPr>
      <t>n visita de Inspección efectuada en mayo de 2015 por la CGR, el carro registrador de vía (DRESINA) se encontraba fuera de servicio en el Taller de Santa Marta, para reparación y de acuerdo con los Informes de la Interventoría, no se han realizado mediciones de parámetros de vía con el carro registrador desde
mayo de 2014, que permitan hacer el comparativo para determinar el cumplimiento de la calidad de los mantenimientos y atención de los puntos críticos e intervenciones señaladas en lo correspondiente a nivelación y alineación de la vía férrea, más aún cuando el  Informe de Interventoría No. 24 se menciona que entre los Tramos de vía del Km 723+138 al 745+750, Sector Chiriguana - La Loma y del Km 936+657 al 968+713, sector de Puertos - Santa Marta, "...presentan desnivelación y alabeos constantes a lo largo de la red férrea y que se debe realizar la corrección de trocha con la instalación de calzos", y confirmadas estas deficiencias en el recorrido efectuado en carromotor en la visita realizada por la CGR.</t>
    </r>
    <r>
      <rPr>
        <b/>
        <sz val="11"/>
        <rFont val="Calibri"/>
        <family val="2"/>
        <scheme val="minor"/>
      </rPr>
      <t xml:space="preserve">
</t>
    </r>
  </si>
  <si>
    <t xml:space="preserve">Lo anterior denota que no se están utilizando los equipos de mayor precisión para la revisión de parámetros de vía que le permitan hacer el control y seguimiento al cumplimiento de las especificaciones técnicas de la vía </t>
  </si>
  <si>
    <t>Contar con un plan de contingencia para esta clase de eventos</t>
  </si>
  <si>
    <t>Asegurar la continua medición de los parámetros de la vía</t>
  </si>
  <si>
    <t>1. Se deberá preparar un plan de contingencia por parte del concesionario para mitigar el impacto de este tipo de eventos.
2. Se solicitará el informe al Concesionario que demuestre la debida diligencia frente a la reparación del equipo férreo objeto de cuestionamiento por parte del Ente de Control, así como todo el protocolo de mantenimiento de equipo rodante que garantiza mantener las especificaciónes técnicas en la vía y la operación eficiente en condiciones de seguridad.
3. Se solicitará informe a la Interventoría que permita validar que se cumplan con los mantenimientos preventivos y correctivos al equipo rodante,  factor fundamental para garantizar un correcto estado del corredor férreo.</t>
  </si>
  <si>
    <t>1. Plan de contingencias
2. Informe del Concesionario
3. Informe de Interventoría</t>
  </si>
  <si>
    <r>
      <t xml:space="preserve">Hallazgo 72. Cambio de Traviesas en Puentes, (A y D).                                                                                                       </t>
    </r>
    <r>
      <rPr>
        <sz val="11"/>
        <rFont val="Calibri"/>
        <family val="2"/>
        <scheme val="minor"/>
      </rPr>
      <t xml:space="preserve">En la visita de inspección efectuada en mayo de 2015 se observó que en los puentes las traviesas instaladas son de material sintético, no obstante que la especificación técnica para estas traviesas, establecidas en el Volumen I, Capitulo 30 de la Norma AREMA y en el Manual Férreo de Especificaciones Técnicas Parte 1 del Ministerio de Transporte, se determina, en el numeral 6 del Artículo 47, "Los durmientes a utilizar podrán ser de madera, de concreto pretensado, monobloque o bibloque, o de acero, estas últimas siempre que se garantice el aislamiento eléctrico en vías que así lo requieran. Para ver las dimensiones, espaciamientos recomendados y otras características geométricas y de resistencia de los durmientes, ver la norma AREMA, volumen 1, capítulo 30."
</t>
    </r>
  </si>
  <si>
    <t xml:space="preserve">Situación que denota deficiencias en el cumplimiento de los procedimientos para la aprobación de los diseños de las especificaciones técnicas sobre el material de
estas traviesas y queda la incertidumbre sobre el concepto técnico que avaló la funcionalidad y pertinencia del material, por parte del organismo internacional
competente para que realice la respectiva homologación. Lo anterior contraviene presuntamente los artículos 5 numeral 2° y 26 numeral 1 de la Ley 80 de 1993
</t>
  </si>
  <si>
    <t>Obtener la certificación de calidad de las durmientes sintéticas, por parte de laboratorio acreditado por AREMA</t>
  </si>
  <si>
    <t>Asegurar el cumplimiento de las especificaciones AREMA por parte de las durmientes</t>
  </si>
  <si>
    <t xml:space="preserve">1. Dentro de las exigencias técnicas y de calidad en el marco del Contrato de Concesión se requerirán todos los soportes que garantizan el cumplimiento de los durmientes en concordancia con la norma AREMA.
2. La Interventoría dentro de su función intergral debe validar el recibo de las traviesas a cabalidad antes de haber ser sido instaladas. </t>
  </si>
  <si>
    <t>1. Soportes del Concesionario de los protocolos de calidad de las traviesas importadas.
2. Informes de interventoría que validan la calidad de la traviesa de madera instalada.
3. Certificación de laboratorio certificado por AREMA sobre la calidad de las traviesas</t>
  </si>
  <si>
    <r>
      <t xml:space="preserve">Hallazgo 73. Asistentes Técnico Constructivo y Operativo. (A y D)      </t>
    </r>
    <r>
      <rPr>
        <sz val="11"/>
        <rFont val="Calibri"/>
        <family val="2"/>
        <scheme val="minor"/>
      </rPr>
      <t xml:space="preserve">                                                                                                                                     En el numeral 2.6.3 del Pliego de Condiciones de la Licitación para la Concesión de la Red Férrea del Atlántico se establece: "Compromiso de Asistencia Técnica, Para que sea tenida en cuenta la experiencia que un proponente quiera acreditara través de un asistente técnico, conforme el numeral 2.4 del presente pliego, deberá presentarse debidamente suscrito entre el proponente y el asistente técnico respectivo un contrato de asistencia técnica, siguiendo la minuta contenida  en la PROFORMA 7 que se encuentra en el volumen de anexos y proformas que acompaña este pliego de condiciones; dichos compromisos serán requisitos necesarios para que la experiencia pueda tenerse en cuenta y se considere acreditada en el evaluación de la propuesta.                                                                                                                                                        (...)   Teniendo en cuenta las fechas determinadas por la Interventoría para la terminación de estos contratos no corresponden con las fechas mediante las cuales la ANI ordeno la devolución de las garantías de dichos contratos
</t>
    </r>
  </si>
  <si>
    <t xml:space="preserve">Lo anterior indica que a la fecha aun existen actividades que requieren de la asistencia necesaria al concesionario, para garantizar que cuente con el apoyo
técnico en materia de construcción, rehabilitacion-reconstruccion y conservación  de la infraestructura de transporte férreo y de material rodante, y así asegurar la
culminación exitosa de las actividades a cargo del concesionario, debido a deficiencias en el seguimiento y control administrativo de los términos de devolución de garantía, lo cual compromete la Indemnidad de la ANl, frente a las  responsabilidades del asistente técnicos, situación que presuntamente contraviene el principio de Economía de la Función Administrativa, del articulo 209 de la Constitución Política y el articulo 24 de la Ley 80 de 1993 y lo contemplado en el
Contrato de Concesión.
</t>
  </si>
  <si>
    <t>Verificar internamente las condiciones contractuales dada para el Asistente Técnico Operativo y Constructivo y de ser el caso revalidar los conceptos emitidos con anterioridad.</t>
  </si>
  <si>
    <t>Asegurar que el concesionario ha cumplido su obligación contractual frente a la asesoría técnica o tomar las acciones para  su cumplimiento</t>
  </si>
  <si>
    <t xml:space="preserve">
1. Se solicitará a la interventoria concepto  jurídico con el fin de validar las fechas establecidas para la Asistente Técnico- Operativo en el marco de los Pilegos de Condiciones y teniendo en cuenta el concepto emitido por la Gerencia Jurdicia de la ANI.</t>
  </si>
  <si>
    <t xml:space="preserve">
1. Concepto jurídico de Interventoría
2. Manual de Interventoría y Supervisión</t>
  </si>
  <si>
    <r>
      <rPr>
        <b/>
        <sz val="11"/>
        <rFont val="Calibri"/>
        <family val="2"/>
        <scheme val="minor"/>
      </rPr>
      <t xml:space="preserve">Hallazgo 74. Sistema de Comunicaciones y Control Centralizado de Trenes. (A, D e IP) </t>
    </r>
    <r>
      <rPr>
        <sz val="11"/>
        <rFont val="Calibri"/>
        <family val="2"/>
        <scheme val="minor"/>
      </rPr>
      <t>Se evidencia que no se dio cumplimiento a lo establecido en el Fallo del Tribunal del 11 de junio de 2014, ni lo establecido en la Clausula Segunda del Otrosí 19 al Contrato de Concesión, toda vez que la Interventoría reporta en su Informe del 14 de mayo de 2015 que a dicha fecha, el Concesionario, se encontraba incumpliendo las obligaciones relacionadas con la implementación y puesta en marcha del sistema ITCS, en la medida que dicho sistema, a pesar de encontrarse  instalado, no se encuentra en operación</t>
    </r>
  </si>
  <si>
    <t>Incumplimiento en la puesta en marcha del sistema ITCS</t>
  </si>
  <si>
    <t xml:space="preserve">Se configura en un presunto detrimento en el patrimonio del Estado por cuanto se continuo desplazando la inversión, por el atraso en la ejecución de la implementación y puesta en marcha del sistema de comunicaciones y control de trafico de trenes, desde la fecha establecida en el Otrosí 19, hasta la fecha en que la interventoría certifique el cumplimiento por parte del Concesionario, con lo que presuntamente se estan'a contrariando lo dispuesto en artículos 4° numeral 4., 5° numeral 2., 26 numeral 1 de la Ley 80 de 1993 y articulo 84 de la Ley 1474 de 2011. Para determinar el monto se trasladara para la apertura de una Indagación Preliminar </t>
  </si>
  <si>
    <t>Garantizar el cumplimiento al funcionamiento del ITCS y fortalecer los lineamientos asociados con el monitoreo y control de los proyectos, teniendo en cuenta los lineamientos y procedimientos exigidos en el manual de supervisión y de interventoría.</t>
  </si>
  <si>
    <t>Asegurar que el sistema ITCS esté en operación y mejorar el monitoreo y control de los proyectos</t>
  </si>
  <si>
    <t>1. Se requerirá un concepto integral a la Interventoría del Proyecto con el fin de que valide o no el cumplimiento y puesta en funcionamiento del sistema ITCS. Así como de validar que las inversiones fueron efectuadas en los tiempos establecidos para desvirtuar el presunto desplazamiento de inversiones</t>
  </si>
  <si>
    <t>1. Concepto técnico- financiero de la Interventoría
2. Manual de Interventoría y Supervisión</t>
  </si>
  <si>
    <t>br</t>
  </si>
  <si>
    <t>Estudio III INF 2 Rad. 2016-409-054482 pag. 21</t>
  </si>
  <si>
    <r>
      <t xml:space="preserve">Hallazgo 75. Renovación y Ampliación de la Garantía de Cumplimiento Aseguradora, garantes del contrato de concesión  y transacción (A y D).                                                                                                                                        </t>
    </r>
    <r>
      <rPr>
        <sz val="11"/>
        <rFont val="Calibri"/>
        <family val="2"/>
        <scheme val="minor"/>
      </rPr>
      <t xml:space="preserve">                                                                                   Se observó que en el contrato de Concesión de la Red Férrea del Pacífico, a 31/12/2014, los diferentes sociedades concesionarias que ha tenido el contrato, han incumplido con la obligación de renovar la garantía única por los diferentes conceptos asegurables, establecidos en la Cláusula 71, numerales 71.2, 71.5 y 71.7, .... De otra parte, no se encuentra documento que justifique los fundamentos técnicos, jurídicos y financieros que Ilevaron a la Entidad a disminuir los montos de la Garantía para los amparos relacionados con: la rehabilitación, derivadas del contrato de concesión y el de responsabilidad civil extracontractual, por cuanto en la cláusula cuarta, parágrafo 4 del Otrosí 15 del 10/07/2008, se estableció que "Tren de Occidente deberá prorrogar la totalidad de las pólizas otorgadas para garantizar el cumplimiento de las obligaciones Inherentes al plan de obras de rehabilitación-reconstrucción de la red férrea del Pacífico, entre las cuales se encuentran las sumas pendientes de amortización y los saldos de los anticipos  que no han sido legalizados conforme al Acta de Acuerdo y Entendimiento del 28/09/2006", encontrándose que en el Acta Aclaratoria al Otrosí 15 del 29/09/2008, se precisó que Tren de Occidente ampara los siguientes riesgos...
</t>
    </r>
  </si>
  <si>
    <t xml:space="preserve">Los anteriores deficiencias relacionadas con el vencimiento del periodo asegurado de la Garantía y la disminución del valor asegurado asociados a la obligaciones del contratista de la rehabilitación y reconstrucción de la red férrea y con el contratista de la conservación traen como consecuencia que el contrato se encuentre desamparado en los conceptos citados en la tabla anterior, y por ende las inversiones realizadas con dineros públicos se se encuentren en riesgo en el evento que ocurran los hecfios o situaciones desamparadas (siniestros). 
Lo cual denota debilidades en el seguimiento y control por parte de la interventoría y la Entidad para asegurar el cumplimiento de las obligaciones del concesionario, presuntamente contrario con lo dispuesto en el Artículo 7 de la Ley 1150 de 2007
</t>
  </si>
  <si>
    <t>Normalizar el estado de las pólizas del proyecto, implementar un mecanismo de seguimiento a la vigencia de las pólizas y fortalecer el análisis y soporte documental de las modificaciones contractuales.</t>
  </si>
  <si>
    <t>Asegurar que los proyectos están continuamente cubiertos por pólizas vigentes</t>
  </si>
  <si>
    <t>1. Presentación de todas las pólizas establecidas contractualmente aprobadas, bajo el Contrato de Concesión y los otrosies.</t>
  </si>
  <si>
    <t xml:space="preserve">1. Otrosí 16 del 5-jul-2013 que incrementa la póliza y define el período para el plan de normalización.
2. Otrosíes 17 del 30/12/2014 y 19 del 21/12/2015 que incrementan la póliza
Informe de estado de aseguramiento actual del contrato.
3. Informe sobre los antecedentes y estado actual de las pólizas
4. Sistema Project Online - Reporte seguimiento a pólizas
5. Manual de Contratación
6. Res. que crea y regula el comité de contratación
7. Res. 959 de 2013 - Bitácora del proyecto
</t>
  </si>
  <si>
    <r>
      <t xml:space="preserve">Hallazgo 76. Operación de la Red Férrea del Pacífico. (A)                                                                                                                           </t>
    </r>
    <r>
      <rPr>
        <sz val="11"/>
        <rFont val="Calibri"/>
        <family val="2"/>
        <scheme val="minor"/>
      </rPr>
      <t xml:space="preserve"> EI concesionario responsable de la operación y mantenimiento, ha limitado la operación comercial a un 54% de la red habilitada que corresponde al tramo Buenaventura y el Ingenio Manuelita Km 203 y adicionalmente hasta julio de 2015 se logró la operatividad del tramo Yumbo-La Tebaida; de acuerdo con el informe de la interventoría del período julio de 2015
</t>
    </r>
  </si>
  <si>
    <t xml:space="preserve">La falta de operación comercial en el 46% restante, de la red rehabilitada, propicia el deterioro de la misma por acciones de vandalismo e invasiones, adicionalmente la falta de mantenimiento lleva a que se pierdan los estándares técnicos adquiridos con las obras de rehabilitación que se realizaron con dineros públicos. Adicionalmente, la Entidad no ha definido las alternativas ante el presunto incumplimiento del concesionario de la rehabilitación , para continuar la rehabilitaclon-construccion del tramo Cartago-La Felisa y así evitar la perdida de los recursos que se han invertido en este tramo
</t>
  </si>
  <si>
    <t>Ejecutar el mantenimiento requerido y ejecutar los procesos sancionatorios correspondientes</t>
  </si>
  <si>
    <t xml:space="preserve">1. Concepto jurídico que detalle la obligatoriedad de la operación en la totalidad de la longitud concesionada
2. Contrato de concesión que registra el alcance del mantenimiento a toda la longitud concesionada
3. Otrosí 16 del 5-jul-2013 que define el plan de normalización del proyecto y el plazo para su realización.
4. Informe mensual de seguimiento al plan de normalización por parte del concesionario, que evidencia el avance en materia de mantenimiento, entre otros aspectos.
5. Informe de supervisión sobre el estado del mantenimiento.
6. Gestión de proceso sancionatorio (mantenimiento).
</t>
  </si>
  <si>
    <t xml:space="preserve">1. Concepto jurídico sobre obligatoriedad de la operación
2. Contrato de concesión
3. Otrosí 16 del 5-jul-2013
4. Informe mensual de seguimiento al plan de normalización por parte del concesionario
5. Informe de supervisión sobre el estado del mantenimiento.
6. Gestión de proceso sancionatorio (mantenimiento).
</t>
  </si>
  <si>
    <r>
      <t xml:space="preserve">Hallazgo 77. Balasto Puntos Críticos (A)                                                                                                                                </t>
    </r>
    <r>
      <rPr>
        <sz val="11"/>
        <rFont val="Calibri"/>
        <family val="2"/>
        <scheme val="minor"/>
      </rPr>
      <t xml:space="preserve">  En visita de inspección se evidencio la colocación del balasto en primera nivelación en algunos puntos críticos que presentan sobre tamaños y en otros casos finos, por lo que dicho material incumple las especificaciones técnicas de construcción del contrato para el Ítem Balasto "SUMINISTRO E INSTALACION DE BALASTO. Producción Requisitos de la roca. El balasto debe obtenerse mediante triturado mecánico de roca proveniente de una cantera adecuada. La calidad de la .roca y de los procesos de triturado deben ser tales que permitan obtener agregados de forma isotrópica (dimensiones similares en todas las direcciones).
La roca del balasto será compacta, sin planos de corte y estará libre de cavidades, cuerpos extraños y polvo. De todas maneras el material deberá cumplir los siguientes requisitos: - Presencia máxima de roca friable &lt;3% de acuerdo con la norma ASTM C.142. - Presencia máxima de arcilla &lt;0.5% de acuerdo con la ...
</t>
    </r>
  </si>
  <si>
    <t xml:space="preserve">Lo anterior, genera incertidumbre sobre los controles de calidad por parte del Contratista y de la Interventoría durante el proceso constructivo y los materiales suministrados
</t>
  </si>
  <si>
    <t>1. Solicitar un informe al Contratista donde se evidencie los protocolos de calidad utilizados para la utilización del material.
2. Solicitar Informe a la Interventoría donde se certifica y se avála el cumplimiento del material suministrado conforme a los ensayos de laboratorio efectuados.
3. Remisión de cada uno de los ensayos de laboratorio efectuados para el uso del balasto.</t>
  </si>
  <si>
    <t>1. Informe del Contratista
2. Informe de Interventoría
3. Ensayos de Laboratorio que evidencian el cumplimiento del material sobre la curva granulometrica.
4. Manual de Interventoría y Supervisión</t>
  </si>
  <si>
    <r>
      <t xml:space="preserve">Hallazgo 78. Muro de Contención (A)                                                                                                                                      </t>
    </r>
    <r>
      <rPr>
        <sz val="11"/>
        <rFont val="Calibri"/>
        <family val="2"/>
        <scheme val="minor"/>
      </rPr>
      <t xml:space="preserve">En el PK 189+800, se observe un muro de contención construido por la Concesión Briceño Tunja Sogamoso -BTS-, que colinda con el corredor férreo, el cual presenta falla por agrietamiento, con riesgo de colapso, sin que se evidencie
gestión por parte del contratista en comunicar esta situación tanto a la AN I como al Concesionario de la BTS, </t>
    </r>
    <r>
      <rPr>
        <b/>
        <sz val="11"/>
        <rFont val="Calibri"/>
        <family val="2"/>
        <scheme val="minor"/>
      </rPr>
      <t xml:space="preserve">
</t>
    </r>
  </si>
  <si>
    <t xml:space="preserve">situación que denota debilidades en el seguimiento y control de las novedades que se presentan en el derecho de vía, en lo que tiene que ver con la conservación y preservación de la vía, con riesgo que no se actúe preventivamente sino que se convierta en atención de una emergencia
</t>
  </si>
  <si>
    <t>Ejecutar las labores sobre el muro de contención (por parte del proyecto competente) que disminuyan el riesgo de peligro al derecho de via.</t>
  </si>
  <si>
    <t>Mantener el derecho de vía en condiciones adecuadas de seguridad</t>
  </si>
  <si>
    <t>1. Comunicación Oficial de la ANI solicitando al contratista sobre las gestiones adelantadas ante el concesionario vial BTS, referente a la problemática presentada en el muro de contención ubicado en el PK 189+800.
2. Memorando a la Supervision del Proyecto vial, con el fin de solicitar las actuaciones adelantadas por el concesionario vial.
3. Ejecutar las correcciones correspondientes con respecto a las fallas del muro de contensión e informe de supervisión que confirme el arreglo requerido (BTS)</t>
  </si>
  <si>
    <t>1. Comunicación Ofcial.
2. Memorando Interno.
3. Informe de Interventoría (BTS) que confirme las medidas tomadas frente al muro de contensión
4. Informe integral que consolide la gestión adelantada frente al muro de contensión</t>
  </si>
  <si>
    <r>
      <t xml:space="preserve">Hallazgo 79. Mantenimiento y Conservación Pasos A Nivel. (A y D)                                                                                   </t>
    </r>
    <r>
      <rPr>
        <sz val="11"/>
        <rFont val="Calibri"/>
        <family val="2"/>
        <scheme val="minor"/>
      </rPr>
      <t xml:space="preserve">En visita de inspección realizada en julio de 2015 se evidenciaron deficiencias en el mantenimiento y conservación de los pasos a nivel, per danos en la señalización y falta de pintura, Incumpliendo lo establecidos en la Cláusula Tercera del contrato, obligaciones específicas, numeral 3.2 y en el numeral 3.4 del Apéndice Técnico, 
</t>
    </r>
  </si>
  <si>
    <t>Situación que evidencia debilidades en el cumplimiento de las obligaciones del Concesionario, lo cual genera inseguridad en la transitabilidad, tanto de la vía férrea como la vía carreteable</t>
  </si>
  <si>
    <t>Completar la instalación de la señalización pendiente y mantener y conservar los pasos a nivel</t>
  </si>
  <si>
    <t>Cumplir las especificaciones del contrato</t>
  </si>
  <si>
    <t>1. Solicitar un informe al Contratista donde se evidencie el cumplimiento de la instalación de toda la señalización de a cuerdo con las obligaciones del contrato y su respectivo apendice tecnico.
2. Solicitar Informe a la Interventoría donde se certifique el cumplimiento de instalación de toda la señalización en el corredor ferreo Bogotá - Belencito</t>
  </si>
  <si>
    <t>1. Informe del Contratista
2. Informe de Interventoria
3. Manual de Interventoría y Supervisión</t>
  </si>
  <si>
    <r>
      <t xml:space="preserve">Hallazgo 80. Alineación y Nivelación de Vía Puntos Críticos. (A)                         </t>
    </r>
    <r>
      <rPr>
        <sz val="11"/>
        <rFont val="Calibri"/>
        <family val="2"/>
        <scheme val="minor"/>
      </rPr>
      <t xml:space="preserve">                                                               En visita de inspección se observaron algunas deficiencias en la construcción de la superestructura, tales como rieles desalineados, falsa escuadra sin corrección, falta nivelación de balasto y conformación de hombros de la vía, uniones en
eclisas con separaciones mayores a 3 cms.</t>
    </r>
  </si>
  <si>
    <t>Lo cual evidencia inadecuado control de calidad del proceso constructivo y genera riesgo para la operación de la vía</t>
  </si>
  <si>
    <t>1. Solicitar Informe al Contratista sobre el estado actual de las observaciones mencionadas en el Hallazgo, el cual contendrá las actividades técnicas adelantadas en el sector especifico del requerimiento.
2. Solicitar Informe a la Interventoría del estado actual de las observaciones mencionadas en el Hallazgo.</t>
  </si>
  <si>
    <t xml:space="preserve">1. Informe del Contratista
2. Informe de Interventoría
3. Manual de Interventoría y Supervisión
</t>
  </si>
  <si>
    <r>
      <t xml:space="preserve">Hallazgo 81. Punto Crítico PK+255+200. (A)                                                                                                                          </t>
    </r>
    <r>
      <rPr>
        <sz val="11"/>
        <rFont val="Calibri"/>
        <family val="2"/>
        <scheme val="minor"/>
      </rPr>
      <t>Acumulación de basuras en el puente férreo, por falta de mantenimiento, así mismo, el estribo derecho presenta socavación y falta la terminación de la obra de protección de orilla, definida en el diseño.</t>
    </r>
  </si>
  <si>
    <t>Situación que denota debilidades en el seguimiento y control de las obligaciones contractuales durante el proceso constructivo y genera riesgo de disminución de la sección hidráulica</t>
  </si>
  <si>
    <t>Arreglar y limpiar el estribo del puente identificado por la CGR y solicitar a la Alcaldía de Sogamoso para solucionar el tema de basuras del canal</t>
  </si>
  <si>
    <t>Asegurar el adecuado funcionamiento del puente</t>
  </si>
  <si>
    <t>1 Informe del Contratista donde se le solicita el acta de recibo final (a satisfacción) de la obra ubicada en el PK 255+200
2. Informe de la Interventoría en donde se evidencia el recibo a satisfacción de la obra en cuestión.
3. Requerir al Muncipio de Sogamoso para que realice mantenimiento del canal de aguas negras del municipio.</t>
  </si>
  <si>
    <t>1. Informe del Contratista
2. Informe de Interventoría
3. Oficio al Municipio de Sogamoso para que realice mantenimiento del canal de aguas negras del municipio.</t>
  </si>
  <si>
    <r>
      <rPr>
        <b/>
        <sz val="11"/>
        <rFont val="Calibri"/>
        <family val="2"/>
        <scheme val="minor"/>
      </rPr>
      <t>Hallazgo 82. Traviesas   y Cunetas Puntos Críticos. (A,  D e IP</t>
    </r>
    <r>
      <rPr>
        <sz val="11"/>
        <rFont val="Calibri"/>
        <family val="2"/>
        <scheme val="minor"/>
      </rPr>
      <t>)                                                                                                En visita de Inspección efectuada en julio de 2015, se evidencio en las obras de los puntos críticos que se incumplen las especificaciones técnicas de construcción del contrato para el ítem de traviesas en madera "SUSTITUCION DE TRAVIESAS DE MADERA"... (...) además deberán ser inmunizadas (Traviesa de madera que ha sido sometida a un tratamiento especial con sustancias preservantes que le aumentan la resistencia de putrefacción y al ataque de los insectos)....(...), dado que las traviesas de madera Instaladas presentan fisuras y fracturas. Tal como se evidencia en el registro fotográfico del acta de visita....Así mismo, se observaron las cunetas en concreto construidas en algunos puntos críticos que presentan fallas, tales como fisuras, fracturas y descascaramientos.</t>
    </r>
  </si>
  <si>
    <r>
      <t xml:space="preserve">Lo anterior por deficiencias en los controles de calidad por parte del Contratista y de la Interventoría durante el proceso constructivo y en los materiales utilizados, configurando un presunto detrimento en el patrimonio del Estado, en cuantía indeterminada, por los valores cancelados a la fecha por concepto del ítem de cunetas y el valor de las traviesas canceladas. Los hechos enunciados presuntamente contravienen los artículos 25, 4°, numeral 4., 5° numeral 2., 26 numeral 1 de la Ley 80 de 1993 y articulo 84 de la Ley 1474 de 2011. </t>
    </r>
    <r>
      <rPr>
        <b/>
        <sz val="11"/>
        <rFont val="Calibri"/>
        <family val="2"/>
        <scheme val="minor"/>
      </rPr>
      <t>Por tanto se surtirá el tramite para indagación preliminar</t>
    </r>
    <r>
      <rPr>
        <sz val="11"/>
        <rFont val="Calibri"/>
        <family val="2"/>
        <scheme val="minor"/>
      </rPr>
      <t xml:space="preserve">
</t>
    </r>
  </si>
  <si>
    <t>Fortalecer los lineamientos asociados al monitoreo y control de los proyectos</t>
  </si>
  <si>
    <t>Asegurar el cumplimiento de las especificaciones técnicas de las traviesas y cunetas</t>
  </si>
  <si>
    <t>1. Dentro de las exigencias técnicas y de calidad en el marco de este Contrato se requerirán todos los soportes que garantizan el cumplimiento de los durmientes en concordancia con la norma AREMA.
2. Verificación de la interventoria del recibo de las traviesas a cabalidad antes de ser instaladas
3 Informe del Contratista donde se le solicita el acta de recibo final  de las  obras que contemplaban cunetas en concreto.
4. Informe de la Interventoría en donde se evidencia el recibo a satisfacción de las obras que contemplaban cunetas en concreto que fueron reparadas durante el proceso constructivo.</t>
  </si>
  <si>
    <t>1. Soportes del Contratista de los protocolos de calidad de las traviesas importadas.
2. Informes de interventoría que validan la calidad de la traviesa de madera instalada.
3. Informe del Contratista
4. Informe de Interventoría
5. Manual de Interventoría y Supervisión</t>
  </si>
  <si>
    <t>Estudio III
INF 2 MM&amp;D Rad. No. 2016-409-054482-2 Pag. 26</t>
  </si>
  <si>
    <r>
      <t>Nivelación y Alineación de Vía. (A y D).
S</t>
    </r>
    <r>
      <rPr>
        <sz val="11"/>
        <rFont val="Calibri"/>
        <family val="2"/>
        <scheme val="minor"/>
      </rPr>
      <t>e observaron deficiencias en la alineación y nivelación de la vía, tales como rieles desalineados, falsa escuadra sin corrección, falta de nivelación de balasto y conformación de hombros de la vía, separaciones en eclisas con rangos por fuera de norma. Se evidenció peligro adelante del PK 524 hacia San Rafael de Lebrija, por vía desalineada y por uniones en eclisas, con chapas sueltas y alabeos.</t>
    </r>
  </si>
  <si>
    <t>Inadecuado mantenimiento y riesgos para la operación de la vía, contraviniendo lo estipulado en artículos 4° numeral 4., 5° numeral 2., 26 numeral 1 de la Ley 80 de 1993.</t>
  </si>
  <si>
    <t>1. Solicitar Informe al Contratista sobre el estado actual de las observaciones mencionadas en el Hallazgo, el cual contendrá las actividades técnicas adelantadas en el sector específico del requerimiento.
2. Solicitar Informe a la Interventoría que verifique el cumplimiento de las especificaciones.</t>
  </si>
  <si>
    <t>1. Informe del Contratista
2. Informe de Interventoría
3. Manual de Interventoría y Supervisión</t>
  </si>
  <si>
    <r>
      <rPr>
        <b/>
        <sz val="11"/>
        <rFont val="Calibri"/>
        <family val="2"/>
        <scheme val="minor"/>
      </rPr>
      <t>Balasto Puntos Críticos Zonas de Mejoramiento. (A).</t>
    </r>
    <r>
      <rPr>
        <sz val="11"/>
        <rFont val="Calibri"/>
        <family val="2"/>
        <scheme val="minor"/>
      </rPr>
      <t xml:space="preserve">
Se evidenció la colocación del balasto en primera nivelación en algunos puntos críticos que presentan sobre tamaños y en otros casos finos, por lo que dicho material incumple las especificaciones técnicas de construcción del contrato para el Ítem Balasto.</t>
    </r>
  </si>
  <si>
    <t>Incertidumbre sobre los controles de calidad por parte del Contratista y de la Interventoría durante el proceso constructivo y los materiales suministrados.</t>
  </si>
  <si>
    <t>1. Solicitar un informe al Contratista donde se evidencie los protocolos de calidad utilizados para la utilización del material.
2. Solicitar Informe a la Interventoría donde se certifica y se avala el cumplimiento del material suministrado conforme a los ensayos de laboratorio efectuados.
3. Remisión de cada uno de los ensayos de laboratorio efectuados para el uso del balasto.</t>
  </si>
  <si>
    <r>
      <t xml:space="preserve">Traviesas en Puentes. (A).
</t>
    </r>
    <r>
      <rPr>
        <sz val="11"/>
        <rFont val="Calibri"/>
        <family val="2"/>
        <scheme val="minor"/>
      </rPr>
      <t xml:space="preserve">
Se observaron las traviesas de concreto en el Punto Crítico 47 PK 678+160 puente Quebrada Tunuma, algunas de las cuales tienen el hierro a la vista. No se evidenció la aprobación por parte de la ANl, sobre las traviesas en concreto instaladas en el puente. Con la correspondiente homologación de las especificaciones técnicas de estas traviesas, por parte del organismo internacional competente.</t>
    </r>
  </si>
  <si>
    <t>Deficiencias en el control de calidad sobre las traviesas instaladas.</t>
  </si>
  <si>
    <t>1. Requerir el protocolo de calidad hacia la empresa productora de traviesas de concreto.
2. Solicitar el certificado de cumplimiento por parte del laboratorio avalado por AREMA.
3.Requerir viabilidad tecnica a la Interventoria para la utilización de traviesas de concreto en puentes.</t>
  </si>
  <si>
    <t>1. Protocolo de calidad por parte de la empresa productora de traviesas.
2. Expedición de certificado de cumplimiento por parte del laboratorio avalado por AREMA.
3. Viabilidad tecnica por parte de la Interventoria frente a la utilización de traviesas de concreto en puentes.
4. Manual de Interventoría y Supervisión</t>
  </si>
  <si>
    <r>
      <t xml:space="preserve">Plan de Manejo Ambiental del Aeropuerto EI Dorado. (A y D).
</t>
    </r>
    <r>
      <rPr>
        <sz val="11"/>
        <rFont val="Calibri"/>
        <family val="2"/>
        <scheme val="minor"/>
      </rPr>
      <t xml:space="preserve">
Se observan deficiencias en el seguimiento al cumplimiento de algunos programas del plan de manejo ambiental para la operación y funcionamiento del Aeropuerto Internacional El Dorado, que pueden generar algún tipo de contaminación en las  aguas superficiales (aguas lluvias) por vertimientos industriales y domésticos, contaminación cruzada de residuos sólidos y de recolección y disposición final de los mismos. Riesgo de contaminación y la imposición de autos, sanciones o multas por la Autoridad Ambiental.</t>
    </r>
  </si>
  <si>
    <t>Debilidades en la supervisión que realiza la ANI a la interventoría y al concesionario para exigir el cumplimiento de la totalidad de obligaciones establecidas en la cesión de la licencia ambiental Resolución 1001 de 2009.</t>
  </si>
  <si>
    <t>Fortalecer el monitoreo y control asociado con el cumplimiento de los requerimientos ambientales de la licencia y del PMA.</t>
  </si>
  <si>
    <t>Asegurar el cumplimiento de las regulaciones ambientales aplicables al contrato</t>
  </si>
  <si>
    <t xml:space="preserve">Comprobar que el concesionario realice a cabalidad el desarrollo de sus obligaciones contractuales ambientales de acuerdo a lo establecido en el Apéndice I y el Plan de Manejo Ambiental del Aeropuerto. </t>
  </si>
  <si>
    <t>1. Informe de la interventoría que evidencie el cumplimiento de las obligaciones y requerimientos ambientales aplicables al proyecto
2. Informe de supervisión ambiental
3. Manual de Interventoría y Supervisión
4. Informe de cierre</t>
  </si>
  <si>
    <t>INF 9 Rad. 2016-409-119125-2
pag. 7</t>
  </si>
  <si>
    <r>
      <t xml:space="preserve">Almacenamiento de combustible de reserva para la planta eléctrica del Peaje de Rionegro. (A).
</t>
    </r>
    <r>
      <rPr>
        <sz val="11"/>
        <rFont val="Calibri"/>
        <family val="2"/>
        <scheme val="minor"/>
      </rPr>
      <t xml:space="preserve">
El combustible de reserva para la planta eléctrica de emergencia de la Estación de peaje de Rionegro se encuentra almacenado en condiciones que no contemplan las mínimas medidas de seguridad. Se encontró que dicho combustible está ubicado dentro de una caneca metálica dentro de galones plásticos, dicha caneca se encuentra dispuesta al aire libre al lado de la caseta del vigilante, sin ningún tipo de señalización en la que indique que allí se almacenan sustancias peligrosas, sin que se haya adecuado el área para disponer este tipo de materia.</t>
    </r>
  </si>
  <si>
    <t>Deficiencias de supervisión y control por parte de la Interventoría y de la ANl, desde el punto de vista de Seguridad Industrial y cumplimiento de normas ambientales.</t>
  </si>
  <si>
    <t>Fortalecer los lineamientos asociados con el monitoreo y control de los proyectos de Concesión. Igual es de aclarar que dicho peaje fue revertido y entregado al Invias.</t>
  </si>
  <si>
    <t>1) Documentos de Reversión            
2) Informe de Supervisión       
3) Informe especifico de Interventoria
4) Manual de Interventoría y Supervisión</t>
  </si>
  <si>
    <t>INF 6. rad. No. 2016-409-089297-2 pag. 41</t>
  </si>
  <si>
    <r>
      <t xml:space="preserve">Seguimiento a obligaciones ambientales contractuales en la concesión Zona Metropolitana de Bucaramanga. (A).
</t>
    </r>
    <r>
      <rPr>
        <sz val="11"/>
        <rFont val="Calibri"/>
        <family val="2"/>
        <scheme val="minor"/>
      </rPr>
      <t>Se están presentando obstáculos para el adecuado seguimiento ambiental del proyecto, por cuanto el concesionarlo no entrega toda la información que solicita la Interventoría sobre la gestión ambiental, con el pretexto de que solo las autoridades ambientales pueden hacer el seguimiento, control y determinación de incumplimientos ambientales del concesionarlo; así las cosas, se obstaculiza el trabajo de la interventoría en sus funciones de control y seguimiento de las obligaciones contractuales del concesionarlo, tal y como está establecido tanto en el contrato de concesión como en el de interventoría; generándose riesgos de incumplimiento de normas ambientales y de obligaciones pactadas en las licencias y planes de manejo ambiental.</t>
    </r>
  </si>
  <si>
    <t>Falta de medidas de la Entidad para conminar al concesionario a entregar esta información como es su obligación.</t>
  </si>
  <si>
    <t>1) Informe de Supervisión                    
2) Acuerdo    de terminación        
3) Aprobación del Acuerdos
4)Documento de Reversión
5)Análisis Financiero del Acuerdo de Terminación
6) Manual de Interventoría y Supervisión
7) Contrato estandar 4G (Apendice ambiental y social). 
8) Ajuste al Manual de Reversión en lo Ambiental y Social</t>
  </si>
  <si>
    <t>1) Informe de Supervisión                    
2) Acuerdo de terminación de la concesión            
3) Aprobación del Acuerdo
4)Documentos de Reversión
5)Análisis Financiero del Acuerdo de Terminación
6) Manual de Interventoría y Supervisión
7) Contrato estandar 4G (Apendice 6 y 8).  
8) Ajuste al Manual de Reversión en lo Ambiental y Social</t>
  </si>
  <si>
    <t>INF 6. rad. No. 2016-409-089297-2 pag. 42</t>
  </si>
  <si>
    <r>
      <t xml:space="preserve">Pasos a Nivel. (A y D).
</t>
    </r>
    <r>
      <rPr>
        <sz val="11"/>
        <rFont val="Calibri"/>
        <family val="2"/>
        <scheme val="minor"/>
      </rPr>
      <t>Se observaron algunos pasos a nivel con deficiencias en la señalización y falta de mantenimiento de los mismos, tal es el caso del paso a nivel de Ciénaga, en el que presenta danos en la placa y falta de pintura de las señales. La Entidad no responde en relación con el Cuadro denominado oficio 2015-300-008230-, denominado "CUADRO RESUMEN VERIFICACION PASOS A NIVEL marzo de 2015", se informa la identificación y el estado de los pasos a nivel y cruces férreos, ni sobre lo observado en el Informe de Interventoría 20154090073902 de diciembre de 2014, páginas 151 a 154.</t>
    </r>
  </si>
  <si>
    <t>Deficiencias en el cumplimiento de las obligaciones del Concesionario y riesgo de inseguridad en la transitabilidad, tanto de la vía férrea como la vía
carreteable.</t>
  </si>
  <si>
    <t>Corregir las deficiencias en la señalización y en el mantenimiento de los pasos a nivel e implementar las disposiciones de monitoreo y control de los proyectos</t>
  </si>
  <si>
    <t>1. Solicitar un informe al Concesionario donde se evidencie el cumplimiento de la instalación de toda la señalización y mantenimiento  a cuerdo con las obligaciones estableciadas en Contrato de Concesión.
2. Solicitar Informe a la Interventoría donde se certifique el cumplimiento por parte del Concesionario de la  instalación de toda la señalización y mantenimiento de pasos a nivel.</t>
  </si>
  <si>
    <t>1. Informe del Concesionario
2. Informe de Interventoria
3. Manual de Interventoría de Supervisión
4, Informe de Cierre</t>
  </si>
  <si>
    <r>
      <rPr>
        <b/>
        <sz val="11"/>
        <rFont val="Calibri"/>
        <family val="2"/>
        <scheme val="minor"/>
      </rPr>
      <t xml:space="preserve">Permisos de Vertimientos Centro de Control y Operación Aipe. (A y D).
</t>
    </r>
    <r>
      <rPr>
        <sz val="11"/>
        <rFont val="Calibri"/>
        <family val="2"/>
        <scheme val="minor"/>
      </rPr>
      <t>El permiso de vertimiento de aguas residuales para el Centro de Control y Operación y Planta de Asfalto de Aipe, se encontraba vencido desde octubre de 2013, lo cual evidencia que las aguas residuales, durante un año y dos meses se vertieron sin la debida autorización y verificación del cumplimiento de los monitoreos.</t>
    </r>
  </si>
  <si>
    <t>La administración no ejerció el control correspondiente al posible incumplimiento del deber contractual por parte del contratista.</t>
  </si>
  <si>
    <t>Obtener el permiso vigente de vertimiento y fortalecer los lineamientos asociados con el monitoreo y control de los proyectos</t>
  </si>
  <si>
    <t>Asegurar el continuo cumplimiento de las disposiciones ambientales en materia de vertimientos de aguas residuales.</t>
  </si>
  <si>
    <t>1. Informe de interventoría sobre la vigencia de los permisos ambientales
2. Informe de supervisión ambiental
3. Manual de Interventoría y Supervisión
4. Informe de cierre</t>
  </si>
  <si>
    <t xml:space="preserve">INF. 7
MM&amp;D
Rad. No. 2016-409-092155-2 Pag. 29 </t>
  </si>
  <si>
    <r>
      <rPr>
        <b/>
        <sz val="11"/>
        <rFont val="Calibri"/>
        <family val="2"/>
        <scheme val="minor"/>
      </rPr>
      <t xml:space="preserve">Hallazgo 91. Permisos de Ocupación de Derecho de Vía. (A y D). </t>
    </r>
    <r>
      <rPr>
        <sz val="11"/>
        <rFont val="Calibri"/>
        <family val="2"/>
        <scheme val="minor"/>
      </rPr>
      <t>En visita de inspección efectuada por la CGR en julio de 2015, se evidenció la obra en construcción en una Planta de  agregados del Guamo y la operación de esta planta con entrada y salida de volquetas, que afecta el derecho de vía, la cual no cuenta con el correspondiente permiso, de conformidad con lo establecido en las Resoluciones 0063 de 2003 y 716 de 2015 y no se evidencia gestión del Concesionario con relación a comunicar a la ANI y a la autoridad competente de esta situación, lo que ha traído como consecuencia el deterioro de la carpeta asfáltica y de la señalización horizontal por la entrada y salida de vehículos de carga, así como el riesgo de accidentes por la falta de señalización de obra y por no contar con los carriles de aceleración y desaceleración que requiere este tipo de actividades. Contrariando presuntamente los artículos 4° numeral 4., 5°numeral 2., 26 numeral 1 de la Ley 80 de 1993 y artículo 84 de la Ley 1474 de 2011.</t>
    </r>
  </si>
  <si>
    <t>Comunicar a la autoridad competente acerca las obras construidas  sobre el derecho via, con el animo de  tomar las medidas petinentes en cada caso particular.</t>
  </si>
  <si>
    <t>Dar cumplimiento a las normas relacionadas con el derecho de vía</t>
  </si>
  <si>
    <t>1. Informe de interventoría relativo a la gestión realizada frente a la sustitución descrita en el hallazgo
2. Concepto jurídico de abogado externo con acciones a seguir
3. Manual de Interventoría y Supervisión</t>
  </si>
  <si>
    <t>INF. 7
MM&amp;D
Rad. No. 2016-409-092155-2 Pag.31</t>
  </si>
  <si>
    <r>
      <t xml:space="preserve">Hallazgo 92. Actividades de Seguimiento Ambiental Informe de Interventoría (A y D). </t>
    </r>
    <r>
      <rPr>
        <sz val="11"/>
        <rFont val="Calibri"/>
        <family val="2"/>
        <scheme val="minor"/>
      </rPr>
      <t>EI Concesionario no ha entregado la información requerida en la Resolución 0746 del 2 de mayo de 2007 y reiterada en el numeral 5 del artículo segundo del Auto 1806 del 13 de junio de 2011, en relación con los costos históricos de  intervención durante la etapa de operación comercial del proyecto en moneda colombiana, a precios de enero del año de entrada en operación de la Variante de Natagaima, tal como se indica en el Informe de Interventoría de enero de 2015, así mismo en este informe en el numeral 6.9 GESTION AMBIENTAL, se reitera por parte de la Interventoría un incumplimiento técnico y ambiental que se mantiene. Estos hechos denotan el incumplimiento de las obligaciones del Concesionario frente a la Información que debe reportar a la Interventoría de acuerdo con lo establecido en el Contrato en la Cláusula Séptima "... El Interventor está autorizado para impartir instrucciones u órdenes al CONCESIONARIO sobre asuntos de responsabilidad de este, exigirle la información que considere necesaria y EL CONCESIONARIO obligado a suministrársela dentro de los quince (15) días siguientes contados a partir de la fecha de la solicitud. Por la falta de oportunidad en la entrega de la información por parte del Concesionario en los términos establecidos, artículos 4° numeral 4., 5° numeral 2 y 26 numeral 1 de la Ley 80 de 1993.</t>
    </r>
  </si>
  <si>
    <t>Fortalecer los lineamientos contractuales asociados con los plazos para la entrega de información</t>
  </si>
  <si>
    <t>Asegurar la entrega oportuna de información por parte del concesionario</t>
  </si>
  <si>
    <t>1. Informe de interventoría actual que confirme que se recibió la información y que no hay pendiente a la fecha
2. Informe de seguimiento ambiental que registre el cumplimiento de la entrega de la información relacionada con el componente ambiental
3. Contrato estándar 4G que incluye plazos para la entrega de información por parte de los concesionarios
4. Manual de Interventoría y Supervisión
5. Informe de cierre</t>
  </si>
  <si>
    <t>INF. 7
MM&amp;D
Rad. No. 2016-409-092155-2 Pag. 32</t>
  </si>
  <si>
    <r>
      <rPr>
        <b/>
        <sz val="11"/>
        <rFont val="Calibri"/>
        <family val="2"/>
        <scheme val="minor"/>
      </rPr>
      <t xml:space="preserve">Hallazgo 93. Disposición de Materiales y Equipos Obras Canales USOCOELLO (A y D). </t>
    </r>
    <r>
      <rPr>
        <sz val="11"/>
        <rFont val="Calibri"/>
        <family val="2"/>
        <scheme val="minor"/>
      </rPr>
      <t>Se evidencia inadecuada disposición de los materiales de construcción en la obra de protección de Canal de USOCOELLO (Junta de Usuarios de Distrito Coello), ni hay cerramiento de la obra, incumpliendo lo establecido en el Plan de Manejo Ambiental, numeral 2.4 Ficha 12. "Manejo integral de aguas superficiales y residuos líquidos". Lo anterior denota debilidades en el seguimiento y control de la ejecución de las obras, generando Impactos negativos para la corriente hídrica, contraviniendo presuntamente lo estipulado en los artículos 4° numeral 4., 5° numeral 2., 26 numeral 1 de la Ley 80 de 1993 y articulo 84 de la Ley 1474 de 2011.</t>
    </r>
  </si>
  <si>
    <t>Corregir la disposición de los materiales y fortalecer los lineamientos contractuales asociados con la gestión ambiental y el monitoreo y control</t>
  </si>
  <si>
    <t>Cumplir con la normatividad aplicable y el Plan de Manejo Ambiental</t>
  </si>
  <si>
    <t>1. Informe de la interventoría que evidencie la adecuada disposición de los materiales y la situación actual
2. Contrato estándar 4G que ha mejorado las disposiciones asociadas con la gestión ambiental de los proyectos
3. Manual de Interventoría y Supervisión</t>
  </si>
  <si>
    <t>1. Informe de la interventoría que evidencie la adecuada disposición de los materiales y la situación actual
2. Contrato estándar 4G
3. Manual de Interventoría y Supervisión</t>
  </si>
  <si>
    <t>INF. 7
MM&amp;D
Rad. No. 2016-409-092155-2 Pag. 34</t>
  </si>
  <si>
    <r>
      <t xml:space="preserve">Hallazgo 94. Invasiones de Derecho de Vía (A y D). Contrato de obra férreo 356 de 2013. </t>
    </r>
    <r>
      <rPr>
        <sz val="11"/>
        <rFont val="Calibri"/>
        <family val="2"/>
        <scheme val="minor"/>
      </rPr>
      <t>En visita realizada a la vía en julio de 2015, se evidenciaron invasiones de derecho de vía sobre las cuales no se habían instaurado las querellas correspondientes, de conformidad con la Cláusula Tercera, numeral 3.6 "Otras Obligaciones del Contratista.". Lo anterior denota presunto incumplimiento en las obligaciones contractuales establecidas en el apéndice socioambiental, proforma PMS3 gestión social. Esto genera riesgos para la transitabilidad en el  corredor y de que se perpetúen las invasiones existentes y se incrementen por la falta de gestión, contraviniendo presuntamente los artículos 4° numeral 4., 5° numeral 2., 26 numeral 1 de la Ley 80 de 1993.</t>
    </r>
  </si>
  <si>
    <t>Fortalecer el acompañamiento de la ANI con el contratista frente a la problemática emitida por la CGR</t>
  </si>
  <si>
    <t>Cumplir con el apéndice socio-ambiental numeral 4 proforma PIVISS gestión social</t>
  </si>
  <si>
    <t>1. Solicitar al Contratista todos los informes frente al seguimiento de querellas de acuerdo con las obligaciones establecidas en el contrato en especial la defensa juridica al corredor ferreo e instaurar las nuevas querellas que se identifiquen
2. Requerir informe a la Interventoría donde se evidencie el cumplimiento y desarrollo de esta actividad contractual.
3. Generar comunicaciones a las alcaldías para reforzar la gestión del contratista</t>
  </si>
  <si>
    <t xml:space="preserve">1. Informe Juridico - Social por parte del contratista.
2. Informe de Interventoria
3. Informe de Supervisión que consolide la gestión realizada por la ANI y el Contratista
4. Manual de Interventoría y Supervisión
</t>
  </si>
  <si>
    <r>
      <t xml:space="preserve">Hallazgo 95, Sitios para Depósito de Sobrantes de Excavación (A y D). Contrato de obra férreo 356 de 2013. </t>
    </r>
    <r>
      <rPr>
        <sz val="11"/>
        <rFont val="Calibri"/>
        <family val="2"/>
        <scheme val="minor"/>
      </rPr>
      <t>Se observó en el predio aledaño a la obra del Punto Crítico PK 153+680, falla por reptación del relleno efectuado por el Contratista en la parte baja del muro construido en este punto, ocasionado por deficiencias de calidad en el proceso constructivo de la disposición de material sobrante de excavación y del seguimiento y control por la Interventoría, Incumplimiento de lo estipulado en la Cláusula Décima Quinta del Contrato, el Plan de Manejo Ambiental en el Programa PMF3.</t>
    </r>
  </si>
  <si>
    <t>Deficiencias en la calidad del proceso constructivo y del seguimiento y control de la interventoría.</t>
  </si>
  <si>
    <t>Retirar el material sobrante y ubicarlo en los sitios y condiciones establecidos en el PMA</t>
  </si>
  <si>
    <t>Cumplir con el PMA en relación con el manejo de material sobrante</t>
  </si>
  <si>
    <t>1. Se remitirán todos los soportes generados por el Contratista que dan cuenta del cumplimiento de la novedad ambiental.
2. Se anexarán las comunicaciones oficiales emitidas por la Agencia que corroboran el cumplimiento de las obligaciones ambientales.
3. Se remitirán los soportes generados por la Interventoría que validan el cumplimiento ambiental.</t>
  </si>
  <si>
    <t>1. Informes ambientales por parte del Contratista de las acciones adelantadas. 
2.  Comunicados de cumplimiento ambiental por parte de la ANI.
3. Concepto de Interventoría sobre el estado de cumplimiento
4. Manual de Interventoría y Supervisión</t>
  </si>
  <si>
    <r>
      <t xml:space="preserve">Hallazgo 96.Señalización de la Vía Férrea (A y D). Contrato 418 de 2013. </t>
    </r>
    <r>
      <rPr>
        <sz val="11"/>
        <rFont val="Calibri"/>
        <family val="2"/>
        <scheme val="minor"/>
      </rPr>
      <t>En visita de inspección se observó la falta de señalización del corredor, incumpliendo lo establecido en el Apéndice Técnico, numeral 3.12.4 Suministro e instalación de señales verticales. Así mismo, en el Informe de Interventoría de febrero de 2015, se comunica que mediante oficio ANI 409-064762-2, la Interventoría solicitó al contratista el inicio de las actividades de señalización, las cuales no fueron iniciadas, incumpliendo así el numeral 3.12 del Apéndice Técnico y del apéndice socioambiental proforma P!\/1S3 gestión social, contraviniendo presuntamente lo establecido en artículos 4° numeral 4., 5° numeral 2., 26 numeral 1 de la Ley 80 de 1993, afectando la seguridad en transitabilidad de la vía.</t>
    </r>
  </si>
  <si>
    <t>Completar la instalación de la señalización pendiente</t>
  </si>
  <si>
    <t>Cumplir el apéndice técnico N0. 3.12.4</t>
  </si>
  <si>
    <t>1. Solicitar un informe al Contratista donde se evidencie el cumplimiento de la instalación de toda la señalización de a cuerdo con las obligaciones del contrato y su respectivo apendice tecnico.
2. Solicitar Informe a la Interventoría donde se certifique el cumplimiento de instalación de toda la señalización en el corredor ferreo La Dorada - Chiriguana.</t>
  </si>
  <si>
    <r>
      <t>Hallazgo 97. Invasiones de Derecho de Vía (A y D). Contrato 418 de 2013.</t>
    </r>
    <r>
      <rPr>
        <sz val="11"/>
        <rFont val="Calibri"/>
        <family val="2"/>
        <scheme val="minor"/>
      </rPr>
      <t xml:space="preserve"> En visita realizada a la vía en agosto de 2015, se evidenciaron invasiones de derecho de vía, sobre las cuales no se habían instaurado las querellas correspondientes, de conformidad con la Cláusula Tercera, numeral 3.6 "Otras Obligaciones del Contratista.". Así mismo, la Interventoría mediante Oficio CIVF- Ml-459-2015, radicado ANI 2015-409-009754-2 de febrero 20 de 2015, informa retrasos del concesionario en varios aspectos. Lo anterior denota incumplimiento en las obligaciones contractuales establecidas en el apéndice socio-ambiental numeral 4 proforma PIVISS gestión social y genera riesgo para la transitabilidad en el corredor y de que se perpetúen las invasiones existentes y se incrementen por la falta de gestión, contraviniendo presuntamente los artículos 4° numeral 4., 5° numeral 2., 26 numeral 1 de la Ley 80 de 1993.</t>
    </r>
  </si>
  <si>
    <r>
      <t xml:space="preserve">Hallazgo 98. Punto Crítico Nare PK 294+000 al Pk297+000 (A). Contrato 418 de 2013. </t>
    </r>
    <r>
      <rPr>
        <sz val="11"/>
        <rFont val="Calibri"/>
        <family val="2"/>
        <scheme val="minor"/>
      </rPr>
      <t xml:space="preserve">En la visita de inspección a las obras por parte de la CGR efectuada en agosto de 2015, se evidenció que algunos sectores en donde se colocó geocelda, presentan desprendimiento del material por deficiencias en el proceso de relleno de estas y colmatando las cunetas, lo cual incide en la falta de revegetalización de los Taludes. Esto genera procesos erosivos, situación que denota debilidades en el seguimiento y control de calidad durante el proceso constructivo.
</t>
    </r>
  </si>
  <si>
    <t>Debilidad en el seguimiento y control de calidad durante el proceso constructivo.</t>
  </si>
  <si>
    <t>Corregir las obras señaladas por la CGR y fortalecer el monitoreo y control de los proyectos</t>
  </si>
  <si>
    <t>1 Informe del Contratista donde se le solicita el acta de recibo final (a satisfacción) de la obra ubicada en el PK 294+000 al PK 297+000.
2. Informe de la Interventoría en donde se evidencia el recibo a satisfacción de la obra en cuestión.</t>
  </si>
  <si>
    <r>
      <t xml:space="preserve">Hallazgo 99. Planeación contractual, contrato de obra 418 de 2013. (A, F y D). </t>
    </r>
    <r>
      <rPr>
        <sz val="11"/>
        <rFont val="Calibri"/>
        <family val="2"/>
        <scheme val="minor"/>
      </rPr>
      <t>EI Contrato de Obra 418 de 2013 por $90,835.5 millones, tenía contemplado la ejecución de 50 obras, para el cual se contrató la Interventoría 427 de 2013, por $7,718.4 millones, a precio global fijo, que incluía el seguimiento a la citada cantidad de obras. Mediante el Otrosí 1 del contrato de Obra del 21/10/2014, se acordó excluir dos (2) puntos críticos, que a su vez fueron incluidos dentro de la contratación llevada a cabo por el Fondo de Adaptación a través del Contrato de Obra 227 del 23/12/2014. Por tanto, los dos (2) puntos críticos objeto de exclusión del contrato de obra, se encontraban en el alcance del contrato interventoría suscrito por ANl. No obstante, la ANl adicionó el valor del Contrato Interventoría en $142.1 millones, incluido IVA, mediante el Otrosí 1 del 27 de febrero de 2015 para efectuar la interventoría a los dos puntos excluidos, lo cual se podrá constituir en presunto detrimento en esta cuantía con la probable trasgresión de los principios de Planeación, Eficiencia, Eficacia y Economía establecidos en el artículo 209 de la Constitución Política, el artículo 25, numeral 12 de la Ley 80 de 1993, modificado por la Ley 1474 de 2011, por la falta de aplicación efectiva de controles.</t>
    </r>
  </si>
  <si>
    <t>Falta de aplicación efectiva de controles</t>
  </si>
  <si>
    <t>Fortalecer el monitoreo y control de los proyectos y de las modificaciones contractuales.</t>
  </si>
  <si>
    <t>Asegurar que las modificaciones contractuales cumplen con la normatividad vigente y con los objetivos del proyecto e incorporan una evaluación integral de todos los impactos asociados.</t>
  </si>
  <si>
    <t>Soportar técnica y jurídicamente las correctas actuaciones por parte de la entidad, con el fin de asegurar el cumplimiento a cabalidad de los contratos en concordancia de los Principios de Planeación, Eficiencia, Eficacia y Economia establecidos en el marco de la Ley 80 de 1993.
1. Se solicitará Concepto Juridico respectivo con el fin de soportar las actuaciones adelantadas en pro de proteger la correcta ejecución de las obras y de los intereses de la Agencia.
2. Se solicitará Concepto Tecnico respectivo con el fin de soportar las actuaciones adelantadas en pro de proteger la correcta ejecucion de las obras y de los intereses de la Agencia.</t>
  </si>
  <si>
    <t>1. Concepto Juridico GITGC2.
2. Concepto Tecnico GITGFP
3. Reporte del Fondo de Adaptación
4. Manual de Contratación
5. Res. Que crea y regula el Comité de Contratación
6. Res. 959 de 2013 - Bitácora del proyecto</t>
  </si>
  <si>
    <t xml:space="preserve">Estudio III INF 2 Rad. 2016-409-054482 pag. 27 </t>
  </si>
  <si>
    <r>
      <t xml:space="preserve">Hallazgo 100. Liquidación de Contratos. (A y D). </t>
    </r>
    <r>
      <rPr>
        <sz val="11"/>
        <rFont val="Calibri"/>
        <family val="2"/>
        <scheme val="minor"/>
      </rPr>
      <t>Se identificaron quince (15) contratos a los cuales se les venció el término para su liquidación, lo que impide conocer o saber si existen saldos a favor o en contra de la ANl en cada uno de ellos, situación por la falta de aplicación efectiva de los controles, lo que podría tener connotación disciplinaria, por la posible infracción del artículo 60 de la Ley 80 de 1993, modificado por el artículo 11 de la Ley 1150 de 1997 y por el artículo 217 del Decreto 019 de 2012.</t>
    </r>
  </si>
  <si>
    <t>Falta de aplicación efectiva de los controles.</t>
  </si>
  <si>
    <t>Fortalecer los lineamientos asociados con la liquidación de los contratos de la ANI</t>
  </si>
  <si>
    <t>Asegurar que se ejecutan los procesos de liquidación pertinente de manera oportuna</t>
  </si>
  <si>
    <t>1- Elaboración de un acta de cierre y archivo del expediente administrativo donde conste que no se liquidó el contrato por pérdida de competencia  2- Verificar la existencia de parámetros de liquidación contractual en el Manual de Contratación de la ANI.     3-   Expedir un procedimiento para liquidación de los contratos de la ANI.   4- Expedir una circular instructiva respecto de la liquidación contractual de la ANI. 5- Informe de cierre</t>
  </si>
  <si>
    <t>1- Acta de cierre y archivo del expediente administrativo.   
2- Manual de Contratación que incluya la liquidación contractual en el Manual de Contratación de la ANI.     
3-   Procedimiento para liquidación de los contratos de la ANI.   
4- Circular instructiva respecto de la liquidación contractual de la ANI.
5. Informe de cierre</t>
  </si>
  <si>
    <t>Liquidación contractual</t>
  </si>
  <si>
    <r>
      <rPr>
        <b/>
        <sz val="11"/>
        <rFont val="Calibri"/>
        <family val="2"/>
        <scheme val="minor"/>
      </rPr>
      <t>Atención puntos críticos contratos 356 y 418 de 2013 (A y D).</t>
    </r>
    <r>
      <rPr>
        <sz val="11"/>
        <rFont val="Calibri"/>
        <family val="2"/>
        <scheme val="minor"/>
      </rPr>
      <t xml:space="preserve"> Atención Puntos Críticos Contratos 356 y 418 de 2013. En los contratos de obra 356 y 418 de 2013, se identificó desplazamiento de los cronogramas de diseños y de obras, mayor valor de obras como consecuencia de los estudios y diseños definitivos, adiciones en tiempo y valor, exclusión y priorización de puntos críticos. Estas situaciones han impactado la finalidad perseguida con la suscripción de dichos contratos.</t>
    </r>
  </si>
  <si>
    <t>Gestión ineficaz por falencia en la planeación.</t>
  </si>
  <si>
    <t>Fortalecer los lineamientos asociados con el monitoreo y control de los proyectos y de las modificaciones contractuales</t>
  </si>
  <si>
    <t>Asegurar el desempeño adecuado de los proyectos y las modificaciones contractuales integralmente evaluadas</t>
  </si>
  <si>
    <t>1. Se solicitará Concepto Juridico respectivo con el fin de soportar las actuaciones adelantadas por la Entidad, que justifican las respectivas adiciones. 
2. Se solicitará Concepto Tecnico respectivo con el fin de soportar las actuaciones adelantadas por la Entidad, que justifican las respectivas adiciones. 
3. Fundamentar Tecnica, Juridica, Social, Ambiental, Riesgos la suscripcción de esos documentos contractuales.
4. Emitir las actas de entrega final e informe de interventoría que confirme el balance final de los contratos</t>
  </si>
  <si>
    <t>1. Concepto Juridico GITGC2.
2. Concepto Tecnico GITGFP
3. ECO y Otrosies respectivos
4. Actas de entrega final
5. Informe final de Interventoría</t>
  </si>
  <si>
    <r>
      <rPr>
        <b/>
        <sz val="11"/>
        <rFont val="Calibri"/>
        <family val="2"/>
        <scheme val="minor"/>
      </rPr>
      <t xml:space="preserve">Pago adicional laudo arbitral contrato de Concesión Vial 445 de 1994 (A, F y D). </t>
    </r>
    <r>
      <rPr>
        <sz val="11"/>
        <rFont val="Calibri"/>
        <family val="2"/>
        <scheme val="minor"/>
      </rPr>
      <t xml:space="preserve">Pago adicional, laudo arbitral Contrato de concesión Vial 445 de 1994. Presunto detrimento patrimonial por el pago adicional del laudo por valor de $10.046 millones, incluidos intereses, los cuales fueron pagados mediante Títulos  de Tesorería - TES Clase B. </t>
    </r>
  </si>
  <si>
    <t>Presunto detrimento patrimonial en cuantía de $43.8 millones y presunto incumplimiento a los Principios de Eficiencia, Economía y Eficacia del
artículo 209 de la Constitución Política.</t>
  </si>
  <si>
    <t>Fortalecer el procedimiento frente al reconocimiento de Laudos Arbitrales cuya fuente de pago sean TES, y mejorar el monitoreo y control de los procesos.</t>
  </si>
  <si>
    <t>Asegurar el cumplimiento normativo del Ministerio de Hacienda relacionado con el pago de deudas con TES, dando cumplimiento a los Principios de Eficiencia, Economía y Eficacia del
artículo 209 de la Constitución Política.</t>
  </si>
  <si>
    <t xml:space="preserve">1. Presentar un informe de trazabilidad en la gestión adelantada por la Agencia ante el Ministerio de Hacienda para el pago del tribunal de arbitramento fallado el 18 de marzo de 2014.
2. Implementar un procedimiento interno en la Agencia que asegure el cumplimiento normativo del Ministerio de Hacienda relacionado con el pago de deudas con TES enmarcado en los Principios de Eficiencia, Economía y Eficacia del
artículo 209 de la Constitución Política.
</t>
  </si>
  <si>
    <t>1. Presupuesto ANI 2014
2. Fallo Laudo Arbitral 2014
3. Informe detallado gestión pago
4. Procedimiento interno pago TES (incl. circular MHCP pago TES)
5. Informe de Cierre</t>
  </si>
  <si>
    <r>
      <rPr>
        <b/>
        <sz val="11"/>
        <rFont val="Calibri"/>
        <family val="2"/>
        <scheme val="minor"/>
      </rPr>
      <t xml:space="preserve">
Complementario por alcance.
Auto del 18/08/2016 por medio del cual se archiva la I.P. No. 6-011-16</t>
    </r>
    <r>
      <rPr>
        <sz val="11"/>
        <rFont val="Calibri"/>
        <family val="2"/>
        <scheme val="minor"/>
      </rPr>
      <t xml:space="preserve">
Mientras se consiguen los recursos, se generan intereses moratorios que deben ser reconocidos al beneficiario como lo ordena la Ley. 
 ..."el juzgado tomó la decisión hasta el 2012 cuando quedó en firme la providencia, lo que generó los intereses que fueron reconocidos y pagados como consecuencia de esta decisión".
..."no existe detrimento patrimonial ya que el pago de los intereses moratorios es válido legalmente" 
</t>
    </r>
    <r>
      <rPr>
        <b/>
        <sz val="11"/>
        <rFont val="Calibri"/>
        <family val="2"/>
        <scheme val="minor"/>
      </rPr>
      <t>Ataca la causalidad del hallazgo. Como unidad de medida aporta a la efectividad del PMI</t>
    </r>
  </si>
  <si>
    <t>Estudio II
INF 2 Rad. 2016-409-054482 pag. INF.4
RADICADO NO. 2016-409-077657-2 Pag. 45</t>
  </si>
  <si>
    <r>
      <t xml:space="preserve">Cumplimiento procedimientos Comité de Conciliación (A y D).  </t>
    </r>
    <r>
      <rPr>
        <sz val="11"/>
        <rFont val="Calibri"/>
        <family val="2"/>
        <scheme val="minor"/>
      </rPr>
      <t>- Cumplimiento procedimientos Comité de Conciliación. Los laudos correspondientes a Santa Marta Riohacha Paraguachón; Malla Vial del Meta y la conciliación con concesionaria San Simón y Manuel Rozo no fueron sometidas a comité de conciliación.</t>
    </r>
  </si>
  <si>
    <t>Falta de aplicación efectividad de los controles.</t>
  </si>
  <si>
    <t>En el marco de la implementación del Modelo Óptimo de Gestión diseñado por la Agencia Nacional de Defensa Jurídica del Estado, se elaborarán o actualizarán, según sea el caso, los procedimientos para el pago de sentencias y conciliaciones y el procedimiento para determinar la procedencia de la  Acción de Repetición, que incluya las alertas, controles y registros de los términos establecidos en el art. 8 de la Ley 678 de 2001</t>
  </si>
  <si>
    <t>1. Actualización del procedimiento de pago de sentencias contenido en la Resolución 850 de 2012, conforme a los parámetros del MOG de la ANDJE y el Decreto 2469 del 22 de diciembre de 2015- Pago de Sentencias y Conciliaciones
2. Elaboración e implementación del procedimiento para el estudio de la procedencia de acción de repetición, conforme a los parámetros del MOG de la ANDJE</t>
  </si>
  <si>
    <t>1. Actualización del procedimiento de pago de sentencias
2. Elaboración e implementación del procedimiento de acción de repetición</t>
  </si>
  <si>
    <r>
      <t xml:space="preserve">Rendimientos financieros aportes vigencia 2008-Concesión RPCH (A, F, D y P) - </t>
    </r>
    <r>
      <rPr>
        <sz val="11"/>
        <rFont val="Calibri"/>
        <family val="2"/>
        <scheme val="minor"/>
      </rPr>
      <t>Rendimientos Financieros Aportes Vigencia 2008. El 16 de abril del 2013 el concesionario retiró $252.669.778 de la subcuenta rendimiento aportes INCO sin que le asistiera derecho porque se trata de rendimientos financieros que deben ser recursos de la Nación. Lo que demuestra debilidades de control por parte de la Agencia y de la Interventoría frente a la salvaguardia de los recursos públicos.</t>
    </r>
  </si>
  <si>
    <t>Debilidades de control por parte de la Agencia y de la interventoría frente a la custodia y salvaguarda de los recursos públicos y falta de gestión para la recuperación de los mismos.</t>
  </si>
  <si>
    <t xml:space="preserve">1. Oficio solicitando la devolución del dinero al Concesionario
2. Art. 24 de la ley 1508 de 2012
3.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4. Contrato estándar 4G (sección sobre rendimientos financieros)
5. Concepto de dr. Gabriel de Vega (radicación ANI 2013-409-053691-2 del 31-dic-2013): se establece que los rendimientos financieros generados por patrimonios autónomos que se hayan constituido por expresa autorización de la ley corresponden a dichos patrimonios autónomos.
6.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
7. Concepto de abogado externo.
</t>
  </si>
  <si>
    <t xml:space="preserve">
1. Oficio solicitando la devolución del dinero al Concesionario
2. Art. 24 de la ley 1508 de 2012
3. Concepto de la sala de consulta y servicio civil del Consejo de Estado del 3 de marzo de 2007 sobre destinación de rendimientos – concepto 1802 del 7-mar-2007 (Consejero Fernando Arboleda Ripoll): “Los rendimientos producidos por los recursos aportados a la fiducia por el concesionario, independientemente de su fuente de financiación son del concesionario. De igual manera son del concesionario aquellos rendimientos producidos por los dineros públicos - provenientes del presupuesto general de la Nación- que recibe el fideicomiso a titulo de pago, sea que provengan de peajes, valorizaciones o del presupuesto nacional, pues por corresponder al pago del contrato entran al patrimonio autónomo como recursos del concesionario. En este sentido, respecto de ellos no es exigible reintegro alguno de rendimientos financieros o intereses para el tesoro nacional".
4. Contrato estándar 4G (sección sobre rendimientos financieros)
5. Concepto de dr. Gabriel de Vega (radicación ANI 2013-409-053691-2 del 31-dic-2013): se establece que los rendimientos financieros generados por patrimonios autónomos que se hayan constituido por expresa autorización de la ley corresponden a dichos patrimonios autónomos.
6. Concepto de Ministerio de Hacienda (oficio 1-2007-061423 - pg. 48, de mayo de 2011). Cuando el patrimonio haya sido legalmente autorizado ocurre la transferencia de dominio, y por ende, la ejecución de los recursos; de manera que surtido ese trámite dejan de pertenecer al presupuesto de la Nación.
7. Concepto de abogado externo.</t>
  </si>
  <si>
    <t>PENAL, FISCAL, DISCIPLINARIA Y ADMINISTRATIVA</t>
  </si>
  <si>
    <t>Estudio II
INF 1 MM&amp;D Rad. RADICADO NO. 2016-409-054480-2 pag. 19
INF.4
RADICADO NO. 2016-409-077657-2 Pag. 91</t>
  </si>
  <si>
    <r>
      <t xml:space="preserve">Acciones vencidas no cumplidas a 31/12/2014. Plan de Mejoramiento (A). </t>
    </r>
    <r>
      <rPr>
        <sz val="11"/>
        <rFont val="Calibri"/>
        <family val="2"/>
        <scheme val="minor"/>
      </rPr>
      <t>En el reporte SIRECI a 31-dic-2014, la ANI tenía registrados 436 hallazgos de diferentes vigencias, de los cuales, las acciones de mejoramiento propuestas para 300 hallazgos, equivalente al 69%, se encontraban registradas como incumplidas. No obstante las justificaciones de algunas áreas, se identificó que algunas no justificaron las razones por las cuales incumplieron el plan de mejoramiento.</t>
    </r>
  </si>
  <si>
    <t>Las causales expuestas por algunas áreas para no desarrollar las acciones de mejoramiento dentro de las fechas establecidas, no son de recibo para la auditoría, ya que es la entidad la encargada de formular acciones preventivas y correctivas, plazos de ejecución y el cumplimiento de las unidades de medida.</t>
  </si>
  <si>
    <t>Incumplimiento del Plan de Mejoramiento Institucional</t>
  </si>
  <si>
    <t>Diseñar e implementar mecanismos que aseguren el compromiso de todos los involucrados en el PMI y su respectivo control</t>
  </si>
  <si>
    <t>Evitar la aparición de acciones vencidas no cumplidas</t>
  </si>
  <si>
    <t>1. Hacer un diagnóstico sobre la gestión del PMI en la entidad
2. Ajustar el procedimiento para la gestión del PMI, fortaleciendo los roles y responsabilidades de ejecución y de monitoreo y control
3. Preparar un instructivo para la definición y manejo de  planes de mejoramiento institucional
4. Capacitar a los funcionarios clave de la ANI en la aplicación del instructivo
5. Preparar un documento base de conocimiento con el enfoque y unidades de medida típicas sobre hallazgos clave
6. Documento que consolide el monitoreo mensual que demuestre la no ocurrencia de acciones vencidas "Informe ANI cómo vamos"</t>
  </si>
  <si>
    <t>1. Diagnóstico sobre la gestión del PMI
2. Procedimiento para la gestión del PMI actualizado
3. Instructivo para la definición y manejo de planes de mejoramiento
4. Capacitación a funcionarios clave
5. Documento base de conocimiento sobre enfoque y planes para hallazgos clave
6. Informe ANI cómo vamos
7. Informe de Cierre</t>
  </si>
  <si>
    <t>Compartido</t>
  </si>
  <si>
    <t>Vicepresidencia Administrativa y Financiera - Vicepresidencia Jurídica - Vicepresidencia de Gestión Contractual - Vicepresidencia Ejecutiva - Vicepresidencia de Planeación, Riesgos y Entorno - Vicepresidencia de Estructuración</t>
  </si>
  <si>
    <t>María Clara Garrido - Fernando Iregui - Andrés Figueredo - Erika Dulcey - Jaime García - Camilo Jaramillo</t>
  </si>
  <si>
    <t>Deficiencias Plan de Mejoramiento Institucional</t>
  </si>
  <si>
    <r>
      <t xml:space="preserve">Hallazgo 1. Administrativo - Seguimiento Plan de Acción a 31 de diciembre de 2015
</t>
    </r>
    <r>
      <rPr>
        <sz val="11"/>
        <rFont val="Calibri"/>
        <family val="2"/>
        <scheme val="minor"/>
      </rPr>
      <t>En el seguimiento realizado al cumplimiento de las metas del Plan de Acción de la Entidad, con corte a 31 de diciembre de 2015, se observa que algunas de las metas por proyecto contempladas para la vigencia 2015, se ejecutaron parcialmente o no fueron ejecutadas. De 419 metas programadas, existen 59 metas cumplidas parcialmente y 23 metas no se desarrollaron, tal como se indica en el Anexo 1 y 2, adjunto; esta ejecución se presentó principalmente en el modo carretero, el modo férreo, lo mismo que en la Vicepresidencia de Estructuración y en la Vicepresidencia Jurídica en temas jurídico y predial principalmente, entre otros.</t>
    </r>
  </si>
  <si>
    <t>Existen debilidades en la formulación y estructuración de las metas, al no contar con la certeza de su realización, lo que conlleva a que se impacten las metas misionales de la entidad y se afecten negativamente los objetivos del Plan Estratégico y del Plan Nacional de Desarrollo y así mismo la gestión de la Entidad, al verse afectada la ejecución del Plan de Acción planteado, debido a que, por la no realización de las actividades, estas son desplazadas en el tiempo.</t>
  </si>
  <si>
    <t>Impacto sobre las metas misionales de la entidad afectando negativamente los objetivos del Plan Estrategico y del Plan Nacional de Desarrollo, por la no realización de las activivdades, y deben ser deslazadas en el tiempo.</t>
  </si>
  <si>
    <t>Ajustar instructivo de plan de acción con criterios para la definición de actividades e indicadores. Ejecución de un plan para mejorar la implementación del procedimiento de definición de las metas para cada vigencia, y su articulación con el procedimiento de Planeación Estratégica, y el instructivo del Plan de Acción. Así mismo, y con el fin de generar las alertas y análisis necesarios para la toma de decisiones, se presentarán informes de seguimiento a través de los cuales se identificarán los atrasos en la gestión, tal que las áreas hagan los correctivos para el cumplimiento de las metas o, de acuerdo a las circunstancias, ajusten oportunamente el Plan de acción.</t>
  </si>
  <si>
    <t>1- Implementación de Buenas Practicas de seguimiento y formulación del Plan de Acción. 
2- Revisión y Ajuste al Instructivo  del Plan de Acción
3- Acompañamiento y apoyo en la implementación del procedimiento de metas y su articulación con la planeación estratégica y la elaboración del plan de acción.
4- Seguimiento oportuno y periódico al Plan de Acción.
.</t>
  </si>
  <si>
    <t xml:space="preserve">
1- Plan de Acción aprobado (1)
2- Reporte avances indicadores líderes en Informe ANI CÓMO VAMOS (12)
3- Informe Seguimiento Trimestral Plan de Acción (3)
4-Mesa de trabajo para evaluar el  seguimiento del Plan de Acción (Listas de asistencia)(7)
5- Taller PHVA (Presentación y listas de asistencia) (1)
6- Taller Elaboración planes de acción e indicadores (Presentación y listas de asistencia). (1)
7- Instructivo SEPG-I-006 Metodología Plan de Acción (1)
8- Procedimiento GCSP-P-026 Definición de Metas Anuales por Concesión (1)
9- Informe de cierre</t>
  </si>
  <si>
    <t>2015R</t>
  </si>
  <si>
    <t>Planteado nuevo</t>
  </si>
  <si>
    <r>
      <t xml:space="preserve">Hallazgo No. 2. Administrativo con presunta incidencia Disciplinaria-Vigencias Expiradas
</t>
    </r>
    <r>
      <rPr>
        <sz val="11"/>
        <rFont val="Calibri"/>
        <family val="2"/>
        <scheme val="minor"/>
      </rPr>
      <t>Se observó que durante la vigencia 2015, la Agencia Nacional de Infraestructura en la ejecución del presupuesto reportó tres (3) vigencias expiradas, debido a Ios siguientes hechos ocurridos así:
Funcionamiento
1. El contrato de prestación de servicios profesionales C.I. No. 527 del 20 de diciembre de 2012 y su adición del 30 de abril de 2013, contó en su momento con respaldo presupuestal a través de los Certificados de Disponibilidad Presupuestal y Registros Presupuestales.
Inversion
2 y 3. Los saldos por pagar de los contratos VE 574 de 2012 por $77,5 millones y VE 057 de 2013 con SES Colombia S.A.S por $14,5 millones, los cuales en su momento contaron con respaldo presupuestal a través de los Certificados de Disponibilidad Presupuestal y Registros Presupuestales a diciembre 31 de 2014 los registros presupuestales Nos: 17413 de enero 17 de 2013 y 48213 de mayo 9 de 2013, presentaban un saldo por obligar por $92 millones, por lo cual se constituyó la reserva presupuestal correspondiente, la cual feneció al cierre de la vigencia fiscal 2014.</t>
    </r>
  </si>
  <si>
    <t>El hecho antes expuesto se adecúa a lo establecido en el Artículo 65 de la Ley 1737 de 2014, y desconoce el efectivo alcance del principio de celeridad, artículo 13 de la Ley 1437 de 2011</t>
  </si>
  <si>
    <t>Desconoce el efectivo alcance del principio de celeridad, artículo 13 de la Ley 1437 de 2011</t>
  </si>
  <si>
    <t xml:space="preserve">La Vicepresidencia Administrativa y Financiera con base en las disposiciones legales vigentes en materia presupuestal, especificamente en lo relacionado con las vigencias expiradas,   procedió a cancelar las obligaciones existentes, contando para el efecto con los documentos soportes necesarios.  </t>
  </si>
  <si>
    <t>Aplicación de las disposciones legales para la materia.</t>
  </si>
  <si>
    <t>Aplicar norma
1.- Informe relacionado con la aplicabilidad de la norma presupuestal que permite la ejecución presupuestal con cargo a Vigencias Expiradas.
2.- Informe de Cierre</t>
  </si>
  <si>
    <t>G.I.T. Administrativo y Financiero</t>
  </si>
  <si>
    <t>INDAGACIÓN PRELIMINAR PGN</t>
  </si>
  <si>
    <r>
      <rPr>
        <b/>
        <sz val="11"/>
        <rFont val="Calibri"/>
        <family val="2"/>
        <scheme val="minor"/>
      </rPr>
      <t xml:space="preserve"> Indagación preliminar IUS-2016-409163</t>
    </r>
    <r>
      <rPr>
        <sz val="11"/>
        <rFont val="Calibri"/>
        <family val="2"/>
        <scheme val="minor"/>
      </rPr>
      <t xml:space="preserve">
Mediante Auto del 20 de Diciembre de 2016 la Procuaraduría Delegada para la Economía y Hacienda Pública dispuso apertura de indagación preliminar IUS-2016-409163 por presuntas irregularidades presentadas en vigencias expiradas 2015. Con radicación ANI 2017-409-006717-2 del 23/01/2017 solicita información a la OCI.</t>
    </r>
  </si>
  <si>
    <t>Fallas en planeación y ejecución del presupuesto ANI</t>
  </si>
  <si>
    <r>
      <t xml:space="preserve">Hallazgo No. 3. Administrativo - Servicio de la Deuda Pública Interna
</t>
    </r>
    <r>
      <rPr>
        <sz val="11"/>
        <rFont val="Calibri"/>
        <family val="2"/>
        <scheme val="minor"/>
      </rPr>
      <t>La Agencia Nacional de Infraestructura-ANI en el Anteproyecto de Presupuesto para la vigencia 2015, solicitó recursos por la suma de $739,220 millones, en el rubro "Servicio de la Deuda Pública Interna", con el fin de atender sus compromisos, entre otros, con el Fondo de Contingencias Contractuales de las Entidades Estatales (Fiduciaria-Fiduprevisora), para el pago de los planes de aportes de las Concesiones, incluyendo el déficit de las vigencias 2013 y 2014 por $147,465 millones.
Estos recursos solicitados no fueron aprobados por el Ministerio de Hacienda y Crédito Público, toda vez que para la vigencia 2015, se le asignó a la ANl para Servicio de la Deuda Pública Interna $280,079 millones, que corresponde al 38% de Io solicitado.
Se observó que los recursos asignados a la ANI fueron insuficientes para el cumplimiento de las obligaciones contingentes (pago de los planes de aportes con Fiduprevisora), lo que generó en los Estados Contables de la Agencia una cuenta por pagar a diciembre 31 de 2015 por $294,784 millones.</t>
    </r>
  </si>
  <si>
    <t xml:space="preserve">El traslado no oportuno de los recursos al Fondo de Contingencias generó incrementos en el valor adeudado por $1.834 millones, debido a la indexación del saldo al final de la vigencia 2015 y lo reportado por Fiduprevisora en enero de 2016 por $296,618 millones.
</t>
  </si>
  <si>
    <t>Incrementos en el valor adeudado, debido a la indexación del saldo al final de la vigencia 2015 y lo reportado por Fiduprevisora en enero de 2016.</t>
  </si>
  <si>
    <t>1. Garantizar que los anteproyectos de presupuesto incluyan la totalidad de las necesidades de recursos para cubrir los planes de aportes al fondo de pasivos contingentes.
2. Mantener una buena articulación con el MHCP tanto con DGCP y DGPPN
3. Realizar las gestiones oportunas de modificaciones de los planeas de aportes para logar eficiencias en el uso de los recursos.</t>
  </si>
  <si>
    <t>1. Solicitud de anteproyecto de presupuesto a las dependencias de la ANI. (2)
2. Documento de anteproyecto de presupuesto de la ANI. (2)
3. Evidencia del  cargue al sistema del anteproyecto de presupuesto de la ANI. (2)
4. Procedimiento "ANTEPROYECTO DE PRESUPUESTO-SEPG-P-015" (1)
5.Procedimiento modificación plan de aportes (1)
6. Mesas de trabajo con DGCP y DGPPN para la elaboración del presupuesto. (1)
7. Informe de cierre</t>
  </si>
  <si>
    <t>No asignación de recursos por MHCP</t>
  </si>
  <si>
    <r>
      <t xml:space="preserve">Hallazgo No. 4. Administrativo - Reportes trimestrales de los Procesos Judiciales en contra de la Entidad
</t>
    </r>
    <r>
      <rPr>
        <sz val="11"/>
        <rFont val="Calibri"/>
        <family val="2"/>
        <scheme val="minor"/>
      </rPr>
      <t>Revisados algunos de los procesos en contra de la Entidad, vigencia 2015, por reparación directa con sentencia desfavorable de 2da y 1a. Instancia, se observó que la Oficina Jurídica, reporta en algunos casos, al área contable el estado de los procesos en el momento de realizar el pago, teniendo que contabilizarse en el mismo mes la cuenta de orden, la provisión, el pasivo real y el pago.</t>
    </r>
  </si>
  <si>
    <t>La información enviada por la Oficina Jurídica en algunos procesos no registra cuantía, con el fin de realizar su respectivo registro contable. Situación que demuestra deficiencias de control interno en el reporte trimestral del estado real de algunos de los procesos en contra de la Entidad.</t>
  </si>
  <si>
    <t>Deficiencias de control interno en el reporte trimestral del estado real de algunos de los procesos en contra de la Entidad.</t>
  </si>
  <si>
    <t xml:space="preserve">Teniendo en cuenta que el hallazgo se configura al establecer deficiencias en de control interno en el reporte trimestral del estado real de algunos de los procesos de la Entidad, la actualización del reporte a 31 de diciembre de 2016 supera la causa del hallazgo y la elaboración e implementación de los procedimientos establecen puntos de registro y control para evitar que la situación identificada se repita </t>
  </si>
  <si>
    <t>1. Actualización del formato de reporte de procesos GEJU-F-10 con corte al 31 de diciembte de 2016
2. Elaboración del procedimiento para Valorar la provisión contable, a partir de la probabilidad de fallo de sentencias en contra de la entidad
3. Informe de cierre</t>
  </si>
  <si>
    <t>1. Actualización de formato GEJU- F10
2. Elaboración e implementación de procedimiento
3. Informe de cierre</t>
  </si>
  <si>
    <t>Defensa Judicial</t>
  </si>
  <si>
    <r>
      <t xml:space="preserve">Hallazgo No. 5. Administrativo - Disponibilidad de los recursos - Recaudo de los Peajes de la Concesión Ruta del Sol I.
</t>
    </r>
    <r>
      <rPr>
        <sz val="11"/>
        <rFont val="Calibri"/>
        <family val="2"/>
        <scheme val="minor"/>
      </rPr>
      <t>Del análisis efectuado a las cuentas por pagar de la ANI, se observó que a diciembre 31 de 2015 quedó la cuenta por pagar de la Concesión Ruta del Sol I por $21.312,6 millones, así como en la vigencia 2014 quedó una cuenta por pagar de $29,419,6 millones, la cual fue pagada en noviembre de 2015.
Lo anterior debido a que los ingresos en algunos de los peajes de la concesión, al cierre de la vigencia, no alcanzaron el recaudo establecido, teniendo que esperar a alcanzar la meta, y así poder efectuar el traslado de los recursos a la cuenta designada contractualmente.</t>
    </r>
  </si>
  <si>
    <t xml:space="preserve">Debido a que estas cuentas por pagar deben ser ajustadas con el IPC real del mes inmediatamente anterior a la fecha del pago, por deficiencias de control interno en cuanto al efectivo recaudo de peajes de esta Concesión.
</t>
  </si>
  <si>
    <t>Esta situación impactó el presupuesto de la vigencia fiscal donde se realizó el pago, por el déficit causado.</t>
  </si>
  <si>
    <t>Realizar modificaciones contractuales, que permitam ajustar el giro de las vigencias futuras con el recaudo de los peajes. Igualmente que se permitan realizar pagos parciales al concesionario de dichas vigencias.</t>
  </si>
  <si>
    <t>Asegurar el cumplimiento normativo y la disponibilidad de recursos de los compromisos contractuales.</t>
  </si>
  <si>
    <t xml:space="preserve">1. Otrosí 8 y 9 
2. Concepto jurídico y financiero
3. Manual de Interventoria y Supervisión
4. Informe de cierre </t>
  </si>
  <si>
    <t xml:space="preserve">Vicepresidencia Ejecutiva </t>
  </si>
  <si>
    <r>
      <t xml:space="preserve">Hallazgo No. 6. Administrativo - Reservas Presupuestales vigencia 2014
</t>
    </r>
    <r>
      <rPr>
        <sz val="11"/>
        <rFont val="Calibri"/>
        <family val="2"/>
        <scheme val="minor"/>
      </rPr>
      <t>Revisadas las reservas presupuestales constituidas al cierre de la vigencia 2014, por $96,999,4 millones, se observó lo siguiente:
1. Del anterior valor, durante la vigencia 2015 se cancelaron reservas por $2,186,3 millones mediante 8 Actas por diferentes situaciones, entre otras, porque no hubo necesidad de realizar algunos pagos por concepto de retefuente e impuesto de iva y tribunales, también debido a que las áreas responsables de enviar la documentación requerida por el área de presupuesto, como son: actas de liquidación de los contratos y
memorandos de liberación, no fueron enviados oportunamente, a pesar de los requerimientos realizados.
2. Del valor de las reservas definitivas de la vigencia 2014 por $94,813 millones, vencieron cuatro (4) por $121,2 millones, entre otros, porque el acta de liquidación del contrato VJ 084 de agosto de 2014, de donde dice que se deben liberar reservas por $116 millones, llegó al área de presupuesto el 3 de marzo de 2016, fecha posterior a la expiración de la reserva que se dio al cierre de la vigencia fiscal 2015.</t>
    </r>
  </si>
  <si>
    <t xml:space="preserve">Debido a que los procedimientos a seguir no son acatados oportunmente por algunas áreas involucradas, con el fin de que no se presenten estas situaciones.
</t>
  </si>
  <si>
    <t>Por deficiencias de control interno de la Entidad.</t>
  </si>
  <si>
    <t>De acuerdo a lo proyectado en la causa “Por deficiencias de control interno de la Entidad, debido a que los procedimientos a seguir no son acatados oportunamente por algunas áreas involucradas, con el fin de que no se presenten estas situaciones.” y a lo expuesto en el  hallazgo “Vencimiento  de reservas presupuestales”, al mismo no le podemos realizar una corrección, por lo cual le planteamos la siguiente acción preventiva:
1. Mejorar el seguimiento a la ejecución presupuestal de la ANI,incluyendo las reservas presupuestales.</t>
  </si>
  <si>
    <t>1- Informe de seguimiento trimestral de la ejecución presupuestal, que incluya las reservas presupuestales. VAF
2.- Instructivo o ajuste del manual o procedimiento  sobre la constitución y ejecución  de reservas y Capacitación o Divulgación. (VAF y VPRE)
3.- Instrumento de monitoreo  con las áreas sobre la ejecución del presupuesto de inversión, incluidas las  reservas presupuestales, periodo mensual. VPRE
4.- Manual Financiero . Constitución de Reservas GADF-M-007 (páginas 43 al 45). VAF.
5.- Informe de Cierre. VAF y VPRE</t>
  </si>
  <si>
    <t xml:space="preserve">1- Informe de seguimiento trimestral de la ejecución presupuesta.
2.- Instructivo o ajuste del manual o procedimiento  sobre la constitución y ejecución  de reservas
2.1.- Capacitación metodología reserva presupuestal.
3.- Instrumento de monitoreo  con las áreas sobre la ejecución del presupuesto de inversión.
4.- Manual Financiero (GADF-M-007)
5.- Informe de Cierre. </t>
  </si>
  <si>
    <t xml:space="preserve">Gerencia de Planeación </t>
  </si>
  <si>
    <t>Vicepresidencia de Planeación, Riesgos y Entorno - Vicepresidencia Administrativa y Financiera</t>
  </si>
  <si>
    <t>Jaime García - María Clara Garrido</t>
  </si>
  <si>
    <r>
      <t xml:space="preserve">Hallazgo No. 7. Administrativo - Perdida de Apropiación Presupuestal vigencia fiscal 2015
</t>
    </r>
    <r>
      <rPr>
        <sz val="11"/>
        <rFont val="Calibri"/>
        <family val="2"/>
        <scheme val="minor"/>
      </rPr>
      <t xml:space="preserve">Durante la vigencia 2015 se observó la siguiente ejecución presupuestal, en los presentes rubros:
</t>
    </r>
    <r>
      <rPr>
        <i/>
        <sz val="11"/>
        <rFont val="Calibri"/>
        <family val="2"/>
      </rPr>
      <t>Sentencias y conciliaciones:</t>
    </r>
    <r>
      <rPr>
        <sz val="11"/>
        <rFont val="Calibri"/>
        <family val="2"/>
        <scheme val="minor"/>
      </rPr>
      <t xml:space="preserve"> asignado 14.353,4 - obligado 13.812,8 - % ejec 96,2% - análisis: El 3,8% restante quedó como reservas presupuestales vigencia 2015.
</t>
    </r>
    <r>
      <rPr>
        <i/>
        <sz val="11"/>
        <rFont val="Calibri"/>
        <family val="2"/>
      </rPr>
      <t>Inversión:</t>
    </r>
    <r>
      <rPr>
        <sz val="11"/>
        <rFont val="Calibri"/>
        <family val="2"/>
        <scheme val="minor"/>
      </rPr>
      <t xml:space="preserve"> asignado 1.987.977,7 - obligado 1.961.113,1 - % ejec 98,6% - análisis: El 1,4% restante quedó como rezago presupuestal vigencia 2015.
</t>
    </r>
    <r>
      <rPr>
        <i/>
        <sz val="11"/>
        <rFont val="Calibri"/>
        <family val="2"/>
      </rPr>
      <t>Fortalecimiento de la Gestión (Tecnologías de la información):</t>
    </r>
    <r>
      <rPr>
        <sz val="11"/>
        <rFont val="Calibri"/>
        <family val="2"/>
        <scheme val="minor"/>
      </rPr>
      <t xml:space="preserve"> asignado 2.000 - obligado 1.895,9 - % ejec 94,8% - análisis: El 5,2% restante quedó como reservas presupuestales vigencia 2015.
</t>
    </r>
    <r>
      <rPr>
        <i/>
        <sz val="11"/>
        <rFont val="Calibri"/>
        <family val="2"/>
      </rPr>
      <t>Apoyo a la gestión-asesorías y consultorías:</t>
    </r>
    <r>
      <rPr>
        <sz val="11"/>
        <rFont val="Calibri"/>
        <family val="2"/>
        <scheme val="minor"/>
      </rPr>
      <t xml:space="preserve"> asignado 13.330,2 - obligado 9.868,0 - % ejec 74% - análisis: El 26% restante quedó así: 1) 23% reservas presupuestales y 2) </t>
    </r>
    <r>
      <rPr>
        <b/>
        <sz val="11"/>
        <rFont val="Calibri"/>
        <family val="2"/>
      </rPr>
      <t xml:space="preserve">3% perdida de apropiación.
</t>
    </r>
    <r>
      <rPr>
        <sz val="11"/>
        <rFont val="Calibri"/>
        <family val="2"/>
        <scheme val="minor"/>
      </rPr>
      <t>La anterior pérdida de apropiación en el rubro "Apoyo a la Gestión (Asesorías y Consultorías) por $419,5 millones, corresponde al 3% del total del rubro.</t>
    </r>
  </si>
  <si>
    <t xml:space="preserve">Falta de planificación, incumpliendo uno de los principios del sistema presupuestal, Artículo 13 del Decreto 111 de 1996.
</t>
  </si>
  <si>
    <t>Perdida de apropiación presupuestal</t>
  </si>
  <si>
    <t>1.Realizar seguimiento permanente a la ejecución presupuestal de la ANI.
2. Presentar la ejecución presupuestal a la alta dirección de la ANI.
3. Hacer las modificaciones oportunamente al plan de acción, como estrategia para repriorizar las necesidades y lograr una ejecución presupuestal adecuada.</t>
  </si>
  <si>
    <t>1.Cuadro de seguimiento mensual de  la ejecución presupuestal (12)
2. Presentación de la ejecución presupuestal en el "ANI COMO VAMOS" (8)
3.Metodologia de ejecución presupuestal (1)
4. Informe de cierre</t>
  </si>
  <si>
    <r>
      <rPr>
        <b/>
        <sz val="11"/>
        <rFont val="Calibri"/>
        <family val="2"/>
      </rPr>
      <t xml:space="preserve">Hallazgo 8. Administrativo con presunta incidencia Disciplinaria - Saldos en fiducias a 31 de diciembre de 2015 
</t>
    </r>
    <r>
      <rPr>
        <sz val="11"/>
        <rFont val="Calibri"/>
        <family val="2"/>
        <scheme val="minor"/>
      </rPr>
      <t>La ANI ha realizado desembolsos de recursos provenientes del Presupuesto General de la Nación por $7.8 billones a los Patrimonios Autónomos de los proyectos de concesión, con cargo a compromisos en diferentes modalidades, de los cuales se han efectuado pagos por $5.2 billones, es decir el 66% de dichos recursos, por lo que a 31 de diciembre de 2015, existe un saldo de $2.5 billones en las subcuentas "Aportes ANI", que se encuentran disponibles en las respectivas Fiduciarias, tal es el caso de los proyectos Neiva - Espinal - Girardot; Ruta del Sol Tramo 2; Transversal de las Américas; Lobo Guerrero Buga y Área Metropolitana de Cúcuta y Norte de Santander, con más saldos sin utilizar en la Fiducia. 
Lo anterior evidencia que el esquema de pagos de las fiduciarias al encontrarse supeditados al cumplimiento de las disposiciones contractuales de ejecución de las obras, que en caso de retraso por desplazamiento de los cronogramas, el incremento de tráfico, entre otros, trae como consecuencia el aumento de estos saldos y su ejecución en las vigencias siguientes al desembolso efectuado por la ANI, generando acumulación de recursos en las fiduciarias, con riesgo de pérdida del valor adquisitivo de los recursos, que al momento de ser desembolsados a los proyectos de concesión sean insuficientes para su ejecución.</t>
    </r>
  </si>
  <si>
    <t>vulneración de los principios de eficiencia, Eficacia, Economia, establecidos en la Ley 42 de 1993 y al principio de Planeación contemplado en la Ley 80 de 1993.</t>
  </si>
  <si>
    <t>Estas situaciones impactan el gasto público respecto de la ejecución oportuna de los proyectos.</t>
  </si>
  <si>
    <t>Demostrar que esta modalidad de pago busca el cumplimiento de los fines previsto en la ley 80 de 1993 y no impacta las obligaciones a cargo de la ANI en relación con el pago de la retribución</t>
  </si>
  <si>
    <t>Adoptar conforme al ordenamiento jurídico, en especial atención, las normas sobre manejo de recursos públicos depositados de fiducia, los mecanismos más óptimos que permitan unos mejores rendimientos de dichos recursos.</t>
  </si>
  <si>
    <t>1. Informe Integral de avance en cada proyecto, frente a la ejecución de recursos.
2.Concepto Jurídico frente al equema de pagos y recursos,  establecido en los contratos objeto de auditoría.
3. Informe de cierre</t>
  </si>
  <si>
    <t>1. Informe Integral
2. Concepto Jurídico
3. Informe de cierre</t>
  </si>
  <si>
    <r>
      <rPr>
        <b/>
        <sz val="11"/>
        <rFont val="Calibri"/>
        <family val="2"/>
      </rPr>
      <t xml:space="preserve">Hallazgo 9. Administrativo con presunta incidencia Disciplinaria - Rendimientos Financieros de los aportes ANI con recursos del Presupuesto General de la Nación
</t>
    </r>
    <r>
      <rPr>
        <sz val="11"/>
        <rFont val="Calibri"/>
        <family val="2"/>
        <scheme val="minor"/>
      </rPr>
      <t xml:space="preserve">De acuerdo con el informe presentado por la entidad, a 31 de diciembre de 2015 se han generado rendimientos financieros en las cuentas existentes en las Fiducias que administran los recursos de algunas concesiones, rendimientos generados con recursos de la Nación (Aportes de la ANI vigencias futuras e ingresos por concepto de recaudo de peajes), por un monto total de $301,562.6 millones; los cuales no han sido consignados en la Dirección General del Tesoro Nacional. 
</t>
    </r>
  </si>
  <si>
    <t>Lo anterior, es contrario a lo establecido en el artículo 16°, parágrafo 2 del Decreto 111 de 1996 que establece que los rendimientos financieros de los establecimientos públicos provenientes de la inversión de los recursos originados en los aportes de la Nación, deben ser consignados en la Dirección del Tesoro Nacional, en la fecha que indiquen los reglamentos de la presente Ley.</t>
  </si>
  <si>
    <t>presuntamente se incumple la Ley 1365 de 2009; y la Ley 734 de 2002.</t>
  </si>
  <si>
    <t>Asegurar el cumplimiento normativo relacionado con la destinación de los rendimientos financieros.</t>
  </si>
  <si>
    <t>1. Art. 24 de la ley 1508 de 2012
2. Concepto de la sala de consulta y servicio civil del Consejo de Estado del 3 de marzo de 2007 sobre destinación de rendimientos
3. Contrato estándar 4G
4. Concepto de dr. Gabriel de la Vega
5. Concepto Abogado Externo
6. Informe de cierre</t>
  </si>
  <si>
    <r>
      <t xml:space="preserve">Hallazgo 10. Administrativo - Contrato de Transacción suscrito entre la ANI y la Gobernación del Meta 
</t>
    </r>
    <r>
      <rPr>
        <sz val="11"/>
        <rFont val="Calibri"/>
        <family val="2"/>
        <scheme val="minor"/>
      </rPr>
      <t>La Gobernación del Meta, no realizó los aportes por $200,000 millones que estaban establecidos en cumplimiento del convenio de cooperaci6n interadministrativo No 012 de 2010, recursos que la ANI comprometió en la Adición No 1 del contrato No. 444 de 1994 del Proyecto Bogotá-Villavicencio y que tuvo que asumir con recursos propios. 
Dicha situación, conllevo a que se realizara un acuerdo de Amigable Componedor a través de las actas de acuerdo del 31 de marzo de 2014 y el trámite de amigable composición Acta No 63 de enero 23 de 2015 en las cuales se tuvo que ajustar el valor del ingreso real, generando un incremento en $6,764.5 millones a favor del concesionario al pasar de $1,850,7 millones a 1,857,5 millones a pesos de Diciembre de 2008.</t>
    </r>
  </si>
  <si>
    <t xml:space="preserve">Lo anterior, porque la ANI realizó pagos extemporaneos al concesionario Coviandes, de acuerdo con lo establecido en la clausula 5 de la adicional No. 1 de dicho contrato.
</t>
  </si>
  <si>
    <t>Impacto en el ingreso real, así como, el pago de intereses, gastos administrativos y la consecuente demora y retrasos del proyecto.</t>
  </si>
  <si>
    <t>Solicitud de informe en el cual se demuestre las gestiones adelantadas por parte d ela Gobernación del Meta.
informe de supervison  semestral  de l convenio marco 010  de  y del contrato transaccion entr el agomernaicon y la Gobernacion AIM</t>
  </si>
  <si>
    <t>Demostrar a través de informes el cumplimiento del contrato de transacción</t>
  </si>
  <si>
    <t>Informe en el cual se detalle las gestiones y actividades adelantadas por parte de la Gobernación del Meta, dando cumplimiento al Contrato de Transacción.
informe de supervisión  semestral</t>
  </si>
  <si>
    <r>
      <t>1.</t>
    </r>
    <r>
      <rPr>
        <b/>
        <sz val="11"/>
        <rFont val="Calibri"/>
        <family val="2"/>
      </rPr>
      <t xml:space="preserve"> </t>
    </r>
    <r>
      <rPr>
        <sz val="11"/>
        <rFont val="Calibri"/>
        <family val="2"/>
      </rPr>
      <t>Oficio a la Gobernación del Meta
2. Informe de supervisión
3. Informe de cierre</t>
    </r>
  </si>
  <si>
    <r>
      <t xml:space="preserve">Hallazgo 11. Administrativo - Planeación y Ejecución del Proyecto Bogotá - Villavicencio •
</t>
    </r>
    <r>
      <rPr>
        <sz val="11"/>
        <rFont val="Calibri"/>
        <family val="2"/>
        <scheme val="minor"/>
      </rPr>
      <t>Del análisis de la documentación contractual y los informes de interventoría, se encontró que las obras pactadas en el Contrato de Concesión No 444 de 1994, y que fueron prorrogadas mediante el Adicional No 1 de 2010, no se han concluido ya que el plazo establecido en dicho adicional ya venció y se tuvo que reprogramar dichos plazos, por lo anterior, se concluyen los siguientes aspectos: 
Se observa demora en la ejecución del contrato, ya que las obligaciones asignadas en el contrato adicional No. 1 de 2010, no han sido ejecutadas en su totalidad, la suscripción de otrosíes modificatorios, como el firmado el 6 de agosto de 2010 donde se excluye la construcción de obras establecidas en el adicional No 1 por $25,174 millones, dichos recursos disponibles se invierten en ejecución de estudios y diseños en soluciones especiales y demás obras complementarias de la vía, así como el otrosí del 25 de junio de 2013 donde se sustituyen y se excluyen obligaciones y se crean otras en su reemplazo.
Lo enunciado anteriormente, evidencia una reincidencia en lo establecido en la auditoría de la CGR a la vigencia 2011.</t>
    </r>
  </si>
  <si>
    <t>El Contrato de Concesión No 444/94 ha sido objeto de 53 Actas de Acuerdo, un (1) contrato adicional, dos otrosíes, dos (2) acuerdos de amigable composición y dos (2) tribunales de arbitramento, los cuales se encuentran activos en etapa de portes de pruebas.</t>
  </si>
  <si>
    <t>Suscripción de otrosíes modificatorios. Retrasos generalizados.</t>
  </si>
  <si>
    <t>Informe por parte de la interventoría Interconcesiones mediante el cual se aclare con respecto a los porcentajes reportados en dicho informe.</t>
  </si>
  <si>
    <t>Asegurar el cumplimiento relacionado con la ejecución de las obras del Adicional No 1 al Contrato de concesión No 444 de 1994.</t>
  </si>
  <si>
    <t>1. Informe técnico, jurídico y financiero por parte de la interventoría interconcesiones.
2. Concepto jurídico-ANI
3. Manual de Contratación
4. Res. Que crea y regula el Comité de Contratación
5. Informe de cierre</t>
  </si>
  <si>
    <t>1. Concepto Interventoría.
2. Concepto jurídico-ANI
3. Manual de Contratación
4. Res. Que crea y regula el Comité de Contratación
5. Informe de cierre</t>
  </si>
  <si>
    <r>
      <t xml:space="preserve">Hallazgo 12. Administrativo - Modificación en cronogramas Adición No. 1 contrato 444 de 1994
</t>
    </r>
    <r>
      <rPr>
        <sz val="11"/>
        <rFont val="Calibri"/>
        <family val="2"/>
        <scheme val="minor"/>
      </rPr>
      <t>Se observó modificación de cronogramas y eventuales retrasos en la ejecución del Contrato No 444 de 1994, adición No. 1 de 2010, principalmente en la ejecución de los cronogramas para la construcción de puentes y tramos, algunos de ellos que generan riesgos geológicos, así como por la adquisición de predios. 
el promedio de la ejecución por cada uno de los tramos es del 66.3%, principalmente por temas de gestión predial, ambiental, riesgos geológicos entre otros.</t>
    </r>
    <r>
      <rPr>
        <b/>
        <sz val="11"/>
        <rFont val="Calibri"/>
        <family val="2"/>
      </rPr>
      <t xml:space="preserve">
</t>
    </r>
  </si>
  <si>
    <t>Retrasos en la ejecución del Contrato No 444 de 1994, adición No. 1 de 2010, principalmente por temas de gestión predial, ambiental, riesgos geológicos entre otros.</t>
  </si>
  <si>
    <t>Eventuales retrasos en la construcción de los tramos y posibles costos adicionales así como posible desplazamiento en la duración de la concesión.</t>
  </si>
  <si>
    <t xml:space="preserve">Informe de la Interventoría mediante el cual se explique que no existen retrasos en la construcción de las obras objeto del Adicional No.1 de 2010 y mucho menos costos adicionales por cuanto todas las obras están contratadas a precio Global fijo, excepto el riesgo geológico que fue asumido por la Entidad.   </t>
  </si>
  <si>
    <t xml:space="preserve">Dar a conocer mediante conceptos que no existe retrasos en la construcción de las obras objeto del Adicional No.1 de 2010 y mucho menos costos adicionales por cuanto todas las obras están contratadas a precio Global fijo, excepto el riesgo geológico que fue asumido por la Entidad.   </t>
  </si>
  <si>
    <t>1. Concepto de la interventoría Técnico-Jurídico-Financiero
2. Concepto Abogado Externo
3. Concepto jurídico-ANI
4. Concepto financiero-ANI
5. Informe de cierre</t>
  </si>
  <si>
    <t>1. Concepto Interventoría.
2. Concepto Abogado Externo
3. Concepto jurídico-ANI
4. Concepto financiero-ANI
5. Informe de cierre</t>
  </si>
  <si>
    <r>
      <t xml:space="preserve">Hallazgo 13. Administrativo - Sustitución de obligaciones a cargo del concesionario KO+000 hasta KO+100 aproximadamente 
</t>
    </r>
    <r>
      <rPr>
        <sz val="11"/>
        <rFont val="Calibri"/>
        <family val="2"/>
        <scheme val="minor"/>
      </rPr>
      <t>Se sustituyó el tramo al inicio de la concesión- Bogotá - Villavicencio, afectando la construcción de la doble calzada en la carretera de la entrada Villavicencio - Bogotá, lo anterior por falta de coordinación interinstitucional entre la ANI, el IDU y Coviandes. La no ejecución de dicho tramo se realiza a través de un otrosí, donde se expresa ''que dicha obra no es necesaria dentro de la ejecución del corredor vial, toda vez que en el tramo del distrito por dificultades en la ejecución del  proyecto, el IDU no ejecuto las obras de transición inicialmente diseñadas, generando la reducción del número de carriles hasta el empalme con la vía de la concesión".</t>
    </r>
  </si>
  <si>
    <t xml:space="preserve">Lo anterior se genero, por cuanto no se lograron acuerdos que permitieran realizar las obras debido a dificultades topograficas y los impedimentos relacionados con la adquisicion de predios del costado derecho en el sentido Bogota - Viliavicencio; por lo tanto, no fue posible el proceso de adquisicion de predios que permitiera ejecutar las obras.
</t>
  </si>
  <si>
    <t>La no ampliación de dicho tramo va en menoscabo de la prestación óptima de los servicios al tráfico, generando represamiento, congestión y accidentes permanentes</t>
  </si>
  <si>
    <t>1. Solicitud de informes mediante el cual se argumente que no se contaba con las obras del IDU y era inviable técnicamente empalmar con una geometría inexistente por fuera del proyecto.
2. Solicitud de conceptos en los cuales se demuestre la no procedencia del Hallazgo.</t>
  </si>
  <si>
    <t>Demostrar por medio de conceptos la no procedencia del Hallazgo.</t>
  </si>
  <si>
    <t>1. Oficio Interventoría
2. Concepto Interventoría
3. Concepto jurídico
4. Manual de Contratación
5. Res. Que crea y regula el Comité de Contratación
6. Informe de cierre</t>
  </si>
  <si>
    <r>
      <t xml:space="preserve">Hallazgo 14. Administrativo — Gestión predial Adición No. 1 Contrato 444 de 1994
</t>
    </r>
    <r>
      <rPr>
        <sz val="11"/>
        <rFont val="Calibri"/>
        <family val="2"/>
        <scheme val="minor"/>
      </rPr>
      <t>Se observan deficiencias en la gestión para la adquisición de predios, ya que transcurridos 5 años no se ha obtenido la titularidad de todos los 585 predios programados para adquirir en las etapas del proyecto doble calzada Bogotá - Villavicencio.</t>
    </r>
  </si>
  <si>
    <t>Existen 49 predios que no se han podido adquirir principalmente por los siguientes aspectos: Servidumbres activas; botaderos antes del kilómetro 34; predios urbano – rural; deficiencias en los certificados de disponibilidad presupuestal.</t>
  </si>
  <si>
    <t>Demora y retraso en la ejecución de los cronogramas lo que conllevaría a ajustes tanto en el ingreso real como de la ampliación del tiempo del proyecto.</t>
  </si>
  <si>
    <t>Implementar las acciones requeridas para verificar que los predios requeridos están disponibles para las obras y se están adelantando los proceso de escrituración y registro.</t>
  </si>
  <si>
    <t>Realizar informes que demuestren la no procedencia del hallazgo y  que los predios requeridos están disponibles para las obras.</t>
  </si>
  <si>
    <t xml:space="preserve">
1. Realizar un Informe  predial que evidencie la no procedencia del hallazgo.
2. Procedimiento No.GCSP-P-025 seguimiento y adquisición predial.
3. Aportar el Contrato estándar 4G, el cual contiene el apéndice predial.
4. Informe de cierre</t>
  </si>
  <si>
    <t xml:space="preserve">
1. Informe.  
2. Procedimiento Predial.
3. Contrato estándar 4G.
4. Informe de cierre                   </t>
  </si>
  <si>
    <r>
      <t xml:space="preserve">Hallazgo 15. Administrativo - Recursos financieros para cubrir riesgos - posibles contingencias
</t>
    </r>
    <r>
      <rPr>
        <sz val="11"/>
        <rFont val="Calibri"/>
        <family val="2"/>
        <scheme val="minor"/>
      </rPr>
      <t xml:space="preserve">Según el informe de interventoría a marzo de 2016, se observa incremento en el valor de los recursos necesarios para cubrir los riesgos de posibles contingencias que permita culminar la ejecución de la adición No 1 del contrato 444 de 1994, faltando 2 años aproximadamente para su terminación, se habían realizado estimaciones en el año 2015 en pasivos estimados para mitigar los diferentes riesgos por $315,991.8 millones aproximadamente, recursos que según la cláusula decima primera de la adición No 1 del contrato 444 de 1.994 los debe asumir la Entidad, principalmente por los riesgos geológicos y de predial que se están presentando. 
</t>
    </r>
  </si>
  <si>
    <t>Deficiencias en los estudios y diseños iniciales y los estudios puntuales que permitieran minimizar al máximo los riesgos posibles.</t>
  </si>
  <si>
    <t xml:space="preserve">Se ponen en riesgo recursos adicionales que tendría que aportar la entidad en caso de que los fallos sean generados en contra de la entidad, así como posibles retrasos en la ejecución de los tramos que faltan por ejecutar. </t>
  </si>
  <si>
    <t>Se solicitan los soportes de la modificación prevista al plan de aportes actualmente aprobado. Dichos insumos son suministrados por la interventoría, posterior a esto se hace el análisis por parte del área de riesgos y se elabroa un documento en el que se informa el seguimiento al plan de aportes que reliza la ANI y la solicitud de modificación al Ministerio de Hacienda y Crédito Público.</t>
  </si>
  <si>
    <t>Realizar seguimiento de riesgos para futuro tener una planeación adecuada del proyecto.</t>
  </si>
  <si>
    <t>Elaboración del seguimiento de riesgos que se envía al Ministerio de Hacienda y Crédito Público para la modificación del plan de aportes aprobado en el seguimiento  del año inmediatamente anterior.</t>
  </si>
  <si>
    <t>1. Seguimiento enviado al MHCP
2. Informe de interventoría seguimiento contingencias
3. CONPES proyectos 4G
4. Informe de cierre</t>
  </si>
  <si>
    <t>Incremento recursos para riesgos contingentes</t>
  </si>
  <si>
    <r>
      <t xml:space="preserve">Hallazgo 16. Administrativo con presunta incidencia Disciplinaria y para Indagación Preliminar (IP) - Cronograma de Obras Etapa de Construcción - Ruta Caribe
</t>
    </r>
    <r>
      <rPr>
        <sz val="11"/>
        <rFont val="Calibri"/>
        <family val="2"/>
        <scheme val="minor"/>
      </rPr>
      <t>Acorde al cronograma de actividades aprobado dentro del contrato 008 de 2007, para el proyecto vial Ruta - Caribe, todas las actividades de pre construcción y construcción debieron terminar en un plazo máximo Indicado en el año 2015, evidenciándose que a 31 de diciembre de dicho año, la inoportunidad en la gestión de adquisición de predios y las deficiencias en la planeación, ha llevado que el proyecto luego de imposiciones de multas por incumplimiento y acuerdos conciliatorios se haya prorrogado y aun se encuentre en etapa de construcción. 
Generándose presuntos perjuicios económicos por desplazamiento de los cronogramas en el cumplimiento del objeto contractual primariamente adoptado, desplazando los tiempos de operación de la concesión y afectando sus niveles de servicio, contraviniendo presuntamente, el numeral 4 del Art. 25 de la Ley 80/1993;</t>
    </r>
  </si>
  <si>
    <t>En el Tramo 1 Cartagena - Turbaco – Arjona se presentan 12 predios sin liberar y en la Estación de Peaje de Galapa aún no se han liberado los predios necesarios para desarrollar y terminar las obras y se han adquirido 3 de los 8 predios requeridos, así mismo se han efectuado 2  adiciones, varios otrosí y acuerdo conciliatorio derivados de la subsanación de incumplimientos por parte del concesionario.</t>
  </si>
  <si>
    <t>Perjuicios económicos por desplazamiento de los cronogramas en el cumplimiento del objeto contractual; desplazamiento de los tiempos de operación de la concesión y afectación de niveles de servicio</t>
  </si>
  <si>
    <t>La acción correctiva planteada por esta entidad parea superar dicho desplazamiento de cronograma, fue la suscripción  del acuerdo conciliatrio aprobado por el tribunal de arbitramento. Ahora bien, se adoptaran las medidas y modificaciones contractuales requeridas para dar cumplimiento a lo dispuesto en dicho acuerdo.
Como acción preventiva, de acuerdo con el nuevo manual de Interventoria y Supervisión, se ejerecerá mayor control para evitar que se presenten hallazgos de este tipo en las futuras concesiones.</t>
  </si>
  <si>
    <t xml:space="preserve">1, Acuerdo Conciliatorio
2. Aprobación del acuerdo por parte del Tribunal
3. Otrosí No. 5 (con anexos)
4. Informe Interventoría
5. Informe de cierre
6. Manual de Interventoría y Supervisión
</t>
  </si>
  <si>
    <r>
      <t xml:space="preserve">Hallazgo 17. Administrativo con presunta incidencia Disciplinaria - Componente Social - Ruta Caribe
</t>
    </r>
    <r>
      <rPr>
        <sz val="11"/>
        <rFont val="Calibri"/>
        <family val="2"/>
        <scheme val="minor"/>
      </rPr>
      <t xml:space="preserve">Una vez analizados los resultados del Informe de Interventoría No. 45 de 2016, y los aspectos del Plan Social Básico en desarrollo del Proyecto Vial Ruta Caribe en el Tramo 8, B/quilla-intersección Caracolí, segunda calzada; se pudo establecer que el Concesionario adelantó obras, "sin que se hubieren tenido en cuenta, la afectación generada por las mayores vibraciones por el paso vehicular Indicada en los estudios Geológicos y de riesgos" comprometiendo la estructura de 21 viviendas que se encontraban ubicadas con anterioridad a la implementación del proyecto en sectores aledaños de influencia; lo cual de acuerdo al Fallo del Juzgado de 2 de Julio de 2014, ordenó la conformación de una Comisión Técnica de la cual hacen parte entre otros los Delegados del Municipio de Galapa y Autopistas del Sol SA, entidad Concesionaria, lo que a la fecha no ha arrojado resultados positivos para la comunidad afectada.
También se observan deficiencias en la gestión social, en el Tramo 1 Cartagena - Turbaco -Arjona, donde se registra Población ocupante del espacio público, aun no atendida en sus reclamaciones, incumpliendo lo previsto en la Constitución Política Art. 93 y también lo concerniente a la Resolución 077/2012 (Reasentamiento), aspecto que se debe contemplar oportunamente por el Concesionario de acuerdo a lo estipulado en la Cláusula 35, del Contrato 008 de 2007, Anexo G, proyecto vecinos y así establecido en el Plan Social Básico. </t>
    </r>
    <r>
      <rPr>
        <b/>
        <sz val="11"/>
        <rFont val="Calibri"/>
        <family val="2"/>
      </rPr>
      <t xml:space="preserve">
</t>
    </r>
  </si>
  <si>
    <t>Deficiencias en la gestión social, en el Tramo 1 Cartagena – Turbaco – Arjona, donde se registra Población ocupante del espacio público, aún no atendida en sus reclamaciones, incumpliendo lo establecido en la constitución Política Art. 93 y también lo concerniente a la resolución 077/2012 (Reasentamiento) aspecto que se debe contemplar oportunamente por el Concesionario de acuerdo a lo estipulado en la Clausula 35, del Contrato 008 de 2007, Anexo G, proyecto vecinos y así establecido en el Plan Social Básico.</t>
  </si>
  <si>
    <t xml:space="preserve">Impacto negativo en la ejecución de las obras por los periodos de suspensiones adoptados por la jurisdicción ordinaria como medida cautelar de aseguramiento de los derechos de los tutelantes; retraso en el cumplimiento de los cronogramas primariamente adoptados; y desplazamiento de los tiempos de operación de la concesión y sus niveles de servicio. </t>
  </si>
  <si>
    <r>
      <t xml:space="preserve">Para la primera parte del hallazgo, es de aclarar que la acción de tutela y lo ordenado por el juez no recae directamente sobre la ANI o el Concesionario, sin embargo,se remitirá informe al Ente de Control explicando que las viviendas presuntamente afectadas por la construcción del proyecto, no se encuentran dentro del derecho de vía, razón por la cual no era posible preveer los impactos que las obras pudieran tener en dicha zona. Adicionalmente se debe desvirtuar lo manifestado por la CGR en el sentido de que "el Concesionario adelantó obras, </t>
    </r>
    <r>
      <rPr>
        <i/>
        <sz val="11"/>
        <rFont val="Calibri"/>
        <family val="2"/>
      </rPr>
      <t>"sin que se hubieren tenido en cuenta, la afectación generada per las mayores vibraciones por el paso vehicular..."</t>
    </r>
    <r>
      <rPr>
        <sz val="11"/>
        <rFont val="Calibri"/>
        <family val="2"/>
      </rPr>
      <t xml:space="preserve">
Para lo relacionado con los vendedores ambulantes:
Se remitira un informe al ente de control, donde se explicará tecnicamente, que no se generaron atrasos en el cronograma de obra a causa de esta situación. </t>
    </r>
  </si>
  <si>
    <t>1. Informe Interventoría
2. Informe de cierre de la Gerencia Social.
3. Decisión Judicial respecto a la tutela en el municipio de Galapa</t>
  </si>
  <si>
    <r>
      <rPr>
        <b/>
        <sz val="11"/>
        <rFont val="Calibri Light"/>
        <family val="2"/>
      </rPr>
      <t xml:space="preserve">Hallazgo 18. Administrativo con presunta incidencia Fiscal y Disciplinaria - Ajustes tarifarios Estacion Peaje Siberia
</t>
    </r>
    <r>
      <rPr>
        <sz val="11"/>
        <rFont val="Calibri Light"/>
        <family val="2"/>
      </rPr>
      <t>La interventoría del proyecto realizó un modelo financiero marginal, contemplado ingresos y egresos reales del proyecto, entre febrero de 2008 y diciembre de 2013, determinando que: "como resultados de la corrida de este modelo, se tiene que el concesionario por haber ajustado los 21 de junio después de haber firmado el anexo técnico financiero modificado en 2007, tiene un saldo a favor de la ANI por $2.895.212.987 a precios de enero de 2014..." Desde mayo de 2014 y a la fecha, el modelo marginal, se encuentra en revisión por parte de la Agencia.  Dado lo anterior, se desconoce la gestión realizada por la ANI respecto del cobro de este valor al concesionario, lo que permite concluir que se presenta un presunto detrimento patrimonial en la suma señala.</t>
    </r>
  </si>
  <si>
    <t>En el año 2013 la Agencia elaboró un modelo financiero, el cual fue utilizado por el Concesionario para aplicar los parámetros establecidos en el Anexo Financiero del año 2007, el cual fue revisado entre la ANI y la Interventoría, concluyendo que no es aplicable porque se encuentra construido sobre proyecciones de ingresos y no sobre las cifras de recaudo real, además de encontrarse inconsistencias en algunos cálculos.</t>
  </si>
  <si>
    <t>presunto detrimento patrimonial</t>
  </si>
  <si>
    <t xml:space="preserve">1. Revisión de las variables que componen el modelo financiero con valores reales, de manera anual (durante el primer trimestre de cada año). </t>
  </si>
  <si>
    <t>Establecer que no se generó un presunto detrimento patrimonial.</t>
  </si>
  <si>
    <t>1. Informe financiero de no procedencia del hallazgo.
2. Informe de asesor externo sobre la actualización del modelo financiero.
3. Modelo financiero actualizado en formato Excel.
4. Informe de cierre</t>
  </si>
  <si>
    <t>1. Informe financiero.
2. Informe externo.
3. Modelo financiero.
4. Informe de cierre</t>
  </si>
  <si>
    <t>Inconsistencia cobro de peajes</t>
  </si>
  <si>
    <r>
      <t xml:space="preserve">Hallazgo 19. Administrativo - Obligaciones ambientales contrato 447/94
</t>
    </r>
    <r>
      <rPr>
        <sz val="11"/>
        <rFont val="Calibri"/>
        <family val="2"/>
        <scheme val="minor"/>
      </rPr>
      <t xml:space="preserve">La falta de claridad en los criterios para la ejecución de las obligaciones ambientales con el concesionario, que aunque contractualmente fijó los parámetros para la administración e imputación del riesgo en desarrollo del contrato, no identificó previamente en el Anexo Técnico Financiero de agosto de 2007, la tasación de los costos que corresponde al concesionario. Esto ha generado que hoy se encuentre diferencias entre el concesionario y la entidad, dado que concesionario manifiesta que no va a asumir los mayores valores en los trámites e implementación de las licencias ambientales... de no llegar a acuerdos, aumentarían los costos de la concesión por tener que acudir a terceros para su definición. </t>
    </r>
  </si>
  <si>
    <t>La falta de claridad en los criterios para la ejecución de las obligaciones ambientales con el concesionario, que, aunque contractualmente fijó los parámetros para la administración  e imputación del riesgo en desarrollo del contrato 447 de 1994, no identificó previamente en el Anexo técnico Financiero de agosto de 2007, la tasación de los costos que corresponde al concesionario.</t>
  </si>
  <si>
    <t>Desgaste administrativo e incumplimiento de los compromisos adquiridos con la autoridad ambiental (Oficio 2015-305-021198-1), que de no llegar a acuerdos, aumentarían los costos de la concesión por tener que acudir a terceros para su definición.</t>
  </si>
  <si>
    <t xml:space="preserve"> 1. Ejecución de las obligaciones contenidas en cada una de las licencias ambientales, por parte de la Sociedad Concesión Sabana de Occidente S.A.S.</t>
  </si>
  <si>
    <t>Ejecutar las obligaciones contenidas en cada una de las licencias ambientales, por parte de la Sociedad Concesión Sabana de Occidente S.A.S.</t>
  </si>
  <si>
    <t xml:space="preserve">
1. Realizar un informe integral (ambiental y jurídico) que demuestre la no procedencia del hallazgo.
2. Matríz de cumplimiento por parte del Concesionario de las obligaciones ambientales.
3. Informe de cierre</t>
  </si>
  <si>
    <t xml:space="preserve">
1. Informe.
2. Matríz de seguimiento.
3. Informe de cierre</t>
  </si>
  <si>
    <r>
      <t xml:space="preserve">Hallazgo 20. Administrativo - Inestabilidades Geologicas contrato 447/94
</t>
    </r>
    <r>
      <rPr>
        <sz val="11"/>
        <rFont val="Calibri"/>
        <family val="2"/>
        <scheme val="minor"/>
      </rPr>
      <t>Desde el año 2012 se viene presentando controversia entre el concesionario y la Agencia, respecto del reconocimiento de las obras necesarias para las inestabilidades geológicas. La ANI  y la interventoría conceptúan que el concesionario debe asumir los costos de obra, dado que los porcentajes establecidos en las tablas de distribución del rubro inversión no son tope de los valores de obra que debe ejecutar el concesionario. Por lo anterior, de no ser atendidas las zonas inestables o mitigar aquellas situaciones que se pueden presentar, se generarían riesgos de accidentalidad vial y posibles pérdidas económicas por daños y perjuicio que se puede causar a la comunidad y al Estado. Además, puede afectar continuidad de las especificaciones técnicas que se buscó con estas obras, afectando los tiempos de desplazamiento y por ende la calidad que se presta a los usuarios.</t>
    </r>
  </si>
  <si>
    <t>Desde el año 2012, se viene presentando controversia entre el Concesionario y la Agencia, respecto del reconocimiento de las obras necesarias para las inestabilidades geológicas.</t>
  </si>
  <si>
    <t xml:space="preserve">Riesgos de accidentalidad  vial y posibles pérdidas económicas  por daños y perjuicios que se pueden causar a la comunidad y al Estado; afectación de la continuidad de las especificaciones técnicas; afectación de tiempos de desplazamiento; y afectación de la calidad que se presta a los usuarios. </t>
  </si>
  <si>
    <t xml:space="preserve"> 1. Asunción del riego geológico por parte de la Sociedad Concesión Sabana de Occidente S.A.S., en la ejecución de las obras contractuales.</t>
  </si>
  <si>
    <t>Definición del riego geológico por parte de la Sociedad Concesión Sabana de Occidente S.A.S., en la ejecución de las obras contractuales.</t>
  </si>
  <si>
    <t xml:space="preserve">
1. Realizar un informe integral (riesgos y jurídico) que demuestre la no procedencia del hallazgo.
2. Informe de cierre</t>
  </si>
  <si>
    <t xml:space="preserve">
1. Informe.
2. Informe de cierre</t>
  </si>
  <si>
    <r>
      <t xml:space="preserve">Hallazgo 21. Administrativo - Pendientes concesión Bogotá - Villeta contrato 447/94
</t>
    </r>
    <r>
      <rPr>
        <sz val="11"/>
        <rFont val="Calibri"/>
        <family val="2"/>
        <scheme val="minor"/>
      </rPr>
      <t xml:space="preserve">Revisados algunos oficios e informes, emitidos por el concesionario, Interventor y  ANI del proyecto de Concesión Bogotá - Villeta, se observó que, a 31 de diciembre  de 2015, presentaba los siguientes eventos pendientes: 
1. Desde 2011, se presenta controversia respecto de la definición de costos y responsabilidad en la construcción y traslado de la escuela El Chuscal, La Vega. 2. Cobro por parte del concesionario de las primas que generaron el ajuste de las vigencias de las pólizas de seguros para los tramos 2, 3 y 4B. 3, Asignación de recursos adicionales. 4. 126 predios por adquirir. 5. Asignación de recursos adicionales para la construcción de las obras de canalización de descoles de las alcantarillas existentes.
Lo que ha generado ampliación de la etapa de construcción, que debió culminar en diciembre de 2013 y solo terminó hasta febrero de 2015, afectación en la ampliación de la doble calzada y demoras en la construcción del nuevo puente vehicular el Cortijo Costado Norte.
</t>
    </r>
  </si>
  <si>
    <t>falta de seguimiento y control de la Interventoría.</t>
  </si>
  <si>
    <t>Ampliación de la etapa de construcción que debió terminar en diciembre de 2013; afectación en la ampliación de la doble calzada  y demoras en la construcción del nuevo puente vehicular el Cortijo Costado Norte, entre otras.</t>
  </si>
  <si>
    <t xml:space="preserve">
1. Contar con la totalidad de la disponibilidad de los predios requeridos para ejecución de las obras contractuales.
2. Ejecucicón de las obras pendientes, en marco del objeto contractual.</t>
  </si>
  <si>
    <t>Ejecutar las obras pendientes.</t>
  </si>
  <si>
    <r>
      <t xml:space="preserve">
1. Realizar un Informe Integral (técnico, predial, social y riesgos), que demuestre la no procedencia del hallazgo.
2. Anexo soportes de entrega de predios.
</t>
    </r>
    <r>
      <rPr>
        <sz val="11"/>
        <rFont val="Calibri"/>
        <family val="2"/>
      </rPr>
      <t>3. Procedimiento seguimiento y adquisición predial. 
4. Aportar el Contrato estándar 4G, el cual contiene el apéndice predial.
5. Informe de cierre</t>
    </r>
  </si>
  <si>
    <t xml:space="preserve">
1. Informe.  
2. Actas de Entrega.
3. Procedimiento Predial.
4. Contrato estándar 4G.
5. Informe de cierre</t>
  </si>
  <si>
    <r>
      <t xml:space="preserve">Hallazgo 22. Administrativo - Estado del Proyecto Concesión Conexión Pacífico 1. Contrato No. 007 de 2014 
</t>
    </r>
    <r>
      <rPr>
        <sz val="11"/>
        <rFont val="Calibri"/>
        <family val="2"/>
        <scheme val="minor"/>
      </rPr>
      <t>Se evidenció que la fase de pre construcción que debía culminar el pasado 9 de noviembre de 2015, a la fecha, mayo de 2016, no ha sido terminada. Lo anterior genera un riesgo, ya que al no haber dado inicio a la Etapa de Construcción el 9 de noviembre de 2015, se aumentan los costos de la concesión, se impacta de manera negativa el proyecto disminuyendo los niveles de servicio para los usuarios y el trafico esperado sobre las Concesiones Pacífico 2 y 3, las cuales ya iniciaron la etapa de construcción correspondiente. Además, el concesionario convocó a un tribunal de arbitramento para dirimir, entre otros temas, el plazo de la Etapa Preoperativa, donde se incluyen las Fases de Preconstrucción y Construcción.</t>
    </r>
  </si>
  <si>
    <t>El Concesionario no ha cumplido con el lleno de las condiciones precedentes para el inicio de la Fase de Construcción.</t>
  </si>
  <si>
    <t>Aumento en los costos de la concesión; impacto negativo en el proyecto por disminución de los niveles de servicio para los usuarios y el tráfico esperado sobre las concesiones pacífico 2 y 3; y convocatoria del concesionario a la ANI a tribunal de arbitramento para dirimir, entre otros temas, el plazo de la Etapa Preoperativa, donde se incluyen las Fases de Preconstrucción y Construcción.</t>
  </si>
  <si>
    <t xml:space="preserve">1. Oficiar al Concesionario para el inicio de las obras, teniendo en cuenta que ya están dadas t las condiciones precedentes para el inicio de la Fase de Construcción.
2. Realizar otrosí para trasladar  el inicio de la Unidad Funcional 4 teniendo en cuenta que a la fecha no se han terminado las obras afectas a los contratos 203 -2008  y 541- 2012  de INVIAS ,  independientemente del inicio de las Unidades Funcionales 1,2 y 3.
</t>
  </si>
  <si>
    <t>Asegurar el debido cumplimiento de las obligaciones Contractuales
Asegurar el cumplimiento normativo relacionado con las modificaciones contractuales y el logro de los objetivos del proyecto.
Asegurar los soportes técnicos, jurídicos y financieros que soportan las modificaciones contractuales.</t>
  </si>
  <si>
    <t>1. Oficio al Concesionario.
2. Mesas de trabajo.
3. Tramite de Otrosí
4. Manual de Contratación
5. Manual de Supervisión e Interventoría
6. Res. Que crea y reglamenta el Comité de Contratación
7. Res. 959 de 2013 - Bitácora del Proyecto
8. Procedimiento para las modificaciones contractuales
9. Conciliación ante tribunal de arbitramento, en lo relacionado con el plazo de la fase de preconstrucción
10. Acta de entendimiento plazo de la fase de preconstrucción
11. Informe de cierre</t>
  </si>
  <si>
    <t>1. Oficio
2. Acta de mesas de trabajo
3. Otrosí No. 4
4. Manual de Contratación
5. Manual de Supervisión e Interventoría
6. Res. Que crea y reglamenta el Comité de Contratación
7. Res. 959 de 2013 - Bitácora del Proyecto
8. Procedimiento para las modificaciones contractuales
9. Conciliación ante tribunal de arbitramento, en lo relacionado con el plazo de la fase de preconstrucción
10. Acta de entendimiento plazo de la fase de preconstrucción
11. Informe de cierre</t>
  </si>
  <si>
    <t>CR_Pacífico 1</t>
  </si>
  <si>
    <t>Pacífico I</t>
  </si>
  <si>
    <r>
      <t xml:space="preserve">Hallazgo 23. Administrativo con presunta incidencia Disciplinaria y para Indagación Preliminar (IP)- Pago de Contribución Especial
</t>
    </r>
    <r>
      <rPr>
        <sz val="11"/>
        <rFont val="Calibri"/>
        <family val="2"/>
        <scheme val="minor"/>
      </rPr>
      <t>En los contratos de concesion 4G, Autopistas para la Prosperidad, Pacífico I, II y III, en cumplimiento de lo normado en el párrafo segundo del artículo 6 de la Ley 1106 de 2006, el concesionario debe fectuar una contribución con destino a los fondos de seguridad y convivencia ciudadana, sin que a la fecha de la auditoría (mayo de 2016), se evidenciara el pago.
 Lo anterior por cuenta de que las partes no se han puesto de acuerdo en la forma de recaudo y traslado de la mencionada contribución.</t>
    </r>
  </si>
  <si>
    <t xml:space="preserve">Las partes no se han puesto de acuerdo en la forma de recaudo y traslado de la  contribución que el  concesionario debe efectuar del 2.5 por mil del valor total del recaudo bruto que genere la concesión con destino a los fondos de seguridad y convivencia ciudadana. </t>
  </si>
  <si>
    <t>Al no ser trasladados los emolumentos al Fondo Nacional de Seguridad y Convivencia Ciudadana, estos permanecen inactivos en la fiducia, en desmedro  del beneficio ciudadano para el cual fue creado</t>
  </si>
  <si>
    <t>Realizar seguimiento a los pagos referentes a las contribuciones que debe efectuar el Concesionario, una vez el Ministerio del Interior expida el correspondiente documento donde aclare las fechas y condiciones de pago de esta contribución.</t>
  </si>
  <si>
    <t>1. Acta de mesa de trabajo
2. Formato de seguimiento a los aportes mensuales
3. Documento explicativo que detalle la gestión adelantada para el cobro de la contribución
4. Informe de cierre</t>
  </si>
  <si>
    <t>CR_Pacífico 1, CR_Pacífico 2, CR_Pacífico 3</t>
  </si>
  <si>
    <t>Pacífico I, II, III</t>
  </si>
  <si>
    <t>Pago contribución fondo seguridad y convivencia ciudadana</t>
  </si>
  <si>
    <r>
      <t xml:space="preserve">Hallazgo 24. Administrativo - Alcance de la intervención de la unidad funcional 1 subsector 2 variante la Pintada
</t>
    </r>
    <r>
      <rPr>
        <sz val="11"/>
        <rFont val="Calibri"/>
        <family val="2"/>
        <scheme val="minor"/>
      </rPr>
      <t xml:space="preserve">Se evidenció que el alcance del contrato de la unidad funcional 1, La Pintada - Puente Iglesias, con longitud de 3km., el tipo de intervención específica corresponde a la construcción de una vía de una sola calzada; a pesar, que el objeto de la construcción y habilitación de la concesión pacífico 2, constituye y se estructuró con un trazado de vía nueva de doble calzada. En el proceso de licitación se desarticuló el tramo para tenerlo como un ítem independiente que daba puntos adicionales y no, como un minino requerido. </t>
    </r>
  </si>
  <si>
    <t>En la licitación No.VJ-VE-IP-LP-008-2013 se desarticuló un tramo del proyecto general para tenerlo como un ítem independiente que daba puntos adicionales a la propuesta. La concesión Pacifico 2 se estructuró y proyectó los 41 km de vía con un trazado de doble calzada.</t>
  </si>
  <si>
    <t>Alteración de la estructuración del proyecto y riesgo que una vez habilitada la variante, se presenten embotellamientos por la transición en el proyecto de dos calzadas a una sola, disminuyendo niveles de servicio. El objeto de las autopistas de la prosperidad es mejorar los niveles de servicio.</t>
  </si>
  <si>
    <t xml:space="preserve"> La vicepresidencia de Estructuración considera que la variante al Municipio de La Pintada, no se desarticuló de ningún proyecto ya que el alcance inicial del proyectó siempre consideró la citada variante en una única calzada. La acción tomada en la licitación buscó optimizar los recursos disponibles para el proyecto, estableciendo como un factor de calidad la construcción en doble calzada de la Variante sin que a la ANI le significara un mayor desembolso de recursos.</t>
  </si>
  <si>
    <t>Lograr la optimización de recursos para los nuevos proyectos a estructurar</t>
  </si>
  <si>
    <t>Informe técnico, jurídico y financiero que de cuenta de la estructuración de los proyectos Pacífico 2 y Pacífico 3 en el que se explique la concepción de la variante, su alcance técnico, sus costos y sus objetivos frente a las licitaciones.</t>
  </si>
  <si>
    <t>1.Informe de estructuración
2. Informe de cierre</t>
  </si>
  <si>
    <t xml:space="preserve"> CR_Pacífico 2, CR_Pacífico 3</t>
  </si>
  <si>
    <t>Pacífico  II, III</t>
  </si>
  <si>
    <r>
      <rPr>
        <b/>
        <sz val="11"/>
        <rFont val="Calibri"/>
        <family val="2"/>
        <scheme val="minor"/>
      </rPr>
      <t>Vicepresidencia Ejecutiva</t>
    </r>
    <r>
      <rPr>
        <sz val="11"/>
        <rFont val="Calibri"/>
        <family val="2"/>
        <scheme val="minor"/>
      </rPr>
      <t xml:space="preserve"> - Vicepresidencia de Estructuración</t>
    </r>
  </si>
  <si>
    <t>Modificaciones en la estructuración del proyecto inicial</t>
  </si>
  <si>
    <r>
      <t xml:space="preserve">Hallazgo 25. Administrativo — Montos estimados para predios, compensaciones ambientales y redes
</t>
    </r>
    <r>
      <rPr>
        <sz val="11"/>
        <rFont val="Calibri"/>
        <family val="2"/>
        <scheme val="minor"/>
      </rPr>
      <t>Se evidenció que en los contratos de concesión 4G, Autopistas para la Prosperidad, Pacifico I y II, los estudios efectuados para determinar los montos de las subcuentas de predios, compensaciones ambientales y redes, tendientes a compensar y adquirir los predios o compensaciones socioeconómicas, pago de estudios de impacto, sustracción de reserva y traslados de redes entre otros, presentan déficits, para el caso de Pacifico II en la subcuenta predios que superan el 85%, en la subcuenta compensaciones ambientales el 212% y en la subcuenta redes el 6.562% del valor estimado de los aportes que debe realizar el concesionario y de Pacifico I, del 232% en la subcuenta predios.</t>
    </r>
  </si>
  <si>
    <t>Los estudios de la ANI presentan desfases en la proyección realizada, generando que los recursos apropiados por el concesionario generen subvaloración y no sean acordes  con la suma real requerida.</t>
  </si>
  <si>
    <t>La ANI debe responder y asumir los costos necesarios para completar los recursos necesarios para el pago de compensaciones, estudios prediales y adquisiciones de predios con el riesgo de no cumplir en las fechas figadas para la entrega de predios e inicio de la construcción vial, riesgos en pago de intereses de mora, incremento costos del proyecto y probables litigios contractuales.</t>
  </si>
  <si>
    <t>Revisar conjuntamente entre las Vicepresidencias de Estructuración y Gestión Contractual, los diseños fase 3 que presenta el Concesionario  con el fin de evitar que el trazado propuesto por éste genere grandes afectaciones a las subcuentas  de predios, redes y compensaciones ambientales, cuyos riesgos se   encuentran compartidos entre las partes.</t>
  </si>
  <si>
    <t>Mejorar la estimación de los recursos prediales y la asignación respectiva para los fondos contingentes de las diferentes subcuentas.</t>
  </si>
  <si>
    <t>Informe de revisión conjunta de las diseños definitivos presentados por el concesionario, e cual se realizará con el apoyo de la interventoría del los contratos .</t>
  </si>
  <si>
    <t>1.Informe  de revisión Estructuración y Contractual
2. Informe de cierre</t>
  </si>
  <si>
    <t>Proyección deficiente adquisición de predios</t>
  </si>
  <si>
    <r>
      <t xml:space="preserve">Hallazgo 26. Administrativo con presunta incidencia Disciplinaria — Campamento Concesionario, Unidad Funcional 1
</t>
    </r>
    <r>
      <rPr>
        <sz val="11"/>
        <rFont val="Calibri"/>
        <family val="2"/>
        <scheme val="minor"/>
      </rPr>
      <t xml:space="preserve">Se observó en el Campamento localizado en la Unidad Funcional 1 acondicionamiento de este con contenedores metálicos, afectando las condiciones de salud ocupacional que se debe brindar a los trabajadores en los sitios de trabajo. Se observó también en la visita que el campamento se está utilizando como zona de depósito de material de excavación y de escombros, actividad que no está autorizada en la licencia ni establecida en los permisos otorgados por la Corporación Autónoma Regional de Caldas.
Lo anterior presuntamente contraviniendo lo establecido en la Licencia Ambiental y la Resolución 541 de 1994 del Ministerio de Medio Ambiente, con riesgo de afectación al medio ambiente por lo tomar las medidas de mitigación de daños por la inadecuada disposición de estos residuos.
</t>
    </r>
  </si>
  <si>
    <t>No cumplimiento de las normas ambientales establecidas por la resolución No. 1522 de 2015 del Ministerio de Ambiente y Desarrollo Sostenible y de las obligaciones del contrato de Concesión No. 005 de 2014, técnicos 6 y 8  apéndices por la falta de supervisión y control, bien sea del Interventor o Supervisor del contrato.</t>
  </si>
  <si>
    <t>Afectación de las condiciones de salud ocupacional  de los trabajadores del concesionario y no disposición de una zona adecuada para ubicar el campamento, sitio de acopio y almacenamiento. Riesgo de litigio legal.</t>
  </si>
  <si>
    <t xml:space="preserve">1. Presentar concepto de Interventoría en donde se establezcan las  consideraciones respecto a campamentos y  disposición del material de excavación.
2. Concepto de la ANI respecto al cumplimiento de los permisos ambientales  
</t>
  </si>
  <si>
    <t>Garantizar un adecuado, oportuno y suficiente control y seguimiento acerca del cumplimiento de las obligaciones contractuales conforme  a los términos previstos en la guía de interventoría y supervisión de concesiones.
Asegurar el cumplimiento de las regulaciones ambientales aplicables al contrato</t>
  </si>
  <si>
    <t>1. Concepto de Interventoría.
2. Concepto área ambiental ANI 
3- Manual de Supervisión e Interventoría
4. Procedimiento seguimiento ambiental
5. Informe de cierre</t>
  </si>
  <si>
    <t>1. Concepto de la Interventoría
2. Concepto área ambiental ANI
3- Manual de Supervisión e Interventoría
4. Procedimiento seguimiento ambiental
5. Informe de cierre</t>
  </si>
  <si>
    <t>CR_Pacífico 3</t>
  </si>
  <si>
    <t>Pacífico III</t>
  </si>
  <si>
    <r>
      <t xml:space="preserve">Hallazgo 27. Administrativo - Construcción de Centro de Control y Operación (CCO)
</t>
    </r>
    <r>
      <rPr>
        <sz val="11"/>
        <rFont val="Calibri"/>
        <family val="2"/>
        <scheme val="minor"/>
      </rPr>
      <t>Se evidenció en visita de inspección que el Centro de Control y Operación se encuentra en construcción y ya pasaron los seis primeros meses de la fase de construcción, dado que la fecha de inicio de esta fase fue el 30 de octubre de 2015 y no se cuenta con el CCO establecido en el Contrato, por lo que se afecta la funcionalidad y operación de los servicios de la vía prevista en el numeral 3.3.1 Operación de la Vía durante la etapa Preoperativa.</t>
    </r>
  </si>
  <si>
    <t>No cumplimiento del Apéndice Técnico 2 del contrato, numeral 3.3.1 y 3.3.10.1 relacionado con la construcción del Centro de Operaciones, no se entregó en el tiempo determinado. Falta de seguimiento y control o de la interventoría o del supervisor del contrato.</t>
  </si>
  <si>
    <t>Por no contar con el Centro de Control y Operación (CCO) afecta la funcionabilidad  y operación de la vía.</t>
  </si>
  <si>
    <t xml:space="preserve">1. Presentar concepto de Interventoría  donde se establezcan las  consideraciones: respecto a la obligación de construcción y operación del CCO.
2. Concepto  de la Supervisión del Contrato respecto al cumplimiento  en la construcción y operación del CCO
</t>
  </si>
  <si>
    <t>1. Concepto de Interventoría.
2. Concepto supervisión 
3- Manual de Supervisión e Interventoría
4. Informe de cierre</t>
  </si>
  <si>
    <t>1. Concepto de la Interventoría
2 Concepto Supervisión 
3- Manual de Supervisión e Interventoría
4. Informe de cierre</t>
  </si>
  <si>
    <r>
      <t xml:space="preserve">Hallazgo 28. Administrativo con presunta Incidencia Disciplinaria - Seguridad Industrial
</t>
    </r>
    <r>
      <rPr>
        <sz val="11"/>
        <rFont val="Calibri"/>
        <family val="2"/>
        <scheme val="minor"/>
      </rPr>
      <t>En visita de inspección realizada por la CGR en abril de 2016, se evidenció que algunos de los trabajadores de la obra de construcción del CCO no contaban con los elementos de protección tales como guantes para la manipulación de materiales, lo cual denota incumplimiento del Programa de Higiene y Seguridad Industrial establecido en el Contrato de Concesión y contrariando presuntamente lo estipulado en la Ley 1562 de 2012, esto genera riesgo en la integridad de los trabajadores.</t>
    </r>
  </si>
  <si>
    <t xml:space="preserve"> No cumplimiento de las normas de Seguridad Industrial estipuladas en el Capitulo XVI, ASUNTOS LABORALES Y DE SEGURIDAD INDUSTRIAL, numeral 16.2. Y más específicamente el Programa de Higiene y Seguridad Industrial y falta de seguimiento y control de la Interventoría.</t>
  </si>
  <si>
    <t>Riesgo en la integridad de los trabajadores y litigios contractuales en materia laboral.</t>
  </si>
  <si>
    <t>Realizar el seguimiento al Programa de seguridad Industrial y Salud Ocupacional mediante las siguientes acciones:
(1) Se realizaron cursos de capacitación a todo el personal sobre el uso de los elementos de protección personal, con relación a los cuales se cuenta con los respectivos soportes.                                                             
(2) Asistencia y acompañamiento por parte de la Interventoría a las capacitaciones de uso de EPP, programadas por el concesionario de acuerdo a su plan de trabajo
(3) Se realizan inspecciones periódicas de EPP en los recorridos realizados constantemente, para verificar el uso y reposición oportuna de los mismos.
(4) Entrega por parte del Concesionario de los elementos de protección personal a los trabajadores que se vinculan al proyecto y reposición de los que presenten deterioro.
(5) Solicitud de capacitación a la ARL por parte del Concesionario.</t>
  </si>
  <si>
    <t>(1) Informe de seguimiento Semestral  en relación a las capacitaciones
2. Registro de inspecciones periódicas para verificación uso de elementos  protección personal
3. registros de entrega de los EPP, a los trabajadores en campo.
4. Registro fotográfico
5- Manual de Supervisión e Interventoría
6. Informe de cierre
7. Memorando de llamado de atención al trabajador</t>
  </si>
  <si>
    <t>1, Informe seguimiento capacitaciones
2. Registro de inspección uso  EPP
3. Registro  entrega EPP.                        
4.  Registro Fotográfico.
5- Manual de Supervisión e Interventoría
6. Informe de cierre
7. Memorando de llamado de atención al trabajador</t>
  </si>
  <si>
    <t>Deficiencias en el Sistema de gestión y seguridad en el trabajo</t>
  </si>
  <si>
    <r>
      <t xml:space="preserve">Hallazgo 29. Administrativo con presunta Incidencia Disciplinaria - Zonas para la Disposición de Material Sobrante de Excavación 
</t>
    </r>
    <r>
      <rPr>
        <sz val="11"/>
        <rFont val="Calibri"/>
        <family val="2"/>
        <scheme val="minor"/>
      </rPr>
      <t>La Resolución 172 de 2015 de la Corporación Autónoma Regional de Caldas Corpocaldas, por medio de la cual se autoriza a la Concesión Pacífico 3 S.A.S, disponer los materiales y/o sobrantes producto de las actividades propias de las etapas de operación y mantenimiento de los corredores viales concesionados, en el interior del predio denominado Los Cedros, identificado como ZODME El Playón, en la visita realizada por la CGR en abril de 2016 se observaron grietas en los taludes, lo cual genera riesgo en la estabilidad de los mismos, situación que denota debilidades en el seguimiento y control de las actividades de compactación del sitio de depósito, establecido en esta resolución en el artículo tercero, numeral 4 y contraviniendo presuntamente la Resolución 541 de 1994 del Ministerio de Medio Ambiente y la Ley 1474 de 2011.</t>
    </r>
  </si>
  <si>
    <t xml:space="preserve">Debilidades en el seguimiento y control de las actividades de compactación del sitio del depósito, establecido en la Resolución 541 de 1994 del Ministerio del Medio Ambiente , articulo 3, numeral 4 y la Ley 1474 de 2011. </t>
  </si>
  <si>
    <t>Riesgo en la estabilidad del talud y en accidentes que afecten la seguridad de los usuarios que ingresan a dicho predio.</t>
  </si>
  <si>
    <t xml:space="preserve">Corregir las grietas observadas de los taludes del relleno del ZODME. De otra parte, se informa que las estructuras de contención del relleno del zodme, ya fueron construidos  muros de Gavión para garantizar la  estabilidad.    </t>
  </si>
  <si>
    <t>1. Informe de interventoría sobre el estado del ZODME
2. Manual de Supervisión e Interventoría
3. Procedimiento seguimiento ambiental
4. Informe de cierre</t>
  </si>
  <si>
    <t>Riesgo de colapso</t>
  </si>
  <si>
    <r>
      <t xml:space="preserve">Hallazgo 30. Administrativo – Mantenimiento
Mantenimiento de Pavimento 
</t>
    </r>
    <r>
      <rPr>
        <sz val="11"/>
        <rFont val="Calibri"/>
        <family val="2"/>
        <scheme val="minor"/>
      </rPr>
      <t xml:space="preserve">En la visita de inspección se observaron baches, hundimientos, fisuras longitudinales y transversales, entre otros daños a lo largo de la Unidad Funcional 4 Irra - La Felisa, así como algunos en la Unidad Funcional 3 La Manuela - Tres Puertas - Irra, debido a que no han sido intervenidos, los cuales generan riesgo de accidentalidad que afectan la seguridad de la vía 
</t>
    </r>
    <r>
      <rPr>
        <b/>
        <sz val="11"/>
        <rFont val="Calibri"/>
        <family val="2"/>
      </rPr>
      <t xml:space="preserve">Señalización Horizontal y Vertical 
</t>
    </r>
    <r>
      <rPr>
        <sz val="11"/>
        <rFont val="Calibri"/>
        <family val="2"/>
        <scheme val="minor"/>
      </rPr>
      <t xml:space="preserve">En visita de la CGR al proyecto se observaron señales verticales sin la debida alineación vertical, situación que afecta el cumplimiento de los indicadores y la calidad del nivel de servicio
</t>
    </r>
    <r>
      <rPr>
        <b/>
        <sz val="11"/>
        <rFont val="Calibri"/>
        <family val="2"/>
      </rPr>
      <t xml:space="preserve">Mantenimiento de Puentes 
</t>
    </r>
    <r>
      <rPr>
        <sz val="11"/>
        <rFont val="Calibri"/>
        <family val="2"/>
        <scheme val="minor"/>
      </rPr>
      <t xml:space="preserve">En visita de inspección a la Concesión se observaron algunos danos en las juntas de puentes, cunetas, muros de contención, lo cual puede afectar la calidad del nivel del servicio de la vía. 
</t>
    </r>
  </si>
  <si>
    <t>Tiene 3 componentes: 1.- No cumplimiento al numeral 6.1  del anexo técnico 2, Condiciones para la operación y Mantenimiento, alcance de las obras de mantenimiento. 2.-  No cumplimiento al numeral 6.3.2 Señalización vertical y señalización horizontal del Apéndice 2. 3.- No cumplimiento al numeral 6.4 Directrices Generales de Mantenimiento y 6.1 inspecciones periódicas.</t>
  </si>
  <si>
    <t>1.- Riesgo de accidentalidad por afectación en la seguridad de la vía. 2.- Incumplimiento de indicadores y calidad del nivel del servicio. 3.- Riesgo en la calidad del nivel del servicio de la vía y no realización de inspecciones periódicas que indique como se está haciendo el mantenimiento rutinario en los puentes.</t>
  </si>
  <si>
    <t xml:space="preserve">Reforzar el seguimiento a las siguientes actividades de Mantenimiento:
1. La Interventoría mes a mes realizar la medición de los indicadores aplicables a la etapa Preoperativa, cumpliendo con las obligaciones contractuales.                          
2.Realización de actividades de bacheo y parcheo en aquellos sectores el corredor vial Concesionado, en donde el estado de la carpeta asfáltica puede afectar las condiciones de seguridad vial.                                                                                              
 .                                          
3.Realizar la reposición de las señales verticales que no cumplen con las condiciones exigidas en la Tabla No. 1 “Niveles de Servicio” del Apéndice Técnico No. 2.
  4. Verificar los niveles de servicio  del corredor concesionado.                        
</t>
  </si>
  <si>
    <t>1.  Garantizar el tránsito vehicular en condiciones cómodas y seguras. Realizando medición de indicadores mensuales                                                                            2.  Mejorar las condiciones de transitabilidad del corredor concesionado. mediante actividades de bacheo, parcheo y rocería 
3. Revisar señalización
4. Manual de Supervisión e Interventoría
5. Informe de cierre</t>
  </si>
  <si>
    <t>1. Informes mensuales de medición de indicadores.
2. Informe seguimiento  a la operación y mantenimiento de la vía
3. Manual de Supervisión e Interventoría
4. Informe de cierre</t>
  </si>
  <si>
    <r>
      <t xml:space="preserve">Hallazgo 31. Administrativo – Operación 
Personal y equipo de Atención Medica
</t>
    </r>
    <r>
      <rPr>
        <sz val="11"/>
        <rFont val="Calibri"/>
        <family val="2"/>
        <scheme val="minor"/>
      </rPr>
      <t xml:space="preserve">En visita de la CGR a la Concesión se observó que la Camilla de lona de la Ambulancia de Placa UCX 693, no cumple con este requerimiento, dado que se encuentra oxidada, afectando el servicio a los usuarios.
</t>
    </r>
    <r>
      <rPr>
        <b/>
        <sz val="11"/>
        <rFont val="Calibri"/>
        <family val="2"/>
      </rPr>
      <t xml:space="preserve">Estaciones de Peaje
</t>
    </r>
    <r>
      <rPr>
        <sz val="11"/>
        <rFont val="Calibri"/>
        <family val="2"/>
        <scheme val="minor"/>
      </rPr>
      <t xml:space="preserve">En la visita a la Concesión se observaron las Estaciones de Peaje de Supía y Acapulco en el que se evidenciaron deficiencias en el mantenimiento, como daños en el pavimento, deficiencias en la señalización horizontal y medidores de la energía expuestos, lo cual afecta la calidad en la prestación del servicio.
</t>
    </r>
  </si>
  <si>
    <t>Tiene dos componentes: 1.- Incumplimiento del numeral 3.3.3.1.4 Personal y equipo de atención médica del apéndice 2 relacionado con la dotación de equipos modernos y en buen estado de funcionamiento. 2.- Deficiencias en mantenimiento de estaciones de peaje.</t>
  </si>
  <si>
    <t>1.- Afectación del servicio a los usuarios. 2.- afectación en la calidad de la prestación del servicio a los usuarios.</t>
  </si>
  <si>
    <t xml:space="preserve">Reforzar el seguimiento a las siguientes actividades de Operación:
(1) La camilla de la ambulancia de placas UCX 693, presentaba una oxidación por el uso en las condiciones atmosféricas propias del proyecto, una vez se verificó se realizó de inmediato a la sustitución de la misma por una nueva. 
(2) Cumplimiento de los niveles mínimos de servicio establecido en la Tabla No. 1 del Apéndice Técnico No. 2 “Operación y mantenimiento”, 
(3) Verificar las condiciones de Operación de las estaciones de peaje de acuerdo a lo establecido contractualmente y la adecuación de las mismas 
</t>
  </si>
  <si>
    <t>(1) Seguimiento a los equipos de atención de emergencias y rescate para que siempre estén en    condiciones  optimas de operación. 
(2) Seguimiento a las estaciones de peaje  para que  se encuentren en condiciones  de operación, acordes con lo requerido en el contrato de concesión.
3. Manual de Supervisión e Interventoría
4. Informe de cierre</t>
  </si>
  <si>
    <t>1. Registro verificación equipos
2.  Informe de operación y mantenimiento por semestre. (a 30 Dic. 2016)
3. Manual de Supervisión e Interventoría
4. Informe de cierre</t>
  </si>
  <si>
    <r>
      <t xml:space="preserve">Hallazgo 32. Administrativo con presunta incidencia Disciplinaria - Diseños y Adquisición de Predios Doble Calzada
</t>
    </r>
    <r>
      <rPr>
        <sz val="11"/>
        <rFont val="Calibri"/>
        <family val="2"/>
        <scheme val="minor"/>
      </rPr>
      <t>El Proyecto de Concesión Autopista Conexión Pacífico 3 en el Apéndice Técnico 1, establece que las obras objeto de la concesión consisten en el mejoramiento de la calzada actual de los tramos de: La Felisa- La Pintada, Irra- La Felisa, La Manuela - Tres Puertas - Irra, La Virginia - Asia y la construcción de la Variante de Tesalia. El alcance de las concesiones se ha visto modificado con respecto a estos. La diferencia fundamental reside en que en ellos se contempló la construcción de doble calzada a lo largo de todo el recorrido, mientras que la concesión comprende únicamente la construcción de una calzada, quedando fuera de alcance la ejecución de la segunda. Lo cual afecta los niveles de servicio de los Proyectos Pacifico I, II y III y presuntamente vulnera el Principio de Planeación de la Función Administrativa, en armonía con el Art. 334 de la CN</t>
    </r>
  </si>
  <si>
    <t>Modificación en los diseños elaborados con anterioridad por ISA. Estos consideraban la construcción de doble calzada a lo largo del recorrido, la concesión actual solamente contempla la construcción y una calzada y la compra de predios para las dos calzadas.</t>
  </si>
  <si>
    <t>Deficiencias en la planeación y ejecución del proyecto conllevando a futuras adiciones contractuales, mayores costos y activación de riesgos en la construcción y operación de la segunda calzada. Va en contravía del objeto que caracteriza las Autopistas para la prosperidad.</t>
  </si>
  <si>
    <t xml:space="preserve"> La vicepresidencia de Estructuración considera que los estudios presentados por ISA fueron el punto de partida de la estructuración y definición de los alcances de los proyectos que constituyen las autopistas para la Prosperidad. Con base en esos diseños y las valoraciones efectuadas en la estructuración financiera se determinaron los alcances definitivos que fueron los que se establecieron en los documentos precontractuales para las licitaciones.</t>
  </si>
  <si>
    <t>Informe técnico, jurídico y financiero que de cuenta de la estructuración de los proyectos en el que se explique la concepción , su alcance técnico, sus costos y sus objetivos frente a las licitaciones.</t>
  </si>
  <si>
    <t>Vicepresidencia de Gestión Contractual - Vicepresidencia de Estructuración</t>
  </si>
  <si>
    <r>
      <t xml:space="preserve">Hallazgo 33. Administrativo. Procedimiento de supervisión e información oportuna, respecto del desarrollo contractual en adquisición de bienes y servicios
</t>
    </r>
    <r>
      <rPr>
        <sz val="11"/>
        <rFont val="Calibri"/>
        <family val="2"/>
        <scheme val="minor"/>
      </rPr>
      <t>El procedimiento de supervisión que tiene implementado la Agencia Nacional de Infraestructura, conlleva a que el documento que se tiene como tal y que reposa en el archivo documental de los contratos, constituya una certificación de cumplimiento para los contratos de adquisición de bienes y servicios, que no refleja el seguimiento de fondo a los cinco elementos establecidos en el artículo 83 de la ley 1474 de 2011. Evidencia de esto, es que al no encontrar informes de supervisión periódica estructurados en debida forma, no se permite establecer aspectos relacionados con porcentaje de avance operacional y/o financiero, detección de retrasos y/o inconvenientes y demás situaciones generadas en desarrollo del contrato.</t>
    </r>
  </si>
  <si>
    <t xml:space="preserve">Falta de seguimiento a los cinco elementos establecidos en el artículo 83 de la Ley 1474 de 2011, como son: técnico, financiero, contable, administrativo y jurídico que sobre los objetos del contrato suscritos por la entidad. Además en las acciones implementadas en ejecución del Plan de Mejoramiento Institucional, en las normas incluidas en el manual de contratación y/o supervisión, en el procedimiento institucional correspondiente y en la clausula de supervisión no se establece claramente las acciones que se deben cumplir en la función de supervisión. </t>
  </si>
  <si>
    <t>Riesgo que no se detecte oportunamente inconsistencias o debilidades técnicas, administrativas, financieras u operacionales de acción o cumplimiento que afecten la eficiencia o eficacia del contrato. Falta de información que permita oportunamente arreglar las debilidades, errores o inconsistencias que se puedan generar en la ejecución del contrato.</t>
  </si>
  <si>
    <t>Con el fin de determinar mecanismos de control y supervisión adecuados para los contratos de bienes y servicios que incluya la información relevante del contrato como son los datos técnicos, financieros y jurídicos que garanticen la verificación del cumplimiento del mismo.</t>
  </si>
  <si>
    <t xml:space="preserve">Socialización e Implementación de un formato de informe final de supervisión  que permita realizar un balance del cumplimiento de las obligaciones y objeto contractual, así como el balance financiero del contrato, previo a la liquidación del mismo. Una vez actualizado  el Formato de Informe de Supervisor, se adoptaran las medidas pertinentes  para su divulgación e implementación  por  cada uno de los supervisores de contratos de bienes y servicios. El informe  final  de  Supervisión contara  con  la totalidad de información  de ejecución contractual,   una vez diligenciado será remitido al área de contratación, para que sea publicado en el  Sistema Electrónico para la Contratación Pública –SECOP-.
</t>
  </si>
  <si>
    <t>1.  Socialización formato definitivo del supervisor de contratos de bienes y servicios.
2.  Implementación del formato de informe del supervisor actualizado conforme a la norma.
3.  Implementación del formato de informe del supervisor en carpeta del contrato.
4.  Publicación del Informe final de Supervisión.
5. Informe de cierre</t>
  </si>
  <si>
    <r>
      <t xml:space="preserve">Hallazgo 34. Administrativo con presunta incidencia disciplinaria - Procedimiento y operación de archivo de documentos que soporta y evidencia la ejecución contractual en la adquisición de bienes y servicios
</t>
    </r>
    <r>
      <rPr>
        <sz val="11"/>
        <rFont val="Calibri"/>
        <family val="2"/>
        <scheme val="minor"/>
      </rPr>
      <t>Se siguen evidenciando debilidades en la gestión y procedimientos de archivo documental que adelanta la entidad, en razón a que las carpetas de archivo que soportan los procesos de ejecución contractual para la adquisición de bienes y servicios presentan falencias, respecto a la foliación de los documentos que las componen, el archivo documental no se efectúa acorde a un orden cronológico, ni refleja la oportunidad con que se allegan a fin de que se mantenga la secuencia y orden como fueron expedidos, vulnerando el principio de "orden original" (art. 13 del acuerdo 002 de 2014 del Archivo General de la Nación, antigua cartilla de ordenación documental vigencia 2003) con que se debe manejar el archivo de expedientes y documentos de la Entidad, así como no existe una tabla de retención documental, que comporte el índice, respecto de los documentos archivados en cada carpeta, su ubicación y foliación.</t>
    </r>
  </si>
  <si>
    <t>Las acciones de mejoramiento y ajustes al procedimiento interno para minimizar los riesgos  y superar debilidades detectadas han resultado inocuas como control  de mejora y ajuste del procedimiento. No han impactado de manera eficaz el desarrollo del proceso.</t>
  </si>
  <si>
    <t>Contravención a la Ley 594 del 2000; al principio de “orden original” art. 13 del acuerdo 002 de 2014 del Archivo General de la Nación; y a las metas del  Plan de Acción Institucional en relación con el manejo de la gestión de archivo documental.</t>
  </si>
  <si>
    <t>Con el fin de fortalecer la gestión y procedimientos de archivo documental existentes en la entidad para los procesos de ejecución contractual para la adquisición de bienes y servicios y con ello realizar el archivo de los documentos en orden cronológico,  así como asegurarse de que cada carpeta contenga la totalidad de los documentos requeridos para su ejecución.</t>
  </si>
  <si>
    <t xml:space="preserve">Realizar talleres de sensibilización que permitan a los encargados del archivo documental conocer las normas de gestión adecuado de archivo de contratos.                      Actualizar tabla de retención
El informe de cierre debe describir la corrección de las carpetas de los contratos que se detectaron como inconsistentes y que estan descritas en el contenido del hallazgo.                                                                    </t>
  </si>
  <si>
    <r>
      <t>1. Implementar talleres de sensibilización a los funcionarios responsables del archivo físico de los documentos de ejecución contractual.                                                                                             2. Revisión de los expedientes contractuale</t>
    </r>
    <r>
      <rPr>
        <sz val="11"/>
        <rFont val="Calibri"/>
        <family val="2"/>
      </rPr>
      <t xml:space="preserve">s vigentes de  bienes y servicios, con el fin de verificar el debido archivo de los documentos soportes de ejecución .  
3. Actualizaciòn tabla de retenciòn
4. Informe de cierre </t>
    </r>
  </si>
  <si>
    <t>G.I.T Disciplinario, Atención al Ciudadano y Apoyo a la Gestión Social, G.I.T. Contratación</t>
  </si>
  <si>
    <t>Deficiencias manejo documental</t>
  </si>
  <si>
    <r>
      <t xml:space="preserve">Hallazgo 35. Administrativo con presunta incidencia Disciplinaria - Procedimiento de aprobación y estructuración de garantías contractuales
</t>
    </r>
    <r>
      <rPr>
        <sz val="11"/>
        <rFont val="Calibri"/>
        <family val="2"/>
        <scheme val="minor"/>
      </rPr>
      <t>Se presentan debilidades en el proceso de aprobación de las pólizas de seguros, que amparan los riesgos identificados para la cobertura de siniestros que puedan presentarse en desarrollo y/o ejecución de los contratos que adelanta la ANI, ya que se evidencian falencias de coberturas, tiempos y amparos que han sido detectadas y objetadas por las interventorías de los proyectos, sin que la entidad en el estudio previo de aprobación de las garantías, se hubiese pronunciado al respecto. Proyectos: Selección abreviada VAF-492-2016 / VJ-VPRE-MC-010-2015 / 005, 006 y 007 de 2014 / Pacífico 1, 2 y 3 y  447 de 1994.
Generando el riesgo de que se adelanten contratos u obras sin el debido amparo de cobertura que coteje todas las vicisitudes derivadas de un siniestro, las cuales al no estar debidamente amparadas pueden impactar la órbita de responsabilidad de la ANI y comprometer su presupuesto.</t>
    </r>
  </si>
  <si>
    <t>Los controles y filtros de legalización de las pólizas implícitas en el procedimiento han sido deficientes y no se han realizado los ajustes administrativos al procedimiento.</t>
  </si>
  <si>
    <t>Riesgo de adelanto de contratos u obras sin el debido amparo de cobertura, esta situación pone en riesgo a la ANI en cuanto a responsabilidades a cargo y compromiso de presupuesto no determinado para cubrir estos riesgos. Incumplimiento de la Ley 80 de 1993 y Ley 1474 de 2011.</t>
  </si>
  <si>
    <t>Garantizar la debida aprobación y actualización de las garantías contractuales</t>
  </si>
  <si>
    <r>
      <t xml:space="preserve">1. Continuar con la utilización del formato GCSP-F-003 </t>
    </r>
    <r>
      <rPr>
        <i/>
        <sz val="11"/>
        <rFont val="Calibri"/>
        <family val="2"/>
      </rPr>
      <t xml:space="preserve">"Aprobación dePólizas", </t>
    </r>
    <r>
      <rPr>
        <sz val="11"/>
        <rFont val="Calibri"/>
        <family val="2"/>
      </rPr>
      <t xml:space="preserve"> así como con el procedimiento asociado denominado </t>
    </r>
    <r>
      <rPr>
        <i/>
        <sz val="11"/>
        <rFont val="Calibri"/>
        <family val="2"/>
      </rPr>
      <t xml:space="preserve">"Aprobación y Administración de pólizas y demás garantías" </t>
    </r>
    <r>
      <rPr>
        <sz val="11"/>
        <rFont val="Calibri"/>
        <family val="2"/>
      </rPr>
      <t xml:space="preserve"> identificado como GCSP-P-012
2. Hay unas garantías las cuales se encontraron debidamente ajustadas en el momento de la observación y estas circunstancias deben reportarse en el informe de cierre; circunstancias que no fueron consideradas por la CGR convirtiendo la observación en hallazgo.</t>
    </r>
  </si>
  <si>
    <r>
      <t>1. R</t>
    </r>
    <r>
      <rPr>
        <sz val="11"/>
        <rFont val="Calibri"/>
        <family val="2"/>
      </rPr>
      <t>ealizar  verificacion  de las garantìas constituìdas en los contratos vigentes conforme al Formato GCSP-F-003 Aprobación de Pólizas.                                        
2. Formato GCSP-F-003 "Aprobación dePólizas".                                                                                                                                                                                  3. Procedimiento GCSP-P-012 Aprobación y Administración de pólizas y demás garantías"  
4. Informe de cierre</t>
    </r>
  </si>
  <si>
    <t>Vicepresidencia Administrativa y Financiera - Vicepresidencia Jurídica - Vicepresidencia de Gestión Contractual</t>
  </si>
  <si>
    <t>María Clara Garrido - Fernando Iregui - Andrés Figueredo</t>
  </si>
  <si>
    <r>
      <rPr>
        <b/>
        <sz val="11"/>
        <rFont val="Calibri Light"/>
        <family val="2"/>
      </rPr>
      <t>Hallazgo 36. Administrativo con presunta incidencia Disciplinaria - Acciones de Repeticion</t>
    </r>
    <r>
      <rPr>
        <sz val="11"/>
        <rFont val="Calibri Light"/>
        <family val="2"/>
      </rPr>
      <t xml:space="preserve">
El procedimiento para iniciar acciones de repetición seguido por la ANI presenta debilidades, considerando lo expuesto en el artículo 4 de la Ley 678 de 2001, en el artículo 8 de la misma ley y en el literal (I) del numeral segundo del artículo 164 del CPACA. Lo anterior desconoce el efectivo alcance del marco normativo antes expuesto generando presunta incidencia disciplinaria y se hace evidente en los siguientes proyectos: Concesionaria Vial de los Andes S.A. - COVIANDES S.A.; y Concesión Santa Marta Paraguachón S.A. </t>
    </r>
  </si>
  <si>
    <t>El procedimiento para iniciar acciones de repetición en la ANI presenta debilidades, considerando lo ordenado en la Ley 678 de 2001 y en CPACA. Desconociendo el marco normativo.</t>
  </si>
  <si>
    <t>Perdida de recursos financieros  y riesgo de presentarse detrimento patrimonial por la no recuperación de éstos.</t>
  </si>
  <si>
    <t xml:space="preserve">Teniendo en cuenta que el hallazgo se configura al establecer que se presentan debilidades en la gestión para el inicio de las acciones de repetición, el sometimiento de la procedencia de dicha acción con ocasión del pago realizado con base en el laudo dictado dentro del Tribunal de Arbitramento convocado por la sociedad Coviandes S.A., supera la causa del hallazgo y la elaboración e implementación del procedimiento establece puntos de registro y control para evitar que la situación identificada se repita </t>
  </si>
  <si>
    <t>1. Someter a consideración del Comité de Conciliación la procedencia de la acción de repetición  con ocasión del pago realizado con base en el laudo dictado dentro del Tribunal de Arbitramento convocado por la sociedad Coviandes S.A
2. Elaboración del procedimiento de Gestión para iniciar la acción de repetición 
3. Informe de cierre que incluya para los dos proyectos el análisis de las providencias o laudos sobre la existencia de dolo o culpa grave asociada al comportamiento de algún funcionario de la entidad.</t>
  </si>
  <si>
    <t>1. Acta del Comité de Conciliación en relación con el laudo dictado dentro del Tribunal de Arbitramento convocado por la sociedad Coviandes S.A
2. Elaboración e implementación de procedimiento
3. Informe de cierre</t>
  </si>
  <si>
    <r>
      <t xml:space="preserve">Hallazgo 37. Administrativo - Sistema Único de Gestión Jurídica del Estado - Litigob y Migración al Ekogui
</t>
    </r>
    <r>
      <rPr>
        <sz val="11"/>
        <rFont val="Calibri"/>
        <family val="2"/>
        <scheme val="minor"/>
      </rPr>
      <t xml:space="preserve">El Sistema Único de Gestión e Información Litigiosa del Estado "EKOGUI" presenta inconvenientes para su debida implementación dentro de la ANI, lo que demuestra la existencia de deficiencias en el control en su gestión procesal, situación que impide efectuar un seguimiento puntual sobre sus actuaciones, pudiendo con ello afectar la efectiva toma de decisiones en la entidad y eventuales traumatismos en su proceso de defensa.
</t>
    </r>
  </si>
  <si>
    <t>Se están presentando inconvenientes en la implementación del Sistema Único de Gestión e Información Litigiosa del Estado en la Agencia</t>
  </si>
  <si>
    <t>Deficiencias en el control de la gestión procesal, falta de seguimiento sobre sus actuaciones, afectando la efectiva toma de decisiones en la entidad y generando traumatismos en el proceso de defensa</t>
  </si>
  <si>
    <t xml:space="preserve">Se busca implementar en debida forma el Sistema Único de Información Litigiosa del Estado Ekogui, para obtener el debido control de la gestión procesal de la Entidad, para lo cual con el plan de contingencia en la actualización del sistema y la capacitación de los apoderados, se supera la causa del hallazgo y la actualización, elaboración e implementación de los procedimientos estableciendo como registro y control la actualización del Ekogui a cargo de los apoderados, evitará que la situación identificada se repita </t>
  </si>
  <si>
    <t>1. Plan de contingencia de actualización del Sistema Único de Gestión e Información Litigiosa del Estado – EKogui 
2. Jornada de capacitación en el manejo de Ekogui 
3. Actualización del procedimiento de defensa judicial del Estado y elaboración e implementación de los procedimientos de conciliación extrajudicial y acción de tutela
4. Informe de cierre</t>
  </si>
  <si>
    <r>
      <rPr>
        <b/>
        <sz val="11"/>
        <rFont val="Calibri Light"/>
        <family val="2"/>
      </rPr>
      <t>Hallazgo 38. Administrativo - Comité de Conciliación</t>
    </r>
    <r>
      <rPr>
        <sz val="11"/>
        <rFont val="Calibri Light"/>
        <family val="2"/>
      </rPr>
      <t xml:space="preserve">
Según el informe de auditoría realizado por la OCI de la entidad en septiembre de 2015, reporta las siguientes inconsistencias: A septiembre de 2015, el GIT de defensa judicial adscrito a la V. Jurídica, no había realizado las actas de comité de conciliación de los meses de mayo a julio de 2015; el comité de conciliación, no había sesionado para mejorar y/o arraigar las políticas de prevención del daño antijurídico dentro de la entidad como cumplimiento de los lineamientos exigidos por la ANDJE.  El proceso de conciliación no cuenta con indicadores de gestión que demuestren la eficiencia, eficacia y efectividad de la actividad. </t>
    </r>
  </si>
  <si>
    <t>Se presenta incumplimiento de la normatividad acerca del accionar del Comité de Conciliación y falta de coordinación entre los actores del proceso de conciliación y la defensa judicial.</t>
  </si>
  <si>
    <t>Afectación en la correcta gestión procesal de la entidad.</t>
  </si>
  <si>
    <t xml:space="preserve">Se busca registrar en debida forma la Gestión del Comité de Conciliación, para lo cual con la adopción de la políticas de prevención del daño antijurídico se supera la causa del hallazgo y con la actualización de la resolución 296 de 2012 que regula la gestión del Comité así como la elaboración e implementación del procedimiento y la formulación de indicadores de gestión, evitará que la situación identificada se repita 
</t>
  </si>
  <si>
    <t>1. Adopción de la política de prevención del daño antijurídico. 
2. Actualizar la resolución que regula el Comité de Conciliación
3. Informe sobre actas al día 
4. Elaborar e implementar el procedimiento que regula el Comité de Conciliación 
5. Formulación de indicadores de gestión  
6. Informe de cierre</t>
  </si>
  <si>
    <t>1. Adopción de la política de prevención del daño antijurídico. 
2. Actualización resolución
3. Informe sobre actas al día
4. Elaboración e implementación de procedimiento.
5. Formulación de indicadores
6. Informe de cierre</t>
  </si>
  <si>
    <r>
      <rPr>
        <b/>
        <sz val="11"/>
        <rFont val="Calibri Light"/>
        <family val="2"/>
      </rPr>
      <t xml:space="preserve">Hallazgo 39. Administrativo - Control Procesal
</t>
    </r>
    <r>
      <rPr>
        <sz val="11"/>
        <rFont val="Calibri Light"/>
        <family val="2"/>
      </rPr>
      <t>Se verifica la existencia de deficiencias en el control a la gestión procesal de la entidad, situación que impide efectuar un seguimiento puntual sobre los procesos que en un momento determinado cursan contra la entidad y originar eventuales traumatismos en su proceso de defensa.</t>
    </r>
  </si>
  <si>
    <t>Deficiencias en el control de la gestión procesal y falta de seguimiento sobre sus actuaciones.</t>
  </si>
  <si>
    <t>Deficiencias en el control de la gestión procesal, falta de seguimiento sobre sus actuaciones, afectando la efectiva toma de decisiones en la entidad y generando traumatismos en el proceso de defensa.</t>
  </si>
  <si>
    <t xml:space="preserve">Se busca registrar en debida forma la Gestión de los procesos judiciales, para lo cual con la adopción de la políticas de prevención del daño antijurídico se supera la causa del hallazgo así como la elaboración e implementación del procedimiento, la formulación de indicadores de gestión y la alimentación del KOGUI  se evitará que la situación identificada se repita 
</t>
  </si>
  <si>
    <t>1. Elaboración e implementación de procedimientos de los procesos judiciales, conciliaciones prejuciales y acciones de tutela
2. Formulación de indicadores de gestión 
3. Plan de contingencia de actualización del Sistema Único de Gestión e Información Litigiosa del Estado – EKogui 
4. Informe de cierre detallando periodicidad y oportunidad, para ejercer el control de cada proceso judicial y que cumpla con la causa del hallazgo.</t>
  </si>
  <si>
    <t>1. Adopción de procedimiento
2. Formulación indicadores
3. Plan de contingencia 
4. Informe de cierre</t>
  </si>
  <si>
    <r>
      <rPr>
        <b/>
        <sz val="11"/>
        <rFont val="Calibri Light"/>
        <family val="2"/>
      </rPr>
      <t xml:space="preserve">Hallazgo 40. Administrativo, con presunta incidencia Fiscal y Disciplinaria - Incorporación por parte del concesionario al modelo financiero del proyecto de los ingresos recibidos y comprendidos entre el Mínimo Garantizado (IMG) y el Máximo aportante. Contrato de Concesión No 0275 de 1996
</t>
    </r>
    <r>
      <rPr>
        <sz val="11"/>
        <rFont val="Calibri Light"/>
        <family val="2"/>
      </rPr>
      <t>El concesionario ha percibido ingresos entre el mínimo garantizado y el máximo aportante, que se han recaudado entre 2010 y 2015, los cuales no han sido imputados a la amortización de la TIR o utilizados para cubrir déficits en el proyecto y a 31 de diciembre de 2015, la ANI tiene saldo a favor que asciende a $43,413.5 millones. El contrato tenía modelación financiera contractual de plazo hasta 2015, sin embargo a la fecha de la auditoría no se ha realizado la reversión.</t>
    </r>
  </si>
  <si>
    <t>Presunto incumplimiento de las cláusulas décima séptima y décima octava del contrato de concesión No. 0275 de 1996 en lo que concierne a distribución de ingresos.</t>
  </si>
  <si>
    <t>Se estaría generando un presunto detrimento patrimonial.</t>
  </si>
  <si>
    <t>efectuar  seguimiento  con acompañamientro del apoderado en el posible acuerdo conciliatorio o tribunal</t>
  </si>
  <si>
    <t>Dirimir las controversias contractuales</t>
  </si>
  <si>
    <t>1,- Solicitar  concepto integral  a la  Interventoria sobre el acuerdo conciiliatorio preliminar.
2,- Recibir aval de la Procuraduria del Acuerdo  Conciliatorio
3,- Acuerdo conciliatorio o Laudo Arbitral
4. Informe de cierre</t>
  </si>
  <si>
    <t>Comunicación IUS-2016-409163/IUC-D-2017-650-904212, Rad. ANI No. 2017-409-005438-2 del 19/01/2017 con requerimiento de documentos en cumplimiento de lo ordenado  por la Procuraduría Delegada para la Moralidad Pública en auto del 13 de enero de 2017 (Plazo 15 días)</t>
  </si>
  <si>
    <r>
      <rPr>
        <b/>
        <sz val="11"/>
        <rFont val="Calibri Light"/>
        <family val="2"/>
      </rPr>
      <t xml:space="preserve">Hallazgo 41. Administrativo con presunta incidencia Disciplinaria y Penal - Adiciones al contrato de concesión No. 275 de 1996. Devimed
</t>
    </r>
    <r>
      <rPr>
        <sz val="11"/>
        <rFont val="Calibri Light"/>
        <family val="2"/>
      </rPr>
      <t>Las adiciones al contrato de concesión 275 de 1996, equivalentes al 88,12% del valor inicial del contrato, superan el 50% del valor inicialmente contratado, desconociendo el art. 40 de la Ley 80 de 1993 y hace evidente que las obras contenidas en el adicional de 14 de noviembre de 2013, fueron adjudicadas de manera directa, mediante adición y no, con un nuevo proceso de selección pública.</t>
    </r>
  </si>
  <si>
    <t>Se excluyeron adiciones al contrato de concesión para el cálculo del cupo de adición máximo, dando como resultado que se efectuaron adiciones por un 80% del valor del contrato, con lo que se sobrepasó el porcentaje autorizado del 50% en el valor de las adiciones, desconociendo lo establecido en el artículo 40 de la Ley 80 de 1993.</t>
  </si>
  <si>
    <t>Demoras en la entrega de las obras e insatisfacción de los usuarios de la vía.</t>
  </si>
  <si>
    <t>Solicitar informe legal al abogado externo.
Fortalecer los lineamientos asociados con las modificaciones contractuales.</t>
  </si>
  <si>
    <r>
      <t xml:space="preserve">1,- Solicitar  concepto integral  a la  Interventoria  sobre el cupo de adicion del contrato hasta el  adicional 13 y hasta el adicional 14.
2,- Concepto abogado externo sobre adiciones del contrato hasta el adicional 13 y adicional 14.
3,- Concepto Legal sobre las adiciones que suman o no suman  para determinar el limite de adiciones.Gerencia Juridica ANI y de la Interventiria Consorcio Intercarreteros.                                                                 </t>
    </r>
    <r>
      <rPr>
        <sz val="11"/>
        <rFont val="Calibri"/>
        <family val="2"/>
      </rPr>
      <t>4,-Informe Tecnico, en el cual se analice cuales son las obras que adicionan o no al contrato, para determinar el limite de adiciones, en base con el concepto juridico.
5,-Informe  Financiero, en donde se cuantifique el valor de las adiciones  y no adiciones al contrato, para determinar el limite de adiciones. ANI - Interventoria.
UM preventivas:
6. Manual de Contratación - Capítulo Adiciones
7. Procedimiento para modificaciones de contratos de concesión
8. Res. Que regula el funcionamiento del Comité de Contratación
9. Res. 959 de 2013 - Bitácora del Proyecto
10. Contrato Estándar 4G.
11. Informe de cierre
12. Sentencia C-300 de 2012 de la Corte Constitucional</t>
    </r>
  </si>
  <si>
    <r>
      <t xml:space="preserve">1,- Solicitar  concepto integral  a la  Interventoria sobre el cupo de adicion del contrato hasta el    adicional 13 y hasta el adicional 14.
2,- Concepto abogado externo sobre adiciones del contrato hasta el adicional 13 y adicional 14
3,- Concepto Legal sobre las adiciones que suman  o no suman  para determinar el limite de adiciones.   Gerencia Juric ANI y dela Interventoria Consorcio Intercarreteros.                                                                                                                                                                                                </t>
    </r>
    <r>
      <rPr>
        <sz val="11"/>
        <rFont val="Calibri"/>
        <family val="2"/>
      </rPr>
      <t>4,-Informe Tecnico, en el cual se analice cuales son las obras que adicionan o no al contrato, para determinar el limite de adiciones, en base con el concepto juridico.
5,-Informe Financiero, en donde se cuantifique el valor de las adiciones  y no adiciones al contrato, para determinar el limite de adiciones. ANI-Interventoria.
UM preventivas:
6. Manual de Contratación - Capítulo Adiciones
7. Procedimiento para modificaciones de contratos de concesión
8. Res. Que regula el funcionamiento del Comité de Contratación
9. Res. 959 de 2013 - Bitácora del Proyecto
10. Contrato Estándar 4G.
11. Informe de cierre
12. Sentencia C-300 de 2012 de la Corte Constitucional</t>
    </r>
  </si>
  <si>
    <t>PENAL, DISCIPLINARIA Y ADMINISTRATIVA</t>
  </si>
  <si>
    <t>Adiciones que superan el 50% del valor del contrato</t>
  </si>
  <si>
    <r>
      <rPr>
        <b/>
        <sz val="11"/>
        <rFont val="Calibri Light"/>
        <family val="2"/>
      </rPr>
      <t>Hallazgo 42. Administrativo. Tarifa Especial Categoria I. Neiva - Espinal - Girardot</t>
    </r>
    <r>
      <rPr>
        <sz val="11"/>
        <rFont val="Calibri Light"/>
        <family val="2"/>
      </rPr>
      <t xml:space="preserve">
La ANI no ha implementado dentro del procedimiento el caso específico de quien siendo probado residente del sector, no hace uso del derecho dentro de los promedios mínimos semanales, dejando sin definir, el caso de un habitante que por el hecho de no salir periódicamente de su predio, no se le de el carácter de usuario frecuente de la vía, situación que genera indefinición con respecto al derecho del usuario en esta condición. </t>
    </r>
  </si>
  <si>
    <t>Presenta falta de implementación en los controles requeridos para el otorgamiento del beneficio de Tarifa Especial, ya que se ha otorgado por parte de la Interventoría el beneficio de Tarifa Especial a un ciudadano, sin que este haya cumplido con el requisito mínimo de pasadas por el peaje, que lo haría acreedor a tal beneficio, el cual se encuentra activo desde el 18 de agosto de 2015.</t>
  </si>
  <si>
    <t>No se están obteniendo los ingresos reales por concepto del recaudo de peaje, debido al otorgamiento de Tarifas Especiales a quien o quienes no cumplen con los requisitos establecidos.</t>
  </si>
  <si>
    <t>Fortalecer el seguimiento de aplicación de la Resolución para tarifa diferencial aplicables para los beneficiarios de ésta.</t>
  </si>
  <si>
    <t>Asegurar el cumplimiento de la Resolución Tarifa Diferencial aplicables para los beneficiarios.</t>
  </si>
  <si>
    <t>Informe de Interventoria que evalue el cumplimiento de la Resolución, adicionalmente aclarar que la tarifa diferencial no es un derecho sino un beneficio.</t>
  </si>
  <si>
    <t>1. Informe de Interventoria.
2. Resoluciones Tarifa Diferencial.
3. Contrato 4G.
4.Manual de Interventoría y Supervisión.
5. Informe de cierre</t>
  </si>
  <si>
    <r>
      <rPr>
        <b/>
        <sz val="11"/>
        <rFont val="Calibri Light"/>
        <family val="2"/>
      </rPr>
      <t xml:space="preserve">Hallazgo 43. Administrativo con presunta incidencia Disciplinaria. Derecho de Petición No. 20154090513572
</t>
    </r>
    <r>
      <rPr>
        <sz val="11"/>
        <rFont val="Calibri Light"/>
        <family val="2"/>
      </rPr>
      <t>Se observan debilidades en los protocolos del proceso de atención ciudadana, ya que la entidad no está dando respuesta oportuna a los requerimientos dentro de los términos que establece la ley. Tal es el caso del Derecho de Petición radicado con el No. 20154090034992 del 23 de enero de 2015; reiterado con el número 20154090332892 del 5 de junio de 2015; y con el derecho de petición No 20154090513572 del 20 de agosto de 2015; reiterado con el oficio No, 2015-409-087089-2 cuya respuesta se dio hasta el 7 de enero de 2016 con el No 2016-403-000394-3.</t>
    </r>
  </si>
  <si>
    <t>Se observan debilidades en los protocolos de los procesos de atención ciudadana, ya que la entidad no está dando respuesta oportuna a los requerimientos dentro de los términos que establece la Ley.</t>
  </si>
  <si>
    <t>Incumplimiento en lo descrito en el Código Procedimiento Administrativo, que podría llevar a futuras acciones judiciales que puedan comprometer a la Agencia.</t>
  </si>
  <si>
    <t>El G.I.T. Disciplinario, Atención al Ciudadano y Apoyo a la Gestión adelantará las acciones y actividades encaminadas a que los usuarios tramiten las respuestas a su cargo  de acuerdo con los pasos y tiempos contenidos en el procedimiento de atención al ciudadano en materia de peticiones quejas y reclamos.  En este sentido reforzará el Sistema de Gestión documental ORFEO, para que genere alarmas que obliguen al responsable a responder las solicitudes oportunamente.  Además en los casos en que se requiera se adelantarán las acciones disciplinarias a que haya lugar como mecanismo ejemplarizante para evitar la ocurrencia de situaciones como las que originaron el hallazgo.</t>
  </si>
  <si>
    <t>1. Generar alarmas en el sistema de Gestión Documental Orfeo
2. Apertura de acciones disciplinarias si hay lugar a ello.</t>
  </si>
  <si>
    <r>
      <t xml:space="preserve">1.  Desarrollo en el Orfeo.
2. Acta de apertura de procesos disciplinarios si hay lugar a ello.
3.- </t>
    </r>
    <r>
      <rPr>
        <sz val="11"/>
        <rFont val="Calibri"/>
        <family val="2"/>
      </rPr>
      <t>Informe de Cierre</t>
    </r>
  </si>
  <si>
    <t>G.I.T. Talento Humano</t>
  </si>
  <si>
    <r>
      <t xml:space="preserve">Hallazgo No. 44. Administrativo con presunta incidencia Disciplinaria - Diferencias Cuenta de Ahorro en SINFAD-Subsistema Financiero y SIIF NACIÓN II
</t>
    </r>
    <r>
      <rPr>
        <sz val="11"/>
        <rFont val="Calibri"/>
        <family val="2"/>
        <scheme val="minor"/>
      </rPr>
      <t>La ANI registra su contabiiidad en el SINFAD-Subsistema Financiero, que sirve como auxiliar de los codigos contables del SIIF NACION II, y que hace parte integral del Sistema Integrado de Información Financiera SIIF Nación II, sin embargo, se observa que en la contabilidad de la Agencia no tiene incluida la subcuenta 111006 "cuenta de ahorros".</t>
    </r>
  </si>
  <si>
    <t>la Agencia no tiene incluida la subcuenta 111006 “cuenta de ahorros”,   incumpliendo la normatividad al respecto (Resolución 357 de 2007 y 356 de 2007 Contaduría General de la Nación)</t>
  </si>
  <si>
    <t>Incertidumbre en los registros de las cuentas e incumplimiento de la normatividad al respecto.</t>
  </si>
  <si>
    <t>1. Crear la subcuenta contable 11.10.06 "Cuentas de Ahorro", en el Sistema SINFAD.
2. Realizar la reclasificación contable a la cuenta 11.10.06.</t>
  </si>
  <si>
    <t>Se creará y reclasificará el saldo de la cuenta de Ahorros de Bancolombia en el Sistema SINFAD.</t>
  </si>
  <si>
    <t>1.- Comprobante contable de reclasificación..
2..- Informe de Cierre</t>
  </si>
  <si>
    <t>Deficiencias en registros contables sistemas SINFAD y SIIF nación II</t>
  </si>
  <si>
    <r>
      <t xml:space="preserve">Hallazgo No. 45. Administrativo- Diferencias entre Auxiliares, Cuenta por Pagar en SINFAD-SUBSISTEMA FINANCIERO y SIIF Nación II
</t>
    </r>
    <r>
      <rPr>
        <sz val="11"/>
        <rFont val="Calibri"/>
        <family val="2"/>
        <scheme val="minor"/>
      </rPr>
      <t>Verificada la Información reportada por la ANl a través de SIIF NACION II, a 31 de diciembre de 2015, se observan diferencias entre los auxiliares soportes de cuentas por pagar registrados en SINFAD y SIIF por valor de $55.505.11 millones.
Se observó una sobrevaloración y subvaloración en las auxiliares 240101 y 240102, según el cuadro diferencias SIIF VS SINFAD, tanto en saldos como en movimientos.
Se observó una diferencia de $55.505.11 millones entre la cuenta por pagar 2401 entre SIIF y SINFAD a 31 de diciembre de 2015.</t>
    </r>
  </si>
  <si>
    <t>En la contabilidad de la ANl, (SINFAD y SIIF) no se cumple con lo reglamentado en el Manual de Procedimientos, adoptado por la Resolución 354 de 2007, mediante el cual se deflnen los criterios y prácticas que permiten desarrollar las normas
técnicas y contiene las pautas instrumentales para la construcción del Sistema Nacional de Contabilidad Pública (SNCP), al no estar conforme con las notas a los Estados Contables a 31 diciembre de 2015, referente a la conciliación de los dos sistemas en las cuentas en análisis"</t>
  </si>
  <si>
    <t>No conformidad con las notas a los Estados Contables, en lo referente a la conciliación de los dos sistemas en el análisis de las cuentas contables.</t>
  </si>
  <si>
    <t>1. Revisar la parametrización contable de las Cuentas por Pagar del sistema SINFAD, con el fin de unificar la causación de las cuentas por pagar.
2. Realizar la conciliaicón mensual de las diferencias en las cuentas por pagar registradas en el sistema SINFAD y SIIF con el fin de justificar cada diferencia</t>
  </si>
  <si>
    <t>Se revisó la parametrización contable del sistema SIIF y del sistema SINFAD y se realizó apartir de junio la conciliación detallada justificando las diferencias que se presenten en la causación de los hechos económicos a registrar como cuenta por pagar</t>
  </si>
  <si>
    <t>1.-Conciliación detallada cuentas por pagar por mes.
2.- Informe de Cierre</t>
  </si>
  <si>
    <r>
      <rPr>
        <b/>
        <sz val="11"/>
        <rFont val="Calibri"/>
        <family val="2"/>
      </rPr>
      <t>Hallazgo No. 46. Administrativo- Diferencias Cuenta por Pagar auxiliar créditos judiciales en SINFAD- SUBSISTEMA FINANCIERO y SIIF NACIÓN II</t>
    </r>
    <r>
      <rPr>
        <sz val="11"/>
        <rFont val="Calibri"/>
        <family val="2"/>
        <scheme val="minor"/>
      </rPr>
      <t xml:space="preserve">
Verificados los auxlliares 246002 -Sentencias y 246090 - Otros créditos judiciales en SINFAD se presentan las diferencias detalladas en el cuadro Diferencias SINFAD - SIIF, a 31 de diciembre de 2015 en $1,878,2 millones y $44,158.22 millones, respectivamente en sus saldos, igual situación se presenta en sus movimientos débitos y créditos.
Por su importancia relativa se menciona que la diferencia de los movimientos débitos en el auxiliar 246090-Otros créditos judiciales es de $2,433,660 millones y en créditos de $2,432,688 millones, en SINFAD, cifras que no se ven reflejadas en SIIF en el cual solo se registra en débitos $187,405,54 millones y créditos $41,953,31 millones.</t>
    </r>
  </si>
  <si>
    <t>Se presentan diferencias entre los registros de los sistemas SINFAD – Subsistema Financiero y SIIF NACION II, tanto en sus saldos, como en sus movimientos débitos y créditos.</t>
  </si>
  <si>
    <t>Diferencias entre los registros en cada sistema, lo que impide obtener una adecuada conciliación en el análisis de las cuentas contables.</t>
  </si>
  <si>
    <r>
      <t xml:space="preserve">Hallazgo 47. Administrativo. Plan de Mejoramiento Institucional
</t>
    </r>
    <r>
      <rPr>
        <sz val="11"/>
        <rFont val="Calibri"/>
        <family val="2"/>
        <scheme val="minor"/>
      </rPr>
      <t>Revisadas y analizadas las acciones propuestas en el Plan de Mejoramiento, presentado por la Agencia Nacional de Infraestructura, se determinó que se presentan acciones propuestas por los responsables que en ocasiones no se formulan de manera adecuada, por cuanto no permiten corregir las desviaciones o causas que generaron los hallazgos; así mismo, en otros casos no se generan acciones preventivas o no son pertinentes para subsanar lo observado.</t>
    </r>
  </si>
  <si>
    <t xml:space="preserve">Se presentan acciones propuestas por los responsables, que en ocasiones no se formulan de manera adecuada. En otros casos, no se generan acciones preventivas o no son pertinentes . Aún se presentan deficiencias en el acompañamiento para la formulación de metas y/o acciones a seguir para lograr su efectividad. </t>
  </si>
  <si>
    <t>Formulación inadecuada de los Planes de Mejoramiento y falta del acompañamiento requerido, lo que impide obtener una completa efectividad en la tarea de atacar las causas que generaron los hallazgos reportados.</t>
  </si>
  <si>
    <t xml:space="preserve">Como la causa del hallazgo presenta varios componentes como son: no se formulan de manera adecuada las acciones propuestas y se presentan deficiencias en el acompañamiento para la formularios de metas y/o acciones se proponen dos acciones de mejoramiento:
1.- Mejorar la comunicación asertiva del capital humano al interior de las áreas y  transversal con el resto de la entidad, de manera verbal y escrita.
2.- Fortalecer y evidenciar el trabajo de asesoría y seguimiento que ha venido realizando la Oficina de Control Interno, a la gestión del PMI, a cargo de las demás dependencias de la ANI; revisión de la documentación y procedimiento  relacionados con el PMI y replanteo de los hallazgos no efectivos. </t>
  </si>
  <si>
    <t xml:space="preserve">1.- Lograr que las acciones planteadas en los planes de mejoramiento institucional que presentan las áreas,  sean efectivas para  corregir la causa de los hallazgos  producto de las auditorias regulares y especiales que realiza la CGR. 
2.- Asesorar y artícular con las diferentes  dependencias de la ANI para que las acciones propuestas por los responsables en los planes de mejoramiento se formulen y gestionen de manera adecuada,  a través  de unidades de medida, tanto preventivas como correctivas,  que conjure la causalidad del hallazgo y la  efectividad ante la CGR.
</t>
  </si>
  <si>
    <t>UNIDADES DE MEDIDA CORRECTIVA:
UM1 Contratar  un taller de comunicación asertiva para el personal que labora en las diferentes áreas de la ANI y que intervienen en la planeación y ejecución del PMI. 
UM2. Replanteo de 151 hallazgos declarados no efectivos.
UM3. Mesas de trabajo para ajustar el PMI (Monitoreo) 
UM4. Mesas de trabajo de la Asesoria y Seguimiento al PMI.
UNIDADES DE MEDIDA PREVENTIVAS:
UM5. Plan de mejoramiento planteado para el hallazgo 1036-105. Auditoria R2014.
UM6. Análisis del PMI por concepto clave  de los hallazgos abiertos y no efectivos de la CGR, incluidos los de la Auditoria Regular 2015.
UM7. Ajuste Instructivo para la elaboración del PMI
UM8: Ajuste procedimiento
UM9: Crear una carpeta documental con los conceptos jurídicos relacionados con los conceptos claves de los hallazgos abiertos y no efectivos vigentes incluidos los de la AR 2015. 
INFORME DE CIERRE:
UM10: Informe de Cierre</t>
  </si>
  <si>
    <t xml:space="preserve">UNIDADES DE MEDIDA CORRECTIVA:
UM1. Taller de comunicación asertiva
UM2. Matriz PMI incluida AR2015.
UM3. Actas y soportes del Monitoreo al PMI.
UM4. Actas y soportes del Seguimiento al PMI.
UNIDADES DE MEDIDA PREVENTIVAS:
UM5. Soportes del Plan de mejoramiento propuesto para el hallazgo 1036-105. Auditoria R 2014
UM6. Un Informe denominado: análisis del PMI incluida la Auditoria regular 2015,  por concpeto clave de los  hallazgo abiertos y no efectivos.
UM7. Instructivo ajustado  para la elaboración del PMI
UM8: Procedimiento ajustado
UM9: Carpeta documental de conceptos jurídicos PMI
INFORME DE CIERRE
UM 10: Informe de Cierre:
</t>
  </si>
  <si>
    <t>Oficina de Control Interno - Vicepresidencia Administrativa y Financiera - Vicepresidencia Jurídica - Vicepresidencia de Gestión Contractual - Vicepresidencia Ejecutiva - Vicepresidencia de Planeación, Riesgos y Entorno - Vicepresidencia de Estructuración</t>
  </si>
  <si>
    <t>Oficina de Control Interno -Vicepresidencia Administrativa y Financiera - Vicepresidencia Jurídica - Vicepresidencia de Gestión Contractual - Vicepresidencia Ejecutiva - Vicepresidencia de Planeación, Riesgos y Entorno - Vicepresidencia de Estructuración</t>
  </si>
  <si>
    <t>Diego Bustos - María Clara Garrido - Fernando Iregui - Andrés Figueredo - Erika Dulcey - Jaime García - Camilo Jaramillo</t>
  </si>
  <si>
    <r>
      <t xml:space="preserve">Hallazgo No. 1. Administrativo con presunto alcance Fiscal y Disciplinario - Modelo financiero marginal del adicional No. 9.
</t>
    </r>
    <r>
      <rPr>
        <sz val="11"/>
        <rFont val="Calibri"/>
        <family val="2"/>
        <scheme val="minor"/>
      </rPr>
      <t>Según adicional No. 9 al contrato de concesión No. 503 de 1994, en la cláusula sexta, las partes acuerdan que la programación para la construcción, rehabilitación, operación y mantenimiento de obras, serán las indicadas en el cronograma de inversión. Al verificar el avance de estas obras, se observa que no se han ejecutado conforme al cronograma de avance porcentual y en el modelo financiero marginal del adicional No. 9. Con la firma del contrato de transacción se amplia el plazo para la entrega de las obras correspondientes al anillo vial de Crespo, tiempo que se cumplió el primero de septiembre de 2014, sin que el concesionario hubiera hecho entrega de las mismas.</t>
    </r>
  </si>
  <si>
    <t>Retraso en el cronograma de obras. Incumplimiento de las obligaciones contractuales por parte del concesionario.</t>
  </si>
  <si>
    <t>Desequilibrio de la ecuación contractual en contra de los intereses del Estado, al reconocerle un mayor valor de la inversión de $28.668,7 millones de dic/09 y contraviniendo presuntamente lo establecido en el artículo 4 de la Ley 80 de 1993, el párrafo 2 del parágrafo 3 del artículo 84 de la Ley 1474 de 2011, concordante con el artículo 86 de la Ley 1474 de 2011 y Cláusula sexta del adicional No. 9 del contrato de concesión.</t>
  </si>
  <si>
    <t xml:space="preserve">Adelantar las actividades tendientes a sustentar la controversia surgida entre el Concesionario y la Agencia, relacionada con el desequilibrio financiero en contra de los intereses del Estado. </t>
  </si>
  <si>
    <t>Restablecer el equilibrio económico del contrato de concesión a favor del Estado</t>
  </si>
  <si>
    <t>UNIDADES DE MEDIDA CORRECTIVA 
1. Demanda instaurada por la Agencia para restablecer el equilibrio económico del contrato incluido el Laudo. 
2. Cumplimiento de la decisión del Laudo. 
3. Informe final de Defensa Judicial  con el monitoreo y resultado del Laudo  
UNIDADES DE MEDIDA PREVENTIVA 
4. Contrato estándar 4G. 
5. Manual de interventoría y supervisión. 
6. Manual de contratación. 
INFORME DE CIERRE 
7. Informe de Cierre.</t>
  </si>
  <si>
    <t>UNIDADES DE MEDIDA CORRECTIVA 
1. Demanda instaurada por la Agencia. 
2. Soporte de cumplimiento del Laudo. 
3. Informe de Defensa Judicial 
UNIDADES DE MEDIDA PREVENTIVA 
4. Contrato estándar 4G. 
5. Manual de interventoría y supervisión. 
6. Manual de contratación. 
INFORME DE CIERRE 
7. Informe de cierre</t>
  </si>
  <si>
    <t>2016E</t>
  </si>
  <si>
    <r>
      <t xml:space="preserve">Hallazgo No. 2. Administrativo con presunta incidencia disciplinaria - Anillo vial de crespo - Parque Lineal.
</t>
    </r>
    <r>
      <rPr>
        <sz val="11"/>
        <rFont val="Calibri"/>
        <family val="2"/>
        <scheme val="minor"/>
      </rPr>
      <t>En visita de inspección realizada en octubre de 2016 por la CGR, se evidenciaron las siguientes deficiencias constructivas: fisuras a lo largo de la ciclo ruta, grietas en la losa superior del túnel de Crespo, la señalización horizontal de la ciclo ruta se encuentra desalineada, las bombas del sistema fuera de servicio, daños en la subestación 2, riesgo de accidentalidad de peatones por el material de acabado de algunos sectores de la franja peatonal.</t>
    </r>
  </si>
  <si>
    <t>Debilidades en el seguimiento y control técnico en la ejecución de las obras por parte del concesionario e incumplimiento de las especificaciones técnicas de construcción y calidad.</t>
  </si>
  <si>
    <t>Afectación de la seguridad de los usuarios, contraviniendo lo estipulado en el artículo 5 de la Ley 80 de 1993.</t>
  </si>
  <si>
    <t xml:space="preserve">Las acciones van dirigidas a :
1. Requerir por parte de la interventoría al concesionario para el cumplimiento de las especificaciones técnicas de las obras objeto del hallazgo.
2. Verificar por parte de la interventoria el cumplimiento de las especificaciones técnicas .
</t>
  </si>
  <si>
    <t>Verificar que las obras adelantadas por el Concesionario cumplan lo establecido contractualmente</t>
  </si>
  <si>
    <t>UNIDADES DE MEDIDA CORRECTIVA 
1. Idenificación y diagnóstico por parte de la interventoria de las deficiencias constructivas en el parque Lineal objeto del Hallazgo.  
2. Requeririr al concesionario por parte de la interventoría  sobre el cumplimiento de las especificaciones técnicas de la obra objeto del hallazgo.  
3. Seguimiento y monitoreo por parte de la interventoría del cumplimiento de las especificaciones técnicas de la obra.  
4. Informe de la interventoria sobre el cumplimiento de las especificaciones técnicas de la obra objeto del hallazgo por parte del concesionario.  
5. Acta de Recibo suscrita entre el CVM e INSEVIAL.  
UNIDADES DE MEDIDA PREVENTIVA  
6. Manual de Interventoría y supervisión. 
7. Contrato Estándar 4 G  
INFORME DE CIERRE  
8. Informe de cierre.</t>
  </si>
  <si>
    <t>UNIDADES DE MEDIDA CORRECTIVA  
1. Informe Interventoria  
2. Requerimiento  de la interventoria al Concesionario.  
3. Informes de Seguimiento y monitoreo mensual por parte de la Interventoria.  
4. Informe de la interventoria sobre el cumplimiento de las especificaciones técnicas.  
5. Acta de Entrega y Recibo del Anillo Vial de Crespo.  
UNIDADES DE MEDIDA PREVENTIVA  
6. Manual de Interventoría y supervisión.  
7. Contrato Estándar 4 G  
INFORME DE CIERRE  
8. Informe de cierre</t>
  </si>
  <si>
    <r>
      <t xml:space="preserve">Hallazgo No. 3. Administrativo con presunta incidencia disciplinaria - Diseños de Drenaje Obras Avenida Santander.
</t>
    </r>
    <r>
      <rPr>
        <sz val="11"/>
        <rFont val="Calibri"/>
        <family val="2"/>
        <scheme val="minor"/>
      </rPr>
      <t>En mayo de 2016 se presentaron inundaciones en el sector del puente sobre Av. Santander, dado que no se dio solución al desagüe de las obras ejecutadas a través del adicional 09, aunado a que no se cuenta con alcantarillado pluvial del Distrito de Cartagena, razón por la cual fue necesario hacer un rediseño que contempla la evacuación de las aguas lluvias hacia el Caño Juan Angola a través de un box coulvert y canalización de las aguas lluvias del sector.
Adicionalmente se observaron deficiencias en la señalización de la obra, tales como faltan señales de sendero peatonal, los tabiques y cintas plásticas no están dispuestos de conformidad como lo señala el Manual de Señalización Vial del Ministerio de Transporte, en el capítulo IV, numeral 4.3.6.</t>
    </r>
  </si>
  <si>
    <t>Debilidades en la planeación y deficiencias en los diseños iniciales para las obras del adicional.</t>
  </si>
  <si>
    <t>Afectación de la movilidad del sector, generando incomodidad en los usuarios.</t>
  </si>
  <si>
    <t>Dar solución al sistema de drenaje de la Avenida Santander- proyecto Anillo Vial de Crespo</t>
  </si>
  <si>
    <t>UNIDADES DE MEDIDA CORRECTIVA 
1. Informe de la interventoría respecto de la implementación de la solución técnica para el drenaje de la Avenida Santander, donde se evidencie el funcionamiento de la Solución técnica planteada por el Concesionario. 
2.- Suscripción Acta de  Entrega y Recibo del Anillo vial de Crespo.
UNIDADES DE MEDIDA PREVENTIVA 
3. Manual de Interventoría y supervisión. 
4. Contrato Estándar 4 G 
INFORME DE CIERRE 
5. Informe de cierre.</t>
  </si>
  <si>
    <t xml:space="preserve">UNIDADES DE MEDIDA CORRECTIVA 
1. Informe Interventoria 
2. Acta de entrega y recibo 
UNIDADES DE MEDIDA PREVENTIVA  
3. Manual de Interventoría y supervisión. 
4. Contrato Estándar 4 G 
INFORME DE CIERRE 
5. Informe de cierre </t>
  </si>
  <si>
    <r>
      <t xml:space="preserve">Hallazgo No. 4. Administrativo con presunta incidencia disciplinaria - Índice de estado.
</t>
    </r>
    <r>
      <rPr>
        <sz val="11"/>
        <rFont val="Calibri"/>
        <family val="2"/>
        <scheme val="minor"/>
      </rPr>
      <t xml:space="preserve">En visita realizada por parte de la CGR en octubre de 2016 a las obras del adicional 9, se evidenciaron deficiencias en el pavimento en los tramos en doble calzada construidos por el concesionario, tales como fisuras y grietas en calzada bermas, así como ondulaciones y ahuellamiento. 
Adicionalmente, la interventoría requiere al concesionario </t>
    </r>
    <r>
      <rPr>
        <i/>
        <sz val="11"/>
        <rFont val="Calibri"/>
        <family val="2"/>
      </rPr>
      <t>"...Finalmente como es de su conocimiento el índice de servicio de las vías de acceso y de los empalmes con las vías existentes no cumple con la calificación mínima de 4.5 requerida en el anexo 1 del otrosí No. 4 del 28 de noviembre de 2008, y este requerimiento es indispensable para la entrega y el inicio de la operación...".</t>
    </r>
  </si>
  <si>
    <t>Deficiencias en el cumplimiento de las especificaciones técnicas de construcción y mantenimiento.</t>
  </si>
  <si>
    <t>Se genera un nivel de servicio inferior para los usuarios y contraviene presuntamente lo establecido en el artículo 5 de la Ley 80 de 1993 y en el contrato de concesión.</t>
  </si>
  <si>
    <t>Efectuar seguimiento a las obligaciones del Concesionario de acuerdo con lo establecido para el Indice de Estado</t>
  </si>
  <si>
    <t>Verificar que las obras adelantadas por el Concesionario cumplan lo establecido contractualmente en lo relacionado con el índice de estado.</t>
  </si>
  <si>
    <t>UNIDADES DE MEDIDA CORRECTIVA 
1. Informe de la interventoria señalando el seguimiento adelantado para el cumplimiento contractual del sector Cartagena- Marahuaco y Anillo Vial de Crespo relacionado con el índice de estado. 
2. Medición del Indice de Estado de la infraestructura Vial de acuerdo con lo pactado en el contrato. 
3. En caso de incuplimiento, se procederá con el trámite pertinente de incio de proceso sancionatorio a que haya lugar. 
UNIDAD DE MEDIDA PREVENTIVA 
4. Manual de Interventoría y Supervisión 
INFORME DE CIERRE 
5. Informe de Cierre.</t>
  </si>
  <si>
    <t>UNIDADES DE MEDIDA CORRECTIVA 
1. Informe  Interventoria 
2. Informe de cumplimiento de Indice de Estado. 
3. Trámite proceso sancionatorio 
UNIDAD DE MEDIDA PREVENTIVA 
4. Manual de Interventoría y Supervisión 
INFORME DE CIERRE 
5. Informe de Cierre</t>
  </si>
  <si>
    <r>
      <t xml:space="preserve">Hallazgo No. 5. Administrativo con presunta incidencia disciplinaria - Retorno Tramo IV.
</t>
    </r>
    <r>
      <rPr>
        <sz val="11"/>
        <rFont val="Calibri"/>
        <family val="2"/>
        <scheme val="minor"/>
      </rPr>
      <t xml:space="preserve">En visita de inspección a las obras del adicional 9 de la concesión Cartagena Barranquilla se evidenció un retorno en el tramo IV (provisional, ubicado en el K88 + 200), el cual no cumple con las especificaciones establecidas en el Manual de Diseño Geométrico del INVIAS, para las dimensiones y trayectorias de giro.
</t>
    </r>
  </si>
  <si>
    <t>Incumplimiento de las especificaciones establecidas en el manual de diseño geométrico del INVIAS.</t>
  </si>
  <si>
    <t>Riesgo para la seguridad de los usuarios, contraviniendo lo establecido en el Manual de Diseño Geométrico y presuntamente el artículo 4 y 5 de la Ley 80 de 1993.</t>
  </si>
  <si>
    <t>Analizar la conveniencia de conservar el retorno provisional y las condiciones de funcionamiento.</t>
  </si>
  <si>
    <t>Determinar la conveniencia o retiro del retorno provisional</t>
  </si>
  <si>
    <t>UNIDADES DE MEDIDA CORRECTIVAS 
1. Informe de la interventoria señalando el seguimiento adelantado a las obras del tramo IV , incluyendo la trazabilidad  en la construcción del retorno señalado por la CGR y recomendaciones pertinentes. 
2. Requerimientos  al Concesionario para que atiendan las recomendaciones efectuadas por la interventoría. 
3. Informe de la interventoria sobre cumplimiento al Concesionario. 
4. En el marco de la Cooperación Interinstitucional, trasladar al INVIAS la necesidad de priorizar la construcción  del retorno contemplado en la doble calzada que actualmente construye INVIAS. 
UNIDAD DE MEDIDA PREVENTIVAS 
5. Manual de interventoría y supervisión  
INFORME DE CIERRE 
6. Informe de Cierre.</t>
  </si>
  <si>
    <t xml:space="preserve">UNIDADES DE MEDIDA CORRECTIVAS 
1. Informe  de la interventoría 
2. Solicitud al Concesionario 
3. Requerimiento al Concesionario 
4. Solictud al INVIAS. 
UNIDAD DE MEDIDA PREVENTIVA 
5. Manual de Interventoría y Supervisión.   
INFORME DE CIERRE 
6. Informe de Cierre </t>
  </si>
  <si>
    <r>
      <t xml:space="preserve">Hallazgo No. 6. Administrativo con presunta incidencia disciplinaria - Ojo de agua tramo IV.
</t>
    </r>
    <r>
      <rPr>
        <sz val="11"/>
        <rFont val="Calibri"/>
        <family val="2"/>
        <scheme val="minor"/>
      </rPr>
      <t>En la resolución 0212 de 2014 de la ANLA, para el sitio denominado Ojo de Agua del tramo IV, en el artículo tercero establece los requerimientos para las obras y adecuación del reservorio, sin embargo en la visita de inspección realizada en octubre de 2016 por la CGR, se observó tubería en concreto sin la debida protección o cabezote, así mismo, se observaron dos tanques de almacenamiento de agua al lado de la vía que no fueron retirados por la obra, pese a que esta ya fue recibida el 11 de abril de 2016.</t>
    </r>
  </si>
  <si>
    <t>Debilidades en el seguimiento y control de las obligaciones ambientales.</t>
  </si>
  <si>
    <t xml:space="preserve">Presunta contravención de lo establecido en la resolución 0212 de 2014 de la ANLA. </t>
  </si>
  <si>
    <t xml:space="preserve">Verificar a través de la interventoria el cumplimiento de los requerimientos ambientales contenidos en la resolución resolución 0212 de 2014 de la ANLA, por parte del concesionario. </t>
  </si>
  <si>
    <t>Verificar por la interventoría el cumplimiento de la resolución No. 0212 de 2014 de la ANLA</t>
  </si>
  <si>
    <t>UNIDADES DE MEDIDA CORRECTIVAS 
1. Informe del interventor sobre el cumplimiento a la resolución No. 0212 de 2014 de la ANLA por parte del concesionario. 
2. Informe de verificación del área ambiental en el que se de evidencia el cumplimiento de las obligaciones. 
UNIDADES DE MEDIDA PREVENTIVAS 
3. Manual de supervisión e interventoria 
4. Procedimiento de seguimiento a la gestión social y ambiental GCSP-P-006.  
INFORME DE CIERRE 
5. Informe de Cierre.</t>
  </si>
  <si>
    <t>UNIDADES DE MEDIDA CORRECTIVAS 
1. Informe de interventoría. 
2. Informe de verificación del área ambiental 
UNIDADES DE MEDIDA PREVENTIVAS 
3. Manual de supervisión e interventoria 
4. Procedimiento de seguimiento a la gestión social y ambiental GCSP-P-006.  
INFORME DE CIERRE 
5. Informe de Cierre</t>
  </si>
  <si>
    <r>
      <t xml:space="preserve">Hallazgo No. 7. Administrativo con presunta incidencia disciplinaria y fiscal - Túnel sumergido de Crespo.
</t>
    </r>
    <r>
      <rPr>
        <sz val="11"/>
        <rFont val="Calibri"/>
        <family val="2"/>
        <scheme val="minor"/>
      </rPr>
      <t>En visita de inspección realizada a las obras del túnel y las rampas de acceso, se evidenciaron daños como agrietamientos en los muros, losas con presencia de fallas, tales como fracturas longitudinales y transversales, discontinuidades, fisuras longitudinales y transversales, desprendimiento de agregados, descascaramientos, grietas en bloque y fracturación múltiple, pese a que la obra entró en servicio en abril de los corrientes.
A la fecha y aún sin ser recibida, viene siendo objeto de adecuaciones y reparaciones, siendo así que su viabilidad y eficacia ha tenido que ser estudiada y monitoreada por los especialistas del concesionario y de la interventoría, cuyos resultados están en proceso de verificación, con el fin de que se garantice que no se van a presentar futuros colapsos o daños mayores que afecten la estabilidad de la obra, su seguridad o la de los usuarios.</t>
    </r>
  </si>
  <si>
    <t>Deficiencias en los materiales por reacción de los agregados del concreto, en el proceso constructivo y por problemas de contracción del concreto, no se dio cumplimiento a las especificaciones técnicas de los concretos, lo que ocasionó daños prematuros generalizados tanto en los muros, como en las losas a lo largo de los 1.1 kilómetros de la estructura del semi deprimido.</t>
  </si>
  <si>
    <t>Se evidencia incumplimiento contractual, respecto de las especificaciones técnicas y de calidad de las obras contratadas y presuntamente contraviene los incisos 2 y 4 del artículo 5 de la Ley 80 de 1993. Presunto detrimento patrimonial por valor de $58.975.793.026 indexados a septiembre de 2016.</t>
  </si>
  <si>
    <t>Verificar por parte de la inteventoria que la obra cumpla con las especificaciones técnicas pactadas en el contrato de manera que se garantice la estabilidad de la obra y seguridad de los usuarios.</t>
  </si>
  <si>
    <t xml:space="preserve">Garantizar la culminación de las obras en las condiciones técnicas pactados en el contrato adicional No. 9 de 2019
</t>
  </si>
  <si>
    <t>UNIDADES DE MEDIDA CORRECTIVA  
1. Idenificación y diagnóstico por parte de la interventoria de los daños indicados objeto del hallazgo. 
2. Requeririr al concesionario por parte de la interventoria  para que adelante las obras correctivas necesarias para el cumplimiento de las especificaciones técnicas de la obra objeto del hallazgo. 
3. Informe sobre el seguimiento y monitoreo por parte de la interventoría a las obras correctivas adelantadas por el concensionario. 
4. Acta de Recibo suscrita entre el concesionario y la interventoria 
UNIDADES DE MEDIDA PREVEVENTIVA 
5. Manual de Interventoría y supervisión. 
6. Contrato Estándar 4 G  
7. Seguimiento de la interventoria al Plan de Monitoreo y Seguimiento presentado por el Concesionario.  
INFORME DE CIERRE 
8. Informe de cierre.</t>
  </si>
  <si>
    <t>UNIDADES DE MEDIDA CORRECTIVA 
1. Informe de la interventoría 
2. Requerimiento al concesionario. 
3. Informe de seguimiento y monitoreo por parte de la interventoría  
4.Acta de recibo  
UNIDADES DE MEDIDA PREVENTIVA 
5. Manual de Interventoría y supervisión. 
6. Contrato Estándar 4 G 
7. Seguimiento de la interventoria al Plan de Monitoreo y Seguimiento presentado por el Concesionario.  
INFORME DE CIERRE 
8. Informe de cierre</t>
  </si>
  <si>
    <r>
      <t xml:space="preserve">Hallazgo No. 8. Administrativo - Iluminación Puerto Colombia.
</t>
    </r>
    <r>
      <rPr>
        <sz val="11"/>
        <rFont val="Calibri"/>
        <family val="2"/>
        <scheme val="minor"/>
      </rPr>
      <t>En visita de inspección realizada por la CGR a la concesión en octubre de 2016, se observaron 15 luminarias instaladas fuera de servicio, algunas porque fueron retiradas para la obra que adelanta la concesión costera y otras se encuentran dañadas.</t>
    </r>
  </si>
  <si>
    <t xml:space="preserve">Iluminarias fuera de servicio </t>
  </si>
  <si>
    <t>Afecta el nivel de servicio en los sectores sin iluminación.</t>
  </si>
  <si>
    <t>Coordinación entre los concesionarios Viar al Mar y Sociedad Costera para que se garantice la debida iluminación y se restablezca a sus condiciones iniciales de servicio.</t>
  </si>
  <si>
    <t>Efectuar seguimiento para que la interferencia de las obras que adelanta la Concesion Costera ( 4G) registren un mínimo impacto en el sistema de Iluminación de Puerto Colombia</t>
  </si>
  <si>
    <t>UNIDADES DE MEDIDA CORRECTIVA 
1. Inventario realizado por la interventoria, consorcio INSEVIAL, de los postes de Iluminación señalando los que estan afectados por la interferencia de las obras de 4 G. 
2. Gestionar con el  Concesionario de 4 G para que adelante las  obras con la menor afectación para  la concesion Via al Mar. 
3. Verificación por parte de la interventoria del reestablecimiento del servicio de luminarias y postes. 
UNIDADES DE MEDIDA PREVENTIVA  
4. Manual de Interventoria y Supervisión. 
5. Modelo  Contrato Estandar 4 G - Protocolo de coexistencia. 
INFORME DE CIERRE 
6. Informe de Cierre.</t>
  </si>
  <si>
    <t>UNIDADES DE MEDIDA CORRECTIVA 
1. Informe Interventoria- inventario de postes. 
2. Requerimiento a la concesión Sociedad Costera por parte de la ANI. 
3. Informe especifico de la interventoría. 
UNIDADES DE MEDIDA PREVENTIVA 
4. Manual de interventoría y supervisión. 
5. Contrato Estandar 4 G. 
INFORME DE CIERRE 
6. Informe de Cierre</t>
  </si>
  <si>
    <r>
      <t xml:space="preserve">Hallazgo No. 9. Administrativo con presunta incidencia disciplinaria - Campamento de obra anillo vial de Crespo.
</t>
    </r>
    <r>
      <rPr>
        <sz val="11"/>
        <rFont val="Calibri"/>
        <family val="2"/>
        <scheme val="minor"/>
      </rPr>
      <t>El Plan de Manejo Ambiental para las obras del Anillo Vial de Crespo establece en las fichas 2,3 y 4 el manejo de los residuos líquidos, solidos, manejo de materiales de construcción, maquinaria, equipos y vehículos de los frentes de obra, sin embargo, en visita de inspección a las obras del Anillo Vial se observó el sitio de acopio de materiales, herramienta y otros, desorganizado.</t>
    </r>
  </si>
  <si>
    <t>Falta adecuada disposición de residuos</t>
  </si>
  <si>
    <t>Afectación al medio ambiente y presuntamente contraviene lo establecido en la Res. 1630 de 2014 de la ANLA.</t>
  </si>
  <si>
    <t xml:space="preserve">Verificar a través de la interventoria el cumplimiento de los requerimientos ambientales contenidos en la resolución resolución 1630 de 2014 de la ANLA, por parte del concesionario. </t>
  </si>
  <si>
    <r>
      <t xml:space="preserve">Verificar por la interventoría el cumplimiento de la resolución No. </t>
    </r>
    <r>
      <rPr>
        <sz val="11"/>
        <rFont val="Calibri Light"/>
        <family val="2"/>
      </rPr>
      <t>1630 de 2009 de la ANLA</t>
    </r>
  </si>
  <si>
    <t>UNIDADES DE MEDIDA CORRECTIVA
1. Informe del interventor sobre el cumplimiento a la resolución No. 1630 de 2009 de la ANLA por parte del concesionario. 
2. Informe de verificación del área ambiental en el que se de evidencia el cumplimiento de las obligaciones. 
UNIDADES DE MEDIDA PREVENTIVA 
3. Manual de supervisión e interventoria 
4. Procedimiento de seguimiento a la gestión social y ambiental GCSP-P-006.  
INFORME DE CIERRE 
5. Informe de Cierre.</t>
  </si>
  <si>
    <t>UNIDADES DE MEDIDA CORRECTIVA 
1. Informe de interventoría. 
2. Informe de verificación del área ambiental 
UNIDADES DE MEDIDA PREVENTIVA 
3. Manual de supervisión e interventoria 
4. Procedimiento de seguimiento a la gestión social y ambiental GCSP-P-006. 
INFORME DE CIERRE 
5. Informe de Cierre</t>
  </si>
  <si>
    <r>
      <rPr>
        <b/>
        <sz val="11"/>
        <rFont val="Calibri"/>
        <family val="2"/>
      </rPr>
      <t>Hallazgo No. 1.  Administrativo. Comparativo carga movilizada</t>
    </r>
    <r>
      <rPr>
        <sz val="11"/>
        <rFont val="Calibri"/>
        <family val="2"/>
        <scheme val="minor"/>
      </rPr>
      <t xml:space="preserve">
No hay un control efectivo por parte de la ANI sobre la veracidad de las cifras reportadas de carga movilizada de las vigencias comprendidas entre 2009 y 2015, al comparar las toneladas reportadas por la DIAN y las cifras de la ANI, para los puertos Contecar, Reficar, Puerto Nuevo y Puerto Brisa.</t>
    </r>
  </si>
  <si>
    <t>Diferencias en las cifras de las toneladas de carga entre la DIAN y la ANI.</t>
  </si>
  <si>
    <t>No hay certeza sobre la base para calcular la contraprestación de las concesiones de los puertos Contecar, Reficar, Puerto Nuevo y Puerto Brisa.</t>
  </si>
  <si>
    <t xml:space="preserve">1.- Dar claridad en las competencia del reporte de carga con base en la metodologia de contraprestación que aplica a las concesiones objeto del hallazgo.
2.- Realizar los respectivos tramites a que haya a lugar para el traslado a la entidad competente, conforme a los lineamientos del sector transporte. </t>
  </si>
  <si>
    <t xml:space="preserve">Dar traslado a la entidad Competente de realizar el reporte de carga movilizada en el sector transporte. </t>
  </si>
  <si>
    <t>1.- Concepto jurídico sobre competencias asociadas a reportes de carga.
2.- Concepto financiero indicando la metodología aplicable a cada concesión objeto del hallazgo.
3. Traslado por competencia a la Superintendencia de Puertos, con copia a la DIAN.
4. Oficiar a la oficina OCI argumentando la no competencia en el hallazgo y solicitar el cierre del mismo.
5.- Informe de cierre</t>
  </si>
  <si>
    <t>MEDIDAS CORRECTIVAS
1.- Concepto jurídico sobre competencias asociadas a reportes de carga.
2.- Concepto financiero indicando la metodología aplicable a cada concesión objeto del hallazgo.
3. Traslado por competencia a la Superintendencia de Puertos, con copia a la DIAN.
4. Oficiar a la oficina OCI argumentando la no competencia en el hallazgo y solicitar el cierre del mismo.
INFORME DE CIERRE
5.- Informe de cierre</t>
  </si>
  <si>
    <r>
      <rPr>
        <b/>
        <sz val="11"/>
        <rFont val="Calibri"/>
        <family val="2"/>
      </rPr>
      <t>Hallazgo No. 2. Administrativo con presunta incidencia fiscal y disciplinaria. Pago de la contraprestación e intereses de mora - Contrato 001 del 31 de marzo de 2011.</t>
    </r>
    <r>
      <rPr>
        <sz val="11"/>
        <rFont val="Calibri"/>
        <family val="2"/>
        <scheme val="minor"/>
      </rPr>
      <t xml:space="preserve">
No se realizaron los pagos de la contraprestación oportunamente al Invías y al Municipio de Ciénaga, correspondientes a lo causado, de acuerdo con los CONPES 3679 de 2010 y 3744 de 2010, generando intereses de mora por una cuantía de $1.009,6 millones.</t>
    </r>
  </si>
  <si>
    <t>No se hizo el pago oportuno de la contraprestación, lo cual generó intereses de mora, que conllevan a un presunto detrimento al patrimonio del  Estado.</t>
  </si>
  <si>
    <t xml:space="preserve">Presunto detrimento al patrimonio púbico por el pago inoportuno de la contraprestación y no cobro de los intereses correspondientes. Estos intereses de mora no fueron aplicados o/o cobrados al concesionario por el pago inoportuno. </t>
  </si>
  <si>
    <t>Establecer de manera integral la procedencia para el cobro de intereses al concesionario</t>
  </si>
  <si>
    <t>Determinar si procede el cobro de intereses  al concesionario y tomar las medidas pertinentes.</t>
  </si>
  <si>
    <r>
      <t xml:space="preserve">1. Solicitar concepto jurídico externo que establezca la procedencia del cobro de intereses </t>
    </r>
    <r>
      <rPr>
        <sz val="11"/>
        <rFont val="Calibri Light"/>
        <family val="2"/>
      </rPr>
      <t xml:space="preserve">y las acciones juridicas sobre el particular. 
</t>
    </r>
    <r>
      <rPr>
        <sz val="11"/>
        <rFont val="Calibri"/>
        <family val="2"/>
        <scheme val="minor"/>
      </rPr>
      <t>2.Realizar evaluación financiera , según concepto jurídico externo, para definir   valores a liquidar.
3. Realizar las acciones derivadas del resultado del concepto jurídico y  la evaluación financiera y de cobro si a ello hay lugar.
4. Elaborar un procedimiento para la verificación del pago de la contraprestación.
5.- Informe de cierre</t>
    </r>
  </si>
  <si>
    <t>MEDIDAS CORRECTIVAS
1. Concepto jurídico externo.
2.Evaluación financiera.
3. Acciones derivadas.
MEDIDA PREVENTIVA
4. Procedimiento.
INFORME DE CIERRE
5.- Informe de cierre</t>
  </si>
  <si>
    <t>CP_Puerto Nuevo</t>
  </si>
  <si>
    <t>Sociedad Portuaria Puerto Nuevo S.A.</t>
  </si>
  <si>
    <t>Cobro intereses  mora</t>
  </si>
  <si>
    <r>
      <rPr>
        <b/>
        <sz val="11"/>
        <rFont val="Calibri"/>
        <family val="2"/>
      </rPr>
      <t>Hallazgo No. 3. Administrativo con presunta incidencia disciplinaria. Imposición de multas en el pago de la contraprestación - Contrato No. 001 del 31 de marzo de 2011.</t>
    </r>
    <r>
      <rPr>
        <sz val="11"/>
        <rFont val="Calibri"/>
        <family val="2"/>
        <scheme val="minor"/>
      </rPr>
      <t xml:space="preserve">
Hay justos motivos para hacer efectiva la imposición de una multa, tal como está pactada en el contrato, por el pago inoportuno de la contraprestación y sus intereses. Esta multa podría ascender a un valor de $274,8 millones, que corresponde al 1% del valor de la contraprestación.</t>
    </r>
  </si>
  <si>
    <t>No existen oportunas actuaciones por parte de la entidad para la efectiva aplicación de la multa.</t>
  </si>
  <si>
    <t xml:space="preserve">Presunta incidencia disciplinaria por no haber acatado lo dispuesto en el contrato No. 001 de 2011, relativa a la imposición de la multa., En el documento CONPES 3744 de 2010 reglamentada por el Decreto 1099 de 2013 y demás normas al respecto </t>
  </si>
  <si>
    <t>Establecer de manera integral la procedencia de la multa al concesionario</t>
  </si>
  <si>
    <t>Determinar si procede la aplicación de la multa al concesionario y tomar las medidas pertinentes.</t>
  </si>
  <si>
    <t xml:space="preserve">
1. Solicitar concepto jurídico externo sobre procedencia de la multa 
2. Determinar procedencia o nó del inicio de proceso sancionatorio, según concepto jurídico.
3. Elaborar un procedimiento para la verificación del pago de la contraprestación.
4. Informe de cierre.</t>
  </si>
  <si>
    <t>MEDIDAS CORRECTIVAS
1. Concepto jurídico externo 
2. Informe de resultado de la procedencia o no del inicio de proceso sancionatorio.
MEDIDA PREVENTIVA
3. Procedimiento.
INFORME DE CIERRE
4. Informe de cierre</t>
  </si>
  <si>
    <r>
      <rPr>
        <b/>
        <sz val="11"/>
        <rFont val="Calibri"/>
        <family val="2"/>
      </rPr>
      <t>Hallazgo No. 4.  Administrativo con presunta incidencia disciplinaria. Modelo financiero Concesión Puerto Nuevo.</t>
    </r>
    <r>
      <rPr>
        <sz val="11"/>
        <rFont val="Calibri"/>
        <family val="2"/>
        <scheme val="minor"/>
      </rPr>
      <t xml:space="preserve">
No se incluyó la contraprestación dentro del Flujo de Caja, no se actualizó con la entrada en vigencia del CONPES 3744 de 2013. Adicionalmente, se observaron diferencias de las inversiones proyectadas en el modelo financiero durante los años 2010 a 2013, frente a las relacionadas en el contrato inicial.</t>
    </r>
  </si>
  <si>
    <t>La no aplicación de la actualización con la entrada en vigencia del CONPES 3744 de 2013, con el cual se cambio la metodología del cálculo de la contraprestación de la concesión a partir del mes de mayo de 2013</t>
  </si>
  <si>
    <t>Se evidencia un presunto incumplimiento de lo establecido en el CONPES 3744 de 2010 reglamentado por el Decreto No.1099 de 2013 y lo estipulado en el contrato de Concesión No.001 del 31 de marzo de 2011</t>
  </si>
  <si>
    <t>Verificar la aplicación del modelo financiero para el cálculo de la contraprestación del contrato de Puerto Nuevo y validar el plan de inversión</t>
  </si>
  <si>
    <t>Dar claridad sobre la metodología de contraprestación aplicada y validar el plan de inversión.</t>
  </si>
  <si>
    <t>1. Realizar informe integral sobre la implementanción de las metodologias de contraprestacion que aplican al contrato de concesion portuaria No. 001 de 2011 - Puerto Nuevo, indicando si procede la aplicación de modelo financiero. 
2. Emitir Concepto Técnico - Financiero para validar el plan de Inversion.
3. Tomar las acciones que haya a lugar, conforme el concepto Técnico - Financiero 
4. Procedimiento existente de modificacion de contratos de concesion portuaria No. GSCP-P- 021
5. Procedimiento existente de estructuración de proyectos de infraestructura portuaria EPIT-P-001
6. Informe de cierre</t>
  </si>
  <si>
    <t>MEDIDAS CORRECTIVAS
1. Informe integral 
2. Concepto Técnico - Financiero..
3. Tomar las acciones que haya a lugar. 
MEDIDAS PREVENTIVAS
4. Procedimiento existente.
5. Procedimiento existente.
INFORME DE CIERRE
6. Informe de cierre</t>
  </si>
  <si>
    <r>
      <rPr>
        <b/>
        <sz val="11"/>
        <rFont val="Calibri"/>
        <family val="2"/>
      </rPr>
      <t>Hallazgo No. 5. Administrativo con presunta incidencia disciplinaria. Plan de inversión Contrato de Concesión No. 001 de 2011.</t>
    </r>
    <r>
      <rPr>
        <sz val="11"/>
        <rFont val="Calibri"/>
        <family val="2"/>
        <scheme val="minor"/>
      </rPr>
      <t xml:space="preserve">
En la cláusula Séptima -Plan de inversiones del Contrato No. 001 de 31 de marzo de 2011, se incluye el ítem "flota de remolcadores" como parte de las inversiones a realizar, por un valor de US$29,409,384 constantes del año 2009, la cual estaba programada para realizarse en el año 4 (vencía en 31 de marzo de 2015), sin embargo, de acuerdo con la revisión documental y el acta de visita de obra suscrita el 6 de octubre de 2016, se evidencia que a esa fecha no se ha realizado esta inversión. Evidenciando deficiencias en la planeación y en la gestión de la entidad</t>
    </r>
  </si>
  <si>
    <t>Se incluyó una inversión en el Plan de inversiones, la cual tenía un impedimento de tipo legal para su cumplimiento, según lo establecido en el Artículo 393-22 del Estatuto Aduanero.</t>
  </si>
  <si>
    <t>Se genera incertidumbre en el cumplimiento del Plan de Inversión, generando riesgo de detrimento a los recursos del Estado. Lo que configura una deficiencia administrativa  por el incumplimiento del artículo 209 de la Constitución Política Nacional</t>
  </si>
  <si>
    <t>Decidir sobre la solicitud de sustituciòn de la inversiòn presentada por el concesionario.</t>
  </si>
  <si>
    <t xml:space="preserve">Ajustar el plan de inversiones </t>
  </si>
  <si>
    <r>
      <t>1. Aportar antecedentes tècnico, jurìdico y financiero que evaluan el plan de inversiones.
2. Expedir resolución que decida frente a la propuesta de reemplazo de inversiones presentados por el concesionario.
3.  Procedimiento estructuración de proyectos de infraestructura portuaria EPIT-P-001</t>
    </r>
    <r>
      <rPr>
        <b/>
        <sz val="11"/>
        <rFont val="Calibri Light"/>
        <family val="2"/>
      </rPr>
      <t xml:space="preserve">.
</t>
    </r>
    <r>
      <rPr>
        <sz val="11"/>
        <rFont val="Calibri Light"/>
        <family val="2"/>
      </rPr>
      <t xml:space="preserve">4. Informe de cierre </t>
    </r>
  </si>
  <si>
    <r>
      <t>MEDIDAS CORRECTIVAS
1. Concepto tècnico, jurìdico y financiero existentes. 
2. Resolución
MEDIDA PREVENTIVA
3.  Procedimiento de estructuración existente.
INFORME DE CIERRE</t>
    </r>
    <r>
      <rPr>
        <b/>
        <sz val="11"/>
        <rFont val="Calibri Light"/>
        <family val="2"/>
      </rPr>
      <t xml:space="preserve">
</t>
    </r>
    <r>
      <rPr>
        <sz val="11"/>
        <rFont val="Calibri Light"/>
        <family val="2"/>
      </rPr>
      <t xml:space="preserve">4. Informe de cierre </t>
    </r>
  </si>
  <si>
    <r>
      <rPr>
        <b/>
        <sz val="11"/>
        <rFont val="Calibri"/>
        <family val="2"/>
      </rPr>
      <t xml:space="preserve">Hallazgo No. 6. Administrativo con presunta incidencia disciplinaria. Contraprestación concesión portuaria - Contrato 010 de 2007
</t>
    </r>
    <r>
      <rPr>
        <sz val="11"/>
        <rFont val="Calibri"/>
        <family val="2"/>
      </rPr>
      <t xml:space="preserve">Al verificar la fórmula general aplicada para el calculo de la contraprestación del otrosí 1, descrita en la metodología del Anexo C del CONPES 2680 de 1993, se observó que no hay evidencia en la aplicación y e origen del coeficiente </t>
    </r>
    <r>
      <rPr>
        <sz val="11"/>
        <rFont val="Calibri"/>
        <family val="2"/>
        <scheme val="minor"/>
      </rPr>
      <t>de captura de los ingresos brutos potenciales y de la proporción de la inversión realizada por el concesionario</t>
    </r>
  </si>
  <si>
    <t xml:space="preserve">Al analizar el modelo financiero presentado por la entidad, no se logró determinar la exactitud de los datos con los cuales se estableció el valor presente de la contraprestación. </t>
  </si>
  <si>
    <t>Desconocimiento en los numerales 3 y 5 del artículo 25 y numeral 1 del artículo 26 de la Ley 80 de 1993, así como del artículo 34 de la Ley 734 de 2002</t>
  </si>
  <si>
    <t>Analizar la estructura del modelo financiero aplicado.</t>
  </si>
  <si>
    <t xml:space="preserve">Evidenciar la adecuada aplicación del modelo financiero y seguimiento al cumplimiento de la estructuración  del proyecto </t>
  </si>
  <si>
    <t>1. Informe financiero aplicando la metodologìa del CONPES 2680 del 93 y las resoluciones 596 y 873 de la Superintendencia de Puertos para obtener el càlculo de la contraprestaciòn. 
2. Obtener concepto de la Vicepresidencia de Estructuración de la ANI para validar los parámetros financieros realizados por la ANI.
3. Tomar las acciones derivadas de acuerdo con el concepto anterior.
4.  Procedimiento de estructuración de proyectos de infraestructura portuaria EPIT-P-001
5. Directriz de la Gerencia Financiera con No. radicado. 2015-308-004439-3 con relaciòn a los soportes, conceptos y evaluaciones financieras para los trámites de los concesionarios.
6. Informe de cierre</t>
  </si>
  <si>
    <t>MEDIDAS CORRECTIVAS
1. Informe financiero  
2. Validación financiera Vicepresidencia de Estructuración.
3. Tomar las acciones derivadas de acuerdo con el concepto anterior.
MEDIDAS PREVENTIVAS
4. Procedimiento de estructuración existente.
5. Circular.
INFORME DE CIERRE
6. Informe de cierre.</t>
  </si>
  <si>
    <t>CP_Puerto Aguadulce</t>
  </si>
  <si>
    <t>Sociedad Puerto Industrial Aguadulce S.A.</t>
  </si>
  <si>
    <r>
      <rPr>
        <b/>
        <sz val="11"/>
        <rFont val="Calibri"/>
        <family val="2"/>
      </rPr>
      <t xml:space="preserve">Hallazgo No. 7. Administrativo. Reversión equipos auxiliares - Contrato 010 de 2007.
</t>
    </r>
    <r>
      <rPr>
        <sz val="11"/>
        <rFont val="Calibri"/>
        <family val="2"/>
        <scheme val="minor"/>
      </rPr>
      <t xml:space="preserve">
Se presenta incertidumbre en relación a que inversiones se revertirán por parte del concesionario en el ítem denominado Equipos Auxiliares (grúas pórtico de patio RTG, montacargas, elevadores, apiladores, plataformas, camionetas y demás). </t>
    </r>
  </si>
  <si>
    <t>Los anteriores equipos, si bien no están ubicados 100% en zonas de uso público, si hacen parte de la operación del concesionario y se encuentran incluidos dentro del Plan de Inversiones actual.</t>
  </si>
  <si>
    <t>Incertidumbre en relación con las inversiones y equipos que serán revertidos al final de la concesión.</t>
  </si>
  <si>
    <t>Identificar los equipos que deben ser revertidos por el concesionario</t>
  </si>
  <si>
    <t>Determinar los equipos a revertir por parte del concesionario.</t>
  </si>
  <si>
    <t>1. Identificar con un concepto de interventoría,  cuáles equipos adquiridos en virtud del plan de inversión deben ser revertidos.
2. Aportar el procedimiento de reversiones No. GCSP-P-018 y el manual de reversiones No. GCSP-M-001
3. Informe de cierre.</t>
  </si>
  <si>
    <t>MEDIDA CORRECTIVA
1. Concepto de interventoría.
MEDIDA PREVENTIVA
2. Procedimiento de reversiones y manual existentes.
INFORME DE CIERRE
3. Informe de cierre</t>
  </si>
  <si>
    <r>
      <rPr>
        <b/>
        <sz val="11"/>
        <rFont val="Calibri"/>
        <family val="2"/>
      </rPr>
      <t xml:space="preserve">Hallazgo No.  8. Administrativo con presunta incidencia fiscal y disciplinaria. Contraprestación por inversión en escáneres CONTECAR.
</t>
    </r>
    <r>
      <rPr>
        <sz val="11"/>
        <rFont val="Calibri"/>
        <family val="2"/>
      </rPr>
      <t>De acuerdo con el Plan de Inversiones del Contrato de Concesión Portuaria No. 003/2008, firmado con CONTECAR, se programó realizar inversiones en escáneres en el año 2009 por un valor presente de USD$3,746,400 más USD$2,401,834 de costos de mantenimiento por un término de 10 años.  La inversión en escáneres se realizó entre los meses de abril y agosto de 2016, por un valor de USD$2,983,801,73 quedando pendiente de ejecutar un valor de $783,124, ya que el valor total de la inversión se estima en USD$3,766,925,73</t>
    </r>
    <r>
      <rPr>
        <sz val="11"/>
        <rFont val="Calibri"/>
        <family val="2"/>
        <scheme val="minor"/>
      </rPr>
      <t xml:space="preserve">
Se presenta una afectación negativa en la contraprestación debido a incertidumbre en el cálculo de la cuota de inversión de los escáneres, con un presunto daño patrimonial al Estado por un valor cuantificado en $5.128,3 millones de 2016.</t>
    </r>
  </si>
  <si>
    <t>El concesionario no contaba en el momento de la ejecución programada, con la coordinación y orientación por parte del Estado, para el cumplimiento de las funciones de adquisición, implementación y operación del sistema  los escáneres. Esta situación no se tuvo en cuenta al momento de fijar el valor a disminuir de la contraprestación al Estado por la inversión de los escáneres ni el efecto económico</t>
  </si>
  <si>
    <t>Presunto detrimento al patrimonio púbico por la incertidumbre del cálculo de la cuota anual de inversión y menor valor percibido en le contraprestación. Desconocimiento a lo establecido en el artículo 26 de la Ley 80 de 1993 y del artículo 34 de la Ley 734 de 2002</t>
  </si>
  <si>
    <t>Analizar integralmente el impacto en la contraprestación producto de la inversión en scanners</t>
  </si>
  <si>
    <t>Verificar la inversión realizada en scanners, su cumplimiento y el impacto en la contraprestaciòn.</t>
  </si>
  <si>
    <t>1. Obtener concepto integral  (jurídico, técnico y financiero) a la interventoría que verifique la ejecución del ítem scanners y su impacto en la contraprestación.
2. Realizar las acciones derivadas del concepto de la interventoría.
3. Procedimiento estructuración de proyectos de infraestructura portuaria EPIT-P-001
4. Informe de cierre</t>
  </si>
  <si>
    <t>MEDIDAS CORRECTIVAS
1. Concepto integral.
2. Realizar las acciones derivadas del concepto de la interventoría.
MEDIDA PREVENTIVA
3. Procedimiento estructuración existente.
INFORME DE CIERRE
4. Informe de cierre</t>
  </si>
  <si>
    <t>CP_Contecar</t>
  </si>
  <si>
    <t>Sociedad Terminal de Contenedores de Cartagena S.A. - CONTECAR</t>
  </si>
  <si>
    <r>
      <rPr>
        <b/>
        <sz val="11"/>
        <rFont val="Calibri"/>
        <family val="2"/>
      </rPr>
      <t xml:space="preserve">Hallazgo No. 9. Adminitrativo con presunta incidencia fiscal y disciplinaria. Pago de intereses moratorios ECOPETROL - REFICAR.
</t>
    </r>
    <r>
      <rPr>
        <sz val="11"/>
        <rFont val="Calibri"/>
        <family val="2"/>
      </rPr>
      <t xml:space="preserve">En el Otrosí No. 1 de fecha 31 de diciembre de 2015, suscrito entre la ANI y la Sociedad Ecopetrol S.A. se estableció en su cláusula 12 el valor anual de la contraprestación por USD$1,945,518, según lo estipulado en el parágrafo cuarto de la citada cláusula en lo referente al procedimiento de indexación, liquidación y recaudo que se realizará de manera anticipada año a año a la tasa representativa. De lo anterior se evidencia que en los pagos realizados no se incluyeron </t>
    </r>
    <r>
      <rPr>
        <sz val="11"/>
        <rFont val="Calibri"/>
        <family val="2"/>
        <scheme val="minor"/>
      </rPr>
      <t xml:space="preserve"> intereses moratorios por valor de $26,1 millones de la vigencia 2016, estipulados en el otrosí No. 1 de 2015, del parágrafo octavo de la cláusula 12. </t>
    </r>
  </si>
  <si>
    <t>Se demuestra la debilidad de Control Interno que genera riesgo de no cobrar los intereses moratorios en las fechas establecidas.  Se puede configurar una presunta incidencia fiscal y disciplinaria por valor de $26.1 millones</t>
  </si>
  <si>
    <t>Incumplimiento con lo establecido en el numeral 8 del artículo 4 de la Ley 80 de 1993, en concordancia con el artículo 2232 del Código Civil Colombiano</t>
  </si>
  <si>
    <t>Realizar los respectivos tramites a que haya a lugar para el traslado a la entidad competente.</t>
  </si>
  <si>
    <t>Dar traslado a la entidad Competente de realizar el reporte de pago recibido</t>
  </si>
  <si>
    <t>1. Traslado por competencia al Distrito de Cartagena.
2. Oficio a la oficina OCI argumentando la no competencia en el hallazgo y solicitar el cierre del mismo
3. Establecer un procedimiento por parte de la Gcia. Financiera para la verificación de pago de la contraprestación.
4. Incorporar el procedimiento de imposición de multas y sanciones a concesionarios e interventorías No. GEJU-P-003
5. Informe de cierre</t>
  </si>
  <si>
    <t>MEDIDAS CORRECTIVAS
1. Traslado por competencia.
2. Oficio.
MEDIDAS PREVENTIVAS
3. Procedimiento.
4. Procedimiento existente.
INFORME DE CIERRE
5. Informe de cierre</t>
  </si>
  <si>
    <t>CP_Reficar</t>
  </si>
  <si>
    <t>Sociedad Refinería de Cartagena S.A. - REFICAR</t>
  </si>
  <si>
    <r>
      <rPr>
        <b/>
        <sz val="11"/>
        <rFont val="Calibri"/>
        <family val="2"/>
      </rPr>
      <t>Hallazgo No. 10. Administrativo con presunta incidencia fiscal y disciplinaria. Reliquidación de contraprestación, según alcance y actas de entendimiento del contrato 009 de 2010 Puerto Brisa.</t>
    </r>
    <r>
      <rPr>
        <sz val="11"/>
        <rFont val="Calibri"/>
        <family val="2"/>
        <scheme val="minor"/>
      </rPr>
      <t xml:space="preserve">
En la cláusula Octava del contrato de concesión portuaria No.009 del 6 de agosto de 2010, se estableció el pago de una contraprestación anual anticipada de US$421,776,37 por el término de 20 años. En el año 2014 la ANI estableció la existencia de un error en el cálculo de la contraprestación pactada, causado por el valor presente de las inversiones y el ajuste de los coeficientes. Esta situación fue analizada por las Gerencias Jurídica y Gestión Contractual de la entidad, en donde se establece que el valor de la anual anticipada de la contraprestación es de USD$1,735,408.389 y no de USD$421,776,37. Con base en lo anterior, el 03 de febrero de 2014, la ANI y el Concesionario suscribieron acta de entendimiento y el 21 de febrero del mismo año dieron alcance a la anterior.</t>
    </r>
  </si>
  <si>
    <t>No se cumplió con lo acordado en las Actas de Alcance y de Entendimiento al respecto de los pagos pactados. Por lo que el estado a la fecha no ha percibido la totalidad de la contraprestación por las áreas concesionadas, presentándose presunta afectación presupuestal en cuantía de US$5.022,86, por concepto de capital e intereses</t>
  </si>
  <si>
    <t>Situación que presuntamente contraviene lo establecido en el artículo 209 de la CPC, artículos  3 y 27 de la Ley 80 de 1993, artículos 1 y 7 de la Ley 1 de 1991 y artículo 27 de la Ley 734 de 2002 y demás normas relacionadas con la causa del hallazgo.</t>
  </si>
  <si>
    <t>La entidad realizará la evaluacion de manera integral a la solicitud presentada por el concesionario, con el fin de determinar el valor residual de la posible deuda a la nacion por pago de contraprestacion.</t>
  </si>
  <si>
    <t xml:space="preserve">Evaluar de manera integral los documentos contractuales que den soporte a los respectivos analisis realizados por la entidad para determinar la existencia o no  de la deuda. </t>
  </si>
  <si>
    <t>1. Aportar los antecedentes que dieron origen a la respuesta emitida al concesionario con radicado No. 2016-303-035996-1, radicado No. 2016-102-36005-1 dirigido a la CGR los cuales corresponden a los conceptos técnicos con radicados No. 2016-303-013255-3 y 2016-303-014309-3, jurídico No. 2016-705-014328-3 y financiero No. 2016-308-014329-3.
2.  Emitir Otrosí No. 2 que aclara el valor de la contraprestación.
3. Aportar el manual de supervision e interventoria 
4. Aportar el procedimiento de estructuracion existente.
5. Informe de cierre</t>
  </si>
  <si>
    <t>MEDIDAS CORRECTIVAS
1.Antecedentes  a la respuesta emitida al concesionario.
2. Otrosí No. 2
MEDIDAS PREVENTIVAS
3. Manual de supervision e interventoria existentes.
4. Procedimiento de estructuracion existente.
INFORME DE CIERRE
5. Informe de cierre</t>
  </si>
  <si>
    <t>CP_Puerto Brisa</t>
  </si>
  <si>
    <t>Sociedad Puerto Brisa S.A.</t>
  </si>
  <si>
    <r>
      <rPr>
        <b/>
        <sz val="11"/>
        <rFont val="Calibri"/>
        <family val="2"/>
      </rPr>
      <t>Hallazgo No. 11. Administrativo con presunta incidencia disciplinaria. Modelo Financiero contrato de concesión No. 003 de marzo 08 de 2010 Sociedad Zona Franca Argos S.A.S.</t>
    </r>
    <r>
      <rPr>
        <sz val="11"/>
        <rFont val="Calibri"/>
        <family val="2"/>
      </rPr>
      <t xml:space="preserve">
Se observa que no se  ha dado cumplimiento en la ejecución del contrato No. 003 de 2010 por US $15,7 millones por parte del concesionario Argos, dado que el plan de inversiones programado en los años 2010 a 2014 no se ejecutó. Se suscribió el otrosí No. 1 del 27 de febrero de 2015, en el cual se aprobó ajustar el cronograma de ejecución del plan de inversiones, el cual la entidad ha solicitado la ejecución y cumplimiento que a la fecha no se han realizado. Por lo anterior y ante el reiterado desplazamiento de las inversiones entre 2014 y 2015, así como la no ejecución de las mismas, se evidencia la no aplicación de las multas y sanciones y/o caducidad del contrato, de acuerdo con  lo indicado en el contrato.,</t>
    </r>
  </si>
  <si>
    <t>Incumplimiento en la ejecución del contrato No. 003 de 2010 por US $15,7 millones por parte del concesionario Argos, en cuanto a la ejecución del plan de inversión acordado.</t>
  </si>
  <si>
    <t>Desplazamiento del cronograma de ejecución del plan de inversión y afectación del efectivo uso público concesionado.</t>
  </si>
  <si>
    <t>Tramitar ante la entidad competente la autorización para la suscripción del contrato de transacción con el concesionario o continuar con el proceso sancionatorio y decidir la modificaciòn del contrato de concesiòn</t>
  </si>
  <si>
    <t>Suscribir el contrato de transacción o continuar con el  proceso sancionatorio y decidir la modificaciòn del contrato de concesiòn.</t>
  </si>
  <si>
    <t>1. Suscribir el contrato de transacción, una vez obtenida la autorización del Ministerio de Transporte; de lo contrario continuar con el proceso sancionatorio.
2. Aportar el modelo financiero suministrado a la contraloría.
3. Decidir el trámite de modificación contractual.
4. Aportar el memorando de Gerencia Financiera con No. radicado. 2015-308-004439-3 "Puertos-Soportes Conceptos y Evaluaciones Financieras Trámites de los Concesionarios"
5. Aportar el procedimiento Proceso Administrativo Sancionatorio.
6. Informe de cierre</t>
  </si>
  <si>
    <t xml:space="preserve">
MEDIDAS CORRECTIVAS
1. Contrato de transacción.
2. Modelo financiero existente.
3. Trámite de modificación contractual.
MEDIDAS PREVENTIVAS
4. Circular
5. Procedimiento existente.
INFORME DE CIERRE
6. Informe de cierre</t>
  </si>
  <si>
    <t>CP_Zona Franca Argos</t>
  </si>
  <si>
    <t>Sociedad Zona Franca S.A. Argos S.A.S.</t>
  </si>
  <si>
    <r>
      <rPr>
        <b/>
        <sz val="11"/>
        <rFont val="Calibri"/>
        <family val="2"/>
      </rPr>
      <t>Hallazgo No. 12. Administrativo con presunta incidencia disciplinaria. Interventoría del Contrato 001 de 2011 Puerto Nuevo.</t>
    </r>
    <r>
      <rPr>
        <sz val="11"/>
        <rFont val="Calibri"/>
        <family val="2"/>
        <scheme val="minor"/>
      </rPr>
      <t xml:space="preserve">
La Cláusula octava del Contrato No.001 de 2011 establece que el plan de inversiones estará </t>
    </r>
    <r>
      <rPr>
        <sz val="11"/>
        <rFont val="Calibri"/>
        <family val="2"/>
      </rPr>
      <t>sujeto al control de una interventoría externa la cual será contratada por el INCO (hoy ANI);</t>
    </r>
    <r>
      <rPr>
        <b/>
        <sz val="11"/>
        <rFont val="Calibri"/>
        <family val="2"/>
      </rPr>
      <t xml:space="preserve"> la entidad mediante oficio radicado bajo el No. 2016500025388-1 del 22 de agosto de 2016 manifiesta no contar con interventoría externa afirmando que las Concesiones Portuarias reguladas en virtud de la Ley 1ª de 1991 no contempla las interventorías externas durante su  ejecución.</t>
    </r>
  </si>
  <si>
    <t>Las actividades de verificación y seguimiento administrativo, jurídico, técnico y financiero descritas en los numeras 8,1 cláusula octava del Contrato No.01 de 2011 supone conocimientos especializados en la materia, situación que determina la viabilidad para la debida aplicación de la cláusula octava del contrato, hecho que se ha omitido por la ANI</t>
  </si>
  <si>
    <t xml:space="preserve">Se genera el riesgo de que las obras e inversiones así como el manejo de los ingresos se realicen sin el adecuado control y seguimiento, específicamente para detectar oportunamente inconsistencias y debilidades técnicas en las obras e inversiones. </t>
  </si>
  <si>
    <t>Analizar con los antecedentes existentes la contratación de interventorías externas.</t>
  </si>
  <si>
    <t>Determinar si es procedente contratar interventoría externa para las inversiones a ejecutar.</t>
  </si>
  <si>
    <t>1. Expedir resolución que decida frente a la propuesta de reemplazo de inversiones presentados por el concesionario. Debe incorporar los lineamientos para proceder a contratar la interventoría de seguimiento a las inversiones a ejecutar
2. Aportar los antecedentes relacionados con los conceptos referentes a la procedencia de contratación de interventorías de puertos: Dos de la super y el de jurídica de la ANI.
3. Aportar el manual de contratación
4. Aportar el manual de supervisión
5. Informe de cierre</t>
  </si>
  <si>
    <t>MEDIDAS CORRECTIVAS
1. Resolución.
2. Antecedentes relacionados.
MEDIDAS PREVENTIVAS
3. Manual de contratación existente.
4. Manual de supervisión existente.
INFORME DE CIERRE
5. Informe de cierre</t>
  </si>
  <si>
    <r>
      <rPr>
        <b/>
        <sz val="11"/>
        <rFont val="Calibri"/>
        <family val="2"/>
      </rPr>
      <t xml:space="preserve">Hallazgo No. 13. Administrativo. Cobertura de las pólizas Contrato 001 de 2011 Puerto Nuevo.
</t>
    </r>
    <r>
      <rPr>
        <sz val="11"/>
        <rFont val="Calibri"/>
        <family val="2"/>
      </rPr>
      <t>La cláusula décima del Contrato No.001 de 2011 establece las garantías necesarias requeridas para el cumplimiento de las obligaciones contractuales, una vez verificado el cumplimiento, alcance y vigencias de dichas garantías, n</t>
    </r>
    <r>
      <rPr>
        <sz val="11"/>
        <rFont val="Calibri"/>
        <family val="2"/>
        <scheme val="minor"/>
      </rPr>
      <t>o existe certeza en las debidas coberturas de las pólizas suscritas dentro del contrato por cuanto se encontraron inconsistencias en la expedición, coberturas y demás aspectos relacionados.</t>
    </r>
  </si>
  <si>
    <t>La falta de las debidas coberturas en las pólizas suscritas</t>
  </si>
  <si>
    <t>Se puede poner en riesgo el efectivo cubrimiento de los amparos contenidos en las pólizas que respaldan la ejecución de la concesión.</t>
  </si>
  <si>
    <t>Aplicar el procedimiento existente para la aprobaciòn de pòlizas establecido por la entidad</t>
  </si>
  <si>
    <t>Contar con las coberturas adecuadas de las pólizas</t>
  </si>
  <si>
    <t>1. Continuar con la aplicación del  procedimiento de aprobacion de pólizas No. GCSP-P-012, dando aplicación a los requerimientos pertinentes durante el proceso de aprobación.
2. Oficiar al concesionario la aprobaciòn de pòlizas.
3. Informe de cierre</t>
  </si>
  <si>
    <t>MEDIDAS PREVENTIVAS
1. Continuar con la aplicación del  procedimiento de aprobacion de pólizas No. GCSP-P-012.
2. Oficio 
INFORME DE CIERRE
3. Informe de cierre</t>
  </si>
  <si>
    <r>
      <rPr>
        <b/>
        <sz val="11"/>
        <rFont val="Calibri"/>
        <family val="2"/>
      </rPr>
      <t>Hallazgo No. 14. Administrativo con presunta incidencia disciplinaria. Oportunidad del contrato de interventoría Contecar.</t>
    </r>
    <r>
      <rPr>
        <sz val="11"/>
        <rFont val="Calibri"/>
        <family val="2"/>
        <scheme val="minor"/>
      </rPr>
      <t xml:space="preserve">
No se realizó oportunamente la selección del interventor por parte del INCO, presentándose un desfase de las inversiones en interventoría de obras civiles para el período comprendido entre 2009 y 2011. Dejando de contratar el valor de US$538.843.00 en interventoría de obras civiles ejecutadas en los tres (3) primeros años  de la Concesión Portuaria No.003, al no realizarse oportunamente la selección del interventor por parte del INCO, desconociendo lo establecido en el artículo 8º de la resolución No. 606 de 2008 que otorga la concesión y la cláusula 8º del Contrato de Concesión portuaria No.003 de 2008.</t>
    </r>
  </si>
  <si>
    <t>Falta de gestión y oportunidad en el control técnico, financiero, administrativo, ambiental y operativo del contrato de concesión, durante las vigencias de 2009 a 2011, al no contar con una interventoría de las obras construidas  en inversiones realizadas.</t>
  </si>
  <si>
    <t>Se presenta una deficiencia administrativa con presunta incidencia disciplinaria, por el incumplimiento de lo establecido en el art. 8 de la Resolución 606 de 2008, así como la cláusula 8 del contrato de concesión portuaria 003 de 2008, el art. 3 numeral 3.19 del Decreto No. 1800 de 2003 y el art. 26 de la Ley 80 de 1993.</t>
  </si>
  <si>
    <t>Explicar la contrataciòn de interventorìa externa de Contecar.</t>
  </si>
  <si>
    <t>Determinar la oportunidad en la contratación de la interventoría.</t>
  </si>
  <si>
    <t>1. Aportar los antecedentes que dieron origen a la contratación de la interventoría.
2. Aportar el contrato de interventorìa.
3. Aportar el manual de supervisión y de interventoría.
4. Aportar manual de contratación.
5. Aportar contrato estàndar de estructuraciòn que incluye la incorporaciòn de interventorìa.
6. Informe de cierre</t>
  </si>
  <si>
    <t>MEDIDAS CORRECTIVAS
1. Antecedentes
2. Contrato de interventorìa.
MEDIDAS PREVENTIVAS
3. Manual de supervisión y de interventoría existentes.
4. Manual de contratación existente.
5. Contrato estàndar de estructuraciòn
INFORME DE CIERRE
6. Informe de cierre</t>
  </si>
  <si>
    <r>
      <rPr>
        <b/>
        <sz val="11"/>
        <rFont val="Calibri"/>
        <family val="2"/>
      </rPr>
      <t xml:space="preserve">Hallazgo No. 15. Administrativo con presunta incidencia disciplinaria. Planeación contractual Contrato 10 de 2010 Reficar.
</t>
    </r>
    <r>
      <rPr>
        <sz val="11"/>
        <rFont val="Calibri"/>
        <family val="2"/>
      </rPr>
      <t xml:space="preserve">La suscripción de los otrosí Nos. 1 de fecha 31 de diciembre de 2015, y el otrosí No. 2 de fecha 31 de diciembre de 2015 del contrato de Concesión Portuaria No. 10 de 2010 generó </t>
    </r>
    <r>
      <rPr>
        <sz val="11"/>
        <rFont val="Calibri"/>
        <family val="2"/>
        <scheme val="minor"/>
      </rPr>
      <t xml:space="preserve"> cambios en el destino de las inversiones y ajustes técnicos, haciendo evidente la deficiente planeación contractual desarrollada por el Concesionario y aceptados por la entidad en su momento, debido a que el Concesionario tenía que realizar la  construcción de un muelle para el trasbordo del coque por valor de  USD 32 millones. Estas obras tenían que ser realizadas entre los años 2010 y 2013, las cuales no se ejecutaron.</t>
    </r>
  </si>
  <si>
    <t>Se generó un riesgo al invertir recursos en obras que pudieron haberse subutilizado, comprometiendo la efectividad de los recursos y configurando una presunta violación al principio de planeación en la gestión contractual.</t>
  </si>
  <si>
    <t>Violación del principio de planeación a la gestión contractual, de acuerdo con lo contemplado en los numerales 3, 5, y 7 de artículo 25, numerales 1 y 3 del artículo 26 de la Ley 1474 de 2001 y artículo 34 de la Ley 734 de 2000</t>
  </si>
  <si>
    <t xml:space="preserve">Analizar con base en los procedimientos de estructuración y de modificación contractual, la oportuna aplicación de los mismos. </t>
  </si>
  <si>
    <t>Evidenciar el cumplimiento del tràmite y procedimientos de modificaciòn de las concesiones portuarias.</t>
  </si>
  <si>
    <t>1. Informe integral (tècnico, jurìdico y financiero) que justifique y fundamente la modificacion al contrato de concesiòn No. 010 DE 2010.
2. Aportar otrosìes modificatorios.  
3. Aportar el procedimiento de estructuración
4. Aportar procedimiento de modificación contractual.
5. informe de cierre</t>
  </si>
  <si>
    <t>MEDIDAS CORRECTIVAS
1. Informe integral 
2. Otrosìes
MEDIDAS PREVENTIVAS
3. Procedimiento de estructuración existente.
4. Procedimiento de modificación contractual existente.
INFORME DE CIERRE
5. informe de cierre</t>
  </si>
  <si>
    <r>
      <t xml:space="preserve">Hallazgo No. 1. Administrativo - Plan Maestro del Aeropuerto Internacional El Dorado.
</t>
    </r>
    <r>
      <rPr>
        <sz val="11"/>
        <rFont val="Calibri"/>
        <family val="2"/>
        <scheme val="minor"/>
      </rPr>
      <t>Las obras contempladas en el Plan Maestro del Aeropuerto Internacional El Dorado para ser ejecutadas entre 2012 y 2016, presentan baja ejecución.</t>
    </r>
  </si>
  <si>
    <t>Demoras presentadas en la entrega de predios y de igual forma a la disponibilidad de ventana operacional para la realización de trabajos en pista.</t>
  </si>
  <si>
    <t>Incidencia en la adecuada prestación del servicio aeroportuario, en términos de continuidad y oportunidad.</t>
  </si>
  <si>
    <t>Se adelantaran las Gestiones necesarias para  la contratación de la  construcción de la etapa 2,3 y 4 de terminal y plataforma como obra complementaria en concordancia con el plan maestro.  Para el avance  de las obras ya contratadas, se solicitará  al concesionario mejorar los tiempos con el ajuste de los cronogramas aprobados.</t>
  </si>
  <si>
    <t xml:space="preserve">Desarrollar la infraestructura Aeroportuaria del Dorado atendiendo los lineamientos del plan maestro  </t>
  </si>
  <si>
    <t>1. Priorizar y programar de acuerdo a la capacidad de adición en los contratos de concesión,  las obras necesarias atendiendo  los lineamientos del plan maestro. 2. Adelantar los gestiones contractuales necesarias para la contratación de la obras. 3. Fortalecer  seguimiento y control al seguimiento del cronograma de  obras en desarrollo para su normal ejecución.</t>
  </si>
  <si>
    <t>UNIDADES CORRECTIVAS
1. Informe diagnostico de necesidad y conveniencia de priorización de obras 
2. Documentos contractuales necesarios para la contratación de obra (otrosíes). 
3. Actas mensuales de reuniones de control de avance de obras - comité técnico. 
4. Informar de este hallazgo a la vicepresidencia de estructuración para que en futuras concesiones las obras a contratar se soporten en el plan maestro. 
5. Poner en conocimiento de la Aerocivil la importancia que tiene la entrega del Hangar de Inter a Avianca 
UNIDADES PREVENTIVAS
6. Manual de supervisión e interventoría. 
INFORME DE CIERRE
7. Informe de cierre</t>
  </si>
  <si>
    <t>Plan maestro aeroportuario</t>
  </si>
  <si>
    <r>
      <t xml:space="preserve">Hallazgo No. 2.  Administrativo - Avance de las obras correspondientes a la etapa de modernización y expansión del Aeropuerto Internacional El Dorado.
</t>
    </r>
    <r>
      <rPr>
        <sz val="11"/>
        <rFont val="Calibri"/>
        <family val="2"/>
        <scheme val="minor"/>
      </rPr>
      <t>Luego de realizar la verificación del avance de obras correspondientes a la etapa de modernización y expansión del Aeropuerto Internacional El Dorado y de acuerdo a información registrada por la interventoría técnica en su informe del mes de junio de 2016, se observa que existen obras que no han iniciado y actividades en ejecución que presentan atraso de acuerdo al cronograma de ejecución de obra establecido.</t>
    </r>
  </si>
  <si>
    <t>Aplazamiento en la demolición de la torre de control, la demora en la restitución de los hangares de Avianca y la ventana operacional disponible para trabajar en pista.</t>
  </si>
  <si>
    <t>Afectación a los niveles de servicio ofrecidos a los diferentes usuarios y generación de  menores ingresos para el Estado por infraestructura no disponible.</t>
  </si>
  <si>
    <t>Realizar la reprogramación de los subproyectos atrasados a través de otrosí.  Realizar el análisis técnico  para determinar el retraso de las obras en término de días  y  realizar el análisis financiero para  cuantificar el efecto financiero contractual, si lo hubiere.</t>
  </si>
  <si>
    <t xml:space="preserve">Cumplir con los fines establecidos en el contrato en los términos y plazos pactados </t>
  </si>
  <si>
    <t>1. Elaborar otrosí de reprogramación de obras   2. Hacer el análisis técnico a fin de determinar los días de retraso en el cronograma de obras 3) realizar el análisis financiero y jurídico  que justifique y  cuantifique si hubo un efecto económico por el desplazamiento del cronograma. 4) Fortalecer las gestiones de seguimiento y control.</t>
  </si>
  <si>
    <t xml:space="preserve">UNIDADES CORRECTIVAS
1. Otrosí de reprogramación. 
2. Concepto técnico 
3. Concepto financiero. 
4. Activar el proceso de cobro y/o mecanismo de solución de controversias, de ser procedente 
UNIDADES PREVENTIVAS
5. Manual de supervisión e Interventoría. 
INFORME DE CIERRE
6. Informe de cierre </t>
  </si>
  <si>
    <r>
      <t xml:space="preserve">Hallazgo No. 3. Administrativo - Diseños eléctricos CAT III - Pista norte.
</t>
    </r>
    <r>
      <rPr>
        <sz val="11"/>
        <rFont val="Calibri"/>
        <family val="2"/>
        <scheme val="minor"/>
      </rPr>
      <t>El concesionario a la fecha presenta atrasos en la ejecución de las obras por cuanto no se ha iniciado dichas  intervenciones eléctricas en las cabeceras de la pista Norte.</t>
    </r>
  </si>
  <si>
    <t xml:space="preserve">La Aerocivil solicitó el cambio de la categoría inicialmente requerida en CAT I a CAT III </t>
  </si>
  <si>
    <t>Atrasos en la ejecución de las obras.</t>
  </si>
  <si>
    <t>Determinar las obligaciones a cargo de cada uno de los intervinientes  para la ejecución  de esta obra (OPAIN - CODAD) y realizar la supervisión y control de la misma, con el animo que se haga dentro de los plazos contractualmente pactados.</t>
  </si>
  <si>
    <t>Cumplir con los fines de la contratación propuestos, a fin de que CAT III  quede operando dentro del término previsto contractualmente.</t>
  </si>
  <si>
    <t>1) Definir alcance de cada una de las partes 2) suscribir el documento necesario que contenga los compromisos adquiridos por las partes, determinando el valor y el plazo 3) supervisar la ejecución para que se realice en el plazo previsto</t>
  </si>
  <si>
    <t>UNIDADES CORRECTIVAS
1. Informes del Program Manager 
2. Otrosí 
UNIDADES PREVENTIVAS
3. Manual de Supervisión e Interventoría 
INFORME DE CIERRE
4. Informe de cierre</t>
  </si>
  <si>
    <r>
      <rPr>
        <b/>
        <sz val="11"/>
        <rFont val="Calibri"/>
        <family val="2"/>
      </rPr>
      <t xml:space="preserve">Hallazgo No. 4. Administrativo con presunta incidencia Disciplinaria - Procesos sancionatorios por incumplimiento del concesionario (Contrato de Concesión No. 6000169 O.K. de 2006).
</t>
    </r>
    <r>
      <rPr>
        <sz val="11"/>
        <rFont val="Calibri"/>
        <family val="2"/>
        <scheme val="minor"/>
      </rPr>
      <t>Se han elevado solicitudes de parte de la Gerencia Aeroportuaria a la Gerencia de Defensa Judicial para que se inicien los procesos sancionatorios por incumplimientos en el desarrollo del contrato de concesión, producto del informe de incumplimiento generado por la interventoría operativa, ambiental y de mantenimiento al mencionado contrato.
Estas solicitudes no han sido atendidas por la Gerencia de Defensa Judicial por cuanto no se han iniciado dichos procesos sancionatorios, debido a la complejidad del contrato de concesión, y a los laudos proferidos por tribunales de arbitramento que se han suscitado en la ejecución del contrato han desestimado las pretensiones para la imposición de multas y por los costos que genera la convocatoria de un tribunal.</t>
    </r>
  </si>
  <si>
    <t xml:space="preserve">No se está haciendo uso de las herramientas que nos da el ordenamiento jurídico para exigir el cumplimiento de las obligaciones del contratista </t>
  </si>
  <si>
    <t>Presuntamente acreedores a las sanciones previstas en la Ley 734 de 2002 (Código Único Disciplinario)</t>
  </si>
  <si>
    <t>Hacer uso de los mecanismos de conminación al contratista que prevé el contrato de concesión para el cumplimiento de sus obligaciones.</t>
  </si>
  <si>
    <t>No llegar a la instancia de los tribunales de arbitramento,  como único mecanismo para dirimir las controversias contractuales, dándole prevalencia de esta manera al procedimiento de multas establecido en el contrato.</t>
  </si>
  <si>
    <t>1) Remitir a Defensa Judicial el informe final para dar inicio al proceso sancionatorio. 2) iniciar el procedimiento sancionatorio. 3) Elaborar una guía metodológica para elaboración de informes y solicitudes de inicio de proceso sancionatorio.</t>
  </si>
  <si>
    <t xml:space="preserve">UNIDADES CORRECTIVAS
1. Informe final de interventoría para el inicio de proceso sancionatorio.
2. Inicio proceso sancionatorio.
UNIDADES PREVENTIVAS
3.  Diseñar Guía metodológica para el inicio de procesos sancionatorios .
4. Ajustar el Procedimiento GCSP-P-011 Declaración de incumplimientos, disminuciones en la remuneración, retenciones al recaudo de peaje y descuentos. 
5. Ajustar el Procedimiento GEJU-P-003 Imposición de multas y sanciones a concesionarios e interventorías.
6. Socialización de la Guía metodológica y procedimientos 
INFORME DE CIERRE  
7. informe de cierre </t>
  </si>
  <si>
    <t>Vicepresidencia de Gestión Contractual - Vicepresidencia Jurídica</t>
  </si>
  <si>
    <r>
      <t xml:space="preserve">Hallazgo No. 5. Administrativo con presunta incidencia disciplinaria - Contrato No. BO-AR-0011-04.
</t>
    </r>
    <r>
      <rPr>
        <sz val="11"/>
        <rFont val="Calibri"/>
        <family val="2"/>
        <scheme val="minor"/>
      </rPr>
      <t xml:space="preserve">Al concesionario, como cesionario del contrato de arrendamiento, le correspondía velar que Avianca devolviera los citados inmuebles para continuar con las obras en este lugar, ya que de acuerdo al objeto del contrato de concesión, en el área donde está ubicado este inmueble, estaban programadas algunas obras, las cuales no han podido ser ejecutadas debido a que no ha sido devuelto. </t>
    </r>
  </si>
  <si>
    <t xml:space="preserve">En la etapa previa al proceso contractual, que finalizó con las suscripción del contrato de concesión no se previó la solución efectiva para dar vía a las obras allí programadas en el tiempo establecido. </t>
  </si>
  <si>
    <t>Desplazamiento del cronograma de la etapa de modernización y expansión, con la correspondiente afectación financiera dado el costo económico que representa el valor del dinero en el tiempo.</t>
  </si>
  <si>
    <t>Prever dentro del proceso de  estructuración de los contratos de concesión los mecanismos idóneos que permitan que la entrega de predios sea posible hacerla dentro de los términos que haga posible al  futuro contratista cumplir oportunamente las obligaciones del contrato.</t>
  </si>
  <si>
    <t>Cumplir con los fines de la contratación Estatal para que se desarrollen en los plazos previstos.</t>
  </si>
  <si>
    <t>Informe de antecedentes y estado actual de la entrega del bien objeto del hallazgo.
Informe de la debida diligencia. 
Prever y documentar las soluciones 
Procedimiento de estructuración aeroportuario.  manual de contratación de la Entidad  
Informe de cierre</t>
  </si>
  <si>
    <t xml:space="preserve">UNIDADES CORRECTIVAS
1. Informe de antecedentes y estado actual
UNIDADES DE MEDIDA PREVENTIVA
2. Informe debida diligencia
3. Manual de contratación 
4. Procedimiento estructuración aeroportuario
INFORME DE CIERRE
5. Informe de cierre </t>
  </si>
  <si>
    <r>
      <t xml:space="preserve">Hallazgo No. 6. Administrativo e Indagación Preliminar - Explotación económica contrato de arrendamiento del puente aéreo. Contrato No. BO-AR-0011-04.
</t>
    </r>
    <r>
      <rPr>
        <sz val="11"/>
        <rFont val="Calibri"/>
        <family val="2"/>
        <scheme val="minor"/>
      </rPr>
      <t xml:space="preserve">El Concesionario, la AERONAUTICA CIVIL y la ANI como subrrogataría del contrato de Concesión, éstas últimas representantes del Estado, a la fecha no han actuado de manera efectiva con el fin de mejorar las condiciones contractuales del Estado en el Contrato No. BO-AR-0011-04, a pesar que el Contrato de Arrendamiento del terminal Puente Aéreo fue cedido al Concesionario en el 2007
</t>
    </r>
  </si>
  <si>
    <t>A 30 de junio de 2016 la ejecución del contrato se encuentra en las mismas condiciones económicas en las que fue pactado antes de la entrega. Por otra parte se hace evidente una gestión antieconómica por parte de los actores encargados de la protección de los recursos públicos, los cuales son responsables tanto por acción como por omisión.</t>
  </si>
  <si>
    <t xml:space="preserve">Situación que no es favorable ni para el Estado ni para el Concesionario, es así como la ganancia de la explotación comercial del inmueble, los cuales deberían ser parte de los ingresos no regulados, quedan en poder del particular arrendatario de inmueble </t>
  </si>
  <si>
    <t xml:space="preserve">Crear un mecanismo de verificación y análisis de futuros ingresos producto de negocios conexos a los contratos de concesión que se desarrollen a futuro, de tal manera que el Estado no deje de percibir ingresos por actividades que no visualizó y el privado se esta lucrando de ellas. </t>
  </si>
  <si>
    <t>Buscar una adecuada asignación de recursos tanto para el privado como para el Estado.</t>
  </si>
  <si>
    <t>Informe de antecedentes y estado actual de la explotación económica.
Informe de la debida diligencia en futuros proyectos de concesión aeroportuaria.
Prever y documentar las soluciones 
Procedimiento de estructuración aeroportuario.  manual de contratación de la Entidad  
Informe de cierre</t>
  </si>
  <si>
    <t xml:space="preserve">UNIDADES CORRECTIVAS
1. Informe de antecedentes y estado actual de explotación económica.
UNIDADES DE MEDIDA PREVENTIVA
2. Informe debida diligencia en futuros proyectos de concesión aeroportuaria.
3. Manual de contratación 
4. Procedimiento estructuración aeroportuario
INFORME DE CIERRE
5. Informe de cierre </t>
  </si>
  <si>
    <r>
      <t xml:space="preserve">Hallazgo No. 7.  Administrativo - Costas y gastos del proceso.
</t>
    </r>
    <r>
      <rPr>
        <sz val="11"/>
        <rFont val="Calibri"/>
        <family val="2"/>
        <scheme val="minor"/>
      </rPr>
      <t>En cumplimiento de las cláusulas contractuales se adelantaron tribunales de arbitramento, cuya definición en laudo arbitral en un alto porcentaje de los casos, se a decidido contrario a los intereses de las entidades estatales, como se ha evidenciado en diferentes procesos auditores especialmente en el sector transporte y en casos como en el</t>
    </r>
    <r>
      <rPr>
        <b/>
        <sz val="11"/>
        <rFont val="Calibri"/>
        <family val="2"/>
      </rPr>
      <t xml:space="preserve"> </t>
    </r>
    <r>
      <rPr>
        <sz val="11"/>
        <rFont val="Calibri"/>
        <family val="2"/>
        <scheme val="minor"/>
      </rPr>
      <t>tribunal con fallo del 4 de agosto de 2015 corregido el 7 de septiembre del mismo año, aunque parte de la decisión fue favorable a la ANI condenando al concesionario al pago de $112 millones; se condena al Estado a reconocer por concepto de costas y agencias en derecho una suma de $1.280 millones, sin que se vislumbre una congruencia lógica, entre el monto determinado para el resarcimiento de las pretensiones del laudo, frente a la exorbitante suma determinada para el reconocimiento de costas al concesionario.</t>
    </r>
  </si>
  <si>
    <t xml:space="preserve">El sistema de decisión en equidad de carácter privado, en la mayoría de las veces ha sido desfavorable para el Estado, desbordando su utilización, llevando a su decisión hasta la más simple discrepancia, qué la mayor de las veces, es decidida a favor de los intereses privados.
</t>
  </si>
  <si>
    <t xml:space="preserve">En muchas ocasiones los entes involucrados en este tipo de procedimientos, prefieren adelantar procesos conciliatorios a pesar de la claridad del incumplimiento en el desarrollo contractual  por parte del concesionario, convirtiendo esta figura en una herramienta más onerosa para el Estado que impacta de manera negativa las finanzas de las concesiones.
</t>
  </si>
  <si>
    <t>Interponer los recursos de ley contra providencias que fijen costas.</t>
  </si>
  <si>
    <t>Propender por la defensa de los recursos del Estado.</t>
  </si>
  <si>
    <t>1. Informe defensa judicial respecto a condena en costas.</t>
  </si>
  <si>
    <t>1. Informe</t>
  </si>
  <si>
    <t>Costos y gastos del proceso</t>
  </si>
  <si>
    <r>
      <t xml:space="preserve">Hallazgo No. 8. Administrativo - Suscripción del otrosí No. 7 de 2012
</t>
    </r>
    <r>
      <rPr>
        <sz val="11"/>
        <rFont val="Calibri"/>
        <family val="2"/>
        <scheme val="minor"/>
      </rPr>
      <t>De las situaciones expuestas se concluye que la suscripción del Delta contradice la esencia del contrato, por cuanto el concesionario en la propuesta que lo hizo ganador planteó una contraprestación tal, que cubriera la inversión y la que unida a la explotación comercial cubriera costos y gastos y alcanzara para que las dos partes recibieran una utilidad denominada Contraprestación. En ningún momento se contempló que la Nación hiciera aportes en efectivo como así se estimó posteriormente en el Delta.</t>
    </r>
  </si>
  <si>
    <t>El concesionario se comprometía a ejecutar el contrato de concesión con la certeza que estaba cubierta la inversión necesaria para el cumplimiento contractual.</t>
  </si>
  <si>
    <t xml:space="preserve">La suscripción del delta contradice la esencia del contrato pues la propuesta que lo hizo ganador, planteó una contraprestación que cubriera la inversión y que no permitiera que la nación hiciera aportes en efectivo. </t>
  </si>
  <si>
    <t>la Agencia requerirá al concesionario OPAIN que  cuando presente futuras obras complementarias, identifique y liste, a la luz del contrato de concesión y los apéndices, que dichas nueva obras  no hacen parte de sus obligaciones contractuales.</t>
  </si>
  <si>
    <t>Identificar la necesidad de realizar obras complementarias que no estén dentro del contrato de concesión.</t>
  </si>
  <si>
    <t>1. Informe que indique la necesidad de obras complementarias por fuera de la etapa de modernización, teniendo en cuenta el crecimiento desbordado.</t>
  </si>
  <si>
    <t xml:space="preserve">UNIDADES CORRECTIVAS
1. Informe de antecedentes y estado actual de explotación económica.
UNIDADES DE MEDIDA PREVENTIVA
2. Informe necesidad obras complementarias 
INFORME DE CIERRE
3. Informe de cierre </t>
  </si>
  <si>
    <r>
      <t xml:space="preserve">Hallazgo No. 9. Administrativo con presunta incidencia Disciplinaria y Fiscal - Base de liquidación de la Contraprestación incluido el pago del 4% Extensión de etapa de modernización y expansión.
</t>
    </r>
    <r>
      <rPr>
        <sz val="11"/>
        <rFont val="Calibri"/>
        <family val="2"/>
        <scheme val="minor"/>
      </rPr>
      <t>Desde el año 2012 fecha en la cual se activó la etapa de modernización y expansión, el concesionario viene liquidando la contraprestación a favor del estado establecida en el cláusula 60, sobre una base del 96% del total de los ingresos brutos, como resultado del descuento previo del 4% correspondiente a la cláusula 24. Esta situación está afectando los recursos de la nación, ya que a 30 de junio de 2016, el estado ha dejado de percibir por concepto de contraprestación, un valor de $40.548.3 millones</t>
    </r>
  </si>
  <si>
    <t xml:space="preserve">Incumplimiento de la cláusula 60 del contrato, al verse disminuida la base de liquidación del 100% al 96% de los ingresos regulados y no regulados. </t>
  </si>
  <si>
    <t>Violación del Estatuto General de Contratación y de los artículos 4, 5, y 6 de la Ley 610 de 2001 y presunto detrimento del patrimonio público por un valor de $40.548.3 millones.</t>
  </si>
  <si>
    <t>Dado que es cosa juzgada y fallada, aplicar el contenido del fallo.</t>
  </si>
  <si>
    <t>Aplicar contenido del fallo</t>
  </si>
  <si>
    <t>Aclaración de las situaciones que dieron origen al hallazgo.</t>
  </si>
  <si>
    <t>MEDIDAS CORRECTIVAS
1. Laudo arbitral 
2. Concepto abogado externo. 
INFORME DE CIERRE
3. Informe de cierre</t>
  </si>
  <si>
    <r>
      <t xml:space="preserve">Hallazgo No. 10. Administrativo con presunta incidencia Disciplinaria y Fiscal - Recursos contrato arrendamiento OP-COM-AE-09
</t>
    </r>
    <r>
      <rPr>
        <sz val="11"/>
        <rFont val="Calibri"/>
        <family val="2"/>
        <scheme val="minor"/>
      </rPr>
      <t>La Nación ha dejado de percibir recursos a 31 de diciembre de 2015, por valor de $ 1.877 millones de pesos, correspondientes al cálculo del 4% por la explotación comercial del nuevo terminal de carga como consecuencia de la ejecución del contrato P-COM-AE-09, suscrito entre el concesionario y el operador del Terminal de Carga del aeropuerto El Dorado.</t>
    </r>
  </si>
  <si>
    <t>Incumplimiento de la cláusula 60 del contrato, por no depositar el valor completo correspondiente al 4% de los ingresos regulados y no regulados durante el período de extensión de la etapa de modernización y expansión.</t>
  </si>
  <si>
    <t>Presunta violación del Estatuto General de Contratación y de los artículos 4, 5, y 6 de la Ley 610 de 2001 y presunto detrimento del patrimonio público por un valor de $1.877.4 millones.</t>
  </si>
  <si>
    <t>MEDIDAS CORRECTIVAS
1. Laudo arbitral 
2. Concepto abogado externo. 
INFORME DE CIERRE
3.  informe de cierre</t>
  </si>
  <si>
    <r>
      <t xml:space="preserve">Hallazgo No. 11 Administrativo con presunta incidencia Disciplinaria - Obligaciones Contractuales - INVENTARIO
</t>
    </r>
    <r>
      <rPr>
        <sz val="11"/>
        <rFont val="Calibri"/>
        <family val="2"/>
      </rPr>
      <t xml:space="preserve">A septiembre de 2016, se sigue incumpliendo con las obligaciones plasmadas en el Contrato de Concesión No. 6000169O.K. del 12 de 2006, por cuanto aún la Concesión no cuenta con un "Inventario de Bienes de la Concesión", a pesar de haber transcurrido más de diez años desde su firma.
</t>
    </r>
  </si>
  <si>
    <t>Los listados de bienes entregados por el concesionario no cumplen con las características de un Inventario.</t>
  </si>
  <si>
    <t>Contravención del párrafo 2 del Parágrafo 3 del Artículo 84, y artículo 86 de la Ley 1474 del 2011.</t>
  </si>
  <si>
    <t>1. Obtener el inventario de bienes, construcciones, muebles y equipos actualizados en los términos establecidos en la Clausula 54.3.
2. Exigir a la interventoría un informe donde denote el cumplimiento o no por parte del concesionario de esta obligación, toda vez que es responsabilidad de la interventoría verificar el cumplimiento de esta obligación.</t>
  </si>
  <si>
    <t xml:space="preserve">Obtener el inventario bienal de la concesión actualizado de conformidad con la clausula 54.3 del contrato de concesión. </t>
  </si>
  <si>
    <t>1. Solicitar a la interventoría verifique e informe si el inventario bienal entregado por el concesionario cumple o no con lo estipulado  en el contrato de concesión.
2. Activación de proceso de presunto incumplimiento del interventor y/o el concesionario, según sea el caso.</t>
  </si>
  <si>
    <t>UNIDADES CORRECTIVAS
1. Inventario bienal actualizado.
2. Informe de interventoría.
3. Constancia de inicio de proceso de presunto incumplimiento.
UNIDADES PREVENTIVAS
4. Manual de Interventoría y Supervisión
INFORME DE CIERRE
5. Informe de cierre</t>
  </si>
  <si>
    <t>Falta inventario aeropuerto</t>
  </si>
  <si>
    <r>
      <t xml:space="preserve">Hallazgo No. 12 Administrativo con presunta incidencia disciplinaria - Actas Mensuales de los Ingresos Generados por Derecho de Pista del Otrosí No. 4 de julio de 2015
</t>
    </r>
    <r>
      <rPr>
        <sz val="11"/>
        <rFont val="Calibri"/>
        <family val="2"/>
        <scheme val="minor"/>
      </rPr>
      <t xml:space="preserve">Se observa que no existen Actas Mensuales de los Ingresos Generados por Derecho de Pista, donde se deje constancia de las operaciones mensuales por cada uno de los diferentes conceptos aeroportuarios, entre otros: Operaciones No identificadas, Ocasionales Impagadas y las recaudadas de meses anteriores, tal como lo venía haciendo la interventoría que terminó en agosto de 2015, con el fin de verificar el ingreso mensual y el beneficiario del mismo.
</t>
    </r>
  </si>
  <si>
    <t>Lo anterior se evidencia en los informes de interventoría y en el oficio de respuesta de la ANI Rad Salida No. 2016-309-028729-1 del 16 de septiembre de 2016, generando un riesgo en las operaciones facturadas del respectivo mes, e incertidumbre en la información dada a conocer por el Concesionario.</t>
  </si>
  <si>
    <t>Contraviniendo presuntamente la cláusula Décima Octava - Remuneración (18.1)  del Otrosí No. 4 y la cláusula 2.1 de las obligaciones del interventor del contrato 761 de 2015, concordante con el Artículo 84 de la Ley 1474 de 2011 "Facultades y deberes de los supervisores y los interventores"</t>
  </si>
  <si>
    <t>Realizar  mesas de trabajo entre la Interventoría, Codad y la ANI,  con la participación de la Aerocivil para conciliar las actas de verificación mensuales por ingreso de Pista hasta septiembre de 2016; para los meses siguientes se realizarán entre los primeros 15 días del mes en comité de conciliación de información.</t>
  </si>
  <si>
    <t>Obtener una información oportuna y veraz mensualmente para la liquidación de la contraprestación.</t>
  </si>
  <si>
    <t>1. Convocar y realizar las mesas de trabajo para la conciliación de las actas mensuales.
2. Suscribir el acta respectiva.
3. Informar a la AEROCIVIL del hallazgo para su participación en las mesas de trabajo para la conciliación de las actas mensuales.
4. Trasladar a la AEROCIVIL el contenido de este hallazgo, donde esta entidad participa.
5. Comunicación a la OCI sobre el traslado del hallazgo.</t>
  </si>
  <si>
    <t>MEDIDAS CORRECTIVAS
1. Convocatoria a las mesas.
2. Acta  respectiva.
3. Oficio informando a la AEROCIVIL la existencia del hallazgo para las mesas de trabajo.
4. Trasladar a la AEROCIVIL el contenido de este hallazgo, donde esta entidad participa.
5. Comunicación a la OCI sobre el traslado del hallazgo.
MEDIDA PREVENTIVA
6. Manual de Interventoría y Supervisión
INFORME DE CIERRE
7. Informe de Cierre</t>
  </si>
  <si>
    <r>
      <t xml:space="preserve">Hallazgo No. 13. Administrativo con presunta incidencia Disciplinaria y Fiscal - Avance de obras del otrosí No. 4 del 6 de julio de 2015 del Contrato 0110 O.P.  de 1995
</t>
    </r>
    <r>
      <rPr>
        <sz val="11"/>
        <rFont val="Calibri"/>
        <family val="2"/>
        <scheme val="minor"/>
      </rPr>
      <t>Al verificar el avance de las obras se observa que no se han ejecutado conforme a lo programado en el Anexo 3 y en el modelo financiero del otrosí No. 4, ya que a septiembre de 2016 y según los informes de interventoría y de supervisión, las obras presentan un avance de 63,05% y según lo programado en el modelo financiero, el porcentaje de avance de la inversión a la misma fecha debería ser del 94,49%.</t>
    </r>
  </si>
  <si>
    <t>No sensibilización del modelo financiero con el impacto económico generado por los atrasos en la ejecución de las obras del otrosí No. 4</t>
  </si>
  <si>
    <t>Posible desequilibrio de la ecuación contractual en contra de los intereses del Estado, al reconocerle al Concesionario un mayor valor de la inversión medido en valor presente de $3.357.78 millones de enero de 2015. Contraviniendo presuntamente lo establecido en los artículos 4,25 y 26 de la Ley 80 de 1993.</t>
  </si>
  <si>
    <t>Realizar la reprogramación de los subproyectos atrasados del otrosí No.04  e iniciar la estructuración  de un otrosí con la nueva programación de obras y la ingeniería financiera para determinar si hubo desequilibrio de la ecuación contractual.</t>
  </si>
  <si>
    <t>Actualizar el modelo financiero de acuerdo al avance real de las obras estipuladas en el otrosí 4.</t>
  </si>
  <si>
    <t>1. Informe de interventoría de avance de obras que incluya el  concepto técnico de la interventoría que confirme y cuantifique el retraso en el cronograma. 
2. Concepto financiero que cuantifique el efecto financiero causado por el retraso en el cronograma de obras. 
3. Activación del proceso de cobro o mecanismo de solución de controversias.
4. Manual de Interventoría y Supervisión
5. Informe de cierre</t>
  </si>
  <si>
    <t>UNIDADES CORRECTIVAS
1. Informe de interventoría. 
2. Concepto financiero.
3. Activación del proceso de cobro.
UNIDADES PREVENTIVAS
4. Manual de Interventoría y Supervisión
INFORME DE CIERRE
5. Informe de cierre</t>
  </si>
  <si>
    <r>
      <t xml:space="preserve">Hallazgo No. 14. Administrativo con presunta incidencia disciplinaria - Estado de la pista norte.
</t>
    </r>
    <r>
      <rPr>
        <sz val="11"/>
        <rFont val="Calibri"/>
        <family val="2"/>
        <scheme val="minor"/>
      </rPr>
      <t>En visita de inspección a la pista se observó que presenta daños en el pavimento; igualmente la Interventoría ha informado que la pista no cumple con la resistencia a la fricción ni con el índice de perfil; se observaron zonas de seguridad con escombros; y se observó que las balizas identificadas BO3-2 y BO3-3 se encontraba con baja luminosidad y la baliza BO3-12 se encontraba dañada, igualmente, el eje de pista no tiene luces,  las cuales han sido informadas con cortes periódicos por parte de la interventoría, sin que la entidad haya efectuado los correctivos que agilizaran los mecanismos para la conminación del contratista en su cumplimiento.</t>
    </r>
  </si>
  <si>
    <t>Deficiencias en el cumplimiento de las obligaciones de mantenimiento por parte del concesionario.</t>
  </si>
  <si>
    <t>Contraviniendo presuntamente lo establecido en el párrafo 2 del parágrafo 3 del artículo 84 de la ley 1474 y el artículo 5 de la ley 80 de 1993.</t>
  </si>
  <si>
    <t xml:space="preserve">Supervisar y requerir el cumplimiento contractual de mantenimiento por parte del concesionario de los mantenimientos pactados contractualmente.  </t>
  </si>
  <si>
    <t>Verificar que con la repavimentación de la pista de vuelo y sus carreteos se subsana todo lo observado por la CGR. 2. Lograr que el concesionario realice oportunamente los mantenimientos a que esta obligado contractualmente</t>
  </si>
  <si>
    <t xml:space="preserve">1.Informe mensual de interventoría y supervisión en el cumplimiento de los mantenimientos de las pistas a cargo del concesionario. 
2 Informe de la interventoría que evidencie el cumplimiento las especificaciones técnica  de la pista de acuerdo a la normatividad establecida.
3. Concepto técnico que confirme y cuantifique el retraso en el cronograma 
4. Concepto financiero que cuantifique el efecto financiero causado por el retraso en el cronograma.
5. Activación proceso de cobro, si a ello hubiere lugar
6. Manual de Interventoría y Supervisión
7. Informe de Cierre
</t>
  </si>
  <si>
    <t>UNIDADES DE MEDIDA CORRECTIVAS
1. Informe mensual de interventoría. 
2. Informe de interventoría estado de pista. 
3. Concepto técnico. 
4. Concepto financiero. 
5. Activación proceso de cobro, si a ello hubiere lugar
UNIDADES PREVENTIVAS
6. Manual de Interventoría y Supervisión
INFORME DE CIERRE
7. Informe de Cierre</t>
  </si>
  <si>
    <r>
      <t xml:space="preserve">Hallazgo No. 15. Administrativo con presunta incidencia Disciplinaria y Fiscal - Mantenimiento rutinario y periódico de la Concesión Contrato 0110 O-P 1995 y otrosí No. 4 de 2015. 
</t>
    </r>
    <r>
      <rPr>
        <sz val="11"/>
        <rFont val="Calibri"/>
        <family val="2"/>
        <scheme val="minor"/>
      </rPr>
      <t>Se observaron las vías perimetrales y los cerramientos con daños, secciones de malla averiados, no presenta alineamiento vertical, no se ha dado mantenimiento a la pintura, las vías presentan baches, no se han conformado las cunetas, los jarillones presentan sectores sin empradización y otros con falta de rocería; la vía de acceso a CATAM presenta falta de mantenimiento de conformidad al pliego de condiciones, situación que conlleva, ante la ausencia de correctivos y medidas conminatorias, a un detrimento por la suma de US 300.000 de 1994,correspondiente a $1.266.384.570 (pesos de septiembre de 2016), valor de la inversión en mantenimiento de la oferta financiera del Concesionario.</t>
    </r>
  </si>
  <si>
    <t xml:space="preserve">Incumplimiento de las obligaciones contractuales por parte del concesionario, sin que la entidad haya efectuado los correctivos y aplicara los mecanismos para la conminación del contratista en el cumplimiento de las obras de mantenimiento. </t>
  </si>
  <si>
    <t xml:space="preserve">Contraviniendo presuntamente lo establecido en los artículos 4 y 5 de la Ley 80 de 1993, en el párrafo 2 del parágrafo 3 del artículo 84 de la Ley 1474 de 2011, concordante con el artículo 86 de la Ley 1474 de 2011 y cláusula 26 numeral 26.2 del contrato de concesión.
</t>
  </si>
  <si>
    <t xml:space="preserve">Firmar actas de compromisos determinando los alcances correctivos por parte de Alfonso Marmolejo, Opain, CODAD, Alpha Mike y demás actores  que utilizan las vías perimetrales, ejecutan actividades en franjas de seguridad, intervienen las zonas de pistas y ejecutan actividades en las áreas de zonas verdes aledañas a la zonas aeroportuarias. Requerir el  cumplimiento contractual de todas las actividades de mantenimiento aplazadas y por diferentes causas pactadas a cargo de CODAD. </t>
  </si>
  <si>
    <t xml:space="preserve">Dar claridad de las obligaciones que le asisten a los diferentes actores que intervienen y van a intervenir en las zonas concesionadas. </t>
  </si>
  <si>
    <t xml:space="preserve">1. Desarrollar las mesas de trabajo mensual y suscribir las actas de vecindad estableciendo los alcances de cada interviniente en las áreas concesionada.
2. Realizar las mesas de seguimiento a los compromiso entre las partes .
3. Informe integral que aclare el valor dejado de ejecutar por concepto de mantenimiento a fines de tomar las medidas de compensación o cobro a que haya lugar.
</t>
  </si>
  <si>
    <t>MEDIDAS CORRECTIVAS
1. Actas suscritas de vecindad.
2. Actas  de seguimiento. 
3. informe integral 
4. Activación de proceso de cobro, si a ello hubiere lugar
MEDIDAS PREVENTIVAS
5. Manual de Interventoría y Supervisión
INFORME DE CIERRE
6. informe de cierre</t>
  </si>
  <si>
    <r>
      <t>Hallazgo No. 16. Administrativo con presunta incidencia Disciplinaria y Fiscal - Repavimentaciones pista norte.</t>
    </r>
    <r>
      <rPr>
        <sz val="11"/>
        <rFont val="Calibri"/>
        <family val="2"/>
      </rPr>
      <t xml:space="preserve">
El laudo arbitral del 21 de noviembre de 2006, determinó que el concesionario CODAD está obligado y por lo tanto debe ejecutar tres (3) repavimentaciones a la pista  (cada 6 años), es decir la primera en 2002, la segunda en 2008 y la tercera en el 2014, pero se realizaron, la primera en 2003, la segunda en 2009 y la tercera se está realizando en 2016. Presentándose desplazamiento del cronograma de mantenimiento y configurándose un posible detrimento patrimonial por valor de US$114.192,07 (dólares de diciembre de 1994) por el menor valor de la inversión.</t>
    </r>
  </si>
  <si>
    <t xml:space="preserve">Desplazamiento en el cronograma de obras de mantenimiento, y por la diferencia en el valor presenta de la inversión descontada con la TIR pactada del 25,17%, sin que se hubieran tomado acciones correctivas al respecto. No hay coherencia  entre los planeado y lo ejecutado lo que genera desplazamiento en el cronograma de obras </t>
  </si>
  <si>
    <t xml:space="preserve">Contraviniendo presuntamente lo establecido en los artículos 4 y 5 de la Ley 80 de 1993, en el párrafo 2 del parágrafo 3 del artículo 84 de la Ley 1474 de 2011, concordante con el artículo 86 de la Ley 1474 de 2011 y cláusula 26 numeral 26.2 del contrato de concesión.
Presunto detrimento del patrimonio del Estado en valor estimado $114,192,07 US de 1994 por el menor valor de la inversión producto del desplazamiento del cronograma  de obras </t>
  </si>
  <si>
    <t>Determinar el cumplimiento de la obligación contractual de la obra de repavimentación de la pista norte  y hacer un informe de análisis financiero para establecer el desequilibrio económico si existiere.</t>
  </si>
  <si>
    <t>Cumplir los objetivos de la contratación y defender los intereses del Estado.</t>
  </si>
  <si>
    <t>1. Suscribir el acta de recibo de la obra de repavimentación por parte de la interventoría en las condiciones técnicas previstas en el contrato y las normas existentes 
2. Realizar el análisis financiero al cronograma por desplazamiento  y en caso de resultar algún valor a favor del Estado conciliar con el concesionario.</t>
  </si>
  <si>
    <t>UNIDADES DE MEDIDA CORRECTIVA
1. Acta de recibo de obra de repavimentación. 
2. Concepto técnico que confirme y cuantifique el retraso en el cronograma.
3. Concepto financiero que cuantifique el efecto financiero causado por el retraso en el cronograma. 
4. Activación de proceso de cobro y/o mecanismo de controversias. 
UNIDADES PREVENTIVAS
5. Manual de Interventoría y Supervisión
INFORME DE CIERRE
6. Informe de cierre</t>
  </si>
  <si>
    <r>
      <t xml:space="preserve">Hallazgo No. 17. Administrativo con presunta incidencia Disciplinaria y Fiscal - Equipos etapa preoperativa.
</t>
    </r>
    <r>
      <rPr>
        <sz val="11"/>
        <rFont val="Calibri"/>
        <family val="2"/>
        <scheme val="minor"/>
      </rPr>
      <t xml:space="preserve">En el modelo financiero del Otrosí No. 4 de 2015, se observa la inclusión de gastos en la etapa preoperativa que corresponden a equipos que son necesarios con anterioridad a la operación. Equipos por valor de 3.111 millones de pesos constantes de enero de 2015 los cuales se establecieron para poder ejecutar las actividades de operación y mantenimiento de la siguiente manera: actividades obras civiles y actividades ayudas visuales.
Sin embargo, en la visita de la CGR, se requirió la información de la ubicación y los documentos que certificaran la compra de los equipos, tales como facturas, hoja de vida, entre otros, y a la fecha no se ha demostrado el cumplimiento del compromiso contractual de adquirir estos equipos, situación que se podría configurar en un presunto detrimento patrimonial del Estado por valor de $3.474,4 millones de septiembre de 2016. </t>
    </r>
  </si>
  <si>
    <t>A la fecha no se ha demostrado el cumplimiento del compromiso contractual de adquirir los equipos de la etapa properativa, así mismo, no se evidencia la gestión por parte de la Entidad, ni las acciones correctivas para que se dé cumplimiento al contrato.</t>
  </si>
  <si>
    <t xml:space="preserve">Contraviniendo presuntamente lo establecido en el párrafo 2 del parágrafo 3 del artículo 84 de la Ley 1474 de 2011, concordante con el artículo 86 de la Ley 1474 de 2011 y cláusula 26 numeral 26.2 del contrato de concesión.
</t>
  </si>
  <si>
    <t>Informe de la interventoría de verificación de los documentos soportes que acrediten la adquisición de los equipos de la etapa pre operativa así, como su concepto de si hubo o no incumplimiento contractual e iniciar los procesos sancionatorios. Fortalecer los procedimientos de interventoría y supervisión con los manuales de la ANI.</t>
  </si>
  <si>
    <t>Lograr que el concesionario cumpla sus obligaciones contractuales.</t>
  </si>
  <si>
    <t xml:space="preserve">1. Informe de interventoría que contenga concepto técnico de la adquisición de los equipos. 
2. Concepto jurídico de la interventoría que determine la obligación contractual de la adquisición de los equipos. 
3. Inicio de los procesos sancionatorios a que haya lugar.
4. Manual de supervisión e interventoría.
5. Informe de cierre. </t>
  </si>
  <si>
    <t xml:space="preserve">UNIDADES DE MEDIDAS CORRECTIVAS
1. Informe de interventoría. 
2. Concepto jurídico de abogado externo. 
3. Solicitud de inicio proceso sancionatorio. 
UNIDADES DE MEDIDA PREVENTIVA
4. Manual de Interventoría y Supervisión.
INFORME DE CIERRE
5. Informe de cierre </t>
  </si>
  <si>
    <r>
      <t xml:space="preserve">Hallazgo No. 18. Administrativo con presunta incidencia disciplinaria - Aspecto ambiental de canales.
</t>
    </r>
    <r>
      <rPr>
        <sz val="11"/>
        <rFont val="Calibri"/>
        <family val="2"/>
        <scheme val="minor"/>
      </rPr>
      <t>El contrato Tomo 2 Sección II del pliego de condiciones en el numeral 3.2.2 labores de mantenimiento de zonas de seguridad, drenajes y canales de la pista existente del aeropuerto El Dorado. Estas labores deben ejecutarse como mínimo cada seis meses. Sin embargo, en la visita de inspección de la CGR se observaron deficiencias en el mantenimiento de los canales, tales como, no retiro de la maleza; presencia de aguas servidas en los canales de agua lluvia, situaciones que afectan la operatividad de los canales y son fuente de contaminación.</t>
    </r>
  </si>
  <si>
    <t>Incumplimiento contractual de mantenimiento de los canales, afectando la operatividad de los mismos y convirtiéndolos en fuente de contaminación.</t>
  </si>
  <si>
    <t>Incumplimiento a lo establecido en la Ley 99 de 1993, en la licencia ambiental de la resolución 1330 de 1995 y en el contrato 0110 OP de 1995. situación que afectan la operatividad de los canales y son fuente de contaminación.</t>
  </si>
  <si>
    <t xml:space="preserve">Intensificar las inspecciones especiales para identificar los vertimientos de aguas servidas que generan estas contaminaciones. Iniciar proceso sancionatorio a que haya lugar. </t>
  </si>
  <si>
    <t xml:space="preserve">Cumplir la normatividad ambiental manteniendo los canales de forma adecuada </t>
  </si>
  <si>
    <t>1. Informe de la interventoría que registre el cumplimiento del concesionario al mantenimiento de los canales  
2. Informe de la Interventoría de las inspecciones Especiales que identifique los vertimientos que generan la contaminación de los canales 
3. Inicio de proceso sancionatorio, si a ello hubiere lugar. 4. Aplicar procedimientos del manual de supervisión e interventoría.</t>
  </si>
  <si>
    <t>UNIDADES CORRECTIVAS
1. Informe de interventoría. 
2. Informe especial de identificación. 
3. Solicitud de proceso sancionatorio. 
UNIDADES PREVENTIVAS
4. Manual de Interventoría y Supervisión.
INFORME DE CIERRE 
5. Informe de cierre</t>
  </si>
  <si>
    <r>
      <t xml:space="preserve">Hallazgo No. 19.  Administrativo con presunta incidencia Disciplinaria - Señalización de obra MIKE 2.
</t>
    </r>
    <r>
      <rPr>
        <sz val="11"/>
        <rFont val="Calibri"/>
        <family val="2"/>
        <scheme val="minor"/>
      </rPr>
      <t>El Plan de Seguridad Operacional Construcción de calle de rodaje MIKE 2, en el numeral 11. Especificaciones de cerramiento y señalización de obra, establece que, se utilizaran maletines debidamente arriostrados, complementados con luces de obstrucción color rojo, omnidireccionales debidamente fijadas localizadas según lo establece el RAC 14, sin embargo en la visita de inspección realizada por la CGR en septiembre de 2016, se observó que los maletines no se encuentran debidamente arriostrados y no se observaron las luces que establece el RAC14.</t>
    </r>
  </si>
  <si>
    <t xml:space="preserve">Incumplimiento contractual por la no aplicación de la medidas de seguridad operacional establecidas en el Rac 14, </t>
  </si>
  <si>
    <t>Afectación a la seguridad aeroportuaria y que presuntamente contraviene lo establecido por la Aerocivil en el RAC 14</t>
  </si>
  <si>
    <t xml:space="preserve">Revisar el cumplimiento a la normatividad establecidas en RAC 14,  garantizando la seguridad operacional. </t>
  </si>
  <si>
    <t>Cumplir los procedimientos exigidos en la normativa vigente sobre seguridad y protocolos aeroportuarios RAC 14.</t>
  </si>
  <si>
    <t>1. Conminar al concesionario al cumplimiento del RAC 14 en desarrollo de todas sus obras,  lo cual constará en el acta del comité técnico respectivo. 
2. Informe mensual de la interventoría de la verificación del cumplimiento por parte del Concesionario del RAC 14. 
3. Iniciar procesos de incumplimiento si a ello hubiera lugar.</t>
  </si>
  <si>
    <t>UNIDADES DE MEDIDA CORRECTIVAS
1. Acta de comité técnico. 
2. Informe mensual de Interventoría. 
3. Inicio de proceso sancionatorio.  
UNIDADES PREVENTIVAS
4. Manual de  Interventoría y supervisión.
INFORME DE CIERRE
5. Informe de cierre.</t>
  </si>
  <si>
    <r>
      <t>Hallazgo No. 20. Administrativo con presunta incidencia Disciplinaria y Fiscal - Estado de la pista sur.</t>
    </r>
    <r>
      <rPr>
        <sz val="11"/>
        <rFont val="Calibri"/>
        <family val="2"/>
        <scheme val="minor"/>
      </rPr>
      <t xml:space="preserve">
El numeral 4 de la sección 2 Tomo II de los pliegos de condiciones del contrato. Labores de mantenimiento establece que: "...El concesionario será responsable por que las condiciones de la segunda pista, carreteos y calles de intercomunicación construidos bajo este mismo contrato permanezcan en las mejores condiciones de operación durante todo el periodo de la concesión...".Sin embargo en visita de inspección realizada a la pista sur en septiembre de 2016, se observaron deficiencias en el pavimento, tales como, desprendimiento de agregados en sectores donde se ha realizado microfresado, fisuras longitudinales y transversales, ahuellamiento, ondulaciones, rodadura abierta y en algunos sectores lama por depósito de agua, lo que demuestra que el concesionario no realizó la repavimentación establecida en el contrato, incumpliendo las especificaciones técnicas de mantenimiento. Así mismo, no se evidencia que la entidad haya efectuado los correctivos y aplicara los mecanismos para la conminación del contratista en su cumplimiento, razón por la cual se podrá configurar en un presunto detrimento en el patrimonio del Estado, por un valor de US $3,8 millones correspondiente a $16.142.433.457 pesos de septiembre de 2016</t>
    </r>
  </si>
  <si>
    <t>Incumpliendo las especificaciones técnicas de mantenimiento y falta de seguimiento de la entidad para tomar los correctivos y aplicara los mecanismos para la conminación del contratista en su cumplimiento.</t>
  </si>
  <si>
    <t>Riesgo en la seguridad aeroportuaria, contraviniendo presuntamente lo establecido en los artículos 4 y 5 de la Ley 80 de 1993.
Razón por la cual se podrá configurar en un presunto detrimento en el patrimonio del Estado, por un valor de US $3,8 millones correspondiente a $16.142.433.457 pesos de septiembre de 2016</t>
  </si>
  <si>
    <t>Continuar con el proceso sancionatorio contra  CODAD. Verificar a través de la Interventoría el cumplimiento por parte del concesionario relativas a las obligaciones contractuales de mantenimiento de la Pista Sur.</t>
  </si>
  <si>
    <t>Cumplir con el objeto de la contratación en los términos pactados.</t>
  </si>
  <si>
    <t xml:space="preserve">1. Obtener el cumplimiento de la obligación contractual del  concesionario a través del proceso sancionatorio 
2. Informe de seguimiento de la Interventoría.
3. Aplicar manual de supervisión e interventoría. </t>
  </si>
  <si>
    <t>UNIDADES DE MEDIDA CORRECTIVAS
1. Fallo del proceso sancionatorio. 
2. Informe de Interventoría. 
UNIDADES PREVENTIVA
3. Manual de Interventoría y Supervisión.
INFORME DE CIERRE 
4. Informe de cierre.</t>
  </si>
  <si>
    <r>
      <t xml:space="preserve">Hallazgo No. 21. Administrativo con presunta incidencia Disciplinaria - Acta de entrega de archivo de contrato de concesión 0110 OP de 1995.
</t>
    </r>
    <r>
      <rPr>
        <sz val="11"/>
        <rFont val="Calibri"/>
        <family val="2"/>
        <scheme val="minor"/>
      </rPr>
      <t>La ANI adolece de los soportes documentales técnicos, operativos, financieros y administrativos, completos, respecto del desarrollo de la concesión antes de la subrogación, y solicitados los mismos por parte de la auditoría, a fin de efectuar la proyección del modelo financiero, e identificar el impacto de los desplazamientos del cronograma de obra, se encontró, que aun a la fecha, la entidad no tiene todo el componente respecto de los documentos mínimos generales de la concesión.
A pesar de la solicitud de la ANI a la Unidad Administrativa Especial de Aeronáutica Civil, después de aproximadamente 3 años no ha sido posible que se allegue dicho archivo.</t>
    </r>
  </si>
  <si>
    <t>Deficiencia en la gestión tendiente a la ubicación, organización e integralidad de la información técnica, operativa, financiera y administrativa completa, respecto del desarrollo de la concesión.</t>
  </si>
  <si>
    <t>Posible vulneración de los aspectos normativos esbozados en el numeral b del artículo 4 y artículo 26 de la Ley 594 de 2000 y dar cumplimiento a la Ley general de archivo.</t>
  </si>
  <si>
    <t>Demostrar a la Contraloría General de la Republica que la ANI ha desplegado todas las gestiones necesarias para que la Aerocivil entregue los documentos que soportan el contrato de  concesión cumpliendo la Ley General de Archivos, por lo cual de se elaborarán 2 oficios, uno dirigido a la CGR y otro a la Oficina de Control Interno solicitando el traslado del hallazgo.</t>
  </si>
  <si>
    <t>Obtener de la Aerocivil la entrega de  los  archivos del contrato de concesión CODAD a la Agencia Nacional de Infraestructura cumpliendo la Ley General de Archivo.</t>
  </si>
  <si>
    <t xml:space="preserve">
1- Argumentar en debida forma,  el porque este hallazgo debe ser trasladado a la Aeronáutica Civil evidenciando todas las gestiones realizadas a la fecha por la ANI.</t>
  </si>
  <si>
    <t>UNIDADES DE MEDIDA CORRECTIVA
1.- Informe de gestión adelantada.
2.- Comunicación de traslado del hallazgo a la AEROCIVIL.
3. Oficio de traslado por competencia dirigida a la Oficina de Control Interno. 
4. Oficio de solicitud de traslado por competencia a la CGR. 
UNIDADES PREVENTIVAS
5.- Decreto 029 de 2015 del Gobierno
INFORME DE CIERRE
6. Informe de cierre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</si>
</sst>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m/yyyy;@"/>
    <numFmt numFmtId="165" formatCode="0.0%"/>
    <numFmt numFmtId="166" formatCode="&quot;$&quot;#,##0.00"/>
    <numFmt numFmtId="167" formatCode="dd/mmm/yyyy"/>
    <numFmt numFmtId="168" formatCode="yyyy/mm/dd"/>
    <numFmt numFmtId="169" formatCode="0.0"/>
  </numFmts>
  <fonts count="3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name val="Arial"/>
      <family val="2"/>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11"/>
      <name val="Calibri"/>
      <family val="2"/>
      <scheme val="minor"/>
    </font>
    <font>
      <sz val="11"/>
      <name val="Calibri"/>
      <family val="2"/>
      <scheme val="minor"/>
    </font>
    <font>
      <b/>
      <sz val="12"/>
      <color indexed="9"/>
      <name val="Calibri"/>
      <family val="2"/>
      <scheme val="minor"/>
    </font>
    <font>
      <b/>
      <sz val="12"/>
      <color theme="0"/>
      <name val="Calibri"/>
      <family val="2"/>
      <scheme val="minor"/>
    </font>
    <font>
      <b/>
      <u/>
      <sz val="11"/>
      <name val="Calibri"/>
      <family val="2"/>
      <scheme val="minor"/>
    </font>
    <font>
      <b/>
      <u/>
      <sz val="12"/>
      <name val="Arial Narrow"/>
      <family val="2"/>
    </font>
    <font>
      <b/>
      <sz val="11"/>
      <color rgb="FF00B050"/>
      <name val="Calibri"/>
      <family val="2"/>
      <scheme val="minor"/>
    </font>
    <font>
      <b/>
      <sz val="11"/>
      <color rgb="FFFF0000"/>
      <name val="Calibri"/>
      <family val="2"/>
      <scheme val="minor"/>
    </font>
    <font>
      <u/>
      <sz val="11"/>
      <name val="Calibri"/>
      <family val="2"/>
      <scheme val="minor"/>
    </font>
    <font>
      <sz val="11"/>
      <color indexed="8"/>
      <name val="Calibri"/>
      <family val="2"/>
    </font>
    <font>
      <i/>
      <sz val="11"/>
      <name val="Calibri"/>
      <family val="2"/>
      <scheme val="minor"/>
    </font>
    <font>
      <sz val="11"/>
      <name val="Calibri Light"/>
      <family val="2"/>
    </font>
    <font>
      <sz val="9"/>
      <name val="Arial Narrow"/>
      <family val="2"/>
    </font>
    <font>
      <b/>
      <u/>
      <sz val="12"/>
      <color theme="1"/>
      <name val="Arial Narrow"/>
      <family val="2"/>
    </font>
    <font>
      <sz val="10"/>
      <name val="Calibri"/>
      <family val="2"/>
      <scheme val="minor"/>
    </font>
    <font>
      <b/>
      <sz val="12"/>
      <name val="Arial Narrow"/>
      <family val="2"/>
    </font>
    <font>
      <sz val="8"/>
      <color indexed="8"/>
      <name val="Arial"/>
      <family val="2"/>
    </font>
    <font>
      <b/>
      <i/>
      <sz val="11"/>
      <name val="Calibri"/>
      <family val="2"/>
      <scheme val="minor"/>
    </font>
    <font>
      <sz val="12"/>
      <name val="Arial Narrow"/>
      <family val="2"/>
    </font>
    <font>
      <sz val="10"/>
      <name val="Calibri"/>
      <family val="2"/>
    </font>
    <font>
      <i/>
      <sz val="11"/>
      <name val="Calibri"/>
      <family val="2"/>
    </font>
    <font>
      <b/>
      <sz val="11"/>
      <name val="Calibri"/>
      <family val="2"/>
    </font>
    <font>
      <sz val="11"/>
      <name val="Calibri"/>
      <family val="2"/>
    </font>
    <font>
      <b/>
      <sz val="11"/>
      <name val="Calibri Light"/>
      <family val="2"/>
    </font>
    <font>
      <b/>
      <sz val="10"/>
      <color indexed="81"/>
      <name val="Tahoma"/>
      <family val="2"/>
    </font>
    <font>
      <sz val="10"/>
      <color indexed="81"/>
      <name val="Tahoma"/>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indexed="54"/>
        <bgColor indexed="64"/>
      </patternFill>
    </fill>
    <fill>
      <patternFill patternType="solid">
        <fgColor theme="5"/>
        <bgColor indexed="64"/>
      </patternFill>
    </fill>
    <fill>
      <patternFill patternType="solid">
        <fgColor theme="9" tint="-0.249977111117893"/>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19" fillId="0" borderId="0">
      <alignment vertical="top"/>
    </xf>
    <xf numFmtId="0" fontId="19" fillId="0" borderId="0">
      <alignment vertical="top"/>
    </xf>
    <xf numFmtId="0" fontId="1" fillId="0" borderId="0"/>
    <xf numFmtId="0" fontId="19" fillId="0" borderId="0"/>
    <xf numFmtId="0" fontId="1" fillId="0" borderId="0">
      <alignment vertical="top"/>
    </xf>
    <xf numFmtId="0" fontId="1" fillId="0" borderId="0">
      <alignment vertical="top"/>
    </xf>
    <xf numFmtId="0" fontId="5" fillId="0" borderId="0"/>
    <xf numFmtId="0" fontId="5" fillId="0" borderId="0"/>
    <xf numFmtId="0" fontId="1" fillId="0" borderId="0"/>
  </cellStyleXfs>
  <cellXfs count="306">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7" fillId="0" borderId="0" xfId="2"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8" fillId="0" borderId="0" xfId="2" applyFont="1" applyFill="1" applyBorder="1" applyAlignment="1">
      <alignment horizontal="left"/>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7" fillId="0" borderId="0" xfId="2" applyFont="1" applyFill="1" applyBorder="1" applyAlignment="1">
      <alignment horizontal="left"/>
    </xf>
    <xf numFmtId="164" fontId="10" fillId="0" borderId="1" xfId="3" applyNumberFormat="1" applyFont="1" applyFill="1" applyBorder="1" applyAlignment="1" applyProtection="1">
      <alignment horizontal="center" vertical="center" wrapText="1"/>
    </xf>
    <xf numFmtId="14" fontId="6" fillId="0" borderId="0" xfId="2" applyNumberFormat="1" applyFont="1" applyFill="1" applyBorder="1" applyAlignment="1">
      <alignment horizontal="center"/>
    </xf>
    <xf numFmtId="165" fontId="7" fillId="0" borderId="0" xfId="1" applyNumberFormat="1" applyFont="1" applyFill="1" applyBorder="1" applyAlignment="1">
      <alignment horizontal="center" vertical="center" wrapText="1"/>
    </xf>
    <xf numFmtId="0" fontId="6" fillId="2" borderId="1" xfId="4" applyFont="1" applyFill="1" applyBorder="1" applyAlignment="1" applyProtection="1">
      <alignment horizontal="center"/>
    </xf>
    <xf numFmtId="0" fontId="11" fillId="0" borderId="0" xfId="0" applyFont="1" applyAlignment="1">
      <alignment vertical="center"/>
    </xf>
    <xf numFmtId="0" fontId="11" fillId="0" borderId="0" xfId="0" applyFont="1"/>
    <xf numFmtId="0" fontId="11"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center" vertical="center"/>
    </xf>
    <xf numFmtId="166" fontId="6" fillId="0" borderId="0" xfId="2" applyNumberFormat="1" applyFont="1" applyFill="1" applyBorder="1" applyAlignment="1">
      <alignment horizontal="center"/>
    </xf>
    <xf numFmtId="166" fontId="9" fillId="0" borderId="0" xfId="2" applyNumberFormat="1" applyFont="1" applyFill="1" applyBorder="1" applyAlignment="1">
      <alignment horizontal="center"/>
    </xf>
    <xf numFmtId="0" fontId="6" fillId="0" borderId="2" xfId="2" applyFont="1" applyFill="1" applyBorder="1" applyAlignment="1">
      <alignment horizontal="center" vertical="center"/>
    </xf>
    <xf numFmtId="0" fontId="11" fillId="0" borderId="0" xfId="0" applyFont="1" applyFill="1"/>
    <xf numFmtId="167" fontId="7" fillId="3" borderId="1" xfId="4" applyNumberFormat="1" applyFont="1" applyFill="1" applyBorder="1" applyAlignment="1" applyProtection="1">
      <alignment horizontal="center"/>
    </xf>
    <xf numFmtId="0" fontId="6" fillId="0" borderId="3" xfId="5" applyFont="1" applyFill="1" applyBorder="1" applyAlignment="1" applyProtection="1">
      <alignment horizontal="center" vertical="center" wrapText="1"/>
    </xf>
    <xf numFmtId="0" fontId="6" fillId="4" borderId="3" xfId="5" applyFont="1" applyFill="1" applyBorder="1" applyAlignment="1" applyProtection="1">
      <alignment horizontal="center" vertical="center" wrapText="1"/>
    </xf>
    <xf numFmtId="0" fontId="12" fillId="5" borderId="3" xfId="5" applyFont="1" applyFill="1" applyBorder="1" applyAlignment="1" applyProtection="1">
      <alignment horizontal="center" vertical="center" wrapText="1"/>
    </xf>
    <xf numFmtId="0" fontId="6" fillId="4" borderId="4" xfId="5" applyFont="1" applyFill="1" applyBorder="1" applyAlignment="1" applyProtection="1">
      <alignment horizontal="center"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6" fillId="0" borderId="0" xfId="2" applyFont="1" applyFill="1" applyAlignment="1">
      <alignment horizontal="center"/>
    </xf>
    <xf numFmtId="0" fontId="13" fillId="4" borderId="3" xfId="5" applyFont="1" applyFill="1" applyBorder="1" applyAlignment="1" applyProtection="1">
      <alignment horizontal="center" vertical="center" wrapText="1"/>
    </xf>
    <xf numFmtId="49" fontId="13" fillId="5" borderId="3" xfId="5" applyNumberFormat="1" applyFont="1" applyFill="1" applyBorder="1" applyAlignment="1" applyProtection="1">
      <alignment horizontal="center" vertical="center" wrapText="1"/>
    </xf>
    <xf numFmtId="0" fontId="13" fillId="5" borderId="3" xfId="5" applyFont="1" applyFill="1" applyBorder="1" applyAlignment="1" applyProtection="1">
      <alignment horizontal="center" vertical="center" wrapText="1"/>
    </xf>
    <xf numFmtId="0" fontId="13" fillId="5" borderId="6" xfId="5" applyFont="1" applyFill="1" applyBorder="1" applyAlignment="1" applyProtection="1">
      <alignment horizontal="center" vertical="center" wrapText="1"/>
    </xf>
    <xf numFmtId="0" fontId="12" fillId="4" borderId="3" xfId="5" applyFont="1" applyFill="1" applyBorder="1" applyAlignment="1" applyProtection="1">
      <alignment horizontal="center" vertical="center" wrapText="1"/>
    </xf>
    <xf numFmtId="0" fontId="13" fillId="4" borderId="7" xfId="5" applyFont="1" applyFill="1" applyBorder="1" applyAlignment="1" applyProtection="1">
      <alignment horizontal="left" vertical="center" wrapText="1"/>
    </xf>
    <xf numFmtId="0" fontId="13" fillId="4" borderId="7" xfId="5" applyFont="1" applyFill="1" applyBorder="1" applyAlignment="1" applyProtection="1">
      <alignment horizontal="center" vertical="center" wrapText="1"/>
    </xf>
    <xf numFmtId="0" fontId="2" fillId="6" borderId="1" xfId="5" applyFont="1" applyFill="1" applyBorder="1" applyAlignment="1" applyProtection="1">
      <alignment horizontal="center" vertical="center" wrapText="1"/>
    </xf>
    <xf numFmtId="0" fontId="2" fillId="4" borderId="1" xfId="5" applyFont="1" applyFill="1" applyBorder="1" applyAlignment="1" applyProtection="1">
      <alignment horizontal="center" vertical="center" wrapText="1"/>
    </xf>
    <xf numFmtId="0" fontId="11" fillId="0" borderId="0" xfId="0" applyFont="1" applyAlignment="1">
      <alignment wrapText="1"/>
    </xf>
    <xf numFmtId="0" fontId="10" fillId="7" borderId="1" xfId="2" applyFont="1" applyFill="1" applyBorder="1" applyAlignment="1" applyProtection="1">
      <alignment horizontal="center" vertical="center"/>
    </xf>
    <xf numFmtId="49" fontId="10" fillId="7" borderId="1" xfId="2" applyNumberFormat="1" applyFont="1" applyFill="1" applyBorder="1" applyAlignment="1" applyProtection="1">
      <alignment horizontal="center" vertical="center" wrapText="1"/>
    </xf>
    <xf numFmtId="0" fontId="11" fillId="7" borderId="1" xfId="0" applyFont="1" applyFill="1" applyBorder="1" applyAlignment="1" applyProtection="1">
      <alignment horizontal="justify" vertical="center" wrapText="1"/>
    </xf>
    <xf numFmtId="0" fontId="11" fillId="7" borderId="1" xfId="2" applyFont="1" applyFill="1" applyBorder="1" applyAlignment="1" applyProtection="1">
      <alignment horizontal="justify" vertical="center" wrapText="1"/>
    </xf>
    <xf numFmtId="0" fontId="11" fillId="7" borderId="1" xfId="3" applyFont="1" applyFill="1" applyBorder="1" applyAlignment="1" applyProtection="1">
      <alignment horizontal="justify" vertical="center" wrapText="1"/>
    </xf>
    <xf numFmtId="0" fontId="11" fillId="7" borderId="1" xfId="3" applyFont="1" applyFill="1" applyBorder="1" applyAlignment="1" applyProtection="1">
      <alignment horizontal="left" vertical="center" wrapText="1"/>
    </xf>
    <xf numFmtId="0" fontId="11" fillId="7" borderId="1" xfId="4" applyFont="1" applyFill="1" applyBorder="1" applyAlignment="1" applyProtection="1">
      <alignment horizontal="center" vertical="center" wrapText="1"/>
    </xf>
    <xf numFmtId="168" fontId="11" fillId="7" borderId="1" xfId="0" applyNumberFormat="1" applyFont="1" applyFill="1" applyBorder="1" applyAlignment="1" applyProtection="1">
      <alignment horizontal="center" vertical="center"/>
      <protection locked="0"/>
    </xf>
    <xf numFmtId="168" fontId="11" fillId="7" borderId="1" xfId="0" applyNumberFormat="1"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xf>
    <xf numFmtId="0" fontId="10" fillId="7" borderId="1" xfId="4" applyFont="1" applyFill="1" applyBorder="1" applyAlignment="1" applyProtection="1">
      <alignment horizontal="center" vertical="center" wrapText="1"/>
    </xf>
    <xf numFmtId="0" fontId="11" fillId="7" borderId="1" xfId="2" applyFont="1" applyFill="1" applyBorder="1" applyAlignment="1" applyProtection="1">
      <alignment horizontal="center" vertical="center" wrapText="1"/>
    </xf>
    <xf numFmtId="0" fontId="16" fillId="7" borderId="1" xfId="6" applyFont="1" applyFill="1" applyBorder="1" applyAlignment="1" applyProtection="1">
      <alignment horizontal="center" vertical="center" wrapText="1"/>
      <protection locked="0"/>
    </xf>
    <xf numFmtId="9" fontId="10" fillId="7" borderId="1" xfId="0" applyNumberFormat="1" applyFont="1" applyFill="1" applyBorder="1" applyAlignment="1" applyProtection="1">
      <alignment horizontal="center" vertical="center" wrapText="1"/>
    </xf>
    <xf numFmtId="0" fontId="11" fillId="7" borderId="1"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1" xfId="0" applyFont="1" applyFill="1" applyBorder="1"/>
    <xf numFmtId="0" fontId="10" fillId="7" borderId="1" xfId="6" applyFont="1" applyFill="1" applyBorder="1" applyAlignment="1" applyProtection="1">
      <alignment horizontal="center" vertical="center" wrapText="1"/>
    </xf>
    <xf numFmtId="0" fontId="11" fillId="7" borderId="1" xfId="4" applyFont="1" applyFill="1" applyBorder="1" applyAlignment="1" applyProtection="1">
      <alignment horizontal="center" vertical="center"/>
    </xf>
    <xf numFmtId="0" fontId="11" fillId="0" borderId="1" xfId="4" applyFont="1" applyFill="1" applyBorder="1" applyAlignment="1" applyProtection="1">
      <alignment horizontal="center" vertical="center"/>
    </xf>
    <xf numFmtId="15" fontId="10" fillId="7" borderId="1" xfId="0" applyNumberFormat="1" applyFont="1" applyFill="1" applyBorder="1" applyAlignment="1" applyProtection="1">
      <alignment horizontal="center" vertical="center" wrapText="1"/>
    </xf>
    <xf numFmtId="0" fontId="11" fillId="7" borderId="1" xfId="0" applyFont="1" applyFill="1" applyBorder="1" applyAlignment="1">
      <alignment horizontal="center" vertical="center" wrapText="1"/>
    </xf>
    <xf numFmtId="0" fontId="11" fillId="7" borderId="1" xfId="0" applyFont="1" applyFill="1" applyBorder="1"/>
    <xf numFmtId="0" fontId="11" fillId="7" borderId="1" xfId="0" applyFont="1" applyFill="1" applyBorder="1" applyAlignment="1">
      <alignment horizontal="left" vertical="center" wrapText="1"/>
    </xf>
    <xf numFmtId="0" fontId="11" fillId="7" borderId="1" xfId="0" applyFont="1" applyFill="1" applyBorder="1" applyAlignment="1">
      <alignment vertical="center" wrapText="1"/>
    </xf>
    <xf numFmtId="0" fontId="11" fillId="8" borderId="1" xfId="0" applyFont="1" applyFill="1" applyBorder="1" applyAlignment="1">
      <alignment horizontal="center" vertical="center"/>
    </xf>
    <xf numFmtId="0" fontId="11" fillId="7" borderId="1" xfId="0" applyFont="1" applyFill="1" applyBorder="1" applyAlignment="1">
      <alignment horizontal="center" vertical="center"/>
    </xf>
    <xf numFmtId="0" fontId="10" fillId="0" borderId="1" xfId="2" applyFont="1" applyFill="1" applyBorder="1" applyAlignment="1" applyProtection="1">
      <alignment horizontal="center" vertical="center"/>
    </xf>
    <xf numFmtId="0" fontId="11" fillId="0" borderId="1" xfId="0" applyFont="1" applyFill="1" applyBorder="1" applyAlignment="1" applyProtection="1">
      <alignment horizontal="justify" vertical="center" wrapText="1"/>
    </xf>
    <xf numFmtId="0" fontId="11" fillId="0" borderId="1" xfId="2" applyFont="1" applyFill="1" applyBorder="1" applyAlignment="1" applyProtection="1">
      <alignment horizontal="justify" vertical="center" wrapText="1"/>
    </xf>
    <xf numFmtId="0" fontId="11" fillId="0" borderId="1" xfId="3" applyFont="1" applyFill="1" applyBorder="1" applyAlignment="1" applyProtection="1">
      <alignment horizontal="justify" vertical="center" wrapText="1"/>
    </xf>
    <xf numFmtId="0" fontId="11" fillId="0" borderId="1" xfId="3" applyFont="1" applyFill="1" applyBorder="1" applyAlignment="1" applyProtection="1">
      <alignment horizontal="left" vertical="center" wrapText="1"/>
    </xf>
    <xf numFmtId="0" fontId="11" fillId="0" borderId="1" xfId="4" applyFont="1" applyFill="1" applyBorder="1" applyAlignment="1" applyProtection="1">
      <alignment horizontal="center" vertical="center" wrapText="1"/>
    </xf>
    <xf numFmtId="168" fontId="11" fillId="0" borderId="1" xfId="0" applyNumberFormat="1" applyFont="1" applyFill="1" applyBorder="1" applyAlignment="1" applyProtection="1">
      <alignment horizontal="center" vertical="center"/>
      <protection locked="0"/>
    </xf>
    <xf numFmtId="168"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wrapText="1"/>
    </xf>
    <xf numFmtId="0" fontId="17" fillId="0" borderId="1" xfId="6" applyFont="1" applyFill="1" applyBorder="1" applyAlignment="1" applyProtection="1">
      <alignment horizontal="center" vertical="center" wrapText="1"/>
      <protection locked="0"/>
    </xf>
    <xf numFmtId="9" fontId="10" fillId="0" borderId="1" xfId="0" applyNumberFormat="1" applyFont="1" applyFill="1" applyBorder="1" applyAlignment="1" applyProtection="1">
      <alignment horizontal="center" vertical="center" wrapText="1"/>
    </xf>
    <xf numFmtId="0" fontId="10" fillId="0" borderId="1" xfId="6" applyFont="1" applyFill="1" applyBorder="1" applyAlignment="1" applyProtection="1">
      <alignment horizontal="center" vertical="center" wrapText="1"/>
    </xf>
    <xf numFmtId="15" fontId="10"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8"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7" applyFont="1" applyFill="1" applyBorder="1" applyAlignment="1" applyProtection="1">
      <alignment horizontal="left" vertical="center" wrapText="1"/>
    </xf>
    <xf numFmtId="0" fontId="11" fillId="0" borderId="1" xfId="8" applyFont="1" applyFill="1" applyBorder="1" applyAlignment="1" applyProtection="1">
      <alignment horizontal="center" vertical="center" wrapText="1"/>
    </xf>
    <xf numFmtId="0" fontId="10" fillId="0" borderId="1" xfId="4" applyFont="1" applyFill="1" applyBorder="1" applyAlignment="1" applyProtection="1">
      <alignment horizontal="center" vertical="center" wrapText="1"/>
    </xf>
    <xf numFmtId="0" fontId="10" fillId="0" borderId="1" xfId="6" applyFont="1" applyFill="1" applyBorder="1" applyAlignment="1" applyProtection="1">
      <alignment horizontal="center" vertical="center" wrapText="1"/>
      <protection locked="0"/>
    </xf>
    <xf numFmtId="0" fontId="10" fillId="7" borderId="1" xfId="6" applyFont="1" applyFill="1" applyBorder="1" applyAlignment="1" applyProtection="1">
      <alignment horizontal="center" vertical="center" wrapText="1"/>
      <protection locked="0"/>
    </xf>
    <xf numFmtId="0" fontId="11" fillId="7" borderId="9" xfId="0" applyFont="1" applyFill="1" applyBorder="1" applyAlignment="1">
      <alignment horizontal="center" vertical="center" wrapText="1"/>
    </xf>
    <xf numFmtId="0" fontId="11" fillId="7" borderId="9" xfId="0" applyFont="1" applyFill="1" applyBorder="1" applyAlignment="1">
      <alignment horizontal="center" vertical="center"/>
    </xf>
    <xf numFmtId="0" fontId="1" fillId="0" borderId="0" xfId="0" applyFont="1" applyFill="1"/>
    <xf numFmtId="0" fontId="10" fillId="7" borderId="1" xfId="0" applyFont="1" applyFill="1" applyBorder="1" applyAlignment="1" applyProtection="1">
      <alignment horizontal="center" vertical="center" wrapText="1"/>
    </xf>
    <xf numFmtId="0" fontId="11" fillId="7" borderId="1" xfId="7" applyFont="1" applyFill="1" applyBorder="1" applyAlignment="1" applyProtection="1">
      <alignment horizontal="left" vertical="center" wrapText="1"/>
    </xf>
    <xf numFmtId="0" fontId="11" fillId="0" borderId="8" xfId="0" applyFont="1" applyFill="1" applyBorder="1" applyAlignment="1">
      <alignment horizontal="center" vertical="center" wrapText="1"/>
    </xf>
    <xf numFmtId="0" fontId="11" fillId="0" borderId="1" xfId="9" applyNumberFormat="1" applyFont="1" applyFill="1" applyBorder="1" applyAlignment="1">
      <alignment horizontal="justify" vertical="center" wrapText="1"/>
    </xf>
    <xf numFmtId="0" fontId="11" fillId="0" borderId="1" xfId="9" applyNumberFormat="1" applyFont="1" applyFill="1" applyBorder="1" applyAlignment="1">
      <alignment horizontal="center" vertical="center" wrapText="1"/>
    </xf>
    <xf numFmtId="0" fontId="11" fillId="0" borderId="1" xfId="9" applyFont="1" applyFill="1" applyBorder="1" applyAlignment="1">
      <alignment horizontal="left" vertical="center" wrapText="1"/>
    </xf>
    <xf numFmtId="0" fontId="11" fillId="0" borderId="1" xfId="9" applyFont="1" applyFill="1" applyBorder="1" applyAlignment="1">
      <alignment horizontal="center" vertical="center" wrapText="1"/>
    </xf>
    <xf numFmtId="0" fontId="10" fillId="7" borderId="1" xfId="10" applyFont="1" applyFill="1" applyBorder="1" applyAlignment="1" applyProtection="1">
      <alignment horizontal="justify" vertical="center" wrapText="1"/>
    </xf>
    <xf numFmtId="0" fontId="11" fillId="7" borderId="1" xfId="10" applyFont="1" applyFill="1" applyBorder="1" applyAlignment="1" applyProtection="1">
      <alignment horizontal="justify" vertical="center" wrapText="1"/>
    </xf>
    <xf numFmtId="0" fontId="11" fillId="7" borderId="1" xfId="2" applyFont="1" applyFill="1" applyBorder="1" applyAlignment="1" applyProtection="1">
      <alignment horizontal="left" vertical="center" wrapText="1"/>
    </xf>
    <xf numFmtId="0" fontId="11" fillId="7" borderId="1" xfId="8" applyFont="1" applyFill="1" applyBorder="1" applyAlignment="1" applyProtection="1">
      <alignment horizontal="center" vertical="center" wrapText="1"/>
    </xf>
    <xf numFmtId="0" fontId="10" fillId="7" borderId="1" xfId="2" applyFont="1" applyFill="1" applyBorder="1" applyAlignment="1" applyProtection="1">
      <alignment horizontal="justify" vertical="center" wrapText="1"/>
    </xf>
    <xf numFmtId="0" fontId="11" fillId="7" borderId="1" xfId="10" applyFont="1" applyFill="1" applyBorder="1" applyAlignment="1" applyProtection="1">
      <alignment horizontal="left" vertical="center" wrapText="1"/>
    </xf>
    <xf numFmtId="0" fontId="10" fillId="0" borderId="1" xfId="10" applyFont="1" applyFill="1" applyBorder="1" applyAlignment="1" applyProtection="1">
      <alignment horizontal="justify" vertical="center" wrapText="1"/>
    </xf>
    <xf numFmtId="0" fontId="11" fillId="7" borderId="1" xfId="10" applyFont="1" applyFill="1" applyBorder="1" applyAlignment="1" applyProtection="1">
      <alignment horizontal="center" vertical="center" wrapText="1"/>
    </xf>
    <xf numFmtId="49" fontId="10" fillId="7" borderId="1" xfId="2" applyNumberFormat="1" applyFont="1" applyFill="1" applyBorder="1" applyAlignment="1" applyProtection="1">
      <alignment horizontal="center" vertical="center"/>
    </xf>
    <xf numFmtId="0" fontId="11" fillId="0" borderId="1" xfId="10" applyFont="1" applyFill="1" applyBorder="1" applyAlignment="1" applyProtection="1">
      <alignment horizontal="justify" vertical="center" wrapText="1"/>
    </xf>
    <xf numFmtId="0" fontId="11" fillId="0" borderId="1" xfId="10" applyNumberFormat="1" applyFont="1" applyFill="1" applyBorder="1" applyAlignment="1" applyProtection="1">
      <alignment horizontal="justify" vertical="center" wrapText="1"/>
    </xf>
    <xf numFmtId="0" fontId="11" fillId="0" borderId="1" xfId="0" applyFont="1" applyFill="1" applyBorder="1" applyAlignment="1">
      <alignment horizontal="justify" vertical="center" wrapText="1"/>
    </xf>
    <xf numFmtId="0" fontId="11" fillId="7" borderId="1" xfId="6" applyFont="1" applyFill="1" applyBorder="1" applyAlignment="1" applyProtection="1">
      <alignment horizontal="center" vertical="center" wrapText="1"/>
    </xf>
    <xf numFmtId="0" fontId="10" fillId="0" borderId="1" xfId="2" applyFont="1" applyFill="1" applyBorder="1" applyAlignment="1" applyProtection="1">
      <alignment horizontal="justify" vertical="center" wrapText="1"/>
    </xf>
    <xf numFmtId="0" fontId="11" fillId="0" borderId="1" xfId="0" applyNumberFormat="1" applyFont="1" applyFill="1" applyBorder="1" applyAlignment="1" applyProtection="1">
      <alignment vertical="center" wrapText="1"/>
    </xf>
    <xf numFmtId="0" fontId="11" fillId="0" borderId="1" xfId="0" applyFont="1" applyFill="1" applyBorder="1" applyAlignment="1" applyProtection="1">
      <alignment vertical="center" wrapText="1"/>
    </xf>
    <xf numFmtId="0" fontId="11" fillId="0" borderId="1" xfId="0" applyFont="1" applyFill="1" applyBorder="1" applyAlignment="1" applyProtection="1">
      <alignment horizontal="left" vertical="center" wrapText="1"/>
    </xf>
    <xf numFmtId="0" fontId="10" fillId="7" borderId="1" xfId="0" applyNumberFormat="1" applyFont="1" applyFill="1" applyBorder="1" applyAlignment="1" applyProtection="1">
      <alignment horizontal="justify" vertical="center" wrapText="1"/>
    </xf>
    <xf numFmtId="0" fontId="11" fillId="7" borderId="1" xfId="0" applyFont="1" applyFill="1" applyBorder="1" applyAlignment="1">
      <alignment horizontal="justify" vertical="center" wrapText="1"/>
    </xf>
    <xf numFmtId="0" fontId="11" fillId="7" borderId="1" xfId="0" applyNumberFormat="1" applyFont="1" applyFill="1" applyBorder="1" applyAlignment="1" applyProtection="1">
      <alignment horizontal="left" vertical="center" wrapText="1"/>
    </xf>
    <xf numFmtId="1" fontId="11" fillId="7" borderId="1" xfId="0" applyNumberFormat="1" applyFont="1" applyFill="1" applyBorder="1" applyAlignment="1" applyProtection="1">
      <alignment horizontal="center" vertical="center" wrapText="1"/>
    </xf>
    <xf numFmtId="0" fontId="21" fillId="7" borderId="1" xfId="0" applyFont="1" applyFill="1" applyBorder="1" applyAlignment="1">
      <alignment horizontal="center" vertical="center" wrapText="1"/>
    </xf>
    <xf numFmtId="0" fontId="10" fillId="0" borderId="1" xfId="0" applyNumberFormat="1" applyFont="1" applyFill="1" applyBorder="1" applyAlignment="1" applyProtection="1">
      <alignment horizontal="justify" vertical="center" wrapText="1"/>
    </xf>
    <xf numFmtId="0" fontId="11" fillId="0" borderId="1" xfId="0" applyNumberFormat="1" applyFont="1" applyFill="1" applyBorder="1" applyAlignment="1" applyProtection="1">
      <alignment horizontal="left" vertical="center" wrapText="1"/>
    </xf>
    <xf numFmtId="1" fontId="11" fillId="0" borderId="1" xfId="0" applyNumberFormat="1" applyFont="1" applyFill="1" applyBorder="1" applyAlignment="1" applyProtection="1">
      <alignment horizontal="center" vertical="center" wrapText="1"/>
    </xf>
    <xf numFmtId="0" fontId="21" fillId="0" borderId="1" xfId="0" applyFont="1" applyFill="1" applyBorder="1" applyAlignment="1">
      <alignment horizontal="center" vertical="center" wrapText="1"/>
    </xf>
    <xf numFmtId="0" fontId="10" fillId="7" borderId="1" xfId="0" applyNumberFormat="1" applyFont="1" applyFill="1" applyBorder="1" applyAlignment="1" applyProtection="1">
      <alignment horizontal="left" vertical="center" wrapText="1"/>
    </xf>
    <xf numFmtId="0" fontId="11" fillId="0" borderId="1" xfId="11" applyFont="1" applyFill="1" applyBorder="1" applyAlignment="1" applyProtection="1">
      <alignment horizontal="justify" vertical="center" wrapText="1"/>
    </xf>
    <xf numFmtId="0" fontId="11" fillId="0" borderId="1" xfId="11" applyFont="1" applyFill="1" applyBorder="1" applyAlignment="1" applyProtection="1">
      <alignment horizontal="left" vertical="center" wrapText="1"/>
    </xf>
    <xf numFmtId="0" fontId="11" fillId="0" borderId="1" xfId="1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1" fillId="7" borderId="1" xfId="11" applyFont="1" applyFill="1" applyBorder="1" applyAlignment="1" applyProtection="1">
      <alignment horizontal="justify" vertical="center" wrapText="1"/>
    </xf>
    <xf numFmtId="0" fontId="11" fillId="7" borderId="1" xfId="0" applyNumberFormat="1" applyFont="1" applyFill="1" applyBorder="1" applyAlignment="1">
      <alignment horizontal="justify" vertical="center" wrapText="1"/>
    </xf>
    <xf numFmtId="0" fontId="11" fillId="7" borderId="1" xfId="0" applyNumberFormat="1" applyFont="1" applyFill="1" applyBorder="1" applyAlignment="1">
      <alignment horizontal="left" vertical="center" wrapText="1"/>
    </xf>
    <xf numFmtId="0" fontId="11" fillId="7" borderId="1" xfId="0" applyNumberFormat="1" applyFont="1" applyFill="1" applyBorder="1" applyAlignment="1">
      <alignment horizontal="center" vertical="center" wrapText="1"/>
    </xf>
    <xf numFmtId="0" fontId="11" fillId="0" borderId="1" xfId="0" applyFont="1" applyFill="1" applyBorder="1" applyAlignment="1">
      <alignment wrapText="1"/>
    </xf>
    <xf numFmtId="0" fontId="11" fillId="0" borderId="1" xfId="6" applyFont="1" applyFill="1" applyBorder="1" applyAlignment="1" applyProtection="1">
      <alignment horizontal="justify" vertical="center" wrapText="1"/>
    </xf>
    <xf numFmtId="0" fontId="11" fillId="0" borderId="1" xfId="12" applyFont="1" applyFill="1" applyBorder="1" applyAlignment="1" applyProtection="1">
      <alignment horizontal="justify" vertical="center" wrapText="1"/>
    </xf>
    <xf numFmtId="0" fontId="11" fillId="0" borderId="1" xfId="8" applyNumberFormat="1" applyFont="1" applyFill="1" applyBorder="1" applyAlignment="1" applyProtection="1">
      <alignment horizontal="center" vertical="center" wrapText="1"/>
    </xf>
    <xf numFmtId="0" fontId="11" fillId="7" borderId="1" xfId="8" applyNumberFormat="1" applyFont="1" applyFill="1" applyBorder="1" applyAlignment="1" applyProtection="1">
      <alignment horizontal="center" vertical="center" wrapText="1"/>
    </xf>
    <xf numFmtId="0" fontId="7" fillId="0" borderId="1" xfId="10" applyFont="1" applyFill="1" applyBorder="1" applyAlignment="1" applyProtection="1">
      <alignment horizontal="left" vertical="center" wrapText="1"/>
    </xf>
    <xf numFmtId="0" fontId="22" fillId="0" borderId="1" xfId="0" applyFont="1" applyFill="1" applyBorder="1" applyAlignment="1">
      <alignment horizontal="center" vertical="center"/>
    </xf>
    <xf numFmtId="168" fontId="7" fillId="0" borderId="1" xfId="0" applyNumberFormat="1" applyFont="1" applyFill="1" applyBorder="1" applyAlignment="1" applyProtection="1">
      <alignment horizontal="center" vertical="center"/>
      <protection locked="0"/>
    </xf>
    <xf numFmtId="0" fontId="11" fillId="0" borderId="1" xfId="7" applyFont="1" applyFill="1" applyBorder="1" applyAlignment="1">
      <alignment horizontal="justify" vertical="center" wrapText="1"/>
    </xf>
    <xf numFmtId="0" fontId="7" fillId="0" borderId="1" xfId="0" applyFont="1" applyFill="1" applyBorder="1" applyAlignment="1" applyProtection="1">
      <alignment horizontal="justify" vertical="center" wrapText="1"/>
    </xf>
    <xf numFmtId="0" fontId="7" fillId="0" borderId="1" xfId="7" applyFont="1" applyFill="1" applyBorder="1" applyAlignment="1" applyProtection="1">
      <alignment horizontal="justify" vertical="center" wrapText="1"/>
      <protection locked="0"/>
    </xf>
    <xf numFmtId="0" fontId="7" fillId="0" borderId="1" xfId="7" applyFont="1" applyFill="1" applyBorder="1" applyAlignment="1" applyProtection="1">
      <alignment horizontal="left" vertical="center" wrapText="1"/>
      <protection locked="0"/>
    </xf>
    <xf numFmtId="0" fontId="22" fillId="0" borderId="1" xfId="8" applyFont="1" applyFill="1" applyBorder="1" applyAlignment="1" applyProtection="1">
      <alignment horizontal="center" vertical="center" wrapText="1"/>
      <protection locked="0"/>
    </xf>
    <xf numFmtId="0" fontId="11" fillId="7" borderId="1" xfId="0" applyFont="1" applyFill="1" applyBorder="1" applyAlignment="1" applyProtection="1">
      <alignment horizontal="justify" vertical="center" wrapText="1"/>
      <protection locked="0"/>
    </xf>
    <xf numFmtId="0" fontId="11" fillId="7" borderId="1" xfId="5" applyNumberFormat="1" applyFont="1" applyFill="1" applyBorder="1" applyAlignment="1" applyProtection="1">
      <alignment horizontal="left" vertical="center" wrapText="1"/>
      <protection locked="0"/>
    </xf>
    <xf numFmtId="1" fontId="11" fillId="0" borderId="1" xfId="0" applyNumberFormat="1" applyFont="1" applyFill="1" applyBorder="1" applyAlignment="1" applyProtection="1">
      <alignment horizontal="center" vertical="center" wrapText="1"/>
      <protection locked="0"/>
    </xf>
    <xf numFmtId="0" fontId="11" fillId="0" borderId="1" xfId="10" applyFont="1" applyFill="1" applyBorder="1" applyAlignment="1" applyProtection="1">
      <alignment vertical="center"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vertical="center" wrapText="1"/>
    </xf>
    <xf numFmtId="1" fontId="11" fillId="0" borderId="1" xfId="4" applyNumberFormat="1" applyFont="1" applyFill="1" applyBorder="1" applyAlignment="1" applyProtection="1">
      <alignment horizontal="center" vertical="center" wrapText="1"/>
    </xf>
    <xf numFmtId="0" fontId="11" fillId="7" borderId="1" xfId="3" applyFont="1" applyFill="1" applyBorder="1" applyAlignment="1" applyProtection="1">
      <alignment vertical="center" wrapText="1"/>
    </xf>
    <xf numFmtId="0" fontId="11" fillId="7" borderId="1" xfId="11" applyFont="1" applyFill="1" applyBorder="1" applyAlignment="1" applyProtection="1">
      <alignment horizontal="left" vertical="center" wrapText="1"/>
    </xf>
    <xf numFmtId="0" fontId="11" fillId="7" borderId="1" xfId="7" applyFont="1" applyFill="1" applyBorder="1" applyAlignment="1">
      <alignment horizontal="justify" vertical="center" wrapText="1"/>
    </xf>
    <xf numFmtId="0" fontId="7" fillId="0" borderId="1" xfId="0" applyFont="1" applyFill="1" applyBorder="1" applyAlignment="1">
      <alignment vertical="center" wrapText="1"/>
    </xf>
    <xf numFmtId="1" fontId="11" fillId="0" borderId="1" xfId="0" applyNumberFormat="1" applyFont="1" applyFill="1" applyBorder="1" applyAlignment="1" applyProtection="1">
      <alignment horizontal="left" vertical="center" wrapText="1"/>
    </xf>
    <xf numFmtId="1" fontId="22" fillId="0" borderId="1" xfId="0" applyNumberFormat="1" applyFont="1" applyFill="1" applyBorder="1" applyAlignment="1" applyProtection="1">
      <alignment horizontal="center" vertical="center" wrapText="1"/>
    </xf>
    <xf numFmtId="0" fontId="11" fillId="0" borderId="1" xfId="7" applyFont="1" applyFill="1" applyBorder="1" applyAlignment="1" applyProtection="1">
      <alignment horizontal="justify" vertical="center" wrapText="1"/>
      <protection locked="0"/>
    </xf>
    <xf numFmtId="0" fontId="7"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10" fillId="7" borderId="1" xfId="6" applyFont="1" applyFill="1" applyBorder="1" applyAlignment="1">
      <alignment horizontal="center" vertical="center" wrapText="1"/>
    </xf>
    <xf numFmtId="0" fontId="11" fillId="0" borderId="1" xfId="0" applyNumberFormat="1" applyFont="1" applyFill="1" applyBorder="1" applyAlignment="1">
      <alignment horizontal="justify" vertical="center" wrapText="1"/>
    </xf>
    <xf numFmtId="1" fontId="10" fillId="0" borderId="1" xfId="0" applyNumberFormat="1" applyFont="1" applyFill="1" applyBorder="1" applyAlignment="1" applyProtection="1">
      <alignment horizontal="center" vertical="center" wrapText="1"/>
    </xf>
    <xf numFmtId="0" fontId="11" fillId="7" borderId="1" xfId="0" applyNumberFormat="1" applyFont="1" applyFill="1" applyBorder="1" applyAlignment="1">
      <alignment vertical="center" wrapText="1"/>
    </xf>
    <xf numFmtId="0" fontId="10" fillId="0" borderId="1" xfId="0" applyFont="1" applyFill="1" applyBorder="1" applyAlignment="1">
      <alignment horizontal="justify"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vertical="center" wrapText="1"/>
    </xf>
    <xf numFmtId="0" fontId="11" fillId="0" borderId="1" xfId="2" applyFont="1" applyFill="1" applyBorder="1" applyAlignment="1">
      <alignment horizontal="left" vertical="center" wrapText="1"/>
    </xf>
    <xf numFmtId="0" fontId="11" fillId="7" borderId="1" xfId="9" applyFont="1" applyFill="1" applyBorder="1" applyAlignment="1">
      <alignment horizontal="justify" vertical="center" wrapText="1"/>
    </xf>
    <xf numFmtId="0" fontId="11" fillId="7" borderId="1" xfId="9" applyNumberFormat="1" applyFont="1" applyFill="1" applyBorder="1" applyAlignment="1">
      <alignment horizontal="left" vertical="center" wrapText="1"/>
    </xf>
    <xf numFmtId="0" fontId="11" fillId="7" borderId="1" xfId="9" applyFont="1" applyFill="1" applyBorder="1" applyAlignment="1">
      <alignment horizontal="center" vertical="center" wrapText="1"/>
    </xf>
    <xf numFmtId="0" fontId="11" fillId="7" borderId="1" xfId="0" applyNumberFormat="1" applyFont="1" applyFill="1" applyBorder="1" applyAlignment="1" applyProtection="1">
      <alignment horizontal="justify" vertical="center" wrapText="1"/>
    </xf>
    <xf numFmtId="0" fontId="11" fillId="7" borderId="1" xfId="2" applyFont="1" applyFill="1" applyBorder="1" applyAlignment="1" applyProtection="1">
      <alignment vertical="center" wrapText="1"/>
    </xf>
    <xf numFmtId="0" fontId="7" fillId="7" borderId="1" xfId="2" applyFont="1" applyFill="1" applyBorder="1" applyAlignment="1" applyProtection="1">
      <alignment vertical="center" wrapText="1"/>
    </xf>
    <xf numFmtId="0" fontId="7" fillId="7" borderId="1" xfId="0" applyFont="1" applyFill="1" applyBorder="1" applyAlignment="1">
      <alignment horizontal="left" vertical="center" wrapText="1"/>
    </xf>
    <xf numFmtId="0" fontId="22" fillId="7" borderId="1" xfId="0" applyFont="1" applyFill="1" applyBorder="1" applyAlignment="1">
      <alignment horizontal="center" vertical="center" wrapText="1"/>
    </xf>
    <xf numFmtId="0" fontId="7" fillId="0" borderId="1" xfId="10" applyFont="1" applyFill="1" applyBorder="1" applyAlignment="1" applyProtection="1">
      <alignment horizontal="justify" vertical="center" wrapText="1"/>
    </xf>
    <xf numFmtId="0" fontId="22" fillId="0" borderId="1" xfId="10" applyFont="1" applyFill="1" applyBorder="1" applyAlignment="1" applyProtection="1">
      <alignment horizontal="center" vertical="center" wrapText="1"/>
    </xf>
    <xf numFmtId="0" fontId="7" fillId="0" borderId="1" xfId="0" applyFont="1" applyFill="1" applyBorder="1" applyAlignment="1">
      <alignment horizontal="justify" vertical="center" wrapText="1"/>
    </xf>
    <xf numFmtId="0" fontId="11" fillId="0" borderId="1" xfId="2" applyFont="1" applyFill="1" applyBorder="1" applyAlignment="1" applyProtection="1">
      <alignment horizontal="left" vertical="center" wrapText="1"/>
    </xf>
    <xf numFmtId="0" fontId="11" fillId="0" borderId="9" xfId="2" applyFont="1" applyFill="1" applyBorder="1" applyAlignment="1">
      <alignment horizontal="center" vertical="center" wrapText="1"/>
    </xf>
    <xf numFmtId="0" fontId="0" fillId="0" borderId="9" xfId="0" applyFill="1" applyBorder="1" applyAlignment="1">
      <alignment horizontal="center" vertical="center" wrapText="1"/>
    </xf>
    <xf numFmtId="0" fontId="11" fillId="7" borderId="1" xfId="9" applyNumberFormat="1" applyFont="1" applyFill="1" applyBorder="1" applyAlignment="1">
      <alignment horizontal="justify" vertical="center" wrapText="1"/>
    </xf>
    <xf numFmtId="0" fontId="11" fillId="7" borderId="1" xfId="9" applyNumberFormat="1" applyFont="1" applyFill="1" applyBorder="1" applyAlignment="1">
      <alignment horizontal="center" vertical="center" wrapText="1"/>
    </xf>
    <xf numFmtId="0" fontId="11" fillId="7" borderId="1" xfId="9" applyFont="1" applyFill="1" applyBorder="1" applyAlignment="1">
      <alignment horizontal="left" vertical="center" wrapText="1"/>
    </xf>
    <xf numFmtId="0" fontId="11" fillId="0" borderId="1" xfId="10" applyFont="1" applyFill="1" applyBorder="1" applyAlignment="1" applyProtection="1">
      <alignment horizontal="left" vertical="center" wrapText="1"/>
    </xf>
    <xf numFmtId="0" fontId="10" fillId="7" borderId="1" xfId="0" applyFont="1" applyFill="1" applyBorder="1" applyAlignment="1">
      <alignment horizontal="justify" vertical="center" wrapText="1"/>
    </xf>
    <xf numFmtId="0" fontId="7" fillId="0" borderId="1" xfId="0" applyNumberFormat="1" applyFont="1" applyFill="1" applyBorder="1" applyAlignment="1">
      <alignment horizontal="left" vertical="center" wrapText="1"/>
    </xf>
    <xf numFmtId="0" fontId="22" fillId="0" borderId="1" xfId="4" applyFont="1" applyFill="1" applyBorder="1" applyAlignment="1" applyProtection="1">
      <alignment horizontal="center" vertical="center" wrapText="1"/>
    </xf>
    <xf numFmtId="0" fontId="24" fillId="0" borderId="1" xfId="0" applyFont="1" applyFill="1" applyBorder="1" applyAlignment="1">
      <alignment horizontal="justify" vertical="center" wrapText="1"/>
    </xf>
    <xf numFmtId="0" fontId="11" fillId="0" borderId="1" xfId="6" applyFont="1" applyFill="1" applyBorder="1" applyAlignment="1" applyProtection="1">
      <alignment horizontal="left" vertical="center" wrapText="1"/>
    </xf>
    <xf numFmtId="0" fontId="24" fillId="0" borderId="1" xfId="6" applyFont="1" applyFill="1" applyBorder="1" applyAlignment="1" applyProtection="1">
      <alignment horizontal="left" vertical="center" wrapText="1"/>
    </xf>
    <xf numFmtId="0" fontId="7" fillId="0" borderId="1" xfId="6" applyFont="1" applyFill="1" applyBorder="1" applyAlignment="1" applyProtection="1">
      <alignment horizontal="justify" vertical="center" wrapText="1"/>
    </xf>
    <xf numFmtId="0" fontId="11" fillId="7" borderId="1" xfId="12" applyFont="1" applyFill="1" applyBorder="1" applyAlignment="1" applyProtection="1">
      <alignment horizontal="justify" vertical="center" wrapText="1"/>
    </xf>
    <xf numFmtId="0" fontId="11" fillId="0" borderId="1" xfId="7" applyFont="1" applyFill="1" applyBorder="1" applyAlignment="1">
      <alignment horizontal="left" vertical="center" wrapText="1"/>
    </xf>
    <xf numFmtId="1"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1" fontId="11" fillId="7" borderId="1" xfId="0" applyNumberFormat="1" applyFont="1" applyFill="1" applyBorder="1" applyAlignment="1">
      <alignment horizontal="center" vertical="center" wrapText="1"/>
    </xf>
    <xf numFmtId="0" fontId="11" fillId="0" borderId="1" xfId="9" applyFont="1" applyFill="1" applyBorder="1" applyAlignment="1">
      <alignment horizontal="justify" vertical="center" wrapText="1"/>
    </xf>
    <xf numFmtId="0" fontId="11" fillId="0" borderId="1" xfId="9" applyNumberFormat="1" applyFont="1" applyFill="1" applyBorder="1" applyAlignment="1">
      <alignment horizontal="left" vertical="center" wrapText="1"/>
    </xf>
    <xf numFmtId="0" fontId="11" fillId="0" borderId="1" xfId="0" applyFont="1" applyFill="1" applyBorder="1" applyAlignment="1">
      <alignment horizontal="justify" vertical="center"/>
    </xf>
    <xf numFmtId="0" fontId="11" fillId="0" borderId="1" xfId="2" applyFont="1" applyFill="1" applyBorder="1" applyAlignment="1">
      <alignment horizontal="left" wrapText="1"/>
    </xf>
    <xf numFmtId="0" fontId="11" fillId="0" borderId="1" xfId="0" applyFont="1" applyFill="1" applyBorder="1" applyAlignment="1">
      <alignment horizontal="justify" vertical="top" wrapText="1"/>
    </xf>
    <xf numFmtId="0" fontId="11" fillId="0" borderId="1" xfId="2" applyFont="1" applyFill="1" applyBorder="1" applyAlignment="1">
      <alignment horizontal="justify" vertical="top" wrapText="1"/>
    </xf>
    <xf numFmtId="0" fontId="10" fillId="7" borderId="1" xfId="6" applyFont="1" applyFill="1" applyBorder="1" applyAlignment="1" applyProtection="1">
      <alignment horizontal="center" vertical="center"/>
    </xf>
    <xf numFmtId="49" fontId="10" fillId="7" borderId="1" xfId="6" applyNumberFormat="1" applyFont="1" applyFill="1" applyBorder="1" applyAlignment="1" applyProtection="1">
      <alignment horizontal="center" vertical="center" wrapText="1"/>
    </xf>
    <xf numFmtId="0" fontId="11" fillId="7" borderId="1" xfId="6" applyFont="1" applyFill="1" applyBorder="1" applyAlignment="1">
      <alignment horizontal="center" vertical="center" wrapText="1"/>
    </xf>
    <xf numFmtId="0" fontId="11" fillId="0" borderId="1" xfId="6" applyFont="1" applyFill="1" applyBorder="1" applyAlignment="1">
      <alignment horizontal="center" vertical="center" wrapText="1"/>
    </xf>
    <xf numFmtId="0" fontId="11" fillId="0" borderId="1" xfId="6" applyFont="1" applyFill="1" applyBorder="1" applyAlignment="1" applyProtection="1">
      <alignment horizontal="center" vertical="center" wrapText="1"/>
      <protection locked="0"/>
    </xf>
    <xf numFmtId="0" fontId="11" fillId="0" borderId="1" xfId="0" applyFont="1" applyFill="1" applyBorder="1" applyAlignment="1" applyProtection="1">
      <alignment horizontal="justify" vertical="center"/>
    </xf>
    <xf numFmtId="0" fontId="11" fillId="0" borderId="1" xfId="11" applyFont="1" applyFill="1" applyBorder="1" applyAlignment="1" applyProtection="1">
      <alignment horizontal="justify" vertical="center"/>
    </xf>
    <xf numFmtId="0" fontId="11" fillId="0" borderId="1" xfId="8" applyFont="1" applyFill="1" applyBorder="1" applyAlignment="1" applyProtection="1">
      <alignment horizontal="center" vertical="center"/>
    </xf>
    <xf numFmtId="0" fontId="11" fillId="7" borderId="1" xfId="0" applyFont="1" applyFill="1" applyBorder="1" applyAlignment="1" applyProtection="1">
      <alignment horizontal="left" vertical="center" wrapText="1"/>
    </xf>
    <xf numFmtId="1" fontId="10" fillId="7" borderId="1" xfId="0" applyNumberFormat="1" applyFont="1" applyFill="1" applyBorder="1" applyAlignment="1" applyProtection="1">
      <alignment horizontal="center" vertical="center" wrapText="1"/>
    </xf>
    <xf numFmtId="169" fontId="10" fillId="7" borderId="1" xfId="0" applyNumberFormat="1" applyFont="1" applyFill="1" applyBorder="1" applyAlignment="1" applyProtection="1">
      <alignment horizontal="center" vertical="center" wrapText="1"/>
    </xf>
    <xf numFmtId="0" fontId="7" fillId="0" borderId="1" xfId="11" applyFont="1" applyFill="1" applyBorder="1" applyAlignment="1" applyProtection="1">
      <alignment horizontal="justify" vertical="center" wrapText="1"/>
    </xf>
    <xf numFmtId="0" fontId="11" fillId="0" borderId="1" xfId="11" applyFont="1" applyFill="1" applyBorder="1" applyAlignment="1" applyProtection="1">
      <alignment horizontal="center" vertical="center" wrapText="1"/>
    </xf>
    <xf numFmtId="0" fontId="11" fillId="7" borderId="1" xfId="10" applyFont="1" applyFill="1" applyBorder="1" applyAlignment="1" applyProtection="1">
      <alignment horizontal="center" vertical="center"/>
    </xf>
    <xf numFmtId="0" fontId="11" fillId="0" borderId="1" xfId="0" applyFont="1" applyFill="1" applyBorder="1" applyAlignment="1">
      <alignment horizontal="justify" wrapText="1"/>
    </xf>
    <xf numFmtId="0" fontId="7" fillId="0" borderId="1" xfId="3" applyFont="1" applyFill="1" applyBorder="1" applyAlignment="1" applyProtection="1">
      <alignment horizontal="justify" vertical="center" wrapText="1"/>
    </xf>
    <xf numFmtId="0" fontId="11" fillId="0" borderId="1" xfId="0" applyFont="1" applyFill="1" applyBorder="1" applyAlignment="1">
      <alignment horizontal="center" wrapText="1"/>
    </xf>
    <xf numFmtId="0" fontId="11" fillId="0" borderId="1" xfId="13" applyNumberFormat="1" applyFont="1" applyFill="1" applyBorder="1" applyAlignment="1" applyProtection="1">
      <alignment horizontal="left" vertical="center" wrapText="1"/>
    </xf>
    <xf numFmtId="0" fontId="11" fillId="0" borderId="1" xfId="14" applyNumberFormat="1" applyFont="1" applyFill="1" applyBorder="1" applyAlignment="1" applyProtection="1">
      <alignment horizontal="left" vertical="center" wrapText="1"/>
    </xf>
    <xf numFmtId="1" fontId="11" fillId="0" borderId="1" xfId="14" applyNumberFormat="1" applyFont="1" applyFill="1" applyBorder="1" applyAlignment="1" applyProtection="1">
      <alignment horizontal="center" vertical="center" wrapText="1"/>
    </xf>
    <xf numFmtId="1" fontId="17" fillId="0" borderId="1" xfId="0" applyNumberFormat="1" applyFont="1" applyFill="1" applyBorder="1" applyAlignment="1" applyProtection="1">
      <alignment horizontal="center" vertical="center" wrapText="1"/>
    </xf>
    <xf numFmtId="0" fontId="11" fillId="7" borderId="1" xfId="13" applyNumberFormat="1" applyFont="1" applyFill="1" applyBorder="1" applyAlignment="1" applyProtection="1">
      <alignment horizontal="left" vertical="center" wrapText="1"/>
    </xf>
    <xf numFmtId="0" fontId="11" fillId="7" borderId="1" xfId="14" applyNumberFormat="1" applyFont="1" applyFill="1" applyBorder="1" applyAlignment="1" applyProtection="1">
      <alignment horizontal="left" vertical="center" wrapText="1"/>
    </xf>
    <xf numFmtId="1" fontId="11" fillId="7" borderId="1" xfId="14" applyNumberFormat="1" applyFont="1" applyFill="1" applyBorder="1" applyAlignment="1" applyProtection="1">
      <alignment horizontal="center" vertical="center" wrapText="1"/>
    </xf>
    <xf numFmtId="1" fontId="16" fillId="7" borderId="1" xfId="0" applyNumberFormat="1" applyFont="1" applyFill="1" applyBorder="1" applyAlignment="1" applyProtection="1">
      <alignment horizontal="center" vertical="center" wrapText="1"/>
    </xf>
    <xf numFmtId="0" fontId="11" fillId="7" borderId="1" xfId="14" applyFont="1" applyFill="1" applyBorder="1" applyAlignment="1">
      <alignment vertical="center" wrapText="1"/>
    </xf>
    <xf numFmtId="0" fontId="11" fillId="7" borderId="1" xfId="0" applyFont="1" applyFill="1" applyBorder="1" applyAlignment="1">
      <alignment horizontal="justify" vertical="center"/>
    </xf>
    <xf numFmtId="0" fontId="11" fillId="7" borderId="1" xfId="0" applyNumberFormat="1" applyFont="1" applyFill="1" applyBorder="1" applyAlignment="1" applyProtection="1">
      <alignment vertical="center" wrapText="1"/>
    </xf>
    <xf numFmtId="0" fontId="11" fillId="7" borderId="1" xfId="14" applyNumberFormat="1" applyFont="1" applyFill="1" applyBorder="1" applyAlignment="1" applyProtection="1">
      <alignment horizontal="justify" vertical="center" wrapText="1"/>
    </xf>
    <xf numFmtId="0" fontId="11" fillId="0" borderId="1" xfId="0" applyNumberFormat="1" applyFont="1" applyFill="1" applyBorder="1" applyAlignment="1" applyProtection="1">
      <alignment horizontal="justify" vertical="center" wrapText="1"/>
    </xf>
    <xf numFmtId="0" fontId="11" fillId="0" borderId="1" xfId="10" applyFont="1" applyFill="1" applyBorder="1" applyAlignment="1" applyProtection="1">
      <alignment horizontal="left" vertical="top" wrapText="1"/>
    </xf>
    <xf numFmtId="0" fontId="7" fillId="0" borderId="1" xfId="3" applyFont="1" applyFill="1" applyBorder="1" applyAlignment="1" applyProtection="1">
      <alignment horizontal="left" vertical="center" wrapText="1"/>
    </xf>
    <xf numFmtId="0" fontId="11" fillId="0" borderId="1" xfId="7" applyFont="1" applyFill="1" applyBorder="1" applyAlignment="1" applyProtection="1">
      <alignment horizontal="left" vertical="center" wrapText="1"/>
      <protection locked="0"/>
    </xf>
    <xf numFmtId="0" fontId="11" fillId="0" borderId="1" xfId="8" applyFont="1" applyFill="1" applyBorder="1" applyAlignment="1" applyProtection="1">
      <alignment horizontal="center" vertical="center" wrapText="1"/>
      <protection locked="0"/>
    </xf>
    <xf numFmtId="0" fontId="11" fillId="7" borderId="1" xfId="11" applyFont="1" applyFill="1" applyBorder="1" applyAlignment="1" applyProtection="1">
      <alignment horizontal="center" vertical="center" wrapText="1"/>
    </xf>
    <xf numFmtId="0" fontId="11" fillId="7" borderId="1" xfId="7" applyNumberFormat="1" applyFont="1" applyFill="1" applyBorder="1" applyAlignment="1" applyProtection="1">
      <alignment horizontal="left" vertical="center" wrapText="1"/>
    </xf>
    <xf numFmtId="0" fontId="10" fillId="0" borderId="1" xfId="7" applyFont="1" applyFill="1" applyBorder="1" applyAlignment="1">
      <alignment horizontal="justify" vertical="center" wrapText="1"/>
    </xf>
    <xf numFmtId="0" fontId="11" fillId="0" borderId="1" xfId="7" applyFont="1" applyFill="1" applyBorder="1" applyAlignment="1" applyProtection="1">
      <alignment horizontal="justify" vertical="center" wrapText="1"/>
    </xf>
    <xf numFmtId="0" fontId="11" fillId="0" borderId="1" xfId="8" applyFont="1" applyFill="1" applyBorder="1" applyAlignment="1" applyProtection="1">
      <alignment horizontal="left" vertical="center" wrapText="1"/>
    </xf>
    <xf numFmtId="0" fontId="11" fillId="0" borderId="1" xfId="3" applyFont="1" applyFill="1" applyBorder="1" applyAlignment="1" applyProtection="1">
      <alignment horizontal="left" vertical="top" wrapText="1"/>
    </xf>
    <xf numFmtId="0" fontId="18" fillId="7" borderId="1" xfId="0" applyNumberFormat="1" applyFont="1" applyFill="1" applyBorder="1" applyAlignment="1" applyProtection="1">
      <alignment horizontal="left" vertical="center" wrapText="1"/>
    </xf>
    <xf numFmtId="0" fontId="11" fillId="7" borderId="1" xfId="15"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1" fontId="11" fillId="7" borderId="1" xfId="4" applyNumberFormat="1" applyFont="1" applyFill="1" applyBorder="1" applyAlignment="1" applyProtection="1">
      <alignment horizontal="center" vertical="center" wrapText="1"/>
    </xf>
    <xf numFmtId="0" fontId="11" fillId="7" borderId="1" xfId="2" applyFont="1" applyFill="1" applyBorder="1" applyAlignment="1">
      <alignment horizontal="justify" vertical="center" wrapText="1"/>
    </xf>
    <xf numFmtId="0" fontId="11" fillId="7" borderId="1" xfId="6" applyFont="1" applyFill="1" applyBorder="1" applyAlignment="1">
      <alignment horizontal="left" vertical="top" wrapText="1"/>
    </xf>
    <xf numFmtId="0" fontId="11" fillId="7" borderId="1" xfId="2" applyFont="1" applyFill="1" applyBorder="1" applyAlignment="1">
      <alignment horizontal="center" vertical="center"/>
    </xf>
    <xf numFmtId="0" fontId="11" fillId="0" borderId="1" xfId="0" applyFont="1" applyFill="1" applyBorder="1" applyAlignment="1">
      <alignment horizontal="justify" vertical="top"/>
    </xf>
    <xf numFmtId="0" fontId="11" fillId="0" borderId="1" xfId="0" applyFont="1" applyFill="1" applyBorder="1" applyAlignment="1">
      <alignment vertical="top" wrapText="1"/>
    </xf>
    <xf numFmtId="0" fontId="11" fillId="0" borderId="1" xfId="0" applyFont="1" applyFill="1" applyBorder="1" applyAlignment="1">
      <alignment vertical="center"/>
    </xf>
    <xf numFmtId="0" fontId="1" fillId="0" borderId="0" xfId="0" applyFont="1" applyFill="1" applyAlignment="1">
      <alignment vertical="center"/>
    </xf>
    <xf numFmtId="0" fontId="11" fillId="0" borderId="1" xfId="15" applyFont="1" applyFill="1" applyBorder="1" applyAlignment="1" applyProtection="1">
      <alignment horizontal="center" vertical="center" wrapText="1"/>
    </xf>
    <xf numFmtId="0" fontId="10" fillId="0" borderId="1" xfId="0" applyFont="1" applyFill="1" applyBorder="1" applyAlignment="1">
      <alignment horizontal="justify" vertical="top" wrapText="1"/>
    </xf>
    <xf numFmtId="0" fontId="11" fillId="0" borderId="1" xfId="2" applyFont="1" applyFill="1" applyBorder="1" applyAlignment="1">
      <alignment horizontal="justify" vertical="center" wrapText="1"/>
    </xf>
    <xf numFmtId="0" fontId="28" fillId="0" borderId="1" xfId="3" applyFont="1" applyFill="1" applyBorder="1" applyAlignment="1" applyProtection="1">
      <alignment horizontal="justify" vertical="center" wrapText="1"/>
    </xf>
    <xf numFmtId="0" fontId="11" fillId="0" borderId="1" xfId="0" applyFont="1" applyFill="1" applyBorder="1" applyAlignment="1">
      <alignment horizontal="left" vertical="top" wrapText="1"/>
    </xf>
    <xf numFmtId="168" fontId="11" fillId="0" borderId="1" xfId="0" applyNumberFormat="1" applyFont="1" applyFill="1" applyBorder="1" applyAlignment="1">
      <alignment vertical="center"/>
    </xf>
    <xf numFmtId="168" fontId="11"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3" fillId="0" borderId="1" xfId="0" applyFont="1" applyFill="1" applyBorder="1" applyAlignment="1">
      <alignment horizontal="center" vertical="center"/>
    </xf>
    <xf numFmtId="0" fontId="11" fillId="0" borderId="1" xfId="0" quotePrefix="1" applyFont="1" applyFill="1" applyBorder="1" applyAlignment="1">
      <alignment vertical="center" wrapText="1"/>
    </xf>
    <xf numFmtId="0" fontId="10"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 xfId="3" applyFont="1" applyFill="1" applyBorder="1" applyAlignment="1" applyProtection="1">
      <alignment horizontal="justify"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justify" vertical="center"/>
    </xf>
    <xf numFmtId="0" fontId="10" fillId="0" borderId="1" xfId="3"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1" fillId="0" borderId="1" xfId="3" quotePrefix="1" applyFont="1" applyFill="1" applyBorder="1" applyAlignment="1" applyProtection="1">
      <alignment horizontal="justify" vertical="center" wrapText="1"/>
    </xf>
    <xf numFmtId="0" fontId="11" fillId="0" borderId="1" xfId="0" applyFont="1" applyFill="1" applyBorder="1" applyAlignment="1">
      <alignment horizontal="left" vertical="center"/>
    </xf>
    <xf numFmtId="168" fontId="11"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justify" vertical="justify"/>
    </xf>
    <xf numFmtId="0" fontId="11" fillId="0" borderId="8" xfId="0" applyFont="1" applyFill="1" applyBorder="1" applyAlignment="1">
      <alignment vertical="center"/>
    </xf>
    <xf numFmtId="0" fontId="21" fillId="0" borderId="1" xfId="0" applyFont="1" applyFill="1" applyBorder="1" applyAlignment="1">
      <alignment horizontal="justify" vertical="center" wrapText="1"/>
    </xf>
    <xf numFmtId="0" fontId="10" fillId="0" borderId="1" xfId="0" applyFont="1" applyFill="1" applyBorder="1" applyAlignment="1">
      <alignment horizontal="justify" wrapText="1"/>
    </xf>
    <xf numFmtId="0" fontId="21" fillId="0" borderId="1" xfId="0" applyFont="1" applyFill="1" applyBorder="1" applyAlignment="1">
      <alignment horizontal="left" vertical="top" wrapText="1"/>
    </xf>
    <xf numFmtId="0" fontId="21" fillId="0" borderId="1" xfId="0" applyFont="1" applyFill="1" applyBorder="1" applyAlignment="1">
      <alignment horizontal="left" vertical="center" wrapText="1"/>
    </xf>
    <xf numFmtId="0" fontId="32" fillId="0" borderId="1" xfId="3" applyFont="1" applyFill="1" applyBorder="1" applyAlignment="1" applyProtection="1">
      <alignment horizontal="left" vertical="center" wrapText="1"/>
    </xf>
    <xf numFmtId="0" fontId="32" fillId="0" borderId="1" xfId="3" applyFont="1" applyFill="1" applyBorder="1" applyAlignment="1" applyProtection="1">
      <alignment horizontal="justify" vertical="center" wrapText="1"/>
    </xf>
    <xf numFmtId="0" fontId="32" fillId="0" borderId="1" xfId="0" applyFont="1" applyFill="1" applyBorder="1" applyAlignment="1">
      <alignment horizontal="left" vertical="center" wrapText="1"/>
    </xf>
    <xf numFmtId="0" fontId="7" fillId="0" borderId="1" xfId="0" applyFont="1" applyFill="1" applyBorder="1" applyAlignment="1">
      <alignment wrapText="1"/>
    </xf>
    <xf numFmtId="0" fontId="32" fillId="0" borderId="1" xfId="0" applyFont="1" applyFill="1" applyBorder="1" applyAlignment="1">
      <alignment horizontal="justify" vertical="center"/>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14" fontId="21" fillId="0" borderId="1" xfId="0" applyNumberFormat="1" applyFont="1" applyFill="1" applyBorder="1" applyAlignment="1">
      <alignment horizontal="center" vertical="center" wrapText="1"/>
    </xf>
    <xf numFmtId="0" fontId="11" fillId="0" borderId="1" xfId="3" applyFont="1" applyFill="1" applyBorder="1" applyAlignment="1" applyProtection="1">
      <alignment horizontal="justify" vertical="top" wrapText="1"/>
    </xf>
    <xf numFmtId="0" fontId="11" fillId="0" borderId="7" xfId="3" applyFont="1" applyFill="1" applyBorder="1" applyAlignment="1" applyProtection="1">
      <alignment horizontal="justify" vertical="center" wrapText="1"/>
    </xf>
    <xf numFmtId="0" fontId="0" fillId="0" borderId="0" xfId="0" applyFill="1"/>
    <xf numFmtId="0" fontId="11" fillId="0" borderId="0" xfId="0" applyFont="1" applyFill="1" applyBorder="1" applyAlignment="1">
      <alignment vertical="center" wrapText="1"/>
    </xf>
  </cellXfs>
  <cellStyles count="16">
    <cellStyle name="Normal" xfId="0" builtinId="0"/>
    <cellStyle name="Normal 10 2 2 2 2 2 2 2 2 2" xfId="9"/>
    <cellStyle name="Normal 2" xfId="7"/>
    <cellStyle name="Normal 2 2 3" xfId="8"/>
    <cellStyle name="Normal 2 4" xfId="11"/>
    <cellStyle name="Normal 2 4 3" xfId="12"/>
    <cellStyle name="Normal 3 2" xfId="5"/>
    <cellStyle name="Normal 4 2" xfId="3"/>
    <cellStyle name="Normal 4 2 4" xfId="4"/>
    <cellStyle name="Normal 5" xfId="15"/>
    <cellStyle name="Normal 8" xfId="13"/>
    <cellStyle name="Normal 9" xfId="14"/>
    <cellStyle name="Normal_Codificación Hallazgos 2007" xfId="2"/>
    <cellStyle name="Normal_Codificación Hallazgos 2007 3" xfId="6"/>
    <cellStyle name="Normal_Formato codificacion Hallazgos INCO 2007" xfId="10"/>
    <cellStyle name="Porcentaje" xfId="1" builtinId="5"/>
  </cellStyles>
  <dxfs count="5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4"/>
    <pageSetUpPr fitToPage="1"/>
  </sheetPr>
  <dimension ref="A1:AW650"/>
  <sheetViews>
    <sheetView tabSelected="1" topLeftCell="A8" zoomScale="80" zoomScaleNormal="80" workbookViewId="0">
      <pane xSplit="4" ySplit="3" topLeftCell="E12" activePane="bottomRight" state="frozen"/>
      <selection activeCell="A10" sqref="A10"/>
      <selection pane="topRight" activeCell="E10" sqref="E10"/>
      <selection pane="bottomLeft" activeCell="A11" sqref="A11"/>
      <selection pane="bottomRight" activeCell="A12" sqref="A12"/>
    </sheetView>
  </sheetViews>
  <sheetFormatPr baseColWidth="10" defaultColWidth="11.42578125" defaultRowHeight="15" x14ac:dyDescent="0.25"/>
  <cols>
    <col min="1" max="1" width="8.85546875" style="23" customWidth="1"/>
    <col min="2" max="2" width="7.5703125" style="23" customWidth="1"/>
    <col min="3" max="4" width="20.85546875" style="304" hidden="1" customWidth="1"/>
    <col min="5" max="5" width="134.140625" style="23" customWidth="1"/>
    <col min="6" max="6" width="51.140625" style="23" customWidth="1"/>
    <col min="7" max="9" width="44.28515625" style="23" customWidth="1"/>
    <col min="10" max="10" width="78" style="23" customWidth="1"/>
    <col min="11" max="11" width="88.85546875" style="23" customWidth="1"/>
    <col min="12" max="12" width="11.42578125" style="23" customWidth="1"/>
    <col min="13" max="13" width="14.140625" style="23" customWidth="1"/>
    <col min="14" max="15" width="15.85546875" style="23" customWidth="1"/>
    <col min="16" max="16" width="20.5703125" style="23" customWidth="1"/>
    <col min="17" max="18" width="30.85546875" style="23" customWidth="1"/>
    <col min="19" max="19" width="20.5703125" style="23" customWidth="1"/>
    <col min="20" max="20" width="26.28515625" style="23" customWidth="1"/>
    <col min="21" max="22" width="20.5703125" style="23" customWidth="1"/>
    <col min="23" max="23" width="15.42578125" style="23" customWidth="1"/>
    <col min="24" max="24" width="26.42578125" customWidth="1"/>
    <col min="25" max="25" width="26.140625" customWidth="1"/>
    <col min="26" max="26" width="60.42578125" customWidth="1"/>
    <col min="27" max="27" width="34.140625" customWidth="1"/>
    <col min="28" max="28" width="93" customWidth="1"/>
    <col min="29" max="29" width="34.140625" customWidth="1"/>
    <col min="30" max="30" width="11.42578125" style="16" customWidth="1"/>
    <col min="31" max="32" width="11.42578125" style="16" hidden="1" customWidth="1"/>
    <col min="33" max="33" width="17.7109375" style="16" customWidth="1"/>
    <col min="34" max="34" width="16.140625" style="16" customWidth="1"/>
    <col min="35" max="35" width="19.28515625" style="15" customWidth="1"/>
    <col min="36" max="37" width="20.5703125" style="23" customWidth="1"/>
    <col min="38" max="38" width="24.85546875" style="16" customWidth="1"/>
    <col min="39" max="39" width="24.7109375" customWidth="1"/>
    <col min="40" max="40" width="75.28515625" style="17" customWidth="1"/>
    <col min="41" max="41" width="22.42578125" style="18" customWidth="1"/>
    <col min="42" max="42" width="11.42578125" style="19" customWidth="1"/>
    <col min="43" max="43" width="15.28515625" style="19" customWidth="1"/>
    <col min="44" max="44" width="14.42578125" style="19" customWidth="1"/>
    <col min="45" max="46" width="16.85546875" style="15" customWidth="1"/>
    <col min="47" max="47" width="18.140625" style="16" customWidth="1"/>
    <col min="48" max="48" width="18.5703125" style="16" customWidth="1"/>
    <col min="49" max="49" width="11.42578125" style="16" customWidth="1"/>
    <col min="50" max="16384" width="11.42578125" style="16"/>
  </cols>
  <sheetData>
    <row r="1" spans="1:49" customFormat="1" ht="15.75" hidden="1" customHeight="1" x14ac:dyDescent="0.25">
      <c r="A1" s="1" t="s">
        <v>0</v>
      </c>
      <c r="B1" s="1"/>
      <c r="C1" s="1"/>
      <c r="D1" s="1"/>
      <c r="E1" s="1"/>
      <c r="F1" s="1"/>
      <c r="G1" s="1"/>
      <c r="H1" s="1"/>
      <c r="I1" s="1"/>
      <c r="J1" s="2"/>
      <c r="K1" s="2"/>
      <c r="L1" s="1"/>
      <c r="M1" s="1"/>
      <c r="N1" s="1"/>
      <c r="O1" s="1"/>
      <c r="P1" s="1"/>
      <c r="Q1" s="1"/>
      <c r="R1" s="1"/>
      <c r="S1" s="1"/>
      <c r="T1" s="1"/>
      <c r="U1" s="1"/>
      <c r="V1" s="1"/>
      <c r="W1" s="1"/>
      <c r="X1" s="3"/>
      <c r="Y1" s="3"/>
      <c r="AA1" s="3"/>
      <c r="AB1" s="3"/>
      <c r="AC1" s="3"/>
      <c r="AD1" s="1"/>
      <c r="AE1" s="1"/>
      <c r="AF1" s="1"/>
      <c r="AG1" s="1"/>
      <c r="AH1" s="1"/>
      <c r="AI1" s="4"/>
      <c r="AJ1" s="1"/>
      <c r="AK1" s="1"/>
      <c r="AO1" s="5"/>
      <c r="AP1" s="6"/>
      <c r="AQ1" s="6"/>
      <c r="AR1" s="6"/>
      <c r="AS1" s="4"/>
      <c r="AT1" s="4"/>
    </row>
    <row r="2" spans="1:49" customFormat="1" ht="15.75" hidden="1" customHeight="1" x14ac:dyDescent="0.25">
      <c r="A2" s="7" t="s">
        <v>1</v>
      </c>
      <c r="B2" s="7"/>
      <c r="C2" s="7"/>
      <c r="D2" s="7"/>
      <c r="E2" s="8"/>
      <c r="F2" s="8"/>
      <c r="G2" s="8"/>
      <c r="H2" s="8"/>
      <c r="I2" s="8"/>
      <c r="J2" s="9"/>
      <c r="K2" s="9"/>
      <c r="L2" s="1"/>
      <c r="M2" s="1"/>
      <c r="N2" s="1"/>
      <c r="O2" s="1"/>
      <c r="P2" s="1"/>
      <c r="Q2" s="1"/>
      <c r="R2" s="1"/>
      <c r="S2" s="1"/>
      <c r="T2" s="1"/>
      <c r="U2" s="1"/>
      <c r="V2" s="1"/>
      <c r="W2" s="1"/>
      <c r="X2" s="3"/>
      <c r="Y2" s="3"/>
      <c r="AA2" s="3"/>
      <c r="AB2" s="3"/>
      <c r="AC2" s="3"/>
      <c r="AD2" s="1"/>
      <c r="AE2" s="1"/>
      <c r="AF2" s="1"/>
      <c r="AG2" s="1"/>
      <c r="AH2" s="1"/>
      <c r="AI2" s="4"/>
      <c r="AJ2" s="1"/>
      <c r="AK2" s="1"/>
      <c r="AO2" s="5"/>
      <c r="AP2" s="6"/>
      <c r="AQ2" s="6"/>
      <c r="AR2" s="6"/>
      <c r="AS2" s="4"/>
      <c r="AT2" s="4"/>
    </row>
    <row r="3" spans="1:49" customFormat="1" ht="15.75" hidden="1" customHeight="1" x14ac:dyDescent="0.25">
      <c r="A3" s="7" t="s">
        <v>2</v>
      </c>
      <c r="B3" s="7"/>
      <c r="C3" s="7"/>
      <c r="D3" s="7"/>
      <c r="E3" s="8"/>
      <c r="F3" s="8"/>
      <c r="G3" s="8"/>
      <c r="H3" s="8"/>
      <c r="I3" s="8"/>
      <c r="J3" s="9"/>
      <c r="K3" s="9"/>
      <c r="L3" s="1"/>
      <c r="M3" s="1"/>
      <c r="N3" s="1"/>
      <c r="O3" s="1"/>
      <c r="P3" s="1"/>
      <c r="Q3" s="1"/>
      <c r="R3" s="1"/>
      <c r="S3" s="1"/>
      <c r="T3" s="1"/>
      <c r="U3" s="1"/>
      <c r="V3" s="1"/>
      <c r="W3" s="1"/>
      <c r="X3" s="3"/>
      <c r="Y3" s="3"/>
      <c r="AA3" s="3"/>
      <c r="AB3" s="3"/>
      <c r="AC3" s="3"/>
      <c r="AD3" s="1"/>
      <c r="AE3" s="1"/>
      <c r="AF3" s="1"/>
      <c r="AG3" s="1"/>
      <c r="AH3" s="1"/>
      <c r="AI3" s="4"/>
      <c r="AJ3" s="1"/>
      <c r="AK3" s="1"/>
      <c r="AO3" s="5"/>
      <c r="AP3" s="6"/>
      <c r="AQ3" s="6"/>
      <c r="AR3" s="6"/>
      <c r="AS3" s="4"/>
      <c r="AT3" s="4"/>
    </row>
    <row r="4" spans="1:49" customFormat="1" ht="64.5" hidden="1" customHeight="1" x14ac:dyDescent="0.25">
      <c r="A4" s="7" t="s">
        <v>3</v>
      </c>
      <c r="B4" s="7"/>
      <c r="C4" s="7"/>
      <c r="D4" s="7"/>
      <c r="E4" s="8"/>
      <c r="F4" s="8"/>
      <c r="G4" s="8"/>
      <c r="H4" s="8"/>
      <c r="I4" s="8"/>
      <c r="J4" s="9"/>
      <c r="K4" s="9"/>
      <c r="L4" s="1"/>
      <c r="M4" s="1"/>
      <c r="N4" s="1"/>
      <c r="O4" s="1"/>
      <c r="P4" s="1"/>
      <c r="Q4" s="1"/>
      <c r="R4" s="1"/>
      <c r="S4" s="1"/>
      <c r="T4" s="1"/>
      <c r="U4" s="1"/>
      <c r="V4" s="1"/>
      <c r="W4" s="1"/>
      <c r="X4" s="3"/>
      <c r="Y4" s="3"/>
      <c r="AA4" s="3"/>
      <c r="AB4" s="3"/>
      <c r="AC4" s="3"/>
      <c r="AD4" s="1"/>
      <c r="AE4" s="1"/>
      <c r="AF4" s="1"/>
      <c r="AG4" s="1"/>
      <c r="AH4" s="1"/>
      <c r="AI4" s="4"/>
      <c r="AJ4" s="1"/>
      <c r="AK4" s="1"/>
      <c r="AO4" s="5"/>
      <c r="AP4" s="6"/>
      <c r="AQ4" s="6"/>
      <c r="AR4" s="6"/>
      <c r="AS4" s="4"/>
      <c r="AT4" s="4"/>
    </row>
    <row r="5" spans="1:49" customFormat="1" ht="51.75" hidden="1" customHeight="1" x14ac:dyDescent="0.25">
      <c r="A5" s="7"/>
      <c r="B5" s="7"/>
      <c r="C5" s="7"/>
      <c r="D5" s="7"/>
      <c r="E5" s="8"/>
      <c r="F5" s="8"/>
      <c r="G5" s="8"/>
      <c r="H5" s="8"/>
      <c r="I5" s="8"/>
      <c r="J5" s="9"/>
      <c r="K5" s="9"/>
      <c r="L5" s="1"/>
      <c r="M5" s="1"/>
      <c r="N5" s="1"/>
      <c r="O5" s="1"/>
      <c r="P5" s="1"/>
      <c r="Q5" s="1"/>
      <c r="R5" s="1"/>
      <c r="S5" s="1"/>
      <c r="T5" s="1"/>
      <c r="U5" s="1"/>
      <c r="V5" s="1"/>
      <c r="W5" s="1"/>
      <c r="X5" s="3"/>
      <c r="Y5" s="3"/>
      <c r="AA5" s="3"/>
      <c r="AB5" s="3"/>
      <c r="AC5" s="3"/>
      <c r="AD5" s="1"/>
      <c r="AE5" s="1"/>
      <c r="AF5" s="1"/>
      <c r="AG5" s="1"/>
      <c r="AH5" s="1"/>
      <c r="AI5" s="4"/>
      <c r="AJ5" s="1"/>
      <c r="AK5" s="1"/>
      <c r="AO5" s="5"/>
      <c r="AP5" s="6"/>
      <c r="AQ5" s="6"/>
      <c r="AR5" s="6"/>
      <c r="AS5" s="4"/>
      <c r="AT5" s="4"/>
    </row>
    <row r="6" spans="1:49" customFormat="1" ht="93.75" hidden="1" customHeight="1" x14ac:dyDescent="0.25">
      <c r="A6" s="7"/>
      <c r="B6" s="7"/>
      <c r="C6" s="7"/>
      <c r="D6" s="7"/>
      <c r="E6" s="8"/>
      <c r="F6" s="8"/>
      <c r="G6" s="8"/>
      <c r="H6" s="8"/>
      <c r="I6" s="8"/>
      <c r="J6" s="9"/>
      <c r="K6" s="9"/>
      <c r="L6" s="1"/>
      <c r="M6" s="1"/>
      <c r="N6" s="1"/>
      <c r="O6" s="1"/>
      <c r="P6" s="1"/>
      <c r="Q6" s="1"/>
      <c r="R6" s="1"/>
      <c r="S6" s="1"/>
      <c r="T6" s="1"/>
      <c r="U6" s="1"/>
      <c r="V6" s="1"/>
      <c r="W6" s="1"/>
      <c r="X6" s="3"/>
      <c r="Y6" s="3"/>
      <c r="AA6" s="3"/>
      <c r="AB6" s="3"/>
      <c r="AC6" s="3"/>
      <c r="AD6" s="1"/>
      <c r="AE6" s="1"/>
      <c r="AF6" s="1"/>
      <c r="AG6" s="1"/>
      <c r="AH6" s="1"/>
      <c r="AI6" s="4"/>
      <c r="AJ6" s="1"/>
      <c r="AK6" s="1"/>
      <c r="AO6" s="5"/>
      <c r="AP6" s="6"/>
      <c r="AQ6" s="6"/>
      <c r="AR6" s="6"/>
      <c r="AS6" s="4"/>
      <c r="AT6" s="4"/>
    </row>
    <row r="7" spans="1:49" ht="93.75" hidden="1" customHeight="1" x14ac:dyDescent="0.25">
      <c r="A7" s="2" t="s">
        <v>4</v>
      </c>
      <c r="B7" s="10"/>
      <c r="C7" s="7"/>
      <c r="D7" s="7"/>
      <c r="E7" s="11">
        <v>42613</v>
      </c>
      <c r="F7" s="12"/>
      <c r="G7" s="8"/>
      <c r="H7" s="8"/>
      <c r="I7" s="8"/>
      <c r="J7" s="9"/>
      <c r="K7" s="9"/>
      <c r="L7" s="1"/>
      <c r="M7" s="1"/>
      <c r="N7" s="1"/>
      <c r="O7" s="1"/>
      <c r="P7" s="1"/>
      <c r="Q7" s="1"/>
      <c r="R7" s="1"/>
      <c r="S7" s="1"/>
      <c r="T7" s="1"/>
      <c r="U7" s="1"/>
      <c r="V7" s="1"/>
      <c r="W7" s="1"/>
      <c r="X7" s="13"/>
      <c r="Y7" s="13"/>
      <c r="AA7" s="13"/>
      <c r="AB7" s="13"/>
      <c r="AC7" s="13"/>
      <c r="AD7" s="1"/>
      <c r="AE7" s="1"/>
      <c r="AF7" s="1"/>
      <c r="AG7" s="14" t="s">
        <v>5</v>
      </c>
      <c r="AH7" s="1"/>
      <c r="AJ7" s="1"/>
      <c r="AK7" s="1"/>
    </row>
    <row r="8" spans="1:49" ht="47.25" hidden="1" customHeight="1" x14ac:dyDescent="0.25">
      <c r="A8" s="1"/>
      <c r="B8" s="20"/>
      <c r="C8" s="21"/>
      <c r="D8" s="21"/>
      <c r="E8" s="8"/>
      <c r="F8" s="8"/>
      <c r="G8" s="8"/>
      <c r="H8" s="8"/>
      <c r="I8" s="22"/>
      <c r="J8" s="9"/>
      <c r="K8" s="9"/>
      <c r="L8" s="1"/>
      <c r="M8" s="1"/>
      <c r="N8" s="1"/>
      <c r="O8" s="1"/>
      <c r="S8" s="1"/>
      <c r="T8" s="1"/>
      <c r="U8" s="1"/>
      <c r="V8" s="1"/>
      <c r="W8" s="1"/>
      <c r="X8" s="3"/>
      <c r="Y8" s="3"/>
      <c r="AA8" s="3"/>
      <c r="AB8" s="3"/>
      <c r="AC8" s="3"/>
      <c r="AD8" s="1"/>
      <c r="AE8" s="1"/>
      <c r="AF8" s="1"/>
      <c r="AG8" s="24">
        <v>42794</v>
      </c>
      <c r="AH8" s="1"/>
      <c r="AJ8" s="1"/>
      <c r="AK8" s="1"/>
    </row>
    <row r="9" spans="1:49" ht="78.75" hidden="1" x14ac:dyDescent="0.25">
      <c r="A9" s="25" t="s">
        <v>6</v>
      </c>
      <c r="B9" s="26"/>
      <c r="C9" s="27"/>
      <c r="D9" s="27"/>
      <c r="E9" s="26" t="s">
        <v>7</v>
      </c>
      <c r="F9" s="26"/>
      <c r="G9" s="26"/>
      <c r="H9" s="26" t="s">
        <v>8</v>
      </c>
      <c r="I9" s="26"/>
      <c r="J9" s="26"/>
      <c r="K9" s="26"/>
      <c r="L9" s="26"/>
      <c r="M9" s="26"/>
      <c r="N9" s="26"/>
      <c r="O9" s="26"/>
      <c r="P9" s="26"/>
      <c r="Q9" s="28"/>
      <c r="R9" s="29"/>
      <c r="S9" s="29"/>
      <c r="T9" s="30"/>
      <c r="U9" s="26" t="s">
        <v>9</v>
      </c>
      <c r="V9" s="26"/>
      <c r="W9" s="26"/>
      <c r="X9" s="3"/>
      <c r="Y9" s="3"/>
      <c r="AA9" s="3"/>
      <c r="AB9" s="3"/>
      <c r="AC9" s="3"/>
      <c r="AD9" s="31"/>
      <c r="AE9" s="31"/>
      <c r="AF9" s="31"/>
      <c r="AG9" s="31"/>
      <c r="AH9" s="31"/>
      <c r="AJ9" s="26"/>
      <c r="AK9" s="26"/>
    </row>
    <row r="10" spans="1:49" s="41" customFormat="1" ht="39" customHeight="1" x14ac:dyDescent="0.25">
      <c r="A10" s="32" t="s">
        <v>10</v>
      </c>
      <c r="B10" s="32" t="s">
        <v>11</v>
      </c>
      <c r="C10" s="33" t="s">
        <v>12</v>
      </c>
      <c r="D10" s="33" t="s">
        <v>13</v>
      </c>
      <c r="E10" s="32" t="s">
        <v>14</v>
      </c>
      <c r="F10" s="32" t="s">
        <v>15</v>
      </c>
      <c r="G10" s="32" t="s">
        <v>16</v>
      </c>
      <c r="H10" s="32" t="s">
        <v>17</v>
      </c>
      <c r="I10" s="32" t="s">
        <v>18</v>
      </c>
      <c r="J10" s="32" t="s">
        <v>19</v>
      </c>
      <c r="K10" s="32" t="s">
        <v>20</v>
      </c>
      <c r="L10" s="32" t="s">
        <v>21</v>
      </c>
      <c r="M10" s="32" t="s">
        <v>22</v>
      </c>
      <c r="N10" s="32" t="s">
        <v>23</v>
      </c>
      <c r="O10" s="34" t="s">
        <v>24</v>
      </c>
      <c r="P10" s="32" t="s">
        <v>25</v>
      </c>
      <c r="Q10" s="32" t="s">
        <v>26</v>
      </c>
      <c r="R10" s="32" t="s">
        <v>27</v>
      </c>
      <c r="S10" s="32" t="s">
        <v>28</v>
      </c>
      <c r="T10" s="32" t="s">
        <v>29</v>
      </c>
      <c r="U10" s="32" t="s">
        <v>30</v>
      </c>
      <c r="V10" s="32" t="s">
        <v>31</v>
      </c>
      <c r="W10" s="32" t="s">
        <v>32</v>
      </c>
      <c r="X10" s="34" t="s">
        <v>33</v>
      </c>
      <c r="Y10" s="34" t="s">
        <v>34</v>
      </c>
      <c r="Z10" s="35" t="s">
        <v>35</v>
      </c>
      <c r="AA10" s="34" t="s">
        <v>36</v>
      </c>
      <c r="AB10" s="35" t="s">
        <v>37</v>
      </c>
      <c r="AC10" s="34" t="s">
        <v>38</v>
      </c>
      <c r="AD10" s="32" t="s">
        <v>39</v>
      </c>
      <c r="AE10" s="32" t="s">
        <v>40</v>
      </c>
      <c r="AF10" s="32" t="s">
        <v>41</v>
      </c>
      <c r="AG10" s="32" t="s">
        <v>42</v>
      </c>
      <c r="AH10" s="32" t="s">
        <v>43</v>
      </c>
      <c r="AI10" s="32" t="s">
        <v>44</v>
      </c>
      <c r="AJ10" s="32" t="s">
        <v>45</v>
      </c>
      <c r="AK10" s="32" t="s">
        <v>46</v>
      </c>
      <c r="AL10" s="32" t="s">
        <v>47</v>
      </c>
      <c r="AM10" s="36" t="s">
        <v>48</v>
      </c>
      <c r="AN10" s="37" t="s">
        <v>49</v>
      </c>
      <c r="AO10" s="38" t="s">
        <v>50</v>
      </c>
      <c r="AP10" s="39" t="s">
        <v>51</v>
      </c>
      <c r="AQ10" s="39" t="s">
        <v>52</v>
      </c>
      <c r="AR10" s="39" t="s">
        <v>53</v>
      </c>
      <c r="AS10" s="40" t="s">
        <v>54</v>
      </c>
      <c r="AT10" s="40" t="s">
        <v>55</v>
      </c>
      <c r="AU10" s="40" t="s">
        <v>56</v>
      </c>
      <c r="AV10" s="40" t="s">
        <v>57</v>
      </c>
      <c r="AW10" s="40" t="s">
        <v>58</v>
      </c>
    </row>
    <row r="11" spans="1:49" s="23" customFormat="1" ht="156" hidden="1" customHeight="1" x14ac:dyDescent="0.25">
      <c r="A11" s="42">
        <v>3</v>
      </c>
      <c r="B11" s="42">
        <v>5</v>
      </c>
      <c r="C11" s="42"/>
      <c r="D11" s="43"/>
      <c r="E11" s="44" t="s">
        <v>59</v>
      </c>
      <c r="F11" s="45"/>
      <c r="G11" s="45"/>
      <c r="H11" s="46" t="s">
        <v>60</v>
      </c>
      <c r="I11" s="46" t="s">
        <v>61</v>
      </c>
      <c r="J11" s="47" t="s">
        <v>62</v>
      </c>
      <c r="K11" s="47" t="s">
        <v>62</v>
      </c>
      <c r="L11" s="48">
        <v>8</v>
      </c>
      <c r="M11" s="49">
        <v>41760</v>
      </c>
      <c r="N11" s="49">
        <v>42582</v>
      </c>
      <c r="O11" s="50" t="s">
        <v>63</v>
      </c>
      <c r="P11" s="51" t="s">
        <v>64</v>
      </c>
      <c r="Q11" s="52" t="s">
        <v>65</v>
      </c>
      <c r="R11" s="52" t="s">
        <v>65</v>
      </c>
      <c r="S11" s="52" t="s">
        <v>66</v>
      </c>
      <c r="T11" s="52" t="s">
        <v>65</v>
      </c>
      <c r="U11" s="53" t="s">
        <v>67</v>
      </c>
      <c r="V11" s="54">
        <v>8</v>
      </c>
      <c r="W11" s="55">
        <f t="shared" ref="W11:W74" si="0">+V11/L11</f>
        <v>1</v>
      </c>
      <c r="X11" s="57"/>
      <c r="Y11" s="57"/>
      <c r="Z11" s="58"/>
      <c r="AA11" s="57"/>
      <c r="AB11" s="58"/>
      <c r="AC11" s="57"/>
      <c r="AD11" s="59" t="s">
        <v>68</v>
      </c>
      <c r="AE11" s="60">
        <f>IF(W11=100%,2,0)</f>
        <v>2</v>
      </c>
      <c r="AF11" s="60">
        <f>IF(N11&lt;$AG$8,0,1)</f>
        <v>0</v>
      </c>
      <c r="AG11" s="61" t="str">
        <f t="shared" ref="AG11:AG74" si="1">IF(AE11+AF11&gt;1,"CUMPLIDA",IF(AF11=1,"EN TERMINO","VENCIDA"))</f>
        <v>CUMPLIDA</v>
      </c>
      <c r="AH11" s="61" t="str">
        <f t="shared" ref="AH11:AH74" si="2">IF(AG11="CUMPLIDA","CUMPLIDA",IF(AG11="EN TERMINO","EN TERMINO","VENCIDA"))</f>
        <v>CUMPLIDA</v>
      </c>
      <c r="AI11" s="53" t="s">
        <v>67</v>
      </c>
      <c r="AJ11" s="55" t="s">
        <v>69</v>
      </c>
      <c r="AK11" s="62">
        <v>42185</v>
      </c>
      <c r="AL11" s="63" t="s">
        <v>70</v>
      </c>
      <c r="AM11" s="64"/>
      <c r="AN11" s="65" t="s">
        <v>71</v>
      </c>
      <c r="AO11" s="66" t="s">
        <v>72</v>
      </c>
      <c r="AP11" s="67"/>
      <c r="AQ11" s="67"/>
      <c r="AR11" s="67"/>
      <c r="AS11" s="68" t="s">
        <v>73</v>
      </c>
      <c r="AT11" s="68"/>
      <c r="AU11" s="63"/>
      <c r="AV11" s="68"/>
      <c r="AW11" s="23" t="s">
        <v>74</v>
      </c>
    </row>
    <row r="12" spans="1:49" s="23" customFormat="1" ht="408.75" customHeight="1" x14ac:dyDescent="0.25">
      <c r="A12" s="69">
        <v>4</v>
      </c>
      <c r="B12" s="69">
        <v>6</v>
      </c>
      <c r="C12" s="42"/>
      <c r="D12" s="43"/>
      <c r="E12" s="70" t="s">
        <v>75</v>
      </c>
      <c r="F12" s="71"/>
      <c r="G12" s="71"/>
      <c r="H12" s="72" t="s">
        <v>76</v>
      </c>
      <c r="I12" s="72" t="s">
        <v>77</v>
      </c>
      <c r="J12" s="73" t="s">
        <v>78</v>
      </c>
      <c r="K12" s="73" t="s">
        <v>78</v>
      </c>
      <c r="L12" s="74">
        <v>8</v>
      </c>
      <c r="M12" s="75">
        <v>41699</v>
      </c>
      <c r="N12" s="75">
        <v>42916</v>
      </c>
      <c r="O12" s="76" t="s">
        <v>79</v>
      </c>
      <c r="P12" s="77" t="s">
        <v>80</v>
      </c>
      <c r="Q12" s="77" t="s">
        <v>65</v>
      </c>
      <c r="R12" s="77" t="s">
        <v>81</v>
      </c>
      <c r="S12" s="77" t="s">
        <v>82</v>
      </c>
      <c r="T12" s="77" t="s">
        <v>83</v>
      </c>
      <c r="U12" s="78" t="s">
        <v>84</v>
      </c>
      <c r="V12" s="79">
        <v>7</v>
      </c>
      <c r="W12" s="80">
        <f t="shared" si="0"/>
        <v>0.875</v>
      </c>
      <c r="X12" s="57"/>
      <c r="Y12" s="57"/>
      <c r="Z12" s="58"/>
      <c r="AA12" s="57"/>
      <c r="AB12" s="58"/>
      <c r="AC12" s="57"/>
      <c r="AD12" s="81" t="s">
        <v>68</v>
      </c>
      <c r="AE12" s="60">
        <f>IF(W12=100%,2,0)</f>
        <v>0</v>
      </c>
      <c r="AF12" s="60">
        <f>IF(N12&lt;$AG$8,0,1)</f>
        <v>1</v>
      </c>
      <c r="AG12" s="61" t="str">
        <f t="shared" si="1"/>
        <v>EN TERMINO</v>
      </c>
      <c r="AH12" s="61" t="str">
        <f t="shared" si="2"/>
        <v>EN TERMINO</v>
      </c>
      <c r="AI12" s="78" t="s">
        <v>84</v>
      </c>
      <c r="AJ12" s="80"/>
      <c r="AK12" s="82"/>
      <c r="AL12" s="83" t="s">
        <v>70</v>
      </c>
      <c r="AM12" s="58"/>
      <c r="AN12" s="84" t="s">
        <v>85</v>
      </c>
      <c r="AO12" s="85" t="s">
        <v>72</v>
      </c>
      <c r="AP12" s="86" t="s">
        <v>86</v>
      </c>
      <c r="AQ12" s="67" t="s">
        <v>87</v>
      </c>
      <c r="AR12" s="86" t="s">
        <v>88</v>
      </c>
      <c r="AS12" s="87" t="s">
        <v>89</v>
      </c>
      <c r="AT12" s="88" t="s">
        <v>90</v>
      </c>
      <c r="AU12" s="83" t="s">
        <v>91</v>
      </c>
      <c r="AV12" s="83" t="s">
        <v>91</v>
      </c>
      <c r="AW12" s="87" t="s">
        <v>92</v>
      </c>
    </row>
    <row r="13" spans="1:49" s="23" customFormat="1" ht="369.75" customHeight="1" x14ac:dyDescent="0.25">
      <c r="A13" s="69">
        <v>7</v>
      </c>
      <c r="B13" s="69">
        <v>10</v>
      </c>
      <c r="C13" s="42"/>
      <c r="D13" s="43"/>
      <c r="E13" s="70" t="s">
        <v>93</v>
      </c>
      <c r="F13" s="71"/>
      <c r="G13" s="71"/>
      <c r="H13" s="89" t="s">
        <v>94</v>
      </c>
      <c r="I13" s="89"/>
      <c r="J13" s="89" t="s">
        <v>95</v>
      </c>
      <c r="K13" s="89" t="s">
        <v>96</v>
      </c>
      <c r="L13" s="90">
        <v>11</v>
      </c>
      <c r="M13" s="75">
        <v>41640</v>
      </c>
      <c r="N13" s="75">
        <v>42704</v>
      </c>
      <c r="O13" s="76" t="s">
        <v>97</v>
      </c>
      <c r="P13" s="77" t="s">
        <v>98</v>
      </c>
      <c r="Q13" s="91" t="s">
        <v>65</v>
      </c>
      <c r="R13" s="91" t="s">
        <v>65</v>
      </c>
      <c r="S13" s="91" t="s">
        <v>99</v>
      </c>
      <c r="T13" s="91" t="s">
        <v>65</v>
      </c>
      <c r="U13" s="78" t="s">
        <v>67</v>
      </c>
      <c r="V13" s="92">
        <v>11</v>
      </c>
      <c r="W13" s="80">
        <f t="shared" si="0"/>
        <v>1</v>
      </c>
      <c r="X13" s="57"/>
      <c r="Y13" s="57"/>
      <c r="Z13" s="58"/>
      <c r="AA13" s="57"/>
      <c r="AB13" s="58"/>
      <c r="AC13" s="57"/>
      <c r="AD13" s="81" t="s">
        <v>68</v>
      </c>
      <c r="AE13" s="60">
        <f>IF(W13=100%,2,0)</f>
        <v>2</v>
      </c>
      <c r="AF13" s="60">
        <f>IF(N13&lt;$AG$8,0,1)</f>
        <v>0</v>
      </c>
      <c r="AG13" s="61" t="str">
        <f t="shared" si="1"/>
        <v>CUMPLIDA</v>
      </c>
      <c r="AH13" s="61" t="str">
        <f t="shared" si="2"/>
        <v>CUMPLIDA</v>
      </c>
      <c r="AI13" s="78" t="s">
        <v>67</v>
      </c>
      <c r="AJ13" s="80"/>
      <c r="AK13" s="82">
        <v>42185</v>
      </c>
      <c r="AL13" s="83" t="s">
        <v>70</v>
      </c>
      <c r="AM13" s="58"/>
      <c r="AN13" s="84" t="s">
        <v>100</v>
      </c>
      <c r="AO13" s="85" t="s">
        <v>72</v>
      </c>
      <c r="AP13" s="86" t="s">
        <v>101</v>
      </c>
      <c r="AQ13" s="67" t="s">
        <v>102</v>
      </c>
      <c r="AR13" s="86" t="s">
        <v>88</v>
      </c>
      <c r="AS13" s="87" t="s">
        <v>89</v>
      </c>
      <c r="AT13" s="88" t="s">
        <v>90</v>
      </c>
      <c r="AU13" s="83" t="s">
        <v>103</v>
      </c>
      <c r="AV13" s="83" t="s">
        <v>104</v>
      </c>
      <c r="AW13" s="87" t="s">
        <v>92</v>
      </c>
    </row>
    <row r="14" spans="1:49" s="96" customFormat="1" ht="187.15" hidden="1" customHeight="1" x14ac:dyDescent="0.25">
      <c r="A14" s="42">
        <v>9</v>
      </c>
      <c r="B14" s="42">
        <v>34</v>
      </c>
      <c r="C14" s="42"/>
      <c r="D14" s="43"/>
      <c r="E14" s="44" t="s">
        <v>105</v>
      </c>
      <c r="F14" s="45"/>
      <c r="G14" s="45"/>
      <c r="H14" s="46" t="s">
        <v>106</v>
      </c>
      <c r="I14" s="46" t="s">
        <v>107</v>
      </c>
      <c r="J14" s="47" t="s">
        <v>108</v>
      </c>
      <c r="K14" s="47" t="s">
        <v>108</v>
      </c>
      <c r="L14" s="48">
        <v>4</v>
      </c>
      <c r="M14" s="49">
        <v>41699</v>
      </c>
      <c r="N14" s="49">
        <v>42185</v>
      </c>
      <c r="O14" s="50" t="s">
        <v>79</v>
      </c>
      <c r="P14" s="51" t="s">
        <v>80</v>
      </c>
      <c r="Q14" s="51" t="s">
        <v>65</v>
      </c>
      <c r="R14" s="51" t="s">
        <v>81</v>
      </c>
      <c r="S14" s="51" t="s">
        <v>82</v>
      </c>
      <c r="T14" s="51" t="s">
        <v>83</v>
      </c>
      <c r="U14" s="53" t="s">
        <v>67</v>
      </c>
      <c r="V14" s="93">
        <v>4</v>
      </c>
      <c r="W14" s="55">
        <f t="shared" si="0"/>
        <v>1</v>
      </c>
      <c r="X14" s="57"/>
      <c r="Y14" s="57"/>
      <c r="Z14" s="58"/>
      <c r="AA14" s="57"/>
      <c r="AB14" s="58"/>
      <c r="AC14" s="57"/>
      <c r="AD14" s="59" t="s">
        <v>68</v>
      </c>
      <c r="AE14" s="60">
        <f>IF(W14=100%,2,0)</f>
        <v>2</v>
      </c>
      <c r="AF14" s="60">
        <f>IF(N14&lt;$AG$8,0,1)</f>
        <v>0</v>
      </c>
      <c r="AG14" s="61" t="str">
        <f t="shared" si="1"/>
        <v>CUMPLIDA</v>
      </c>
      <c r="AH14" s="61" t="str">
        <f t="shared" si="2"/>
        <v>CUMPLIDA</v>
      </c>
      <c r="AI14" s="53" t="s">
        <v>67</v>
      </c>
      <c r="AJ14" s="55" t="s">
        <v>109</v>
      </c>
      <c r="AK14" s="62">
        <v>42185</v>
      </c>
      <c r="AL14" s="63" t="s">
        <v>70</v>
      </c>
      <c r="AM14" s="64"/>
      <c r="AN14" s="64"/>
      <c r="AO14" s="66"/>
      <c r="AP14" s="67"/>
      <c r="AQ14" s="67"/>
      <c r="AR14" s="67"/>
      <c r="AS14" s="68" t="s">
        <v>73</v>
      </c>
      <c r="AT14" s="68"/>
      <c r="AU14" s="94"/>
      <c r="AV14" s="95"/>
      <c r="AW14" s="23" t="s">
        <v>92</v>
      </c>
    </row>
    <row r="15" spans="1:49" s="96" customFormat="1" ht="100.9" hidden="1" customHeight="1" x14ac:dyDescent="0.25">
      <c r="A15" s="42">
        <v>10</v>
      </c>
      <c r="B15" s="42">
        <v>16</v>
      </c>
      <c r="C15" s="42"/>
      <c r="D15" s="43"/>
      <c r="E15" s="44" t="s">
        <v>110</v>
      </c>
      <c r="F15" s="45"/>
      <c r="G15" s="45"/>
      <c r="H15" s="46" t="s">
        <v>111</v>
      </c>
      <c r="I15" s="46" t="s">
        <v>112</v>
      </c>
      <c r="J15" s="47" t="s">
        <v>113</v>
      </c>
      <c r="K15" s="47" t="s">
        <v>114</v>
      </c>
      <c r="L15" s="48">
        <v>2</v>
      </c>
      <c r="M15" s="49">
        <v>41640</v>
      </c>
      <c r="N15" s="49">
        <v>42004</v>
      </c>
      <c r="O15" s="50" t="s">
        <v>115</v>
      </c>
      <c r="P15" s="51" t="s">
        <v>115</v>
      </c>
      <c r="Q15" s="97" t="s">
        <v>116</v>
      </c>
      <c r="R15" s="97" t="s">
        <v>116</v>
      </c>
      <c r="S15" s="97" t="s">
        <v>117</v>
      </c>
      <c r="T15" s="97" t="s">
        <v>116</v>
      </c>
      <c r="U15" s="53" t="s">
        <v>67</v>
      </c>
      <c r="V15" s="93">
        <v>2</v>
      </c>
      <c r="W15" s="55">
        <f t="shared" si="0"/>
        <v>1</v>
      </c>
      <c r="X15" s="57"/>
      <c r="Y15" s="57"/>
      <c r="Z15" s="58"/>
      <c r="AA15" s="57"/>
      <c r="AB15" s="58"/>
      <c r="AC15" s="57"/>
      <c r="AD15" s="59" t="s">
        <v>68</v>
      </c>
      <c r="AE15" s="60">
        <f>IF(W15=100%,2,0)</f>
        <v>2</v>
      </c>
      <c r="AF15" s="60">
        <f>IF(N15&lt;$AG$8,0,1)</f>
        <v>0</v>
      </c>
      <c r="AG15" s="61" t="str">
        <f t="shared" si="1"/>
        <v>CUMPLIDA</v>
      </c>
      <c r="AH15" s="61" t="str">
        <f t="shared" si="2"/>
        <v>CUMPLIDA</v>
      </c>
      <c r="AI15" s="53" t="s">
        <v>67</v>
      </c>
      <c r="AJ15" s="55" t="s">
        <v>109</v>
      </c>
      <c r="AK15" s="62">
        <v>42004</v>
      </c>
      <c r="AL15" s="63" t="s">
        <v>118</v>
      </c>
      <c r="AM15" s="64"/>
      <c r="AN15" s="64"/>
      <c r="AO15" s="66"/>
      <c r="AP15" s="67"/>
      <c r="AQ15" s="67"/>
      <c r="AR15" s="67"/>
      <c r="AS15" s="68" t="s">
        <v>73</v>
      </c>
      <c r="AT15" s="68"/>
      <c r="AU15" s="63"/>
      <c r="AV15" s="68"/>
    </row>
    <row r="16" spans="1:49" s="96" customFormat="1" ht="129.6" hidden="1" customHeight="1" x14ac:dyDescent="0.25">
      <c r="A16" s="42">
        <v>13</v>
      </c>
      <c r="B16" s="42">
        <v>21</v>
      </c>
      <c r="C16" s="42"/>
      <c r="D16" s="43"/>
      <c r="E16" s="44" t="s">
        <v>119</v>
      </c>
      <c r="F16" s="45"/>
      <c r="G16" s="45"/>
      <c r="H16" s="47" t="s">
        <v>120</v>
      </c>
      <c r="I16" s="47"/>
      <c r="J16" s="98" t="s">
        <v>121</v>
      </c>
      <c r="K16" s="98" t="s">
        <v>121</v>
      </c>
      <c r="L16" s="48">
        <v>5</v>
      </c>
      <c r="M16" s="49">
        <v>41640</v>
      </c>
      <c r="N16" s="49">
        <v>42093</v>
      </c>
      <c r="O16" s="50" t="s">
        <v>97</v>
      </c>
      <c r="P16" s="51" t="s">
        <v>98</v>
      </c>
      <c r="Q16" s="52" t="s">
        <v>65</v>
      </c>
      <c r="R16" s="52" t="s">
        <v>65</v>
      </c>
      <c r="S16" s="52" t="s">
        <v>99</v>
      </c>
      <c r="T16" s="52" t="s">
        <v>65</v>
      </c>
      <c r="U16" s="53" t="s">
        <v>122</v>
      </c>
      <c r="V16" s="93">
        <v>5</v>
      </c>
      <c r="W16" s="55">
        <f t="shared" si="0"/>
        <v>1</v>
      </c>
      <c r="X16" s="57"/>
      <c r="Y16" s="57"/>
      <c r="Z16" s="58"/>
      <c r="AA16" s="57"/>
      <c r="AB16" s="58"/>
      <c r="AC16" s="57"/>
      <c r="AD16" s="59" t="s">
        <v>68</v>
      </c>
      <c r="AE16" s="60">
        <f>IF(W16=100%,2,0)</f>
        <v>2</v>
      </c>
      <c r="AF16" s="60">
        <f>IF(N16&lt;$AG$8,0,1)</f>
        <v>0</v>
      </c>
      <c r="AG16" s="61" t="str">
        <f t="shared" si="1"/>
        <v>CUMPLIDA</v>
      </c>
      <c r="AH16" s="61" t="str">
        <f t="shared" si="2"/>
        <v>CUMPLIDA</v>
      </c>
      <c r="AI16" s="51" t="s">
        <v>123</v>
      </c>
      <c r="AJ16" s="55" t="s">
        <v>109</v>
      </c>
      <c r="AK16" s="62">
        <v>42185</v>
      </c>
      <c r="AL16" s="63" t="s">
        <v>70</v>
      </c>
      <c r="AM16" s="64"/>
      <c r="AN16" s="64"/>
      <c r="AO16" s="66"/>
      <c r="AP16" s="67"/>
      <c r="AQ16" s="67"/>
      <c r="AR16" s="67"/>
      <c r="AS16" s="68" t="s">
        <v>73</v>
      </c>
      <c r="AT16" s="68"/>
      <c r="AU16" s="63"/>
      <c r="AV16" s="68"/>
      <c r="AW16" s="23" t="s">
        <v>92</v>
      </c>
    </row>
    <row r="17" spans="1:49" s="96" customFormat="1" ht="345.6" customHeight="1" x14ac:dyDescent="0.25">
      <c r="A17" s="69">
        <v>14</v>
      </c>
      <c r="B17" s="69">
        <v>23</v>
      </c>
      <c r="C17" s="42"/>
      <c r="D17" s="43"/>
      <c r="E17" s="70" t="s">
        <v>124</v>
      </c>
      <c r="F17" s="71"/>
      <c r="G17" s="71"/>
      <c r="H17" s="73" t="s">
        <v>125</v>
      </c>
      <c r="I17" s="73"/>
      <c r="J17" s="89" t="s">
        <v>126</v>
      </c>
      <c r="K17" s="89" t="s">
        <v>127</v>
      </c>
      <c r="L17" s="74">
        <v>8</v>
      </c>
      <c r="M17" s="75">
        <v>41640</v>
      </c>
      <c r="N17" s="75">
        <v>42613</v>
      </c>
      <c r="O17" s="76" t="s">
        <v>97</v>
      </c>
      <c r="P17" s="77" t="s">
        <v>98</v>
      </c>
      <c r="Q17" s="91" t="s">
        <v>65</v>
      </c>
      <c r="R17" s="91" t="s">
        <v>65</v>
      </c>
      <c r="S17" s="91" t="s">
        <v>99</v>
      </c>
      <c r="T17" s="91" t="s">
        <v>65</v>
      </c>
      <c r="U17" s="78" t="s">
        <v>122</v>
      </c>
      <c r="V17" s="92">
        <v>8</v>
      </c>
      <c r="W17" s="80">
        <f t="shared" si="0"/>
        <v>1</v>
      </c>
      <c r="X17" s="57"/>
      <c r="Y17" s="57"/>
      <c r="Z17" s="58"/>
      <c r="AA17" s="57"/>
      <c r="AB17" s="58"/>
      <c r="AC17" s="57"/>
      <c r="AD17" s="81" t="s">
        <v>68</v>
      </c>
      <c r="AE17" s="60">
        <f>IF(W17=100%,2,0)</f>
        <v>2</v>
      </c>
      <c r="AF17" s="60">
        <f>IF(N17&lt;$AG$8,0,1)</f>
        <v>0</v>
      </c>
      <c r="AG17" s="61" t="str">
        <f t="shared" si="1"/>
        <v>CUMPLIDA</v>
      </c>
      <c r="AH17" s="61" t="str">
        <f t="shared" si="2"/>
        <v>CUMPLIDA</v>
      </c>
      <c r="AI17" s="77" t="s">
        <v>123</v>
      </c>
      <c r="AJ17" s="80"/>
      <c r="AK17" s="82">
        <v>42185</v>
      </c>
      <c r="AL17" s="83" t="s">
        <v>70</v>
      </c>
      <c r="AM17" s="58"/>
      <c r="AN17" s="58"/>
      <c r="AO17" s="85" t="s">
        <v>72</v>
      </c>
      <c r="AP17" s="86" t="s">
        <v>128</v>
      </c>
      <c r="AQ17" s="67" t="s">
        <v>102</v>
      </c>
      <c r="AR17" s="86" t="s">
        <v>88</v>
      </c>
      <c r="AS17" s="83" t="s">
        <v>89</v>
      </c>
      <c r="AT17" s="99" t="s">
        <v>90</v>
      </c>
      <c r="AU17" s="83" t="s">
        <v>91</v>
      </c>
      <c r="AV17" s="83" t="s">
        <v>91</v>
      </c>
      <c r="AW17" s="87" t="s">
        <v>92</v>
      </c>
    </row>
    <row r="18" spans="1:49" s="96" customFormat="1" ht="133.5" customHeight="1" x14ac:dyDescent="0.25">
      <c r="A18" s="69">
        <v>15</v>
      </c>
      <c r="B18" s="69">
        <v>24</v>
      </c>
      <c r="C18" s="42"/>
      <c r="D18" s="43"/>
      <c r="E18" s="70" t="s">
        <v>129</v>
      </c>
      <c r="F18" s="71"/>
      <c r="G18" s="71"/>
      <c r="H18" s="100" t="s">
        <v>130</v>
      </c>
      <c r="I18" s="101"/>
      <c r="J18" s="102" t="s">
        <v>131</v>
      </c>
      <c r="K18" s="102" t="s">
        <v>131</v>
      </c>
      <c r="L18" s="103">
        <v>7</v>
      </c>
      <c r="M18" s="75">
        <v>41640</v>
      </c>
      <c r="N18" s="76">
        <v>42704</v>
      </c>
      <c r="O18" s="76" t="s">
        <v>97</v>
      </c>
      <c r="P18" s="77" t="s">
        <v>98</v>
      </c>
      <c r="Q18" s="91" t="s">
        <v>65</v>
      </c>
      <c r="R18" s="91" t="s">
        <v>65</v>
      </c>
      <c r="S18" s="91" t="s">
        <v>99</v>
      </c>
      <c r="T18" s="91" t="s">
        <v>65</v>
      </c>
      <c r="U18" s="78" t="s">
        <v>67</v>
      </c>
      <c r="V18" s="92">
        <v>7</v>
      </c>
      <c r="W18" s="80">
        <f t="shared" si="0"/>
        <v>1</v>
      </c>
      <c r="X18" s="57"/>
      <c r="Y18" s="57"/>
      <c r="Z18" s="58"/>
      <c r="AA18" s="57"/>
      <c r="AB18" s="58"/>
      <c r="AC18" s="57"/>
      <c r="AD18" s="81" t="s">
        <v>68</v>
      </c>
      <c r="AE18" s="60">
        <f>IF(W18=100%,2,0)</f>
        <v>2</v>
      </c>
      <c r="AF18" s="60">
        <f>IF(N18&lt;$AG$8,0,1)</f>
        <v>0</v>
      </c>
      <c r="AG18" s="61" t="str">
        <f t="shared" si="1"/>
        <v>CUMPLIDA</v>
      </c>
      <c r="AH18" s="61" t="str">
        <f t="shared" si="2"/>
        <v>CUMPLIDA</v>
      </c>
      <c r="AI18" s="78" t="s">
        <v>67</v>
      </c>
      <c r="AJ18" s="80"/>
      <c r="AK18" s="82">
        <v>42185</v>
      </c>
      <c r="AL18" s="83" t="s">
        <v>70</v>
      </c>
      <c r="AM18" s="58"/>
      <c r="AN18" s="58"/>
      <c r="AO18" s="85" t="s">
        <v>72</v>
      </c>
      <c r="AP18" s="67"/>
      <c r="AQ18" s="67"/>
      <c r="AR18" s="67"/>
      <c r="AS18" s="87" t="s">
        <v>89</v>
      </c>
      <c r="AT18" s="88" t="s">
        <v>132</v>
      </c>
      <c r="AU18" s="83" t="s">
        <v>133</v>
      </c>
      <c r="AV18" s="83" t="s">
        <v>134</v>
      </c>
      <c r="AW18" s="87" t="s">
        <v>92</v>
      </c>
    </row>
    <row r="19" spans="1:49" s="96" customFormat="1" ht="244.9" customHeight="1" x14ac:dyDescent="0.25">
      <c r="A19" s="69">
        <v>17</v>
      </c>
      <c r="B19" s="69">
        <v>26</v>
      </c>
      <c r="C19" s="42"/>
      <c r="D19" s="43"/>
      <c r="E19" s="70" t="s">
        <v>135</v>
      </c>
      <c r="F19" s="71"/>
      <c r="G19" s="71"/>
      <c r="H19" s="84" t="s">
        <v>136</v>
      </c>
      <c r="I19" s="84"/>
      <c r="J19" s="89" t="s">
        <v>137</v>
      </c>
      <c r="K19" s="89" t="s">
        <v>137</v>
      </c>
      <c r="L19" s="83">
        <v>9</v>
      </c>
      <c r="M19" s="75">
        <v>41640</v>
      </c>
      <c r="N19" s="76">
        <v>42704</v>
      </c>
      <c r="O19" s="76" t="s">
        <v>97</v>
      </c>
      <c r="P19" s="77" t="s">
        <v>98</v>
      </c>
      <c r="Q19" s="91" t="s">
        <v>65</v>
      </c>
      <c r="R19" s="91" t="s">
        <v>65</v>
      </c>
      <c r="S19" s="91" t="s">
        <v>99</v>
      </c>
      <c r="T19" s="91" t="s">
        <v>65</v>
      </c>
      <c r="U19" s="78" t="s">
        <v>67</v>
      </c>
      <c r="V19" s="92">
        <v>9</v>
      </c>
      <c r="W19" s="80">
        <f t="shared" si="0"/>
        <v>1</v>
      </c>
      <c r="X19" s="57"/>
      <c r="Y19" s="57"/>
      <c r="Z19" s="58"/>
      <c r="AA19" s="57"/>
      <c r="AB19" s="58"/>
      <c r="AC19" s="57"/>
      <c r="AD19" s="81" t="s">
        <v>68</v>
      </c>
      <c r="AE19" s="60">
        <f>IF(W19=100%,2,0)</f>
        <v>2</v>
      </c>
      <c r="AF19" s="60">
        <f>IF(N19&lt;$AG$8,0,1)</f>
        <v>0</v>
      </c>
      <c r="AG19" s="61" t="str">
        <f t="shared" si="1"/>
        <v>CUMPLIDA</v>
      </c>
      <c r="AH19" s="61" t="str">
        <f t="shared" si="2"/>
        <v>CUMPLIDA</v>
      </c>
      <c r="AI19" s="78" t="s">
        <v>67</v>
      </c>
      <c r="AJ19" s="80"/>
      <c r="AK19" s="82">
        <v>42185</v>
      </c>
      <c r="AL19" s="83" t="s">
        <v>70</v>
      </c>
      <c r="AM19" s="58"/>
      <c r="AN19" s="58"/>
      <c r="AO19" s="85" t="s">
        <v>72</v>
      </c>
      <c r="AP19" s="67"/>
      <c r="AQ19" s="67"/>
      <c r="AR19" s="67"/>
      <c r="AS19" s="87" t="s">
        <v>89</v>
      </c>
      <c r="AT19" s="88" t="s">
        <v>132</v>
      </c>
      <c r="AU19" s="83" t="s">
        <v>133</v>
      </c>
      <c r="AV19" s="83" t="s">
        <v>138</v>
      </c>
      <c r="AW19" s="87" t="s">
        <v>92</v>
      </c>
    </row>
    <row r="20" spans="1:49" s="96" customFormat="1" ht="125.25" customHeight="1" x14ac:dyDescent="0.25">
      <c r="A20" s="69">
        <v>22</v>
      </c>
      <c r="B20" s="69">
        <v>32</v>
      </c>
      <c r="C20" s="42"/>
      <c r="D20" s="43"/>
      <c r="E20" s="70" t="s">
        <v>139</v>
      </c>
      <c r="F20" s="71"/>
      <c r="G20" s="71"/>
      <c r="H20" s="84" t="s">
        <v>140</v>
      </c>
      <c r="I20" s="84"/>
      <c r="J20" s="89" t="s">
        <v>141</v>
      </c>
      <c r="K20" s="89" t="s">
        <v>141</v>
      </c>
      <c r="L20" s="83">
        <v>4</v>
      </c>
      <c r="M20" s="75">
        <v>41640</v>
      </c>
      <c r="N20" s="76">
        <v>42704</v>
      </c>
      <c r="O20" s="76" t="s">
        <v>97</v>
      </c>
      <c r="P20" s="77" t="s">
        <v>98</v>
      </c>
      <c r="Q20" s="91" t="s">
        <v>65</v>
      </c>
      <c r="R20" s="91" t="s">
        <v>65</v>
      </c>
      <c r="S20" s="91" t="s">
        <v>99</v>
      </c>
      <c r="T20" s="91" t="s">
        <v>65</v>
      </c>
      <c r="U20" s="78" t="s">
        <v>67</v>
      </c>
      <c r="V20" s="92">
        <v>4</v>
      </c>
      <c r="W20" s="80">
        <f t="shared" si="0"/>
        <v>1</v>
      </c>
      <c r="X20" s="57"/>
      <c r="Y20" s="57"/>
      <c r="Z20" s="58"/>
      <c r="AA20" s="57"/>
      <c r="AB20" s="58"/>
      <c r="AC20" s="57"/>
      <c r="AD20" s="81" t="s">
        <v>68</v>
      </c>
      <c r="AE20" s="60">
        <f>IF(W20=100%,2,0)</f>
        <v>2</v>
      </c>
      <c r="AF20" s="60">
        <f>IF(N20&lt;$AG$8,0,1)</f>
        <v>0</v>
      </c>
      <c r="AG20" s="61" t="str">
        <f t="shared" si="1"/>
        <v>CUMPLIDA</v>
      </c>
      <c r="AH20" s="61" t="str">
        <f t="shared" si="2"/>
        <v>CUMPLIDA</v>
      </c>
      <c r="AI20" s="78" t="s">
        <v>67</v>
      </c>
      <c r="AJ20" s="80"/>
      <c r="AK20" s="82">
        <v>42185</v>
      </c>
      <c r="AL20" s="83" t="s">
        <v>70</v>
      </c>
      <c r="AM20" s="58"/>
      <c r="AN20" s="58"/>
      <c r="AO20" s="85" t="s">
        <v>72</v>
      </c>
      <c r="AP20" s="67"/>
      <c r="AQ20" s="67"/>
      <c r="AR20" s="67"/>
      <c r="AS20" s="87" t="s">
        <v>89</v>
      </c>
      <c r="AT20" s="88" t="s">
        <v>132</v>
      </c>
      <c r="AU20" s="83" t="s">
        <v>142</v>
      </c>
      <c r="AV20" s="83" t="s">
        <v>143</v>
      </c>
      <c r="AW20" s="87" t="s">
        <v>92</v>
      </c>
    </row>
    <row r="21" spans="1:49" s="96" customFormat="1" ht="201.6" hidden="1" customHeight="1" x14ac:dyDescent="0.25">
      <c r="A21" s="42">
        <v>36</v>
      </c>
      <c r="B21" s="42">
        <v>52</v>
      </c>
      <c r="C21" s="42"/>
      <c r="D21" s="43"/>
      <c r="E21" s="104" t="s">
        <v>144</v>
      </c>
      <c r="F21" s="105" t="s">
        <v>145</v>
      </c>
      <c r="G21" s="105" t="s">
        <v>146</v>
      </c>
      <c r="H21" s="46" t="s">
        <v>147</v>
      </c>
      <c r="I21" s="46" t="s">
        <v>148</v>
      </c>
      <c r="J21" s="106" t="s">
        <v>149</v>
      </c>
      <c r="K21" s="106" t="s">
        <v>149</v>
      </c>
      <c r="L21" s="107">
        <v>6</v>
      </c>
      <c r="M21" s="49">
        <v>41671</v>
      </c>
      <c r="N21" s="49">
        <v>42185</v>
      </c>
      <c r="O21" s="50" t="s">
        <v>150</v>
      </c>
      <c r="P21" s="51" t="s">
        <v>151</v>
      </c>
      <c r="Q21" s="51" t="s">
        <v>152</v>
      </c>
      <c r="R21" s="51" t="s">
        <v>153</v>
      </c>
      <c r="S21" s="51" t="s">
        <v>154</v>
      </c>
      <c r="T21" s="51" t="s">
        <v>83</v>
      </c>
      <c r="U21" s="53" t="s">
        <v>84</v>
      </c>
      <c r="V21" s="93">
        <v>6</v>
      </c>
      <c r="W21" s="55">
        <f t="shared" si="0"/>
        <v>1</v>
      </c>
      <c r="X21" s="57"/>
      <c r="Y21" s="57"/>
      <c r="Z21" s="58"/>
      <c r="AA21" s="57"/>
      <c r="AB21" s="58"/>
      <c r="AC21" s="57"/>
      <c r="AD21" s="59" t="s">
        <v>68</v>
      </c>
      <c r="AE21" s="60">
        <f>IF(W21=100%,2,0)</f>
        <v>2</v>
      </c>
      <c r="AF21" s="60">
        <f>IF(N21&lt;$AG$8,0,1)</f>
        <v>0</v>
      </c>
      <c r="AG21" s="61" t="str">
        <f t="shared" si="1"/>
        <v>CUMPLIDA</v>
      </c>
      <c r="AH21" s="61" t="str">
        <f>IF(AG21="CUMPLIDA","CUMPLIDA",IF(AG21="EN TERMINO","EN TERMINO","VENCIDA"))</f>
        <v>CUMPLIDA</v>
      </c>
      <c r="AI21" s="53" t="s">
        <v>84</v>
      </c>
      <c r="AJ21" s="55" t="s">
        <v>69</v>
      </c>
      <c r="AK21" s="62">
        <v>42185</v>
      </c>
      <c r="AL21" s="63" t="s">
        <v>155</v>
      </c>
      <c r="AM21" s="64"/>
      <c r="AN21" s="64"/>
      <c r="AO21" s="66" t="s">
        <v>72</v>
      </c>
      <c r="AP21" s="67"/>
      <c r="AQ21" s="67"/>
      <c r="AR21" s="67"/>
      <c r="AS21" s="68" t="s">
        <v>73</v>
      </c>
      <c r="AT21" s="68"/>
      <c r="AU21" s="94"/>
      <c r="AV21" s="95"/>
      <c r="AW21" s="23" t="s">
        <v>74</v>
      </c>
    </row>
    <row r="22" spans="1:49" s="96" customFormat="1" ht="115.15" hidden="1" customHeight="1" x14ac:dyDescent="0.25">
      <c r="A22" s="42">
        <v>44</v>
      </c>
      <c r="B22" s="42">
        <v>63</v>
      </c>
      <c r="C22" s="42"/>
      <c r="D22" s="43"/>
      <c r="E22" s="108" t="s">
        <v>156</v>
      </c>
      <c r="F22" s="105" t="s">
        <v>157</v>
      </c>
      <c r="G22" s="105" t="s">
        <v>158</v>
      </c>
      <c r="H22" s="44" t="s">
        <v>159</v>
      </c>
      <c r="I22" s="44" t="s">
        <v>160</v>
      </c>
      <c r="J22" s="109" t="s">
        <v>161</v>
      </c>
      <c r="K22" s="109" t="s">
        <v>161</v>
      </c>
      <c r="L22" s="68">
        <v>4</v>
      </c>
      <c r="M22" s="49">
        <v>41791</v>
      </c>
      <c r="N22" s="49">
        <v>42185</v>
      </c>
      <c r="O22" s="50" t="s">
        <v>162</v>
      </c>
      <c r="P22" s="51" t="s">
        <v>163</v>
      </c>
      <c r="Q22" s="51" t="s">
        <v>152</v>
      </c>
      <c r="R22" s="51" t="s">
        <v>153</v>
      </c>
      <c r="S22" s="51" t="s">
        <v>154</v>
      </c>
      <c r="T22" s="51" t="s">
        <v>83</v>
      </c>
      <c r="U22" s="53" t="s">
        <v>164</v>
      </c>
      <c r="V22" s="93">
        <v>4</v>
      </c>
      <c r="W22" s="55">
        <f t="shared" si="0"/>
        <v>1</v>
      </c>
      <c r="X22" s="57"/>
      <c r="Y22" s="57"/>
      <c r="Z22" s="58"/>
      <c r="AA22" s="57"/>
      <c r="AB22" s="58"/>
      <c r="AC22" s="57"/>
      <c r="AD22" s="59" t="s">
        <v>68</v>
      </c>
      <c r="AE22" s="60">
        <f>IF(W22=100%,2,0)</f>
        <v>2</v>
      </c>
      <c r="AF22" s="60">
        <f>IF(N22&lt;$AG$8,0,1)</f>
        <v>0</v>
      </c>
      <c r="AG22" s="61" t="str">
        <f t="shared" si="1"/>
        <v>CUMPLIDA</v>
      </c>
      <c r="AH22" s="61" t="str">
        <f t="shared" si="2"/>
        <v>CUMPLIDA</v>
      </c>
      <c r="AI22" s="53" t="s">
        <v>165</v>
      </c>
      <c r="AJ22" s="55" t="s">
        <v>109</v>
      </c>
      <c r="AK22" s="62">
        <v>42185</v>
      </c>
      <c r="AL22" s="63" t="s">
        <v>70</v>
      </c>
      <c r="AM22" s="64"/>
      <c r="AN22" s="64"/>
      <c r="AO22" s="66"/>
      <c r="AP22" s="67"/>
      <c r="AQ22" s="67"/>
      <c r="AR22" s="67"/>
      <c r="AS22" s="68" t="s">
        <v>73</v>
      </c>
      <c r="AT22" s="68"/>
      <c r="AU22" s="63"/>
      <c r="AV22" s="68"/>
      <c r="AW22" s="23" t="s">
        <v>74</v>
      </c>
    </row>
    <row r="23" spans="1:49" s="23" customFormat="1" ht="318.75" customHeight="1" x14ac:dyDescent="0.25">
      <c r="A23" s="69">
        <v>47</v>
      </c>
      <c r="B23" s="69">
        <v>71</v>
      </c>
      <c r="C23" s="42">
        <v>46</v>
      </c>
      <c r="D23" s="43"/>
      <c r="E23" s="110" t="s">
        <v>166</v>
      </c>
      <c r="F23" s="71" t="s">
        <v>167</v>
      </c>
      <c r="G23" s="71" t="s">
        <v>168</v>
      </c>
      <c r="H23" s="72" t="s">
        <v>169</v>
      </c>
      <c r="I23" s="72" t="s">
        <v>170</v>
      </c>
      <c r="J23" s="73" t="s">
        <v>171</v>
      </c>
      <c r="K23" s="73" t="s">
        <v>171</v>
      </c>
      <c r="L23" s="74">
        <v>6</v>
      </c>
      <c r="M23" s="75">
        <v>41671</v>
      </c>
      <c r="N23" s="75">
        <v>42735</v>
      </c>
      <c r="O23" s="76" t="s">
        <v>63</v>
      </c>
      <c r="P23" s="77" t="s">
        <v>64</v>
      </c>
      <c r="Q23" s="91" t="s">
        <v>65</v>
      </c>
      <c r="R23" s="91" t="s">
        <v>172</v>
      </c>
      <c r="S23" s="91" t="s">
        <v>173</v>
      </c>
      <c r="T23" s="77" t="s">
        <v>83</v>
      </c>
      <c r="U23" s="78" t="s">
        <v>67</v>
      </c>
      <c r="V23" s="92">
        <v>6</v>
      </c>
      <c r="W23" s="80">
        <f t="shared" si="0"/>
        <v>1</v>
      </c>
      <c r="X23" s="57"/>
      <c r="Y23" s="57"/>
      <c r="Z23" s="58"/>
      <c r="AA23" s="57"/>
      <c r="AB23" s="58"/>
      <c r="AC23" s="57"/>
      <c r="AD23" s="81" t="s">
        <v>174</v>
      </c>
      <c r="AE23" s="60">
        <f>IF(W23=100%,2,0)</f>
        <v>2</v>
      </c>
      <c r="AF23" s="60">
        <f>IF(N23&lt;$AG$8,0,1)</f>
        <v>0</v>
      </c>
      <c r="AG23" s="61" t="str">
        <f t="shared" si="1"/>
        <v>CUMPLIDA</v>
      </c>
      <c r="AH23" s="61" t="str">
        <f t="shared" si="2"/>
        <v>CUMPLIDA</v>
      </c>
      <c r="AI23" s="78" t="s">
        <v>67</v>
      </c>
      <c r="AJ23" s="80"/>
      <c r="AK23" s="82">
        <v>42185</v>
      </c>
      <c r="AL23" s="83" t="s">
        <v>70</v>
      </c>
      <c r="AM23" s="58"/>
      <c r="AN23" s="84" t="s">
        <v>175</v>
      </c>
      <c r="AO23" s="85" t="s">
        <v>72</v>
      </c>
      <c r="AP23" s="86" t="s">
        <v>176</v>
      </c>
      <c r="AQ23" s="67" t="s">
        <v>102</v>
      </c>
      <c r="AR23" s="86" t="s">
        <v>88</v>
      </c>
      <c r="AS23" s="87" t="s">
        <v>89</v>
      </c>
      <c r="AT23" s="88" t="s">
        <v>90</v>
      </c>
      <c r="AU23" s="83" t="s">
        <v>177</v>
      </c>
      <c r="AV23" s="83" t="s">
        <v>178</v>
      </c>
      <c r="AW23" s="87" t="s">
        <v>74</v>
      </c>
    </row>
    <row r="24" spans="1:49" s="96" customFormat="1" ht="129.6" hidden="1" customHeight="1" x14ac:dyDescent="0.25">
      <c r="A24" s="42">
        <v>49</v>
      </c>
      <c r="B24" s="42">
        <v>76</v>
      </c>
      <c r="C24" s="42">
        <v>53</v>
      </c>
      <c r="D24" s="43" t="s">
        <v>179</v>
      </c>
      <c r="E24" s="105" t="s">
        <v>180</v>
      </c>
      <c r="F24" s="45"/>
      <c r="G24" s="45"/>
      <c r="H24" s="46" t="s">
        <v>181</v>
      </c>
      <c r="I24" s="46" t="s">
        <v>182</v>
      </c>
      <c r="J24" s="46" t="s">
        <v>183</v>
      </c>
      <c r="K24" s="46" t="s">
        <v>183</v>
      </c>
      <c r="L24" s="48">
        <v>7</v>
      </c>
      <c r="M24" s="49">
        <v>41640</v>
      </c>
      <c r="N24" s="49">
        <v>42004</v>
      </c>
      <c r="O24" s="50" t="s">
        <v>184</v>
      </c>
      <c r="P24" s="51" t="s">
        <v>185</v>
      </c>
      <c r="Q24" s="51" t="s">
        <v>152</v>
      </c>
      <c r="R24" s="51" t="s">
        <v>153</v>
      </c>
      <c r="S24" s="51" t="s">
        <v>154</v>
      </c>
      <c r="T24" s="51" t="s">
        <v>83</v>
      </c>
      <c r="U24" s="53" t="s">
        <v>67</v>
      </c>
      <c r="V24" s="93">
        <v>7</v>
      </c>
      <c r="W24" s="55">
        <f t="shared" si="0"/>
        <v>1</v>
      </c>
      <c r="X24" s="57"/>
      <c r="Y24" s="57"/>
      <c r="Z24" s="58"/>
      <c r="AA24" s="57"/>
      <c r="AB24" s="58"/>
      <c r="AC24" s="57"/>
      <c r="AD24" s="59" t="s">
        <v>174</v>
      </c>
      <c r="AE24" s="60">
        <f>IF(W24=100%,2,0)</f>
        <v>2</v>
      </c>
      <c r="AF24" s="60">
        <f>IF(N24&lt;$AG$8,0,1)</f>
        <v>0</v>
      </c>
      <c r="AG24" s="61" t="str">
        <f t="shared" si="1"/>
        <v>CUMPLIDA</v>
      </c>
      <c r="AH24" s="61" t="str">
        <f t="shared" si="2"/>
        <v>CUMPLIDA</v>
      </c>
      <c r="AI24" s="53" t="s">
        <v>67</v>
      </c>
      <c r="AJ24" s="55" t="s">
        <v>109</v>
      </c>
      <c r="AK24" s="62">
        <v>42004</v>
      </c>
      <c r="AL24" s="63" t="s">
        <v>118</v>
      </c>
      <c r="AM24" s="64"/>
      <c r="AN24" s="64"/>
      <c r="AO24" s="66"/>
      <c r="AP24" s="67"/>
      <c r="AQ24" s="67"/>
      <c r="AR24" s="67"/>
      <c r="AS24" s="68" t="s">
        <v>73</v>
      </c>
      <c r="AT24" s="68"/>
      <c r="AU24" s="94"/>
      <c r="AV24" s="95"/>
      <c r="AW24" s="23" t="s">
        <v>74</v>
      </c>
    </row>
    <row r="25" spans="1:49" s="23" customFormat="1" ht="239.25" hidden="1" customHeight="1" x14ac:dyDescent="0.25">
      <c r="A25" s="42">
        <v>51</v>
      </c>
      <c r="B25" s="42">
        <v>84</v>
      </c>
      <c r="C25" s="42">
        <v>66</v>
      </c>
      <c r="D25" s="43"/>
      <c r="E25" s="104" t="s">
        <v>186</v>
      </c>
      <c r="F25" s="105" t="s">
        <v>187</v>
      </c>
      <c r="G25" s="105" t="s">
        <v>188</v>
      </c>
      <c r="H25" s="66" t="s">
        <v>189</v>
      </c>
      <c r="I25" s="105" t="s">
        <v>190</v>
      </c>
      <c r="J25" s="106" t="s">
        <v>191</v>
      </c>
      <c r="K25" s="106" t="s">
        <v>191</v>
      </c>
      <c r="L25" s="111">
        <v>7</v>
      </c>
      <c r="M25" s="49">
        <v>41640</v>
      </c>
      <c r="N25" s="49">
        <v>42735</v>
      </c>
      <c r="O25" s="50" t="s">
        <v>192</v>
      </c>
      <c r="P25" s="51" t="s">
        <v>193</v>
      </c>
      <c r="Q25" s="51" t="s">
        <v>152</v>
      </c>
      <c r="R25" s="51" t="s">
        <v>153</v>
      </c>
      <c r="S25" s="51" t="s">
        <v>154</v>
      </c>
      <c r="T25" s="51" t="s">
        <v>83</v>
      </c>
      <c r="U25" s="53" t="s">
        <v>84</v>
      </c>
      <c r="V25" s="93">
        <v>3</v>
      </c>
      <c r="W25" s="55">
        <f t="shared" si="0"/>
        <v>0.42857142857142855</v>
      </c>
      <c r="X25" s="57"/>
      <c r="Y25" s="57"/>
      <c r="Z25" s="58"/>
      <c r="AA25" s="57"/>
      <c r="AB25" s="58"/>
      <c r="AC25" s="57"/>
      <c r="AD25" s="59" t="s">
        <v>174</v>
      </c>
      <c r="AE25" s="60">
        <f>IF(W25=100%,2,0)</f>
        <v>0</v>
      </c>
      <c r="AF25" s="60">
        <f>IF(N25&lt;$AG$8,0,1)</f>
        <v>0</v>
      </c>
      <c r="AG25" s="61" t="str">
        <f t="shared" si="1"/>
        <v>VENCIDA</v>
      </c>
      <c r="AH25" s="61" t="str">
        <f t="shared" si="2"/>
        <v>VENCIDA</v>
      </c>
      <c r="AI25" s="53" t="s">
        <v>84</v>
      </c>
      <c r="AJ25" s="55" t="s">
        <v>69</v>
      </c>
      <c r="AK25" s="62">
        <v>42004</v>
      </c>
      <c r="AL25" s="63" t="s">
        <v>118</v>
      </c>
      <c r="AM25" s="66" t="s">
        <v>194</v>
      </c>
      <c r="AN25" s="65" t="s">
        <v>195</v>
      </c>
      <c r="AO25" s="66" t="s">
        <v>72</v>
      </c>
      <c r="AP25" s="67"/>
      <c r="AQ25" s="67"/>
      <c r="AR25" s="67"/>
      <c r="AS25" s="68" t="s">
        <v>73</v>
      </c>
      <c r="AT25" s="68"/>
      <c r="AU25" s="63"/>
      <c r="AV25" s="68"/>
      <c r="AW25" s="23" t="s">
        <v>74</v>
      </c>
    </row>
    <row r="26" spans="1:49" s="23" customFormat="1" ht="373.5" customHeight="1" x14ac:dyDescent="0.25">
      <c r="A26" s="69">
        <v>62</v>
      </c>
      <c r="B26" s="69">
        <v>102</v>
      </c>
      <c r="C26" s="112" t="s">
        <v>196</v>
      </c>
      <c r="D26" s="43" t="s">
        <v>197</v>
      </c>
      <c r="E26" s="113" t="s">
        <v>198</v>
      </c>
      <c r="F26" s="113" t="s">
        <v>199</v>
      </c>
      <c r="G26" s="114" t="s">
        <v>200</v>
      </c>
      <c r="H26" s="115" t="s">
        <v>201</v>
      </c>
      <c r="I26" s="115" t="s">
        <v>202</v>
      </c>
      <c r="J26" s="73" t="s">
        <v>203</v>
      </c>
      <c r="K26" s="73" t="s">
        <v>204</v>
      </c>
      <c r="L26" s="83">
        <v>6</v>
      </c>
      <c r="M26" s="75">
        <v>41699</v>
      </c>
      <c r="N26" s="75">
        <v>42825</v>
      </c>
      <c r="O26" s="76" t="s">
        <v>79</v>
      </c>
      <c r="P26" s="77" t="s">
        <v>80</v>
      </c>
      <c r="Q26" s="91" t="s">
        <v>65</v>
      </c>
      <c r="R26" s="91" t="s">
        <v>65</v>
      </c>
      <c r="S26" s="91" t="s">
        <v>99</v>
      </c>
      <c r="T26" s="91" t="s">
        <v>65</v>
      </c>
      <c r="U26" s="78" t="s">
        <v>67</v>
      </c>
      <c r="V26" s="92">
        <v>4</v>
      </c>
      <c r="W26" s="80">
        <f t="shared" si="0"/>
        <v>0.66666666666666663</v>
      </c>
      <c r="X26" s="57"/>
      <c r="Y26" s="57"/>
      <c r="Z26" s="58"/>
      <c r="AA26" s="57"/>
      <c r="AB26" s="58"/>
      <c r="AC26" s="57"/>
      <c r="AD26" s="81" t="s">
        <v>174</v>
      </c>
      <c r="AE26" s="60">
        <f>IF(W26=100%,2,0)</f>
        <v>0</v>
      </c>
      <c r="AF26" s="60">
        <f>IF(N26&lt;$AG$8,0,1)</f>
        <v>1</v>
      </c>
      <c r="AG26" s="61" t="str">
        <f t="shared" si="1"/>
        <v>EN TERMINO</v>
      </c>
      <c r="AH26" s="61" t="str">
        <f t="shared" si="2"/>
        <v>EN TERMINO</v>
      </c>
      <c r="AI26" s="78" t="s">
        <v>67</v>
      </c>
      <c r="AJ26" s="80"/>
      <c r="AK26" s="82">
        <v>42004</v>
      </c>
      <c r="AL26" s="83" t="s">
        <v>118</v>
      </c>
      <c r="AM26" s="85" t="s">
        <v>194</v>
      </c>
      <c r="AN26" s="84" t="s">
        <v>205</v>
      </c>
      <c r="AO26" s="85" t="s">
        <v>72</v>
      </c>
      <c r="AP26" s="86" t="s">
        <v>206</v>
      </c>
      <c r="AQ26" s="67" t="s">
        <v>207</v>
      </c>
      <c r="AR26" s="86" t="s">
        <v>208</v>
      </c>
      <c r="AS26" s="87" t="s">
        <v>89</v>
      </c>
      <c r="AT26" s="88" t="s">
        <v>90</v>
      </c>
      <c r="AU26" s="83" t="s">
        <v>142</v>
      </c>
      <c r="AV26" s="83" t="s">
        <v>143</v>
      </c>
      <c r="AW26" s="87" t="s">
        <v>92</v>
      </c>
    </row>
    <row r="27" spans="1:49" s="96" customFormat="1" ht="144" hidden="1" customHeight="1" x14ac:dyDescent="0.25">
      <c r="A27" s="42">
        <v>64</v>
      </c>
      <c r="B27" s="42">
        <v>104</v>
      </c>
      <c r="C27" s="42">
        <v>91</v>
      </c>
      <c r="D27" s="43"/>
      <c r="E27" s="105" t="s">
        <v>209</v>
      </c>
      <c r="F27" s="105" t="s">
        <v>210</v>
      </c>
      <c r="G27" s="105" t="s">
        <v>211</v>
      </c>
      <c r="H27" s="46" t="s">
        <v>212</v>
      </c>
      <c r="I27" s="46" t="s">
        <v>212</v>
      </c>
      <c r="J27" s="47" t="s">
        <v>213</v>
      </c>
      <c r="K27" s="47" t="s">
        <v>213</v>
      </c>
      <c r="L27" s="48">
        <v>3</v>
      </c>
      <c r="M27" s="49">
        <v>41640</v>
      </c>
      <c r="N27" s="49">
        <v>42185</v>
      </c>
      <c r="O27" s="50" t="s">
        <v>79</v>
      </c>
      <c r="P27" s="51" t="s">
        <v>80</v>
      </c>
      <c r="Q27" s="52" t="s">
        <v>65</v>
      </c>
      <c r="R27" s="52" t="s">
        <v>65</v>
      </c>
      <c r="S27" s="52" t="s">
        <v>99</v>
      </c>
      <c r="T27" s="52" t="s">
        <v>65</v>
      </c>
      <c r="U27" s="53" t="s">
        <v>67</v>
      </c>
      <c r="V27" s="93">
        <v>3</v>
      </c>
      <c r="W27" s="55">
        <f t="shared" si="0"/>
        <v>1</v>
      </c>
      <c r="X27" s="57"/>
      <c r="Y27" s="57"/>
      <c r="Z27" s="58"/>
      <c r="AA27" s="57"/>
      <c r="AB27" s="58"/>
      <c r="AC27" s="57"/>
      <c r="AD27" s="59" t="s">
        <v>174</v>
      </c>
      <c r="AE27" s="60">
        <f>IF(W27=100%,2,0)</f>
        <v>2</v>
      </c>
      <c r="AF27" s="60">
        <f>IF(N27&lt;$AG$8,0,1)</f>
        <v>0</v>
      </c>
      <c r="AG27" s="61" t="str">
        <f t="shared" si="1"/>
        <v>CUMPLIDA</v>
      </c>
      <c r="AH27" s="61" t="str">
        <f t="shared" si="2"/>
        <v>CUMPLIDA</v>
      </c>
      <c r="AI27" s="53" t="s">
        <v>67</v>
      </c>
      <c r="AJ27" s="55" t="s">
        <v>109</v>
      </c>
      <c r="AK27" s="62">
        <v>42004</v>
      </c>
      <c r="AL27" s="63" t="s">
        <v>118</v>
      </c>
      <c r="AM27" s="64"/>
      <c r="AN27" s="64"/>
      <c r="AO27" s="66"/>
      <c r="AP27" s="67"/>
      <c r="AQ27" s="67"/>
      <c r="AR27" s="67"/>
      <c r="AS27" s="68" t="s">
        <v>73</v>
      </c>
      <c r="AT27" s="68"/>
      <c r="AU27" s="94"/>
      <c r="AV27" s="95"/>
      <c r="AW27" s="23" t="s">
        <v>92</v>
      </c>
    </row>
    <row r="28" spans="1:49" s="96" customFormat="1" ht="172.9" hidden="1" customHeight="1" x14ac:dyDescent="0.25">
      <c r="A28" s="42">
        <v>67</v>
      </c>
      <c r="B28" s="42">
        <v>107</v>
      </c>
      <c r="C28" s="42">
        <v>94</v>
      </c>
      <c r="D28" s="43"/>
      <c r="E28" s="104" t="s">
        <v>214</v>
      </c>
      <c r="F28" s="105" t="s">
        <v>199</v>
      </c>
      <c r="G28" s="105" t="s">
        <v>215</v>
      </c>
      <c r="H28" s="46" t="s">
        <v>216</v>
      </c>
      <c r="I28" s="46" t="s">
        <v>217</v>
      </c>
      <c r="J28" s="47" t="s">
        <v>218</v>
      </c>
      <c r="K28" s="47" t="s">
        <v>218</v>
      </c>
      <c r="L28" s="48">
        <v>3</v>
      </c>
      <c r="M28" s="49">
        <v>41699</v>
      </c>
      <c r="N28" s="49">
        <v>42185</v>
      </c>
      <c r="O28" s="50" t="s">
        <v>79</v>
      </c>
      <c r="P28" s="51" t="s">
        <v>80</v>
      </c>
      <c r="Q28" s="52" t="s">
        <v>65</v>
      </c>
      <c r="R28" s="52" t="s">
        <v>65</v>
      </c>
      <c r="S28" s="52" t="s">
        <v>99</v>
      </c>
      <c r="T28" s="52" t="s">
        <v>65</v>
      </c>
      <c r="U28" s="53" t="s">
        <v>164</v>
      </c>
      <c r="V28" s="93">
        <v>3</v>
      </c>
      <c r="W28" s="55">
        <f t="shared" si="0"/>
        <v>1</v>
      </c>
      <c r="X28" s="57"/>
      <c r="Y28" s="57"/>
      <c r="Z28" s="58"/>
      <c r="AA28" s="57"/>
      <c r="AB28" s="58"/>
      <c r="AC28" s="57"/>
      <c r="AD28" s="59" t="s">
        <v>174</v>
      </c>
      <c r="AE28" s="60">
        <f>IF(W28=100%,2,0)</f>
        <v>2</v>
      </c>
      <c r="AF28" s="60">
        <f>IF(N28&lt;$AG$8,0,1)</f>
        <v>0</v>
      </c>
      <c r="AG28" s="61" t="str">
        <f t="shared" si="1"/>
        <v>CUMPLIDA</v>
      </c>
      <c r="AH28" s="61" t="str">
        <f t="shared" si="2"/>
        <v>CUMPLIDA</v>
      </c>
      <c r="AI28" s="53" t="s">
        <v>165</v>
      </c>
      <c r="AJ28" s="55" t="s">
        <v>109</v>
      </c>
      <c r="AK28" s="62">
        <v>42004</v>
      </c>
      <c r="AL28" s="63" t="s">
        <v>118</v>
      </c>
      <c r="AM28" s="64"/>
      <c r="AN28" s="64"/>
      <c r="AO28" s="66"/>
      <c r="AP28" s="67"/>
      <c r="AQ28" s="67"/>
      <c r="AR28" s="67"/>
      <c r="AS28" s="68" t="s">
        <v>73</v>
      </c>
      <c r="AT28" s="68"/>
      <c r="AU28" s="63"/>
      <c r="AV28" s="68"/>
      <c r="AW28" s="23" t="s">
        <v>92</v>
      </c>
    </row>
    <row r="29" spans="1:49" s="96" customFormat="1" ht="216" hidden="1" customHeight="1" x14ac:dyDescent="0.25">
      <c r="A29" s="42">
        <v>73</v>
      </c>
      <c r="B29" s="42">
        <v>115</v>
      </c>
      <c r="C29" s="42">
        <v>105</v>
      </c>
      <c r="D29" s="43" t="s">
        <v>219</v>
      </c>
      <c r="E29" s="108" t="s">
        <v>220</v>
      </c>
      <c r="F29" s="45" t="s">
        <v>221</v>
      </c>
      <c r="G29" s="45" t="s">
        <v>222</v>
      </c>
      <c r="H29" s="46" t="s">
        <v>223</v>
      </c>
      <c r="I29" s="46" t="s">
        <v>224</v>
      </c>
      <c r="J29" s="47" t="s">
        <v>225</v>
      </c>
      <c r="K29" s="47" t="s">
        <v>225</v>
      </c>
      <c r="L29" s="116">
        <v>7</v>
      </c>
      <c r="M29" s="49">
        <v>41609</v>
      </c>
      <c r="N29" s="49">
        <v>42185</v>
      </c>
      <c r="O29" s="50" t="s">
        <v>226</v>
      </c>
      <c r="P29" s="51" t="s">
        <v>226</v>
      </c>
      <c r="Q29" s="52" t="s">
        <v>65</v>
      </c>
      <c r="R29" s="52" t="s">
        <v>65</v>
      </c>
      <c r="S29" s="52" t="s">
        <v>99</v>
      </c>
      <c r="T29" s="52" t="s">
        <v>65</v>
      </c>
      <c r="U29" s="53" t="s">
        <v>67</v>
      </c>
      <c r="V29" s="93">
        <v>7</v>
      </c>
      <c r="W29" s="55">
        <f t="shared" si="0"/>
        <v>1</v>
      </c>
      <c r="X29" s="57"/>
      <c r="Y29" s="57"/>
      <c r="Z29" s="58"/>
      <c r="AA29" s="57"/>
      <c r="AB29" s="58"/>
      <c r="AC29" s="57"/>
      <c r="AD29" s="59" t="s">
        <v>174</v>
      </c>
      <c r="AE29" s="60">
        <f>IF(W29=100%,2,0)</f>
        <v>2</v>
      </c>
      <c r="AF29" s="60">
        <f>IF(N29&lt;$AG$8,0,1)</f>
        <v>0</v>
      </c>
      <c r="AG29" s="61" t="str">
        <f t="shared" si="1"/>
        <v>CUMPLIDA</v>
      </c>
      <c r="AH29" s="61" t="str">
        <f t="shared" si="2"/>
        <v>CUMPLIDA</v>
      </c>
      <c r="AI29" s="53" t="s">
        <v>67</v>
      </c>
      <c r="AJ29" s="55" t="s">
        <v>69</v>
      </c>
      <c r="AK29" s="62">
        <v>42185</v>
      </c>
      <c r="AL29" s="63" t="s">
        <v>155</v>
      </c>
      <c r="AM29" s="64"/>
      <c r="AN29" s="64"/>
      <c r="AO29" s="66" t="s">
        <v>72</v>
      </c>
      <c r="AP29" s="67"/>
      <c r="AQ29" s="67"/>
      <c r="AR29" s="67"/>
      <c r="AS29" s="68" t="s">
        <v>73</v>
      </c>
      <c r="AT29" s="68"/>
      <c r="AU29" s="63"/>
      <c r="AV29" s="68"/>
    </row>
    <row r="30" spans="1:49" s="96" customFormat="1" ht="279.75" customHeight="1" x14ac:dyDescent="0.25">
      <c r="A30" s="69">
        <v>74</v>
      </c>
      <c r="B30" s="69">
        <v>116</v>
      </c>
      <c r="C30" s="42">
        <v>106</v>
      </c>
      <c r="D30" s="43" t="s">
        <v>227</v>
      </c>
      <c r="E30" s="117" t="s">
        <v>228</v>
      </c>
      <c r="F30" s="71" t="s">
        <v>229</v>
      </c>
      <c r="G30" s="71" t="s">
        <v>230</v>
      </c>
      <c r="H30" s="118" t="s">
        <v>231</v>
      </c>
      <c r="I30" s="119">
        <v>0</v>
      </c>
      <c r="J30" s="120" t="s">
        <v>232</v>
      </c>
      <c r="K30" s="120" t="s">
        <v>232</v>
      </c>
      <c r="L30" s="77">
        <v>3</v>
      </c>
      <c r="M30" s="75">
        <v>41699</v>
      </c>
      <c r="N30" s="75">
        <v>42613</v>
      </c>
      <c r="O30" s="76" t="s">
        <v>226</v>
      </c>
      <c r="P30" s="77" t="s">
        <v>226</v>
      </c>
      <c r="Q30" s="91" t="s">
        <v>65</v>
      </c>
      <c r="R30" s="91" t="s">
        <v>65</v>
      </c>
      <c r="S30" s="91" t="s">
        <v>99</v>
      </c>
      <c r="T30" s="91" t="s">
        <v>65</v>
      </c>
      <c r="U30" s="78" t="s">
        <v>67</v>
      </c>
      <c r="V30" s="92">
        <v>3</v>
      </c>
      <c r="W30" s="80">
        <f t="shared" si="0"/>
        <v>1</v>
      </c>
      <c r="X30" s="57"/>
      <c r="Y30" s="57"/>
      <c r="Z30" s="58"/>
      <c r="AA30" s="57"/>
      <c r="AB30" s="58"/>
      <c r="AC30" s="57"/>
      <c r="AD30" s="81" t="s">
        <v>174</v>
      </c>
      <c r="AE30" s="60">
        <f>IF(W30=100%,2,0)</f>
        <v>2</v>
      </c>
      <c r="AF30" s="60">
        <f>IF(N30&lt;$AG$8,0,1)</f>
        <v>0</v>
      </c>
      <c r="AG30" s="61" t="str">
        <f t="shared" si="1"/>
        <v>CUMPLIDA</v>
      </c>
      <c r="AH30" s="61" t="str">
        <f t="shared" si="2"/>
        <v>CUMPLIDA</v>
      </c>
      <c r="AI30" s="78" t="s">
        <v>67</v>
      </c>
      <c r="AJ30" s="80"/>
      <c r="AK30" s="82">
        <v>42185</v>
      </c>
      <c r="AL30" s="83" t="s">
        <v>155</v>
      </c>
      <c r="AM30" s="58"/>
      <c r="AN30" s="58"/>
      <c r="AO30" s="85" t="s">
        <v>72</v>
      </c>
      <c r="AP30" s="86" t="s">
        <v>233</v>
      </c>
      <c r="AQ30" s="67" t="s">
        <v>207</v>
      </c>
      <c r="AR30" s="86" t="s">
        <v>208</v>
      </c>
      <c r="AS30" s="83" t="s">
        <v>89</v>
      </c>
      <c r="AT30" s="99" t="s">
        <v>90</v>
      </c>
      <c r="AU30" s="83" t="s">
        <v>103</v>
      </c>
      <c r="AV30" s="83" t="s">
        <v>234</v>
      </c>
      <c r="AW30" s="87"/>
    </row>
    <row r="31" spans="1:49" s="96" customFormat="1" ht="109.5" hidden="1" customHeight="1" x14ac:dyDescent="0.25">
      <c r="A31" s="42">
        <v>81</v>
      </c>
      <c r="B31" s="42">
        <v>125</v>
      </c>
      <c r="C31" s="112" t="s">
        <v>235</v>
      </c>
      <c r="D31" s="43" t="s">
        <v>236</v>
      </c>
      <c r="E31" s="121" t="s">
        <v>237</v>
      </c>
      <c r="F31" s="45"/>
      <c r="G31" s="45"/>
      <c r="H31" s="122" t="s">
        <v>238</v>
      </c>
      <c r="I31" s="123"/>
      <c r="J31" s="123" t="s">
        <v>239</v>
      </c>
      <c r="K31" s="123" t="s">
        <v>239</v>
      </c>
      <c r="L31" s="124">
        <v>1</v>
      </c>
      <c r="M31" s="49">
        <v>41640</v>
      </c>
      <c r="N31" s="49">
        <v>41912</v>
      </c>
      <c r="O31" s="50" t="s">
        <v>240</v>
      </c>
      <c r="P31" s="125" t="s">
        <v>241</v>
      </c>
      <c r="Q31" s="51" t="s">
        <v>65</v>
      </c>
      <c r="R31" s="51" t="s">
        <v>81</v>
      </c>
      <c r="S31" s="51" t="s">
        <v>82</v>
      </c>
      <c r="T31" s="51" t="s">
        <v>83</v>
      </c>
      <c r="U31" s="53" t="s">
        <v>84</v>
      </c>
      <c r="V31" s="93">
        <v>1</v>
      </c>
      <c r="W31" s="55">
        <f t="shared" si="0"/>
        <v>1</v>
      </c>
      <c r="X31" s="57"/>
      <c r="Y31" s="57"/>
      <c r="Z31" s="58"/>
      <c r="AA31" s="57"/>
      <c r="AB31" s="58"/>
      <c r="AC31" s="57"/>
      <c r="AD31" s="59" t="s">
        <v>242</v>
      </c>
      <c r="AE31" s="60">
        <f>IF(W31=100%,2,0)</f>
        <v>2</v>
      </c>
      <c r="AF31" s="60">
        <f>IF(N31&lt;$AG$8,0,1)</f>
        <v>0</v>
      </c>
      <c r="AG31" s="61" t="str">
        <f t="shared" si="1"/>
        <v>CUMPLIDA</v>
      </c>
      <c r="AH31" s="61" t="str">
        <f t="shared" si="2"/>
        <v>CUMPLIDA</v>
      </c>
      <c r="AI31" s="53" t="s">
        <v>84</v>
      </c>
      <c r="AJ31" s="55" t="s">
        <v>109</v>
      </c>
      <c r="AK31" s="62">
        <v>42004</v>
      </c>
      <c r="AL31" s="63" t="s">
        <v>118</v>
      </c>
      <c r="AM31" s="64"/>
      <c r="AN31" s="64"/>
      <c r="AO31" s="66"/>
      <c r="AP31" s="67"/>
      <c r="AQ31" s="67"/>
      <c r="AR31" s="67"/>
      <c r="AS31" s="68" t="s">
        <v>73</v>
      </c>
      <c r="AT31" s="68"/>
      <c r="AU31" s="94"/>
      <c r="AV31" s="95"/>
      <c r="AW31" s="23" t="s">
        <v>74</v>
      </c>
    </row>
    <row r="32" spans="1:49" s="23" customFormat="1" ht="273.60000000000002" customHeight="1" x14ac:dyDescent="0.25">
      <c r="A32" s="69">
        <v>83</v>
      </c>
      <c r="B32" s="69">
        <v>128</v>
      </c>
      <c r="C32" s="42"/>
      <c r="D32" s="43"/>
      <c r="E32" s="126" t="s">
        <v>243</v>
      </c>
      <c r="F32" s="71"/>
      <c r="G32" s="71"/>
      <c r="H32" s="84" t="s">
        <v>244</v>
      </c>
      <c r="I32" s="127" t="s">
        <v>245</v>
      </c>
      <c r="J32" s="127" t="s">
        <v>246</v>
      </c>
      <c r="K32" s="127" t="s">
        <v>247</v>
      </c>
      <c r="L32" s="128">
        <v>8</v>
      </c>
      <c r="M32" s="75">
        <v>41640</v>
      </c>
      <c r="N32" s="75">
        <v>42735</v>
      </c>
      <c r="O32" s="76" t="s">
        <v>240</v>
      </c>
      <c r="P32" s="129" t="s">
        <v>241</v>
      </c>
      <c r="Q32" s="77" t="s">
        <v>65</v>
      </c>
      <c r="R32" s="77" t="s">
        <v>81</v>
      </c>
      <c r="S32" s="77" t="s">
        <v>82</v>
      </c>
      <c r="T32" s="77" t="s">
        <v>83</v>
      </c>
      <c r="U32" s="78" t="s">
        <v>164</v>
      </c>
      <c r="V32" s="92">
        <v>8</v>
      </c>
      <c r="W32" s="80">
        <f t="shared" si="0"/>
        <v>1</v>
      </c>
      <c r="X32" s="57" t="s">
        <v>165</v>
      </c>
      <c r="Y32" s="57" t="s">
        <v>102</v>
      </c>
      <c r="Z32" s="83" t="s">
        <v>248</v>
      </c>
      <c r="AA32" s="57" t="s">
        <v>249</v>
      </c>
      <c r="AB32" s="83"/>
      <c r="AC32" s="57"/>
      <c r="AD32" s="81" t="s">
        <v>242</v>
      </c>
      <c r="AE32" s="60">
        <f>IF(W32=100%,2,0)</f>
        <v>2</v>
      </c>
      <c r="AF32" s="60">
        <f>IF(N32&lt;$AG$8,0,1)</f>
        <v>0</v>
      </c>
      <c r="AG32" s="61" t="str">
        <f t="shared" si="1"/>
        <v>CUMPLIDA</v>
      </c>
      <c r="AH32" s="61" t="str">
        <f t="shared" si="2"/>
        <v>CUMPLIDA</v>
      </c>
      <c r="AI32" s="78" t="s">
        <v>165</v>
      </c>
      <c r="AJ32" s="80"/>
      <c r="AK32" s="82">
        <v>42004</v>
      </c>
      <c r="AL32" s="83" t="s">
        <v>118</v>
      </c>
      <c r="AM32" s="85"/>
      <c r="AN32" s="84" t="s">
        <v>250</v>
      </c>
      <c r="AO32" s="85" t="s">
        <v>72</v>
      </c>
      <c r="AP32" s="86" t="s">
        <v>251</v>
      </c>
      <c r="AQ32" s="67" t="s">
        <v>102</v>
      </c>
      <c r="AR32" s="86" t="s">
        <v>88</v>
      </c>
      <c r="AS32" s="87" t="s">
        <v>89</v>
      </c>
      <c r="AT32" s="88" t="s">
        <v>90</v>
      </c>
      <c r="AU32" s="83" t="s">
        <v>142</v>
      </c>
      <c r="AV32" s="83" t="s">
        <v>252</v>
      </c>
      <c r="AW32" s="87" t="s">
        <v>74</v>
      </c>
    </row>
    <row r="33" spans="1:49" s="96" customFormat="1" ht="129.6" hidden="1" customHeight="1" x14ac:dyDescent="0.25">
      <c r="A33" s="42">
        <v>86</v>
      </c>
      <c r="B33" s="42">
        <v>141</v>
      </c>
      <c r="C33" s="42">
        <v>17</v>
      </c>
      <c r="D33" s="43"/>
      <c r="E33" s="130" t="s">
        <v>253</v>
      </c>
      <c r="F33" s="123"/>
      <c r="G33" s="45"/>
      <c r="H33" s="122" t="s">
        <v>254</v>
      </c>
      <c r="I33" s="123"/>
      <c r="J33" s="123" t="s">
        <v>255</v>
      </c>
      <c r="K33" s="123" t="s">
        <v>255</v>
      </c>
      <c r="L33" s="124">
        <v>5</v>
      </c>
      <c r="M33" s="49">
        <v>41640</v>
      </c>
      <c r="N33" s="49">
        <v>42185</v>
      </c>
      <c r="O33" s="50" t="s">
        <v>240</v>
      </c>
      <c r="P33" s="125" t="s">
        <v>241</v>
      </c>
      <c r="Q33" s="51" t="s">
        <v>65</v>
      </c>
      <c r="R33" s="51" t="s">
        <v>256</v>
      </c>
      <c r="S33" s="51" t="s">
        <v>257</v>
      </c>
      <c r="T33" s="51" t="s">
        <v>83</v>
      </c>
      <c r="U33" s="53" t="s">
        <v>67</v>
      </c>
      <c r="V33" s="93">
        <v>5</v>
      </c>
      <c r="W33" s="55">
        <f t="shared" si="0"/>
        <v>1</v>
      </c>
      <c r="X33" s="57"/>
      <c r="Y33" s="57"/>
      <c r="Z33" s="58"/>
      <c r="AA33" s="57"/>
      <c r="AB33" s="58"/>
      <c r="AC33" s="57"/>
      <c r="AD33" s="59" t="s">
        <v>242</v>
      </c>
      <c r="AE33" s="60">
        <f>IF(W33=100%,2,0)</f>
        <v>2</v>
      </c>
      <c r="AF33" s="60">
        <f>IF(N33&lt;$AG$8,0,1)</f>
        <v>0</v>
      </c>
      <c r="AG33" s="61" t="str">
        <f t="shared" si="1"/>
        <v>CUMPLIDA</v>
      </c>
      <c r="AH33" s="61" t="str">
        <f t="shared" si="2"/>
        <v>CUMPLIDA</v>
      </c>
      <c r="AI33" s="53" t="s">
        <v>67</v>
      </c>
      <c r="AJ33" s="55" t="s">
        <v>109</v>
      </c>
      <c r="AK33" s="62">
        <v>42185</v>
      </c>
      <c r="AL33" s="63" t="s">
        <v>70</v>
      </c>
      <c r="AM33" s="64"/>
      <c r="AN33" s="64"/>
      <c r="AO33" s="66"/>
      <c r="AP33" s="67"/>
      <c r="AQ33" s="67"/>
      <c r="AR33" s="67"/>
      <c r="AS33" s="68" t="s">
        <v>73</v>
      </c>
      <c r="AT33" s="68"/>
      <c r="AU33" s="94"/>
      <c r="AV33" s="95"/>
      <c r="AW33" s="23" t="s">
        <v>74</v>
      </c>
    </row>
    <row r="34" spans="1:49" s="96" customFormat="1" ht="235.5" customHeight="1" x14ac:dyDescent="0.25">
      <c r="A34" s="69">
        <v>93</v>
      </c>
      <c r="B34" s="69">
        <v>150</v>
      </c>
      <c r="C34" s="42">
        <v>31</v>
      </c>
      <c r="D34" s="43"/>
      <c r="E34" s="131" t="s">
        <v>258</v>
      </c>
      <c r="F34" s="131" t="s">
        <v>259</v>
      </c>
      <c r="G34" s="131" t="s">
        <v>260</v>
      </c>
      <c r="H34" s="131" t="s">
        <v>261</v>
      </c>
      <c r="I34" s="131" t="s">
        <v>262</v>
      </c>
      <c r="J34" s="132" t="s">
        <v>263</v>
      </c>
      <c r="K34" s="132" t="s">
        <v>263</v>
      </c>
      <c r="L34" s="90">
        <v>3</v>
      </c>
      <c r="M34" s="75">
        <v>41699</v>
      </c>
      <c r="N34" s="75">
        <v>42735</v>
      </c>
      <c r="O34" s="76" t="s">
        <v>264</v>
      </c>
      <c r="P34" s="77" t="s">
        <v>265</v>
      </c>
      <c r="Q34" s="91" t="s">
        <v>266</v>
      </c>
      <c r="R34" s="91" t="s">
        <v>267</v>
      </c>
      <c r="S34" s="91" t="s">
        <v>268</v>
      </c>
      <c r="T34" s="77" t="s">
        <v>83</v>
      </c>
      <c r="U34" s="78" t="s">
        <v>84</v>
      </c>
      <c r="V34" s="92">
        <v>3</v>
      </c>
      <c r="W34" s="80">
        <f t="shared" si="0"/>
        <v>1</v>
      </c>
      <c r="X34" s="57"/>
      <c r="Y34" s="57"/>
      <c r="Z34" s="58"/>
      <c r="AA34" s="57"/>
      <c r="AB34" s="58"/>
      <c r="AC34" s="57"/>
      <c r="AD34" s="81" t="s">
        <v>269</v>
      </c>
      <c r="AE34" s="60">
        <f>IF(W34=100%,2,0)</f>
        <v>2</v>
      </c>
      <c r="AF34" s="60">
        <f>IF(N34&lt;$AG$8,0,1)</f>
        <v>0</v>
      </c>
      <c r="AG34" s="61" t="str">
        <f t="shared" si="1"/>
        <v>CUMPLIDA</v>
      </c>
      <c r="AH34" s="61" t="str">
        <f t="shared" si="2"/>
        <v>CUMPLIDA</v>
      </c>
      <c r="AI34" s="78" t="s">
        <v>84</v>
      </c>
      <c r="AJ34" s="80"/>
      <c r="AK34" s="82">
        <v>42185</v>
      </c>
      <c r="AL34" s="83" t="s">
        <v>155</v>
      </c>
      <c r="AM34" s="58"/>
      <c r="AN34" s="58"/>
      <c r="AO34" s="85" t="s">
        <v>72</v>
      </c>
      <c r="AP34" s="86" t="s">
        <v>270</v>
      </c>
      <c r="AQ34" s="67" t="s">
        <v>207</v>
      </c>
      <c r="AR34" s="86" t="s">
        <v>208</v>
      </c>
      <c r="AS34" s="83" t="s">
        <v>89</v>
      </c>
      <c r="AT34" s="99" t="s">
        <v>90</v>
      </c>
      <c r="AU34" s="83" t="s">
        <v>103</v>
      </c>
      <c r="AV34" s="83" t="s">
        <v>271</v>
      </c>
      <c r="AW34" s="87"/>
    </row>
    <row r="35" spans="1:49" s="23" customFormat="1" ht="247.5" customHeight="1" x14ac:dyDescent="0.25">
      <c r="A35" s="69">
        <v>115</v>
      </c>
      <c r="B35" s="69">
        <v>185</v>
      </c>
      <c r="C35" s="42">
        <v>38</v>
      </c>
      <c r="D35" s="43"/>
      <c r="E35" s="131" t="s">
        <v>272</v>
      </c>
      <c r="F35" s="113" t="s">
        <v>273</v>
      </c>
      <c r="G35" s="113" t="s">
        <v>274</v>
      </c>
      <c r="H35" s="113" t="s">
        <v>275</v>
      </c>
      <c r="I35" s="113" t="s">
        <v>276</v>
      </c>
      <c r="J35" s="113" t="s">
        <v>277</v>
      </c>
      <c r="K35" s="113" t="s">
        <v>277</v>
      </c>
      <c r="L35" s="133">
        <v>3</v>
      </c>
      <c r="M35" s="75">
        <v>41456</v>
      </c>
      <c r="N35" s="75">
        <v>42735</v>
      </c>
      <c r="O35" s="76" t="s">
        <v>278</v>
      </c>
      <c r="P35" s="77" t="s">
        <v>279</v>
      </c>
      <c r="Q35" s="134" t="s">
        <v>152</v>
      </c>
      <c r="R35" s="134" t="s">
        <v>152</v>
      </c>
      <c r="S35" s="134" t="s">
        <v>280</v>
      </c>
      <c r="T35" s="134" t="s">
        <v>152</v>
      </c>
      <c r="U35" s="78" t="s">
        <v>67</v>
      </c>
      <c r="V35" s="92">
        <v>3</v>
      </c>
      <c r="W35" s="80">
        <f t="shared" si="0"/>
        <v>1</v>
      </c>
      <c r="X35" s="57"/>
      <c r="Y35" s="57"/>
      <c r="Z35" s="58"/>
      <c r="AA35" s="57"/>
      <c r="AB35" s="58"/>
      <c r="AC35" s="57"/>
      <c r="AD35" s="81" t="s">
        <v>269</v>
      </c>
      <c r="AE35" s="60">
        <f>IF(W35=100%,2,0)</f>
        <v>2</v>
      </c>
      <c r="AF35" s="60">
        <f>IF(N35&lt;$AG$8,0,1)</f>
        <v>0</v>
      </c>
      <c r="AG35" s="61" t="str">
        <f t="shared" si="1"/>
        <v>CUMPLIDA</v>
      </c>
      <c r="AH35" s="61" t="str">
        <f t="shared" si="2"/>
        <v>CUMPLIDA</v>
      </c>
      <c r="AI35" s="78" t="s">
        <v>67</v>
      </c>
      <c r="AJ35" s="80"/>
      <c r="AK35" s="82">
        <v>42004</v>
      </c>
      <c r="AL35" s="83" t="s">
        <v>118</v>
      </c>
      <c r="AM35" s="85" t="s">
        <v>281</v>
      </c>
      <c r="AN35" s="84" t="s">
        <v>282</v>
      </c>
      <c r="AO35" s="85" t="s">
        <v>72</v>
      </c>
      <c r="AP35" s="86" t="s">
        <v>283</v>
      </c>
      <c r="AQ35" s="67" t="s">
        <v>102</v>
      </c>
      <c r="AR35" s="86" t="s">
        <v>88</v>
      </c>
      <c r="AS35" s="87" t="s">
        <v>89</v>
      </c>
      <c r="AT35" s="88" t="s">
        <v>90</v>
      </c>
      <c r="AU35" s="83" t="s">
        <v>103</v>
      </c>
      <c r="AV35" s="83" t="s">
        <v>284</v>
      </c>
      <c r="AW35" s="87" t="s">
        <v>74</v>
      </c>
    </row>
    <row r="36" spans="1:49" s="96" customFormat="1" ht="408.75" hidden="1" customHeight="1" x14ac:dyDescent="0.25">
      <c r="A36" s="42">
        <v>122</v>
      </c>
      <c r="B36" s="42">
        <v>194</v>
      </c>
      <c r="C36" s="42">
        <v>47</v>
      </c>
      <c r="D36" s="43" t="s">
        <v>285</v>
      </c>
      <c r="E36" s="135" t="s">
        <v>286</v>
      </c>
      <c r="F36" s="135" t="s">
        <v>287</v>
      </c>
      <c r="G36" s="135" t="s">
        <v>288</v>
      </c>
      <c r="H36" s="136" t="s">
        <v>289</v>
      </c>
      <c r="I36" s="136" t="s">
        <v>290</v>
      </c>
      <c r="J36" s="137" t="s">
        <v>291</v>
      </c>
      <c r="K36" s="137" t="s">
        <v>291</v>
      </c>
      <c r="L36" s="138">
        <v>4</v>
      </c>
      <c r="M36" s="49">
        <v>41791</v>
      </c>
      <c r="N36" s="49">
        <v>42185</v>
      </c>
      <c r="O36" s="50" t="s">
        <v>292</v>
      </c>
      <c r="P36" s="63" t="s">
        <v>293</v>
      </c>
      <c r="Q36" s="51" t="s">
        <v>152</v>
      </c>
      <c r="R36" s="97" t="s">
        <v>294</v>
      </c>
      <c r="S36" s="97" t="s">
        <v>154</v>
      </c>
      <c r="T36" s="51" t="s">
        <v>83</v>
      </c>
      <c r="U36" s="53" t="s">
        <v>164</v>
      </c>
      <c r="V36" s="93">
        <v>4</v>
      </c>
      <c r="W36" s="55">
        <f t="shared" si="0"/>
        <v>1</v>
      </c>
      <c r="X36" s="57" t="s">
        <v>295</v>
      </c>
      <c r="Y36" s="57" t="s">
        <v>87</v>
      </c>
      <c r="Z36" s="139" t="s">
        <v>296</v>
      </c>
      <c r="AA36" s="57" t="s">
        <v>297</v>
      </c>
      <c r="AB36" s="83" t="s">
        <v>298</v>
      </c>
      <c r="AC36" s="57" t="s">
        <v>299</v>
      </c>
      <c r="AD36" s="59" t="s">
        <v>269</v>
      </c>
      <c r="AE36" s="60">
        <f>IF(W36=100%,2,0)</f>
        <v>2</v>
      </c>
      <c r="AF36" s="60">
        <f>IF(N36&lt;$AG$8,0,1)</f>
        <v>0</v>
      </c>
      <c r="AG36" s="61" t="str">
        <f t="shared" si="1"/>
        <v>CUMPLIDA</v>
      </c>
      <c r="AH36" s="61" t="str">
        <f t="shared" si="2"/>
        <v>CUMPLIDA</v>
      </c>
      <c r="AI36" s="53" t="s">
        <v>165</v>
      </c>
      <c r="AJ36" s="55" t="s">
        <v>109</v>
      </c>
      <c r="AK36" s="62">
        <v>42185</v>
      </c>
      <c r="AL36" s="63" t="s">
        <v>70</v>
      </c>
      <c r="AM36" s="64"/>
      <c r="AN36" s="64"/>
      <c r="AO36" s="66"/>
      <c r="AP36" s="67"/>
      <c r="AQ36" s="67"/>
      <c r="AR36" s="67"/>
      <c r="AS36" s="68" t="s">
        <v>73</v>
      </c>
      <c r="AT36" s="68"/>
      <c r="AU36" s="94"/>
      <c r="AV36" s="95"/>
      <c r="AW36" s="23" t="s">
        <v>74</v>
      </c>
    </row>
    <row r="37" spans="1:49" s="96" customFormat="1" ht="187.15" hidden="1" customHeight="1" x14ac:dyDescent="0.25">
      <c r="A37" s="42">
        <v>126</v>
      </c>
      <c r="B37" s="42">
        <v>198</v>
      </c>
      <c r="C37" s="42">
        <v>51</v>
      </c>
      <c r="D37" s="43"/>
      <c r="E37" s="135" t="s">
        <v>300</v>
      </c>
      <c r="F37" s="135" t="s">
        <v>301</v>
      </c>
      <c r="G37" s="135" t="s">
        <v>302</v>
      </c>
      <c r="H37" s="46" t="s">
        <v>303</v>
      </c>
      <c r="I37" s="122" t="s">
        <v>304</v>
      </c>
      <c r="J37" s="47" t="s">
        <v>305</v>
      </c>
      <c r="K37" s="47" t="s">
        <v>305</v>
      </c>
      <c r="L37" s="48">
        <v>7</v>
      </c>
      <c r="M37" s="49">
        <v>41671</v>
      </c>
      <c r="N37" s="49">
        <v>42185</v>
      </c>
      <c r="O37" s="50" t="s">
        <v>292</v>
      </c>
      <c r="P37" s="63" t="s">
        <v>293</v>
      </c>
      <c r="Q37" s="51" t="s">
        <v>152</v>
      </c>
      <c r="R37" s="97" t="s">
        <v>294</v>
      </c>
      <c r="S37" s="97" t="s">
        <v>154</v>
      </c>
      <c r="T37" s="51" t="s">
        <v>83</v>
      </c>
      <c r="U37" s="53" t="s">
        <v>67</v>
      </c>
      <c r="V37" s="93">
        <v>7</v>
      </c>
      <c r="W37" s="55">
        <f t="shared" si="0"/>
        <v>1</v>
      </c>
      <c r="X37" s="57"/>
      <c r="Y37" s="57"/>
      <c r="Z37" s="58"/>
      <c r="AA37" s="57"/>
      <c r="AB37" s="58"/>
      <c r="AC37" s="57"/>
      <c r="AD37" s="59" t="s">
        <v>269</v>
      </c>
      <c r="AE37" s="60">
        <f>IF(W37=100%,2,0)</f>
        <v>2</v>
      </c>
      <c r="AF37" s="60">
        <f>IF(N37&lt;$AG$8,0,1)</f>
        <v>0</v>
      </c>
      <c r="AG37" s="61" t="str">
        <f t="shared" si="1"/>
        <v>CUMPLIDA</v>
      </c>
      <c r="AH37" s="61" t="str">
        <f t="shared" si="2"/>
        <v>CUMPLIDA</v>
      </c>
      <c r="AI37" s="53" t="s">
        <v>67</v>
      </c>
      <c r="AJ37" s="55" t="s">
        <v>109</v>
      </c>
      <c r="AK37" s="62">
        <v>42185</v>
      </c>
      <c r="AL37" s="63" t="s">
        <v>70</v>
      </c>
      <c r="AM37" s="64"/>
      <c r="AN37" s="64"/>
      <c r="AO37" s="66"/>
      <c r="AP37" s="67"/>
      <c r="AQ37" s="67"/>
      <c r="AR37" s="67"/>
      <c r="AS37" s="68" t="s">
        <v>73</v>
      </c>
      <c r="AT37" s="68"/>
      <c r="AU37" s="63"/>
      <c r="AV37" s="68"/>
      <c r="AW37" s="23" t="s">
        <v>74</v>
      </c>
    </row>
    <row r="38" spans="1:49" s="96" customFormat="1" ht="100.9" hidden="1" customHeight="1" x14ac:dyDescent="0.25">
      <c r="A38" s="42">
        <v>134</v>
      </c>
      <c r="B38" s="42">
        <v>206</v>
      </c>
      <c r="C38" s="42">
        <v>59</v>
      </c>
      <c r="D38" s="43"/>
      <c r="E38" s="135" t="s">
        <v>306</v>
      </c>
      <c r="F38" s="135" t="s">
        <v>307</v>
      </c>
      <c r="G38" s="135" t="s">
        <v>308</v>
      </c>
      <c r="H38" s="46" t="s">
        <v>309</v>
      </c>
      <c r="I38" s="46" t="s">
        <v>310</v>
      </c>
      <c r="J38" s="47" t="s">
        <v>311</v>
      </c>
      <c r="K38" s="47" t="s">
        <v>311</v>
      </c>
      <c r="L38" s="48">
        <v>4</v>
      </c>
      <c r="M38" s="49">
        <v>41640</v>
      </c>
      <c r="N38" s="49">
        <v>42185</v>
      </c>
      <c r="O38" s="50" t="s">
        <v>292</v>
      </c>
      <c r="P38" s="63" t="s">
        <v>293</v>
      </c>
      <c r="Q38" s="51" t="s">
        <v>152</v>
      </c>
      <c r="R38" s="97" t="s">
        <v>312</v>
      </c>
      <c r="S38" s="97" t="s">
        <v>313</v>
      </c>
      <c r="T38" s="51" t="s">
        <v>83</v>
      </c>
      <c r="U38" s="53" t="s">
        <v>84</v>
      </c>
      <c r="V38" s="93">
        <v>4</v>
      </c>
      <c r="W38" s="55">
        <f t="shared" si="0"/>
        <v>1</v>
      </c>
      <c r="X38" s="57"/>
      <c r="Y38" s="57"/>
      <c r="Z38" s="58"/>
      <c r="AA38" s="57"/>
      <c r="AB38" s="58"/>
      <c r="AC38" s="57"/>
      <c r="AD38" s="59" t="s">
        <v>269</v>
      </c>
      <c r="AE38" s="60">
        <f>IF(W38=100%,2,0)</f>
        <v>2</v>
      </c>
      <c r="AF38" s="60">
        <f>IF(N38&lt;$AG$8,0,1)</f>
        <v>0</v>
      </c>
      <c r="AG38" s="61" t="str">
        <f t="shared" si="1"/>
        <v>CUMPLIDA</v>
      </c>
      <c r="AH38" s="61" t="str">
        <f t="shared" si="2"/>
        <v>CUMPLIDA</v>
      </c>
      <c r="AI38" s="53" t="s">
        <v>84</v>
      </c>
      <c r="AJ38" s="55" t="s">
        <v>109</v>
      </c>
      <c r="AK38" s="62">
        <v>42004</v>
      </c>
      <c r="AL38" s="63" t="s">
        <v>118</v>
      </c>
      <c r="AM38" s="64"/>
      <c r="AN38" s="64"/>
      <c r="AO38" s="66"/>
      <c r="AP38" s="67"/>
      <c r="AQ38" s="67"/>
      <c r="AR38" s="67"/>
      <c r="AS38" s="68" t="s">
        <v>73</v>
      </c>
      <c r="AT38" s="68"/>
      <c r="AU38" s="63"/>
      <c r="AV38" s="68"/>
      <c r="AW38" s="23" t="s">
        <v>74</v>
      </c>
    </row>
    <row r="39" spans="1:49" s="23" customFormat="1" ht="330.75" customHeight="1" x14ac:dyDescent="0.25">
      <c r="A39" s="69">
        <v>144</v>
      </c>
      <c r="B39" s="69">
        <v>220</v>
      </c>
      <c r="C39" s="42">
        <v>73</v>
      </c>
      <c r="D39" s="43"/>
      <c r="E39" s="131" t="s">
        <v>314</v>
      </c>
      <c r="F39" s="131" t="s">
        <v>315</v>
      </c>
      <c r="G39" s="131" t="s">
        <v>316</v>
      </c>
      <c r="H39" s="140" t="s">
        <v>317</v>
      </c>
      <c r="I39" s="140" t="s">
        <v>318</v>
      </c>
      <c r="J39" s="141" t="s">
        <v>319</v>
      </c>
      <c r="K39" s="141" t="s">
        <v>319</v>
      </c>
      <c r="L39" s="142">
        <v>6</v>
      </c>
      <c r="M39" s="75">
        <v>41640</v>
      </c>
      <c r="N39" s="75">
        <v>42735</v>
      </c>
      <c r="O39" s="76" t="s">
        <v>320</v>
      </c>
      <c r="P39" s="77" t="s">
        <v>321</v>
      </c>
      <c r="Q39" s="134" t="s">
        <v>65</v>
      </c>
      <c r="R39" s="134" t="s">
        <v>172</v>
      </c>
      <c r="S39" s="134" t="s">
        <v>173</v>
      </c>
      <c r="T39" s="77" t="s">
        <v>83</v>
      </c>
      <c r="U39" s="78" t="s">
        <v>67</v>
      </c>
      <c r="V39" s="92">
        <v>6</v>
      </c>
      <c r="W39" s="80">
        <f t="shared" si="0"/>
        <v>1</v>
      </c>
      <c r="X39" s="57"/>
      <c r="Y39" s="57"/>
      <c r="Z39" s="58"/>
      <c r="AA39" s="57"/>
      <c r="AB39" s="58"/>
      <c r="AC39" s="57"/>
      <c r="AD39" s="81" t="s">
        <v>269</v>
      </c>
      <c r="AE39" s="60">
        <f>IF(W39=100%,2,0)</f>
        <v>2</v>
      </c>
      <c r="AF39" s="60">
        <f>IF(N39&lt;$AG$8,0,1)</f>
        <v>0</v>
      </c>
      <c r="AG39" s="61" t="str">
        <f t="shared" si="1"/>
        <v>CUMPLIDA</v>
      </c>
      <c r="AH39" s="61" t="str">
        <f t="shared" si="2"/>
        <v>CUMPLIDA</v>
      </c>
      <c r="AI39" s="78" t="s">
        <v>67</v>
      </c>
      <c r="AJ39" s="80"/>
      <c r="AK39" s="82">
        <v>42004</v>
      </c>
      <c r="AL39" s="83" t="s">
        <v>118</v>
      </c>
      <c r="AM39" s="85" t="s">
        <v>281</v>
      </c>
      <c r="AN39" s="84" t="s">
        <v>322</v>
      </c>
      <c r="AO39" s="85" t="s">
        <v>72</v>
      </c>
      <c r="AP39" s="86" t="s">
        <v>323</v>
      </c>
      <c r="AQ39" s="67" t="s">
        <v>87</v>
      </c>
      <c r="AR39" s="86" t="s">
        <v>88</v>
      </c>
      <c r="AS39" s="87" t="s">
        <v>89</v>
      </c>
      <c r="AT39" s="88" t="s">
        <v>90</v>
      </c>
      <c r="AU39" s="83" t="s">
        <v>177</v>
      </c>
      <c r="AV39" s="83" t="s">
        <v>324</v>
      </c>
      <c r="AW39" s="87" t="s">
        <v>74</v>
      </c>
    </row>
    <row r="40" spans="1:49" s="96" customFormat="1" ht="115.15" hidden="1" customHeight="1" x14ac:dyDescent="0.25">
      <c r="A40" s="42">
        <v>160</v>
      </c>
      <c r="B40" s="42">
        <v>238</v>
      </c>
      <c r="C40" s="42">
        <v>91</v>
      </c>
      <c r="D40" s="43"/>
      <c r="E40" s="135" t="s">
        <v>325</v>
      </c>
      <c r="F40" s="135" t="s">
        <v>315</v>
      </c>
      <c r="G40" s="135" t="s">
        <v>326</v>
      </c>
      <c r="H40" s="45" t="s">
        <v>327</v>
      </c>
      <c r="I40" s="45"/>
      <c r="J40" s="106" t="s">
        <v>328</v>
      </c>
      <c r="K40" s="106" t="s">
        <v>328</v>
      </c>
      <c r="L40" s="143">
        <v>5</v>
      </c>
      <c r="M40" s="49">
        <v>41671</v>
      </c>
      <c r="N40" s="49">
        <v>41943</v>
      </c>
      <c r="O40" s="50" t="s">
        <v>329</v>
      </c>
      <c r="P40" s="51" t="s">
        <v>330</v>
      </c>
      <c r="Q40" s="97" t="s">
        <v>65</v>
      </c>
      <c r="R40" s="51" t="s">
        <v>331</v>
      </c>
      <c r="S40" s="51" t="s">
        <v>332</v>
      </c>
      <c r="T40" s="51" t="s">
        <v>83</v>
      </c>
      <c r="U40" s="53" t="s">
        <v>67</v>
      </c>
      <c r="V40" s="93">
        <v>5</v>
      </c>
      <c r="W40" s="55">
        <f t="shared" si="0"/>
        <v>1</v>
      </c>
      <c r="X40" s="57"/>
      <c r="Y40" s="57"/>
      <c r="Z40" s="58"/>
      <c r="AA40" s="57"/>
      <c r="AB40" s="58"/>
      <c r="AC40" s="57"/>
      <c r="AD40" s="59" t="s">
        <v>269</v>
      </c>
      <c r="AE40" s="60">
        <f>IF(W40=100%,2,0)</f>
        <v>2</v>
      </c>
      <c r="AF40" s="60">
        <f>IF(N40&lt;$AG$8,0,1)</f>
        <v>0</v>
      </c>
      <c r="AG40" s="61" t="str">
        <f t="shared" si="1"/>
        <v>CUMPLIDA</v>
      </c>
      <c r="AH40" s="61" t="str">
        <f t="shared" si="2"/>
        <v>CUMPLIDA</v>
      </c>
      <c r="AI40" s="53" t="s">
        <v>67</v>
      </c>
      <c r="AJ40" s="55" t="s">
        <v>109</v>
      </c>
      <c r="AK40" s="62">
        <v>42004</v>
      </c>
      <c r="AL40" s="63" t="s">
        <v>118</v>
      </c>
      <c r="AM40" s="64"/>
      <c r="AN40" s="64"/>
      <c r="AO40" s="66"/>
      <c r="AP40" s="67"/>
      <c r="AQ40" s="67"/>
      <c r="AR40" s="67"/>
      <c r="AS40" s="68" t="s">
        <v>73</v>
      </c>
      <c r="AT40" s="68"/>
      <c r="AU40" s="94"/>
      <c r="AV40" s="95"/>
      <c r="AW40" s="23" t="s">
        <v>74</v>
      </c>
    </row>
    <row r="41" spans="1:49" s="23" customFormat="1" ht="409.6" customHeight="1" x14ac:dyDescent="0.25">
      <c r="A41" s="69">
        <v>178</v>
      </c>
      <c r="B41" s="69">
        <v>269</v>
      </c>
      <c r="C41" s="42">
        <v>6</v>
      </c>
      <c r="D41" s="43" t="s">
        <v>179</v>
      </c>
      <c r="E41" s="115" t="s">
        <v>333</v>
      </c>
      <c r="F41" s="113" t="s">
        <v>334</v>
      </c>
      <c r="G41" s="113" t="s">
        <v>335</v>
      </c>
      <c r="H41" s="113" t="s">
        <v>336</v>
      </c>
      <c r="I41" s="113" t="s">
        <v>337</v>
      </c>
      <c r="J41" s="144" t="s">
        <v>338</v>
      </c>
      <c r="K41" s="144" t="s">
        <v>338</v>
      </c>
      <c r="L41" s="145">
        <v>7</v>
      </c>
      <c r="M41" s="146">
        <v>41791</v>
      </c>
      <c r="N41" s="146">
        <v>42916</v>
      </c>
      <c r="O41" s="76" t="s">
        <v>162</v>
      </c>
      <c r="P41" s="77" t="s">
        <v>163</v>
      </c>
      <c r="Q41" s="77" t="s">
        <v>152</v>
      </c>
      <c r="R41" s="134" t="s">
        <v>294</v>
      </c>
      <c r="S41" s="134" t="s">
        <v>339</v>
      </c>
      <c r="T41" s="77" t="s">
        <v>83</v>
      </c>
      <c r="U41" s="78" t="s">
        <v>164</v>
      </c>
      <c r="V41" s="79">
        <v>4</v>
      </c>
      <c r="W41" s="80">
        <f t="shared" si="0"/>
        <v>0.5714285714285714</v>
      </c>
      <c r="X41" s="57" t="s">
        <v>295</v>
      </c>
      <c r="Y41" s="57" t="s">
        <v>102</v>
      </c>
      <c r="Z41" s="139" t="s">
        <v>340</v>
      </c>
      <c r="AA41" s="57" t="s">
        <v>341</v>
      </c>
      <c r="AB41" s="139"/>
      <c r="AC41" s="57"/>
      <c r="AD41" s="81" t="s">
        <v>342</v>
      </c>
      <c r="AE41" s="60">
        <f>IF(W41=100%,2,0)</f>
        <v>0</v>
      </c>
      <c r="AF41" s="60">
        <f>IF(N41&lt;$AG$8,0,1)</f>
        <v>1</v>
      </c>
      <c r="AG41" s="61" t="str">
        <f t="shared" si="1"/>
        <v>EN TERMINO</v>
      </c>
      <c r="AH41" s="61" t="str">
        <f t="shared" si="2"/>
        <v>EN TERMINO</v>
      </c>
      <c r="AI41" s="78" t="s">
        <v>165</v>
      </c>
      <c r="AJ41" s="80"/>
      <c r="AK41" s="82">
        <v>42004</v>
      </c>
      <c r="AL41" s="83" t="s">
        <v>118</v>
      </c>
      <c r="AM41" s="85" t="s">
        <v>194</v>
      </c>
      <c r="AN41" s="84" t="s">
        <v>343</v>
      </c>
      <c r="AO41" s="85" t="s">
        <v>72</v>
      </c>
      <c r="AP41" s="86" t="s">
        <v>344</v>
      </c>
      <c r="AQ41" s="67" t="s">
        <v>102</v>
      </c>
      <c r="AR41" s="86" t="s">
        <v>88</v>
      </c>
      <c r="AS41" s="87" t="s">
        <v>89</v>
      </c>
      <c r="AT41" s="88" t="s">
        <v>90</v>
      </c>
      <c r="AU41" s="83" t="s">
        <v>91</v>
      </c>
      <c r="AV41" s="83" t="s">
        <v>91</v>
      </c>
      <c r="AW41" s="87" t="s">
        <v>74</v>
      </c>
    </row>
    <row r="42" spans="1:49" s="23" customFormat="1" ht="273.60000000000002" customHeight="1" x14ac:dyDescent="0.25">
      <c r="A42" s="69">
        <v>183</v>
      </c>
      <c r="B42" s="69">
        <v>274</v>
      </c>
      <c r="C42" s="42">
        <v>8</v>
      </c>
      <c r="D42" s="43" t="s">
        <v>345</v>
      </c>
      <c r="E42" s="115" t="s">
        <v>346</v>
      </c>
      <c r="F42" s="113"/>
      <c r="G42" s="113"/>
      <c r="H42" s="113" t="s">
        <v>347</v>
      </c>
      <c r="I42" s="113" t="s">
        <v>348</v>
      </c>
      <c r="J42" s="113" t="s">
        <v>349</v>
      </c>
      <c r="K42" s="113" t="s">
        <v>349</v>
      </c>
      <c r="L42" s="133">
        <v>7</v>
      </c>
      <c r="M42" s="75">
        <v>41791</v>
      </c>
      <c r="N42" s="75">
        <v>42916</v>
      </c>
      <c r="O42" s="76" t="s">
        <v>162</v>
      </c>
      <c r="P42" s="77" t="s">
        <v>163</v>
      </c>
      <c r="Q42" s="77" t="s">
        <v>152</v>
      </c>
      <c r="R42" s="134" t="s">
        <v>294</v>
      </c>
      <c r="S42" s="134" t="s">
        <v>339</v>
      </c>
      <c r="T42" s="77" t="s">
        <v>83</v>
      </c>
      <c r="U42" s="78" t="s">
        <v>164</v>
      </c>
      <c r="V42" s="79">
        <v>4</v>
      </c>
      <c r="W42" s="80">
        <f t="shared" si="0"/>
        <v>0.5714285714285714</v>
      </c>
      <c r="X42" s="57"/>
      <c r="Y42" s="57"/>
      <c r="Z42" s="58"/>
      <c r="AA42" s="57"/>
      <c r="AB42" s="58"/>
      <c r="AC42" s="57"/>
      <c r="AD42" s="81" t="s">
        <v>342</v>
      </c>
      <c r="AE42" s="60">
        <f>IF(W42=100%,2,0)</f>
        <v>0</v>
      </c>
      <c r="AF42" s="60">
        <f>IF(N42&lt;$AG$8,0,1)</f>
        <v>1</v>
      </c>
      <c r="AG42" s="61" t="str">
        <f t="shared" si="1"/>
        <v>EN TERMINO</v>
      </c>
      <c r="AH42" s="61" t="str">
        <f t="shared" si="2"/>
        <v>EN TERMINO</v>
      </c>
      <c r="AI42" s="78" t="s">
        <v>165</v>
      </c>
      <c r="AJ42" s="80"/>
      <c r="AK42" s="82">
        <v>42004</v>
      </c>
      <c r="AL42" s="83" t="s">
        <v>118</v>
      </c>
      <c r="AM42" s="85" t="s">
        <v>194</v>
      </c>
      <c r="AN42" s="84" t="s">
        <v>350</v>
      </c>
      <c r="AO42" s="85" t="s">
        <v>72</v>
      </c>
      <c r="AP42" s="86" t="s">
        <v>351</v>
      </c>
      <c r="AQ42" s="67" t="s">
        <v>207</v>
      </c>
      <c r="AR42" s="86" t="s">
        <v>208</v>
      </c>
      <c r="AS42" s="87" t="s">
        <v>89</v>
      </c>
      <c r="AT42" s="88" t="s">
        <v>90</v>
      </c>
      <c r="AU42" s="83" t="s">
        <v>91</v>
      </c>
      <c r="AV42" s="83" t="s">
        <v>91</v>
      </c>
      <c r="AW42" s="87" t="s">
        <v>74</v>
      </c>
    </row>
    <row r="43" spans="1:49" s="23" customFormat="1" ht="265.5" customHeight="1" x14ac:dyDescent="0.25">
      <c r="A43" s="69">
        <v>184</v>
      </c>
      <c r="B43" s="69">
        <v>275</v>
      </c>
      <c r="C43" s="42">
        <v>9</v>
      </c>
      <c r="D43" s="43" t="s">
        <v>352</v>
      </c>
      <c r="E43" s="147" t="s">
        <v>353</v>
      </c>
      <c r="F43" s="113" t="s">
        <v>354</v>
      </c>
      <c r="G43" s="113" t="s">
        <v>355</v>
      </c>
      <c r="H43" s="148" t="s">
        <v>356</v>
      </c>
      <c r="I43" s="149" t="s">
        <v>337</v>
      </c>
      <c r="J43" s="150" t="s">
        <v>357</v>
      </c>
      <c r="K43" s="150" t="s">
        <v>357</v>
      </c>
      <c r="L43" s="151">
        <v>9</v>
      </c>
      <c r="M43" s="146">
        <v>41640</v>
      </c>
      <c r="N43" s="146">
        <v>42916</v>
      </c>
      <c r="O43" s="76" t="s">
        <v>162</v>
      </c>
      <c r="P43" s="77" t="s">
        <v>163</v>
      </c>
      <c r="Q43" s="134" t="s">
        <v>152</v>
      </c>
      <c r="R43" s="134" t="s">
        <v>152</v>
      </c>
      <c r="S43" s="134" t="s">
        <v>280</v>
      </c>
      <c r="T43" s="134" t="s">
        <v>152</v>
      </c>
      <c r="U43" s="78" t="s">
        <v>67</v>
      </c>
      <c r="V43" s="92">
        <v>4</v>
      </c>
      <c r="W43" s="80">
        <f t="shared" si="0"/>
        <v>0.44444444444444442</v>
      </c>
      <c r="X43" s="57"/>
      <c r="Y43" s="57"/>
      <c r="Z43" s="58"/>
      <c r="AA43" s="57"/>
      <c r="AB43" s="58"/>
      <c r="AC43" s="57"/>
      <c r="AD43" s="81" t="s">
        <v>342</v>
      </c>
      <c r="AE43" s="60">
        <f>IF(W43=100%,2,0)</f>
        <v>0</v>
      </c>
      <c r="AF43" s="60">
        <f>IF(N43&lt;$AG$8,0,1)</f>
        <v>1</v>
      </c>
      <c r="AG43" s="61" t="str">
        <f t="shared" si="1"/>
        <v>EN TERMINO</v>
      </c>
      <c r="AH43" s="61" t="str">
        <f t="shared" si="2"/>
        <v>EN TERMINO</v>
      </c>
      <c r="AI43" s="78" t="s">
        <v>67</v>
      </c>
      <c r="AJ43" s="80"/>
      <c r="AK43" s="82">
        <v>42185</v>
      </c>
      <c r="AL43" s="83" t="s">
        <v>70</v>
      </c>
      <c r="AM43" s="58"/>
      <c r="AN43" s="84" t="s">
        <v>358</v>
      </c>
      <c r="AO43" s="85" t="s">
        <v>72</v>
      </c>
      <c r="AP43" s="86" t="s">
        <v>359</v>
      </c>
      <c r="AQ43" s="67" t="s">
        <v>102</v>
      </c>
      <c r="AR43" s="86" t="s">
        <v>88</v>
      </c>
      <c r="AS43" s="87" t="s">
        <v>89</v>
      </c>
      <c r="AT43" s="88" t="s">
        <v>90</v>
      </c>
      <c r="AU43" s="83" t="s">
        <v>91</v>
      </c>
      <c r="AV43" s="83" t="s">
        <v>91</v>
      </c>
      <c r="AW43" s="87" t="s">
        <v>74</v>
      </c>
    </row>
    <row r="44" spans="1:49" s="96" customFormat="1" ht="345.6" hidden="1" customHeight="1" x14ac:dyDescent="0.25">
      <c r="A44" s="42">
        <v>194</v>
      </c>
      <c r="B44" s="42">
        <v>285</v>
      </c>
      <c r="C44" s="42">
        <v>2</v>
      </c>
      <c r="D44" s="43" t="s">
        <v>179</v>
      </c>
      <c r="E44" s="152" t="s">
        <v>360</v>
      </c>
      <c r="F44" s="105" t="s">
        <v>361</v>
      </c>
      <c r="G44" s="105" t="s">
        <v>362</v>
      </c>
      <c r="H44" s="47" t="s">
        <v>159</v>
      </c>
      <c r="I44" s="44" t="s">
        <v>160</v>
      </c>
      <c r="J44" s="46" t="s">
        <v>363</v>
      </c>
      <c r="K44" s="46" t="s">
        <v>363</v>
      </c>
      <c r="L44" s="48">
        <v>4</v>
      </c>
      <c r="M44" s="49">
        <v>41791</v>
      </c>
      <c r="N44" s="49">
        <v>42124</v>
      </c>
      <c r="O44" s="50" t="s">
        <v>364</v>
      </c>
      <c r="P44" s="51" t="s">
        <v>365</v>
      </c>
      <c r="Q44" s="51" t="s">
        <v>65</v>
      </c>
      <c r="R44" s="51" t="s">
        <v>81</v>
      </c>
      <c r="S44" s="51" t="s">
        <v>82</v>
      </c>
      <c r="T44" s="51" t="s">
        <v>83</v>
      </c>
      <c r="U44" s="53" t="s">
        <v>164</v>
      </c>
      <c r="V44" s="93">
        <v>4</v>
      </c>
      <c r="W44" s="55">
        <f t="shared" si="0"/>
        <v>1</v>
      </c>
      <c r="X44" s="57" t="s">
        <v>165</v>
      </c>
      <c r="Y44" s="57" t="s">
        <v>102</v>
      </c>
      <c r="Z44" s="83" t="s">
        <v>366</v>
      </c>
      <c r="AA44" s="57" t="s">
        <v>367</v>
      </c>
      <c r="AB44" s="83"/>
      <c r="AC44" s="57"/>
      <c r="AD44" s="59" t="s">
        <v>342</v>
      </c>
      <c r="AE44" s="60">
        <f>IF(W44=100%,2,0)</f>
        <v>2</v>
      </c>
      <c r="AF44" s="60">
        <f>IF(N44&lt;$AG$8,0,1)</f>
        <v>0</v>
      </c>
      <c r="AG44" s="61" t="str">
        <f t="shared" si="1"/>
        <v>CUMPLIDA</v>
      </c>
      <c r="AH44" s="61" t="str">
        <f t="shared" si="2"/>
        <v>CUMPLIDA</v>
      </c>
      <c r="AI44" s="53" t="s">
        <v>165</v>
      </c>
      <c r="AJ44" s="55" t="s">
        <v>109</v>
      </c>
      <c r="AK44" s="62">
        <v>42185</v>
      </c>
      <c r="AL44" s="63" t="s">
        <v>70</v>
      </c>
      <c r="AM44" s="64"/>
      <c r="AN44" s="64"/>
      <c r="AO44" s="66"/>
      <c r="AP44" s="67"/>
      <c r="AQ44" s="67"/>
      <c r="AR44" s="67"/>
      <c r="AS44" s="68" t="s">
        <v>73</v>
      </c>
      <c r="AT44" s="68"/>
      <c r="AU44" s="94"/>
      <c r="AV44" s="95"/>
      <c r="AW44" s="23" t="s">
        <v>74</v>
      </c>
    </row>
    <row r="45" spans="1:49" s="96" customFormat="1" ht="201.6" hidden="1" customHeight="1" x14ac:dyDescent="0.25">
      <c r="A45" s="42">
        <v>202</v>
      </c>
      <c r="B45" s="42">
        <v>293</v>
      </c>
      <c r="C45" s="42">
        <v>10</v>
      </c>
      <c r="D45" s="43" t="s">
        <v>179</v>
      </c>
      <c r="E45" s="152" t="s">
        <v>368</v>
      </c>
      <c r="F45" s="105" t="s">
        <v>369</v>
      </c>
      <c r="G45" s="105" t="s">
        <v>370</v>
      </c>
      <c r="H45" s="105" t="s">
        <v>371</v>
      </c>
      <c r="I45" s="105"/>
      <c r="J45" s="153" t="s">
        <v>372</v>
      </c>
      <c r="K45" s="153" t="s">
        <v>372</v>
      </c>
      <c r="L45" s="111">
        <v>3</v>
      </c>
      <c r="M45" s="49">
        <v>41699</v>
      </c>
      <c r="N45" s="49">
        <v>42185</v>
      </c>
      <c r="O45" s="50" t="s">
        <v>364</v>
      </c>
      <c r="P45" s="51" t="s">
        <v>365</v>
      </c>
      <c r="Q45" s="51" t="s">
        <v>65</v>
      </c>
      <c r="R45" s="51" t="s">
        <v>81</v>
      </c>
      <c r="S45" s="51" t="s">
        <v>82</v>
      </c>
      <c r="T45" s="51" t="s">
        <v>83</v>
      </c>
      <c r="U45" s="53" t="s">
        <v>84</v>
      </c>
      <c r="V45" s="93">
        <v>3</v>
      </c>
      <c r="W45" s="55">
        <f t="shared" si="0"/>
        <v>1</v>
      </c>
      <c r="X45" s="57"/>
      <c r="Y45" s="57"/>
      <c r="Z45" s="58"/>
      <c r="AA45" s="57"/>
      <c r="AB45" s="58"/>
      <c r="AC45" s="57"/>
      <c r="AD45" s="59" t="s">
        <v>342</v>
      </c>
      <c r="AE45" s="60">
        <f>IF(W45=100%,2,0)</f>
        <v>2</v>
      </c>
      <c r="AF45" s="60">
        <f>IF(N45&lt;$AG$8,0,1)</f>
        <v>0</v>
      </c>
      <c r="AG45" s="61" t="str">
        <f t="shared" si="1"/>
        <v>CUMPLIDA</v>
      </c>
      <c r="AH45" s="61" t="str">
        <f t="shared" si="2"/>
        <v>CUMPLIDA</v>
      </c>
      <c r="AI45" s="53" t="s">
        <v>84</v>
      </c>
      <c r="AJ45" s="55" t="s">
        <v>109</v>
      </c>
      <c r="AK45" s="62">
        <v>42004</v>
      </c>
      <c r="AL45" s="63" t="s">
        <v>118</v>
      </c>
      <c r="AM45" s="64"/>
      <c r="AN45" s="64"/>
      <c r="AO45" s="66"/>
      <c r="AP45" s="67"/>
      <c r="AQ45" s="67"/>
      <c r="AR45" s="67"/>
      <c r="AS45" s="68" t="s">
        <v>73</v>
      </c>
      <c r="AT45" s="68"/>
      <c r="AU45" s="63"/>
      <c r="AV45" s="68"/>
      <c r="AW45" s="23" t="s">
        <v>74</v>
      </c>
    </row>
    <row r="46" spans="1:49" s="96" customFormat="1" ht="57.6" hidden="1" customHeight="1" x14ac:dyDescent="0.25">
      <c r="A46" s="42">
        <v>209</v>
      </c>
      <c r="B46" s="42">
        <v>2</v>
      </c>
      <c r="C46" s="112"/>
      <c r="D46" s="43"/>
      <c r="E46" s="122" t="s">
        <v>373</v>
      </c>
      <c r="F46" s="122" t="s">
        <v>374</v>
      </c>
      <c r="G46" s="122" t="s">
        <v>375</v>
      </c>
      <c r="H46" s="46" t="s">
        <v>376</v>
      </c>
      <c r="I46" s="46"/>
      <c r="J46" s="47" t="s">
        <v>377</v>
      </c>
      <c r="K46" s="47" t="s">
        <v>377</v>
      </c>
      <c r="L46" s="48">
        <v>2</v>
      </c>
      <c r="M46" s="49">
        <v>41673</v>
      </c>
      <c r="N46" s="49">
        <v>42004</v>
      </c>
      <c r="O46" s="50" t="s">
        <v>378</v>
      </c>
      <c r="P46" s="51" t="s">
        <v>378</v>
      </c>
      <c r="Q46" s="52" t="s">
        <v>266</v>
      </c>
      <c r="R46" s="52" t="s">
        <v>266</v>
      </c>
      <c r="S46" s="52" t="s">
        <v>379</v>
      </c>
      <c r="T46" s="52" t="s">
        <v>266</v>
      </c>
      <c r="U46" s="53" t="s">
        <v>67</v>
      </c>
      <c r="V46" s="93">
        <v>2</v>
      </c>
      <c r="W46" s="55">
        <f t="shared" si="0"/>
        <v>1</v>
      </c>
      <c r="X46" s="57"/>
      <c r="Y46" s="57"/>
      <c r="Z46" s="58"/>
      <c r="AA46" s="57"/>
      <c r="AB46" s="58"/>
      <c r="AC46" s="57"/>
      <c r="AD46" s="59" t="s">
        <v>380</v>
      </c>
      <c r="AE46" s="60">
        <f>IF(W46=100%,2,0)</f>
        <v>2</v>
      </c>
      <c r="AF46" s="60">
        <f>IF(N46&lt;$AG$8,0,1)</f>
        <v>0</v>
      </c>
      <c r="AG46" s="61" t="str">
        <f t="shared" si="1"/>
        <v>CUMPLIDA</v>
      </c>
      <c r="AH46" s="61" t="str">
        <f t="shared" si="2"/>
        <v>CUMPLIDA</v>
      </c>
      <c r="AI46" s="53" t="s">
        <v>67</v>
      </c>
      <c r="AJ46" s="55" t="s">
        <v>109</v>
      </c>
      <c r="AK46" s="62">
        <v>42004</v>
      </c>
      <c r="AL46" s="63" t="s">
        <v>118</v>
      </c>
      <c r="AM46" s="64"/>
      <c r="AN46" s="64"/>
      <c r="AO46" s="66"/>
      <c r="AP46" s="67"/>
      <c r="AQ46" s="67"/>
      <c r="AR46" s="67"/>
      <c r="AS46" s="68" t="s">
        <v>73</v>
      </c>
      <c r="AT46" s="68"/>
      <c r="AU46" s="63"/>
      <c r="AV46" s="68"/>
    </row>
    <row r="47" spans="1:49" s="96" customFormat="1" ht="144" hidden="1" customHeight="1" x14ac:dyDescent="0.25">
      <c r="A47" s="42">
        <v>215</v>
      </c>
      <c r="B47" s="42">
        <v>8</v>
      </c>
      <c r="C47" s="112" t="s">
        <v>179</v>
      </c>
      <c r="D47" s="43" t="s">
        <v>381</v>
      </c>
      <c r="E47" s="122" t="s">
        <v>382</v>
      </c>
      <c r="F47" s="122" t="s">
        <v>383</v>
      </c>
      <c r="G47" s="122" t="s">
        <v>384</v>
      </c>
      <c r="H47" s="46" t="s">
        <v>385</v>
      </c>
      <c r="I47" s="46"/>
      <c r="J47" s="47" t="s">
        <v>386</v>
      </c>
      <c r="K47" s="47" t="s">
        <v>386</v>
      </c>
      <c r="L47" s="48">
        <v>1</v>
      </c>
      <c r="M47" s="49">
        <v>41640</v>
      </c>
      <c r="N47" s="49">
        <v>41943</v>
      </c>
      <c r="O47" s="50" t="s">
        <v>387</v>
      </c>
      <c r="P47" s="51" t="s">
        <v>387</v>
      </c>
      <c r="Q47" s="52" t="s">
        <v>116</v>
      </c>
      <c r="R47" s="52" t="s">
        <v>116</v>
      </c>
      <c r="S47" s="97" t="s">
        <v>117</v>
      </c>
      <c r="T47" s="97" t="s">
        <v>116</v>
      </c>
      <c r="U47" s="53" t="s">
        <v>67</v>
      </c>
      <c r="V47" s="93">
        <v>1</v>
      </c>
      <c r="W47" s="55">
        <f t="shared" si="0"/>
        <v>1</v>
      </c>
      <c r="X47" s="57"/>
      <c r="Y47" s="57"/>
      <c r="Z47" s="58"/>
      <c r="AA47" s="57"/>
      <c r="AB47" s="58"/>
      <c r="AC47" s="57"/>
      <c r="AD47" s="59" t="s">
        <v>380</v>
      </c>
      <c r="AE47" s="60">
        <f>IF(W47=100%,2,0)</f>
        <v>2</v>
      </c>
      <c r="AF47" s="60">
        <f>IF(N47&lt;$AG$8,0,1)</f>
        <v>0</v>
      </c>
      <c r="AG47" s="61" t="str">
        <f t="shared" si="1"/>
        <v>CUMPLIDA</v>
      </c>
      <c r="AH47" s="61" t="str">
        <f t="shared" si="2"/>
        <v>CUMPLIDA</v>
      </c>
      <c r="AI47" s="53" t="s">
        <v>67</v>
      </c>
      <c r="AJ47" s="55" t="s">
        <v>109</v>
      </c>
      <c r="AK47" s="62">
        <v>42004</v>
      </c>
      <c r="AL47" s="63" t="s">
        <v>118</v>
      </c>
      <c r="AM47" s="64"/>
      <c r="AN47" s="64"/>
      <c r="AO47" s="66"/>
      <c r="AP47" s="67"/>
      <c r="AQ47" s="67"/>
      <c r="AR47" s="67"/>
      <c r="AS47" s="68" t="s">
        <v>73</v>
      </c>
      <c r="AT47" s="68"/>
      <c r="AU47" s="63"/>
      <c r="AV47" s="68"/>
    </row>
    <row r="48" spans="1:49" s="96" customFormat="1" ht="134.25" customHeight="1" x14ac:dyDescent="0.25">
      <c r="A48" s="69">
        <v>223</v>
      </c>
      <c r="B48" s="69">
        <v>16</v>
      </c>
      <c r="C48" s="112"/>
      <c r="D48" s="43"/>
      <c r="E48" s="115" t="s">
        <v>388</v>
      </c>
      <c r="F48" s="85" t="s">
        <v>389</v>
      </c>
      <c r="G48" s="85" t="s">
        <v>390</v>
      </c>
      <c r="H48" s="72" t="s">
        <v>391</v>
      </c>
      <c r="I48" s="72" t="s">
        <v>392</v>
      </c>
      <c r="J48" s="73" t="s">
        <v>393</v>
      </c>
      <c r="K48" s="73" t="s">
        <v>394</v>
      </c>
      <c r="L48" s="154">
        <v>4</v>
      </c>
      <c r="M48" s="75">
        <v>41640</v>
      </c>
      <c r="N48" s="75">
        <v>42825</v>
      </c>
      <c r="O48" s="76" t="s">
        <v>387</v>
      </c>
      <c r="P48" s="77" t="s">
        <v>387</v>
      </c>
      <c r="Q48" s="91" t="s">
        <v>116</v>
      </c>
      <c r="R48" s="91" t="s">
        <v>116</v>
      </c>
      <c r="S48" s="134" t="s">
        <v>117</v>
      </c>
      <c r="T48" s="134" t="s">
        <v>116</v>
      </c>
      <c r="U48" s="78" t="s">
        <v>84</v>
      </c>
      <c r="V48" s="92">
        <v>1</v>
      </c>
      <c r="W48" s="80">
        <f t="shared" si="0"/>
        <v>0.25</v>
      </c>
      <c r="X48" s="57"/>
      <c r="Y48" s="57"/>
      <c r="Z48" s="58"/>
      <c r="AA48" s="57"/>
      <c r="AB48" s="58"/>
      <c r="AC48" s="57"/>
      <c r="AD48" s="81" t="s">
        <v>380</v>
      </c>
      <c r="AE48" s="60">
        <f>IF(W48=100%,2,0)</f>
        <v>0</v>
      </c>
      <c r="AF48" s="60">
        <f>IF(N48&lt;$AG$8,0,1)</f>
        <v>1</v>
      </c>
      <c r="AG48" s="61" t="str">
        <f t="shared" si="1"/>
        <v>EN TERMINO</v>
      </c>
      <c r="AH48" s="61" t="str">
        <f t="shared" si="2"/>
        <v>EN TERMINO</v>
      </c>
      <c r="AI48" s="78" t="s">
        <v>84</v>
      </c>
      <c r="AJ48" s="80"/>
      <c r="AK48" s="82">
        <v>42185</v>
      </c>
      <c r="AL48" s="83" t="s">
        <v>155</v>
      </c>
      <c r="AM48" s="58"/>
      <c r="AN48" s="58"/>
      <c r="AO48" s="85" t="s">
        <v>72</v>
      </c>
      <c r="AP48" s="86" t="s">
        <v>395</v>
      </c>
      <c r="AQ48" s="67" t="s">
        <v>207</v>
      </c>
      <c r="AR48" s="86" t="s">
        <v>208</v>
      </c>
      <c r="AS48" s="83" t="s">
        <v>89</v>
      </c>
      <c r="AT48" s="99" t="s">
        <v>132</v>
      </c>
      <c r="AU48" s="83" t="s">
        <v>103</v>
      </c>
      <c r="AV48" s="83" t="s">
        <v>396</v>
      </c>
      <c r="AW48" s="87"/>
    </row>
    <row r="49" spans="1:49" s="23" customFormat="1" ht="158.44999999999999" hidden="1" customHeight="1" x14ac:dyDescent="0.25">
      <c r="A49" s="42">
        <v>225</v>
      </c>
      <c r="B49" s="42">
        <v>18</v>
      </c>
      <c r="C49" s="112" t="s">
        <v>179</v>
      </c>
      <c r="D49" s="43" t="s">
        <v>397</v>
      </c>
      <c r="E49" s="122" t="s">
        <v>398</v>
      </c>
      <c r="F49" s="105" t="s">
        <v>399</v>
      </c>
      <c r="G49" s="105" t="s">
        <v>400</v>
      </c>
      <c r="H49" s="66" t="s">
        <v>401</v>
      </c>
      <c r="I49" s="44" t="s">
        <v>402</v>
      </c>
      <c r="J49" s="46" t="s">
        <v>403</v>
      </c>
      <c r="K49" s="46" t="s">
        <v>403</v>
      </c>
      <c r="L49" s="48">
        <v>7</v>
      </c>
      <c r="M49" s="49">
        <v>41791</v>
      </c>
      <c r="N49" s="49">
        <v>42735</v>
      </c>
      <c r="O49" s="50" t="s">
        <v>192</v>
      </c>
      <c r="P49" s="51" t="s">
        <v>193</v>
      </c>
      <c r="Q49" s="51" t="s">
        <v>152</v>
      </c>
      <c r="R49" s="97" t="s">
        <v>294</v>
      </c>
      <c r="S49" s="97" t="s">
        <v>154</v>
      </c>
      <c r="T49" s="51" t="s">
        <v>83</v>
      </c>
      <c r="U49" s="53" t="s">
        <v>67</v>
      </c>
      <c r="V49" s="93">
        <v>3</v>
      </c>
      <c r="W49" s="55">
        <f t="shared" si="0"/>
        <v>0.42857142857142855</v>
      </c>
      <c r="X49" s="57"/>
      <c r="Y49" s="57"/>
      <c r="Z49" s="58"/>
      <c r="AA49" s="57"/>
      <c r="AB49" s="58"/>
      <c r="AC49" s="57"/>
      <c r="AD49" s="59" t="s">
        <v>380</v>
      </c>
      <c r="AE49" s="60">
        <f>IF(W49=100%,2,0)</f>
        <v>0</v>
      </c>
      <c r="AF49" s="60">
        <f>IF(N49&lt;$AG$8,0,1)</f>
        <v>0</v>
      </c>
      <c r="AG49" s="61" t="str">
        <f t="shared" si="1"/>
        <v>VENCIDA</v>
      </c>
      <c r="AH49" s="61" t="str">
        <f t="shared" si="2"/>
        <v>VENCIDA</v>
      </c>
      <c r="AI49" s="53" t="s">
        <v>67</v>
      </c>
      <c r="AJ49" s="55" t="s">
        <v>69</v>
      </c>
      <c r="AK49" s="62">
        <v>42185</v>
      </c>
      <c r="AL49" s="63" t="s">
        <v>70</v>
      </c>
      <c r="AM49" s="64"/>
      <c r="AN49" s="65" t="s">
        <v>404</v>
      </c>
      <c r="AO49" s="66" t="s">
        <v>72</v>
      </c>
      <c r="AP49" s="86" t="s">
        <v>405</v>
      </c>
      <c r="AQ49" s="67" t="s">
        <v>87</v>
      </c>
      <c r="AR49" s="86" t="s">
        <v>88</v>
      </c>
      <c r="AS49" s="68" t="s">
        <v>73</v>
      </c>
      <c r="AT49" s="68"/>
      <c r="AU49" s="94"/>
      <c r="AV49" s="95"/>
      <c r="AW49" s="23" t="s">
        <v>74</v>
      </c>
    </row>
    <row r="50" spans="1:49" s="23" customFormat="1" ht="198" hidden="1" customHeight="1" x14ac:dyDescent="0.25">
      <c r="A50" s="42">
        <v>226</v>
      </c>
      <c r="B50" s="42">
        <v>19</v>
      </c>
      <c r="C50" s="112" t="s">
        <v>179</v>
      </c>
      <c r="D50" s="43" t="s">
        <v>406</v>
      </c>
      <c r="E50" s="122" t="s">
        <v>407</v>
      </c>
      <c r="F50" s="105" t="s">
        <v>408</v>
      </c>
      <c r="G50" s="105" t="s">
        <v>409</v>
      </c>
      <c r="H50" s="66" t="s">
        <v>410</v>
      </c>
      <c r="I50" s="105" t="s">
        <v>411</v>
      </c>
      <c r="J50" s="46" t="s">
        <v>412</v>
      </c>
      <c r="K50" s="46" t="s">
        <v>412</v>
      </c>
      <c r="L50" s="48">
        <v>5</v>
      </c>
      <c r="M50" s="49">
        <v>41791</v>
      </c>
      <c r="N50" s="49">
        <v>42735</v>
      </c>
      <c r="O50" s="50" t="s">
        <v>192</v>
      </c>
      <c r="P50" s="51" t="s">
        <v>193</v>
      </c>
      <c r="Q50" s="51" t="s">
        <v>152</v>
      </c>
      <c r="R50" s="97" t="s">
        <v>294</v>
      </c>
      <c r="S50" s="97" t="s">
        <v>154</v>
      </c>
      <c r="T50" s="51" t="s">
        <v>83</v>
      </c>
      <c r="U50" s="53" t="s">
        <v>67</v>
      </c>
      <c r="V50" s="93">
        <v>1</v>
      </c>
      <c r="W50" s="55">
        <f t="shared" si="0"/>
        <v>0.2</v>
      </c>
      <c r="X50" s="57"/>
      <c r="Y50" s="57"/>
      <c r="Z50" s="58"/>
      <c r="AA50" s="57"/>
      <c r="AB50" s="58"/>
      <c r="AC50" s="57"/>
      <c r="AD50" s="59" t="s">
        <v>380</v>
      </c>
      <c r="AE50" s="60">
        <f>IF(W50=100%,2,0)</f>
        <v>0</v>
      </c>
      <c r="AF50" s="60">
        <f>IF(N50&lt;$AG$8,0,1)</f>
        <v>0</v>
      </c>
      <c r="AG50" s="61" t="str">
        <f t="shared" si="1"/>
        <v>VENCIDA</v>
      </c>
      <c r="AH50" s="61" t="str">
        <f t="shared" si="2"/>
        <v>VENCIDA</v>
      </c>
      <c r="AI50" s="53" t="s">
        <v>67</v>
      </c>
      <c r="AJ50" s="55" t="s">
        <v>69</v>
      </c>
      <c r="AK50" s="62">
        <v>42185</v>
      </c>
      <c r="AL50" s="63" t="s">
        <v>70</v>
      </c>
      <c r="AM50" s="64"/>
      <c r="AN50" s="65" t="s">
        <v>404</v>
      </c>
      <c r="AO50" s="66" t="s">
        <v>72</v>
      </c>
      <c r="AP50" s="67" t="s">
        <v>102</v>
      </c>
      <c r="AQ50" s="67"/>
      <c r="AR50" s="67"/>
      <c r="AS50" s="68" t="s">
        <v>73</v>
      </c>
      <c r="AT50" s="68"/>
      <c r="AU50" s="63"/>
      <c r="AV50" s="68"/>
      <c r="AW50" s="23" t="s">
        <v>74</v>
      </c>
    </row>
    <row r="51" spans="1:49" s="23" customFormat="1" ht="192" hidden="1" customHeight="1" x14ac:dyDescent="0.25">
      <c r="A51" s="42">
        <v>238</v>
      </c>
      <c r="B51" s="42">
        <v>31</v>
      </c>
      <c r="C51" s="112"/>
      <c r="D51" s="43"/>
      <c r="E51" s="122" t="s">
        <v>413</v>
      </c>
      <c r="F51" s="105" t="s">
        <v>414</v>
      </c>
      <c r="G51" s="105" t="s">
        <v>415</v>
      </c>
      <c r="H51" s="66" t="s">
        <v>410</v>
      </c>
      <c r="I51" s="105" t="s">
        <v>411</v>
      </c>
      <c r="J51" s="105" t="s">
        <v>416</v>
      </c>
      <c r="K51" s="105" t="s">
        <v>416</v>
      </c>
      <c r="L51" s="111">
        <v>6</v>
      </c>
      <c r="M51" s="49">
        <v>41640</v>
      </c>
      <c r="N51" s="49">
        <v>42735</v>
      </c>
      <c r="O51" s="50" t="s">
        <v>192</v>
      </c>
      <c r="P51" s="51" t="s">
        <v>193</v>
      </c>
      <c r="Q51" s="97" t="s">
        <v>152</v>
      </c>
      <c r="R51" s="97" t="s">
        <v>152</v>
      </c>
      <c r="S51" s="97" t="s">
        <v>417</v>
      </c>
      <c r="T51" s="97" t="s">
        <v>152</v>
      </c>
      <c r="U51" s="53" t="s">
        <v>67</v>
      </c>
      <c r="V51" s="93">
        <v>3</v>
      </c>
      <c r="W51" s="55">
        <f t="shared" si="0"/>
        <v>0.5</v>
      </c>
      <c r="X51" s="57"/>
      <c r="Y51" s="57"/>
      <c r="Z51" s="58"/>
      <c r="AA51" s="57"/>
      <c r="AB51" s="58"/>
      <c r="AC51" s="57"/>
      <c r="AD51" s="59" t="s">
        <v>380</v>
      </c>
      <c r="AE51" s="60">
        <f>IF(W51=100%,2,0)</f>
        <v>0</v>
      </c>
      <c r="AF51" s="60">
        <f>IF(N51&lt;$AG$8,0,1)</f>
        <v>0</v>
      </c>
      <c r="AG51" s="61" t="str">
        <f t="shared" si="1"/>
        <v>VENCIDA</v>
      </c>
      <c r="AH51" s="61" t="str">
        <f t="shared" si="2"/>
        <v>VENCIDA</v>
      </c>
      <c r="AI51" s="53" t="s">
        <v>67</v>
      </c>
      <c r="AJ51" s="55" t="s">
        <v>69</v>
      </c>
      <c r="AK51" s="62">
        <v>42185</v>
      </c>
      <c r="AL51" s="63" t="s">
        <v>70</v>
      </c>
      <c r="AM51" s="64"/>
      <c r="AN51" s="65" t="s">
        <v>418</v>
      </c>
      <c r="AO51" s="66" t="s">
        <v>72</v>
      </c>
      <c r="AP51" s="67"/>
      <c r="AQ51" s="67"/>
      <c r="AR51" s="67"/>
      <c r="AS51" s="68" t="s">
        <v>73</v>
      </c>
      <c r="AT51" s="68"/>
      <c r="AU51" s="63"/>
      <c r="AV51" s="68"/>
      <c r="AW51" s="23" t="s">
        <v>74</v>
      </c>
    </row>
    <row r="52" spans="1:49" s="96" customFormat="1" ht="146.25" customHeight="1" x14ac:dyDescent="0.25">
      <c r="A52" s="69">
        <v>242</v>
      </c>
      <c r="B52" s="69">
        <v>35</v>
      </c>
      <c r="C52" s="112"/>
      <c r="D52" s="43"/>
      <c r="E52" s="110" t="s">
        <v>419</v>
      </c>
      <c r="F52" s="155" t="s">
        <v>420</v>
      </c>
      <c r="G52" s="113" t="s">
        <v>421</v>
      </c>
      <c r="H52" s="72" t="s">
        <v>422</v>
      </c>
      <c r="I52" s="72" t="s">
        <v>423</v>
      </c>
      <c r="J52" s="73" t="s">
        <v>424</v>
      </c>
      <c r="K52" s="73" t="s">
        <v>424</v>
      </c>
      <c r="L52" s="74">
        <v>4</v>
      </c>
      <c r="M52" s="75">
        <v>41671</v>
      </c>
      <c r="N52" s="75">
        <v>42916</v>
      </c>
      <c r="O52" s="76" t="s">
        <v>150</v>
      </c>
      <c r="P52" s="77" t="s">
        <v>151</v>
      </c>
      <c r="Q52" s="77" t="s">
        <v>152</v>
      </c>
      <c r="R52" s="134" t="s">
        <v>294</v>
      </c>
      <c r="S52" s="134" t="s">
        <v>339</v>
      </c>
      <c r="T52" s="77" t="s">
        <v>83</v>
      </c>
      <c r="U52" s="78" t="s">
        <v>67</v>
      </c>
      <c r="V52" s="92">
        <v>2</v>
      </c>
      <c r="W52" s="80">
        <f t="shared" si="0"/>
        <v>0.5</v>
      </c>
      <c r="X52" s="57"/>
      <c r="Y52" s="57"/>
      <c r="Z52" s="58"/>
      <c r="AA52" s="57"/>
      <c r="AB52" s="58"/>
      <c r="AC52" s="57"/>
      <c r="AD52" s="81" t="s">
        <v>380</v>
      </c>
      <c r="AE52" s="60">
        <f>IF(W52=100%,2,0)</f>
        <v>0</v>
      </c>
      <c r="AF52" s="60">
        <f>IF(N52&lt;$AG$8,0,1)</f>
        <v>1</v>
      </c>
      <c r="AG52" s="61" t="str">
        <f t="shared" si="1"/>
        <v>EN TERMINO</v>
      </c>
      <c r="AH52" s="61" t="str">
        <f t="shared" si="2"/>
        <v>EN TERMINO</v>
      </c>
      <c r="AI52" s="78" t="s">
        <v>67</v>
      </c>
      <c r="AJ52" s="80"/>
      <c r="AK52" s="82">
        <v>42185</v>
      </c>
      <c r="AL52" s="83" t="s">
        <v>155</v>
      </c>
      <c r="AM52" s="58"/>
      <c r="AN52" s="58"/>
      <c r="AO52" s="85" t="s">
        <v>72</v>
      </c>
      <c r="AP52" s="86" t="s">
        <v>425</v>
      </c>
      <c r="AQ52" s="67" t="s">
        <v>102</v>
      </c>
      <c r="AR52" s="86" t="s">
        <v>88</v>
      </c>
      <c r="AS52" s="87" t="s">
        <v>89</v>
      </c>
      <c r="AT52" s="88" t="s">
        <v>132</v>
      </c>
      <c r="AU52" s="83" t="s">
        <v>103</v>
      </c>
      <c r="AV52" s="83" t="s">
        <v>426</v>
      </c>
      <c r="AW52" s="87" t="s">
        <v>74</v>
      </c>
    </row>
    <row r="53" spans="1:49" s="96" customFormat="1" ht="138" customHeight="1" x14ac:dyDescent="0.25">
      <c r="A53" s="69">
        <v>244</v>
      </c>
      <c r="B53" s="69">
        <v>37</v>
      </c>
      <c r="C53" s="112"/>
      <c r="D53" s="43"/>
      <c r="E53" s="115" t="s">
        <v>427</v>
      </c>
      <c r="F53" s="115" t="s">
        <v>428</v>
      </c>
      <c r="G53" s="115" t="s">
        <v>429</v>
      </c>
      <c r="H53" s="72" t="s">
        <v>430</v>
      </c>
      <c r="I53" s="72" t="s">
        <v>431</v>
      </c>
      <c r="J53" s="73" t="s">
        <v>432</v>
      </c>
      <c r="K53" s="73" t="s">
        <v>432</v>
      </c>
      <c r="L53" s="74">
        <v>4</v>
      </c>
      <c r="M53" s="75">
        <v>41671</v>
      </c>
      <c r="N53" s="75">
        <v>42916</v>
      </c>
      <c r="O53" s="76" t="s">
        <v>150</v>
      </c>
      <c r="P53" s="77" t="s">
        <v>151</v>
      </c>
      <c r="Q53" s="77" t="s">
        <v>152</v>
      </c>
      <c r="R53" s="134" t="s">
        <v>294</v>
      </c>
      <c r="S53" s="134" t="s">
        <v>339</v>
      </c>
      <c r="T53" s="77" t="s">
        <v>83</v>
      </c>
      <c r="U53" s="78" t="s">
        <v>67</v>
      </c>
      <c r="V53" s="92">
        <v>3</v>
      </c>
      <c r="W53" s="80">
        <f t="shared" si="0"/>
        <v>0.75</v>
      </c>
      <c r="X53" s="57"/>
      <c r="Y53" s="57"/>
      <c r="Z53" s="58"/>
      <c r="AA53" s="57"/>
      <c r="AB53" s="58"/>
      <c r="AC53" s="57"/>
      <c r="AD53" s="81" t="s">
        <v>380</v>
      </c>
      <c r="AE53" s="60">
        <f>IF(W53=100%,2,0)</f>
        <v>0</v>
      </c>
      <c r="AF53" s="60">
        <f>IF(N53&lt;$AG$8,0,1)</f>
        <v>1</v>
      </c>
      <c r="AG53" s="61" t="str">
        <f t="shared" si="1"/>
        <v>EN TERMINO</v>
      </c>
      <c r="AH53" s="61" t="str">
        <f t="shared" si="2"/>
        <v>EN TERMINO</v>
      </c>
      <c r="AI53" s="78" t="s">
        <v>67</v>
      </c>
      <c r="AJ53" s="80"/>
      <c r="AK53" s="82">
        <v>42185</v>
      </c>
      <c r="AL53" s="83" t="s">
        <v>155</v>
      </c>
      <c r="AM53" s="58"/>
      <c r="AN53" s="58"/>
      <c r="AO53" s="85" t="s">
        <v>72</v>
      </c>
      <c r="AP53" s="86" t="s">
        <v>433</v>
      </c>
      <c r="AQ53" s="67" t="s">
        <v>87</v>
      </c>
      <c r="AR53" s="86" t="s">
        <v>88</v>
      </c>
      <c r="AS53" s="87" t="s">
        <v>89</v>
      </c>
      <c r="AT53" s="88" t="s">
        <v>132</v>
      </c>
      <c r="AU53" s="83" t="s">
        <v>142</v>
      </c>
      <c r="AV53" s="83" t="s">
        <v>143</v>
      </c>
      <c r="AW53" s="87" t="s">
        <v>74</v>
      </c>
    </row>
    <row r="54" spans="1:49" s="96" customFormat="1" ht="358.5" customHeight="1" x14ac:dyDescent="0.25">
      <c r="A54" s="69">
        <v>246</v>
      </c>
      <c r="B54" s="69">
        <v>39</v>
      </c>
      <c r="C54" s="112"/>
      <c r="D54" s="43" t="s">
        <v>434</v>
      </c>
      <c r="E54" s="115" t="s">
        <v>435</v>
      </c>
      <c r="F54" s="85" t="s">
        <v>436</v>
      </c>
      <c r="G54" s="85" t="s">
        <v>437</v>
      </c>
      <c r="H54" s="73" t="s">
        <v>438</v>
      </c>
      <c r="I54" s="73"/>
      <c r="J54" s="89" t="s">
        <v>439</v>
      </c>
      <c r="K54" s="89" t="s">
        <v>439</v>
      </c>
      <c r="L54" s="74">
        <v>8</v>
      </c>
      <c r="M54" s="75">
        <v>41640</v>
      </c>
      <c r="N54" s="75">
        <v>42704</v>
      </c>
      <c r="O54" s="76" t="s">
        <v>97</v>
      </c>
      <c r="P54" s="77" t="s">
        <v>98</v>
      </c>
      <c r="Q54" s="91" t="s">
        <v>65</v>
      </c>
      <c r="R54" s="91" t="s">
        <v>65</v>
      </c>
      <c r="S54" s="91" t="s">
        <v>99</v>
      </c>
      <c r="T54" s="91" t="s">
        <v>65</v>
      </c>
      <c r="U54" s="78" t="s">
        <v>67</v>
      </c>
      <c r="V54" s="92">
        <v>8</v>
      </c>
      <c r="W54" s="80">
        <f t="shared" si="0"/>
        <v>1</v>
      </c>
      <c r="X54" s="57"/>
      <c r="Y54" s="57"/>
      <c r="Z54" s="58"/>
      <c r="AA54" s="57"/>
      <c r="AB54" s="58"/>
      <c r="AC54" s="57"/>
      <c r="AD54" s="81" t="s">
        <v>380</v>
      </c>
      <c r="AE54" s="60">
        <f>IF(W54=100%,2,0)</f>
        <v>2</v>
      </c>
      <c r="AF54" s="60">
        <f>IF(N54&lt;$AG$8,0,1)</f>
        <v>0</v>
      </c>
      <c r="AG54" s="61" t="str">
        <f t="shared" si="1"/>
        <v>CUMPLIDA</v>
      </c>
      <c r="AH54" s="61" t="str">
        <f t="shared" si="2"/>
        <v>CUMPLIDA</v>
      </c>
      <c r="AI54" s="78" t="s">
        <v>67</v>
      </c>
      <c r="AJ54" s="80"/>
      <c r="AK54" s="82">
        <v>42185</v>
      </c>
      <c r="AL54" s="83" t="s">
        <v>70</v>
      </c>
      <c r="AM54" s="58"/>
      <c r="AN54" s="58"/>
      <c r="AO54" s="85" t="s">
        <v>72</v>
      </c>
      <c r="AP54" s="67"/>
      <c r="AQ54" s="67"/>
      <c r="AR54" s="67"/>
      <c r="AS54" s="87" t="s">
        <v>89</v>
      </c>
      <c r="AT54" s="88" t="s">
        <v>132</v>
      </c>
      <c r="AU54" s="83" t="s">
        <v>91</v>
      </c>
      <c r="AV54" s="83" t="s">
        <v>91</v>
      </c>
      <c r="AW54" s="87" t="s">
        <v>92</v>
      </c>
    </row>
    <row r="55" spans="1:49" s="96" customFormat="1" ht="135.75" hidden="1" customHeight="1" x14ac:dyDescent="0.25">
      <c r="A55" s="42">
        <v>251</v>
      </c>
      <c r="B55" s="42">
        <v>44</v>
      </c>
      <c r="C55" s="112"/>
      <c r="D55" s="43"/>
      <c r="E55" s="122" t="s">
        <v>440</v>
      </c>
      <c r="F55" s="122" t="s">
        <v>441</v>
      </c>
      <c r="G55" s="122" t="s">
        <v>442</v>
      </c>
      <c r="H55" s="65" t="s">
        <v>140</v>
      </c>
      <c r="I55" s="65"/>
      <c r="J55" s="98" t="s">
        <v>443</v>
      </c>
      <c r="K55" s="98" t="s">
        <v>443</v>
      </c>
      <c r="L55" s="63">
        <v>5</v>
      </c>
      <c r="M55" s="49">
        <v>41640</v>
      </c>
      <c r="N55" s="49">
        <v>42004</v>
      </c>
      <c r="O55" s="50" t="s">
        <v>97</v>
      </c>
      <c r="P55" s="51" t="s">
        <v>98</v>
      </c>
      <c r="Q55" s="52" t="s">
        <v>65</v>
      </c>
      <c r="R55" s="52" t="s">
        <v>65</v>
      </c>
      <c r="S55" s="52" t="s">
        <v>99</v>
      </c>
      <c r="T55" s="52" t="s">
        <v>65</v>
      </c>
      <c r="U55" s="53" t="s">
        <v>67</v>
      </c>
      <c r="V55" s="93">
        <v>5</v>
      </c>
      <c r="W55" s="55">
        <f t="shared" si="0"/>
        <v>1</v>
      </c>
      <c r="X55" s="57"/>
      <c r="Y55" s="57"/>
      <c r="Z55" s="58"/>
      <c r="AA55" s="57"/>
      <c r="AB55" s="58"/>
      <c r="AC55" s="57"/>
      <c r="AD55" s="59" t="s">
        <v>380</v>
      </c>
      <c r="AE55" s="60">
        <f>IF(W55=100%,2,0)</f>
        <v>2</v>
      </c>
      <c r="AF55" s="60">
        <f>IF(N55&lt;$AG$8,0,1)</f>
        <v>0</v>
      </c>
      <c r="AG55" s="61" t="str">
        <f t="shared" si="1"/>
        <v>CUMPLIDA</v>
      </c>
      <c r="AH55" s="61" t="str">
        <f t="shared" si="2"/>
        <v>CUMPLIDA</v>
      </c>
      <c r="AI55" s="53" t="s">
        <v>67</v>
      </c>
      <c r="AJ55" s="55" t="s">
        <v>109</v>
      </c>
      <c r="AK55" s="62">
        <v>42185</v>
      </c>
      <c r="AL55" s="63" t="s">
        <v>70</v>
      </c>
      <c r="AM55" s="64"/>
      <c r="AN55" s="64"/>
      <c r="AO55" s="66"/>
      <c r="AP55" s="67"/>
      <c r="AQ55" s="67"/>
      <c r="AR55" s="67"/>
      <c r="AS55" s="68" t="s">
        <v>73</v>
      </c>
      <c r="AT55" s="68"/>
      <c r="AU55" s="94"/>
      <c r="AV55" s="95"/>
      <c r="AW55" s="23" t="s">
        <v>92</v>
      </c>
    </row>
    <row r="56" spans="1:49" s="23" customFormat="1" ht="264.75" customHeight="1" x14ac:dyDescent="0.25">
      <c r="A56" s="69">
        <v>252</v>
      </c>
      <c r="B56" s="69">
        <v>45</v>
      </c>
      <c r="C56" s="112"/>
      <c r="D56" s="43"/>
      <c r="E56" s="115" t="s">
        <v>444</v>
      </c>
      <c r="F56" s="115" t="s">
        <v>445</v>
      </c>
      <c r="G56" s="115" t="s">
        <v>446</v>
      </c>
      <c r="H56" s="84" t="s">
        <v>447</v>
      </c>
      <c r="I56" s="84" t="s">
        <v>448</v>
      </c>
      <c r="J56" s="89" t="s">
        <v>449</v>
      </c>
      <c r="K56" s="89" t="s">
        <v>449</v>
      </c>
      <c r="L56" s="83">
        <v>5</v>
      </c>
      <c r="M56" s="75">
        <v>41640</v>
      </c>
      <c r="N56" s="75">
        <v>42735</v>
      </c>
      <c r="O56" s="76" t="s">
        <v>97</v>
      </c>
      <c r="P56" s="77" t="s">
        <v>98</v>
      </c>
      <c r="Q56" s="91" t="s">
        <v>65</v>
      </c>
      <c r="R56" s="91" t="s">
        <v>65</v>
      </c>
      <c r="S56" s="91" t="s">
        <v>99</v>
      </c>
      <c r="T56" s="91" t="s">
        <v>65</v>
      </c>
      <c r="U56" s="78" t="s">
        <v>67</v>
      </c>
      <c r="V56" s="92">
        <v>5</v>
      </c>
      <c r="W56" s="80">
        <f t="shared" si="0"/>
        <v>1</v>
      </c>
      <c r="X56" s="57"/>
      <c r="Y56" s="57"/>
      <c r="Z56" s="58"/>
      <c r="AA56" s="57"/>
      <c r="AB56" s="58"/>
      <c r="AC56" s="57"/>
      <c r="AD56" s="81" t="s">
        <v>380</v>
      </c>
      <c r="AE56" s="60">
        <f>IF(W56=100%,2,0)</f>
        <v>2</v>
      </c>
      <c r="AF56" s="60">
        <f>IF(N56&lt;$AG$8,0,1)</f>
        <v>0</v>
      </c>
      <c r="AG56" s="61" t="str">
        <f t="shared" si="1"/>
        <v>CUMPLIDA</v>
      </c>
      <c r="AH56" s="61" t="str">
        <f t="shared" si="2"/>
        <v>CUMPLIDA</v>
      </c>
      <c r="AI56" s="78" t="s">
        <v>67</v>
      </c>
      <c r="AJ56" s="80"/>
      <c r="AK56" s="82">
        <v>42185</v>
      </c>
      <c r="AL56" s="83" t="s">
        <v>70</v>
      </c>
      <c r="AM56" s="58"/>
      <c r="AN56" s="84" t="s">
        <v>450</v>
      </c>
      <c r="AO56" s="85" t="s">
        <v>72</v>
      </c>
      <c r="AP56" s="86" t="s">
        <v>451</v>
      </c>
      <c r="AQ56" s="67" t="s">
        <v>207</v>
      </c>
      <c r="AR56" s="86" t="s">
        <v>208</v>
      </c>
      <c r="AS56" s="87" t="s">
        <v>89</v>
      </c>
      <c r="AT56" s="88" t="s">
        <v>90</v>
      </c>
      <c r="AU56" s="83" t="s">
        <v>142</v>
      </c>
      <c r="AV56" s="83" t="s">
        <v>143</v>
      </c>
      <c r="AW56" s="87" t="s">
        <v>92</v>
      </c>
    </row>
    <row r="57" spans="1:49" s="23" customFormat="1" ht="201.6" customHeight="1" x14ac:dyDescent="0.25">
      <c r="A57" s="69">
        <v>254</v>
      </c>
      <c r="B57" s="69">
        <v>47</v>
      </c>
      <c r="C57" s="112"/>
      <c r="D57" s="43"/>
      <c r="E57" s="115" t="s">
        <v>452</v>
      </c>
      <c r="F57" s="85" t="s">
        <v>369</v>
      </c>
      <c r="G57" s="85" t="s">
        <v>453</v>
      </c>
      <c r="H57" s="72" t="s">
        <v>454</v>
      </c>
      <c r="I57" s="72" t="s">
        <v>455</v>
      </c>
      <c r="J57" s="73" t="s">
        <v>456</v>
      </c>
      <c r="K57" s="73" t="s">
        <v>456</v>
      </c>
      <c r="L57" s="74">
        <v>3</v>
      </c>
      <c r="M57" s="75">
        <v>41699</v>
      </c>
      <c r="N57" s="75">
        <v>42643</v>
      </c>
      <c r="O57" s="76" t="s">
        <v>457</v>
      </c>
      <c r="P57" s="77" t="s">
        <v>458</v>
      </c>
      <c r="Q57" s="77" t="s">
        <v>152</v>
      </c>
      <c r="R57" s="77" t="s">
        <v>153</v>
      </c>
      <c r="S57" s="77" t="s">
        <v>339</v>
      </c>
      <c r="T57" s="77" t="s">
        <v>83</v>
      </c>
      <c r="U57" s="78" t="s">
        <v>67</v>
      </c>
      <c r="V57" s="92">
        <v>3</v>
      </c>
      <c r="W57" s="80">
        <f t="shared" si="0"/>
        <v>1</v>
      </c>
      <c r="X57" s="57"/>
      <c r="Y57" s="57"/>
      <c r="Z57" s="58"/>
      <c r="AA57" s="57"/>
      <c r="AB57" s="58"/>
      <c r="AC57" s="57"/>
      <c r="AD57" s="81" t="s">
        <v>380</v>
      </c>
      <c r="AE57" s="60">
        <f>IF(W57=100%,2,0)</f>
        <v>2</v>
      </c>
      <c r="AF57" s="60">
        <f>IF(N57&lt;$AG$8,0,1)</f>
        <v>0</v>
      </c>
      <c r="AG57" s="61" t="str">
        <f t="shared" si="1"/>
        <v>CUMPLIDA</v>
      </c>
      <c r="AH57" s="61" t="str">
        <f t="shared" si="2"/>
        <v>CUMPLIDA</v>
      </c>
      <c r="AI57" s="78" t="s">
        <v>67</v>
      </c>
      <c r="AJ57" s="80"/>
      <c r="AK57" s="82">
        <v>42004</v>
      </c>
      <c r="AL57" s="83" t="s">
        <v>118</v>
      </c>
      <c r="AM57" s="85" t="s">
        <v>194</v>
      </c>
      <c r="AN57" s="84" t="s">
        <v>459</v>
      </c>
      <c r="AO57" s="85" t="s">
        <v>72</v>
      </c>
      <c r="AP57" s="67" t="s">
        <v>102</v>
      </c>
      <c r="AQ57" s="67"/>
      <c r="AR57" s="67"/>
      <c r="AS57" s="87" t="s">
        <v>89</v>
      </c>
      <c r="AT57" s="88" t="s">
        <v>90</v>
      </c>
      <c r="AU57" s="83" t="s">
        <v>103</v>
      </c>
      <c r="AV57" s="83" t="s">
        <v>426</v>
      </c>
      <c r="AW57" s="87" t="s">
        <v>74</v>
      </c>
    </row>
    <row r="58" spans="1:49" s="96" customFormat="1" ht="228" customHeight="1" x14ac:dyDescent="0.25">
      <c r="A58" s="69">
        <v>256</v>
      </c>
      <c r="B58" s="69">
        <v>49</v>
      </c>
      <c r="C58" s="112"/>
      <c r="D58" s="43"/>
      <c r="E58" s="115" t="s">
        <v>460</v>
      </c>
      <c r="F58" s="115" t="s">
        <v>461</v>
      </c>
      <c r="G58" s="115" t="s">
        <v>462</v>
      </c>
      <c r="H58" s="156" t="s">
        <v>463</v>
      </c>
      <c r="I58" s="156" t="s">
        <v>464</v>
      </c>
      <c r="J58" s="157" t="s">
        <v>465</v>
      </c>
      <c r="K58" s="157" t="s">
        <v>465</v>
      </c>
      <c r="L58" s="158">
        <v>7</v>
      </c>
      <c r="M58" s="75">
        <v>41699</v>
      </c>
      <c r="N58" s="75">
        <v>42735</v>
      </c>
      <c r="O58" s="76" t="s">
        <v>457</v>
      </c>
      <c r="P58" s="77" t="s">
        <v>458</v>
      </c>
      <c r="Q58" s="134" t="s">
        <v>65</v>
      </c>
      <c r="R58" s="134" t="s">
        <v>65</v>
      </c>
      <c r="S58" s="134" t="s">
        <v>99</v>
      </c>
      <c r="T58" s="91" t="s">
        <v>65</v>
      </c>
      <c r="U58" s="78" t="s">
        <v>67</v>
      </c>
      <c r="V58" s="92">
        <v>7</v>
      </c>
      <c r="W58" s="80">
        <f t="shared" si="0"/>
        <v>1</v>
      </c>
      <c r="X58" s="57"/>
      <c r="Y58" s="57"/>
      <c r="Z58" s="58"/>
      <c r="AA58" s="57"/>
      <c r="AB58" s="58"/>
      <c r="AC58" s="57"/>
      <c r="AD58" s="81" t="s">
        <v>380</v>
      </c>
      <c r="AE58" s="60">
        <f>IF(W58=100%,2,0)</f>
        <v>2</v>
      </c>
      <c r="AF58" s="60">
        <f>IF(N58&lt;$AG$8,0,1)</f>
        <v>0</v>
      </c>
      <c r="AG58" s="61" t="str">
        <f t="shared" si="1"/>
        <v>CUMPLIDA</v>
      </c>
      <c r="AH58" s="61" t="str">
        <f t="shared" si="2"/>
        <v>CUMPLIDA</v>
      </c>
      <c r="AI58" s="78" t="s">
        <v>67</v>
      </c>
      <c r="AJ58" s="80"/>
      <c r="AK58" s="82">
        <v>42185</v>
      </c>
      <c r="AL58" s="83" t="s">
        <v>155</v>
      </c>
      <c r="AM58" s="58"/>
      <c r="AN58" s="58"/>
      <c r="AO58" s="85" t="s">
        <v>72</v>
      </c>
      <c r="AP58" s="67"/>
      <c r="AQ58" s="67"/>
      <c r="AR58" s="67"/>
      <c r="AS58" s="87" t="s">
        <v>89</v>
      </c>
      <c r="AT58" s="88" t="s">
        <v>132</v>
      </c>
      <c r="AU58" s="83" t="s">
        <v>103</v>
      </c>
      <c r="AV58" s="83" t="s">
        <v>466</v>
      </c>
      <c r="AW58" s="87" t="s">
        <v>74</v>
      </c>
    </row>
    <row r="59" spans="1:49" s="96" customFormat="1" ht="115.15" customHeight="1" x14ac:dyDescent="0.25">
      <c r="A59" s="69">
        <v>257</v>
      </c>
      <c r="B59" s="69">
        <v>50</v>
      </c>
      <c r="C59" s="112"/>
      <c r="D59" s="43"/>
      <c r="E59" s="115" t="s">
        <v>467</v>
      </c>
      <c r="F59" s="85" t="s">
        <v>468</v>
      </c>
      <c r="G59" s="85" t="s">
        <v>469</v>
      </c>
      <c r="H59" s="83" t="s">
        <v>470</v>
      </c>
      <c r="I59" s="83" t="s">
        <v>464</v>
      </c>
      <c r="J59" s="85" t="s">
        <v>471</v>
      </c>
      <c r="K59" s="85" t="s">
        <v>471</v>
      </c>
      <c r="L59" s="74">
        <v>6</v>
      </c>
      <c r="M59" s="75">
        <v>41671</v>
      </c>
      <c r="N59" s="75">
        <v>42735</v>
      </c>
      <c r="O59" s="76" t="s">
        <v>457</v>
      </c>
      <c r="P59" s="77" t="s">
        <v>458</v>
      </c>
      <c r="Q59" s="134" t="s">
        <v>65</v>
      </c>
      <c r="R59" s="134" t="s">
        <v>65</v>
      </c>
      <c r="S59" s="134" t="s">
        <v>99</v>
      </c>
      <c r="T59" s="91" t="s">
        <v>65</v>
      </c>
      <c r="U59" s="78" t="s">
        <v>67</v>
      </c>
      <c r="V59" s="92">
        <v>6</v>
      </c>
      <c r="W59" s="80">
        <f t="shared" si="0"/>
        <v>1</v>
      </c>
      <c r="X59" s="57"/>
      <c r="Y59" s="57"/>
      <c r="Z59" s="58"/>
      <c r="AA59" s="57"/>
      <c r="AB59" s="58"/>
      <c r="AC59" s="57"/>
      <c r="AD59" s="81" t="s">
        <v>380</v>
      </c>
      <c r="AE59" s="60">
        <f>IF(W59=100%,2,0)</f>
        <v>2</v>
      </c>
      <c r="AF59" s="60">
        <f>IF(N59&lt;$AG$8,0,1)</f>
        <v>0</v>
      </c>
      <c r="AG59" s="61" t="str">
        <f t="shared" si="1"/>
        <v>CUMPLIDA</v>
      </c>
      <c r="AH59" s="61" t="str">
        <f t="shared" si="2"/>
        <v>CUMPLIDA</v>
      </c>
      <c r="AI59" s="78" t="s">
        <v>67</v>
      </c>
      <c r="AJ59" s="80"/>
      <c r="AK59" s="82">
        <v>42185</v>
      </c>
      <c r="AL59" s="83" t="s">
        <v>155</v>
      </c>
      <c r="AM59" s="58"/>
      <c r="AN59" s="58"/>
      <c r="AO59" s="85" t="s">
        <v>72</v>
      </c>
      <c r="AP59" s="67"/>
      <c r="AQ59" s="67"/>
      <c r="AR59" s="67"/>
      <c r="AS59" s="87" t="s">
        <v>89</v>
      </c>
      <c r="AT59" s="88" t="s">
        <v>132</v>
      </c>
      <c r="AU59" s="83" t="s">
        <v>133</v>
      </c>
      <c r="AV59" s="83" t="s">
        <v>138</v>
      </c>
      <c r="AW59" s="87" t="s">
        <v>74</v>
      </c>
    </row>
    <row r="60" spans="1:49" s="96" customFormat="1" ht="86.45" hidden="1" customHeight="1" x14ac:dyDescent="0.25">
      <c r="A60" s="42">
        <v>258</v>
      </c>
      <c r="B60" s="42">
        <v>51</v>
      </c>
      <c r="C60" s="112"/>
      <c r="D60" s="43"/>
      <c r="E60" s="122" t="s">
        <v>472</v>
      </c>
      <c r="F60" s="122" t="s">
        <v>473</v>
      </c>
      <c r="G60" s="122" t="s">
        <v>474</v>
      </c>
      <c r="H60" s="122" t="s">
        <v>475</v>
      </c>
      <c r="I60" s="122" t="s">
        <v>476</v>
      </c>
      <c r="J60" s="159" t="s">
        <v>477</v>
      </c>
      <c r="K60" s="159" t="s">
        <v>477</v>
      </c>
      <c r="L60" s="63">
        <v>4</v>
      </c>
      <c r="M60" s="49">
        <v>41640</v>
      </c>
      <c r="N60" s="49">
        <v>42124</v>
      </c>
      <c r="O60" s="50" t="s">
        <v>478</v>
      </c>
      <c r="P60" s="51" t="s">
        <v>479</v>
      </c>
      <c r="Q60" s="97" t="s">
        <v>65</v>
      </c>
      <c r="R60" s="97" t="s">
        <v>65</v>
      </c>
      <c r="S60" s="97" t="s">
        <v>99</v>
      </c>
      <c r="T60" s="52" t="s">
        <v>65</v>
      </c>
      <c r="U60" s="53" t="s">
        <v>67</v>
      </c>
      <c r="V60" s="93">
        <v>4</v>
      </c>
      <c r="W60" s="55">
        <f t="shared" si="0"/>
        <v>1</v>
      </c>
      <c r="X60" s="57" t="s">
        <v>480</v>
      </c>
      <c r="Y60" s="57"/>
      <c r="Z60" s="85" t="s">
        <v>481</v>
      </c>
      <c r="AA60" s="57"/>
      <c r="AB60" s="85"/>
      <c r="AC60" s="57"/>
      <c r="AD60" s="59" t="s">
        <v>380</v>
      </c>
      <c r="AE60" s="60">
        <f>IF(W60=100%,2,0)</f>
        <v>2</v>
      </c>
      <c r="AF60" s="60">
        <f>IF(N60&lt;$AG$8,0,1)</f>
        <v>0</v>
      </c>
      <c r="AG60" s="61" t="str">
        <f t="shared" si="1"/>
        <v>CUMPLIDA</v>
      </c>
      <c r="AH60" s="61" t="str">
        <f t="shared" si="2"/>
        <v>CUMPLIDA</v>
      </c>
      <c r="AI60" s="53" t="s">
        <v>67</v>
      </c>
      <c r="AJ60" s="55" t="s">
        <v>109</v>
      </c>
      <c r="AK60" s="62">
        <v>42004</v>
      </c>
      <c r="AL60" s="63" t="s">
        <v>118</v>
      </c>
      <c r="AM60" s="64"/>
      <c r="AN60" s="64"/>
      <c r="AO60" s="66"/>
      <c r="AP60" s="67"/>
      <c r="AQ60" s="67"/>
      <c r="AR60" s="67"/>
      <c r="AS60" s="68" t="s">
        <v>73</v>
      </c>
      <c r="AT60" s="68"/>
      <c r="AU60" s="94"/>
      <c r="AV60" s="95"/>
      <c r="AW60" s="23" t="s">
        <v>74</v>
      </c>
    </row>
    <row r="61" spans="1:49" s="96" customFormat="1" ht="86.45" hidden="1" customHeight="1" x14ac:dyDescent="0.25">
      <c r="A61" s="42">
        <v>266</v>
      </c>
      <c r="B61" s="42">
        <v>59</v>
      </c>
      <c r="C61" s="112"/>
      <c r="D61" s="43"/>
      <c r="E61" s="122" t="s">
        <v>482</v>
      </c>
      <c r="F61" s="122" t="s">
        <v>483</v>
      </c>
      <c r="G61" s="66" t="s">
        <v>484</v>
      </c>
      <c r="H61" s="46" t="s">
        <v>485</v>
      </c>
      <c r="I61" s="46" t="s">
        <v>486</v>
      </c>
      <c r="J61" s="47" t="s">
        <v>487</v>
      </c>
      <c r="K61" s="47" t="s">
        <v>487</v>
      </c>
      <c r="L61" s="48">
        <v>6</v>
      </c>
      <c r="M61" s="49">
        <v>41609</v>
      </c>
      <c r="N61" s="49">
        <v>41851</v>
      </c>
      <c r="O61" s="50" t="s">
        <v>184</v>
      </c>
      <c r="P61" s="51" t="s">
        <v>185</v>
      </c>
      <c r="Q61" s="51" t="s">
        <v>152</v>
      </c>
      <c r="R61" s="97" t="s">
        <v>294</v>
      </c>
      <c r="S61" s="97" t="s">
        <v>154</v>
      </c>
      <c r="T61" s="51" t="s">
        <v>83</v>
      </c>
      <c r="U61" s="53" t="s">
        <v>67</v>
      </c>
      <c r="V61" s="93">
        <v>6</v>
      </c>
      <c r="W61" s="55">
        <f t="shared" si="0"/>
        <v>1</v>
      </c>
      <c r="X61" s="57"/>
      <c r="Y61" s="57"/>
      <c r="Z61" s="58"/>
      <c r="AA61" s="57"/>
      <c r="AB61" s="58"/>
      <c r="AC61" s="57"/>
      <c r="AD61" s="59" t="s">
        <v>380</v>
      </c>
      <c r="AE61" s="60">
        <f>IF(W61=100%,2,0)</f>
        <v>2</v>
      </c>
      <c r="AF61" s="60">
        <f>IF(N61&lt;$AG$8,0,1)</f>
        <v>0</v>
      </c>
      <c r="AG61" s="61" t="str">
        <f t="shared" si="1"/>
        <v>CUMPLIDA</v>
      </c>
      <c r="AH61" s="61" t="str">
        <f t="shared" si="2"/>
        <v>CUMPLIDA</v>
      </c>
      <c r="AI61" s="53" t="s">
        <v>67</v>
      </c>
      <c r="AJ61" s="55" t="s">
        <v>109</v>
      </c>
      <c r="AK61" s="62">
        <v>42185</v>
      </c>
      <c r="AL61" s="63" t="s">
        <v>70</v>
      </c>
      <c r="AM61" s="64"/>
      <c r="AN61" s="64"/>
      <c r="AO61" s="66"/>
      <c r="AP61" s="67"/>
      <c r="AQ61" s="67"/>
      <c r="AR61" s="67"/>
      <c r="AS61" s="68" t="s">
        <v>73</v>
      </c>
      <c r="AT61" s="68"/>
      <c r="AU61" s="63"/>
      <c r="AV61" s="68"/>
      <c r="AW61" s="23" t="s">
        <v>74</v>
      </c>
    </row>
    <row r="62" spans="1:49" s="96" customFormat="1" ht="115.15" hidden="1" customHeight="1" x14ac:dyDescent="0.25">
      <c r="A62" s="42">
        <v>275</v>
      </c>
      <c r="B62" s="42">
        <v>68</v>
      </c>
      <c r="C62" s="112"/>
      <c r="D62" s="43"/>
      <c r="E62" s="122" t="s">
        <v>488</v>
      </c>
      <c r="F62" s="66" t="s">
        <v>489</v>
      </c>
      <c r="G62" s="66" t="s">
        <v>490</v>
      </c>
      <c r="H62" s="46" t="s">
        <v>491</v>
      </c>
      <c r="I62" s="46" t="s">
        <v>492</v>
      </c>
      <c r="J62" s="47" t="s">
        <v>493</v>
      </c>
      <c r="K62" s="47" t="s">
        <v>493</v>
      </c>
      <c r="L62" s="48">
        <v>4</v>
      </c>
      <c r="M62" s="49">
        <v>41640</v>
      </c>
      <c r="N62" s="49">
        <v>42185</v>
      </c>
      <c r="O62" s="50" t="s">
        <v>184</v>
      </c>
      <c r="P62" s="51" t="s">
        <v>185</v>
      </c>
      <c r="Q62" s="51" t="s">
        <v>152</v>
      </c>
      <c r="R62" s="97" t="s">
        <v>294</v>
      </c>
      <c r="S62" s="97" t="s">
        <v>154</v>
      </c>
      <c r="T62" s="51" t="s">
        <v>83</v>
      </c>
      <c r="U62" s="53" t="s">
        <v>84</v>
      </c>
      <c r="V62" s="93">
        <v>4</v>
      </c>
      <c r="W62" s="55">
        <f t="shared" si="0"/>
        <v>1</v>
      </c>
      <c r="X62" s="57"/>
      <c r="Y62" s="57"/>
      <c r="Z62" s="58"/>
      <c r="AA62" s="57"/>
      <c r="AB62" s="58"/>
      <c r="AC62" s="57"/>
      <c r="AD62" s="59" t="s">
        <v>380</v>
      </c>
      <c r="AE62" s="60">
        <f>IF(W62=100%,2,0)</f>
        <v>2</v>
      </c>
      <c r="AF62" s="60">
        <f>IF(N62&lt;$AG$8,0,1)</f>
        <v>0</v>
      </c>
      <c r="AG62" s="61" t="str">
        <f t="shared" si="1"/>
        <v>CUMPLIDA</v>
      </c>
      <c r="AH62" s="61" t="str">
        <f t="shared" si="2"/>
        <v>CUMPLIDA</v>
      </c>
      <c r="AI62" s="53" t="s">
        <v>84</v>
      </c>
      <c r="AJ62" s="55" t="s">
        <v>109</v>
      </c>
      <c r="AK62" s="62">
        <v>42185</v>
      </c>
      <c r="AL62" s="63" t="s">
        <v>70</v>
      </c>
      <c r="AM62" s="64"/>
      <c r="AN62" s="64"/>
      <c r="AO62" s="66"/>
      <c r="AP62" s="67"/>
      <c r="AQ62" s="67"/>
      <c r="AR62" s="67"/>
      <c r="AS62" s="68" t="s">
        <v>73</v>
      </c>
      <c r="AT62" s="68"/>
      <c r="AU62" s="63"/>
      <c r="AV62" s="68"/>
      <c r="AW62" s="23" t="s">
        <v>74</v>
      </c>
    </row>
    <row r="63" spans="1:49" s="96" customFormat="1" ht="158.44999999999999" customHeight="1" x14ac:dyDescent="0.25">
      <c r="A63" s="69">
        <v>276</v>
      </c>
      <c r="B63" s="69">
        <v>69</v>
      </c>
      <c r="C63" s="112"/>
      <c r="D63" s="43"/>
      <c r="E63" s="115" t="s">
        <v>494</v>
      </c>
      <c r="F63" s="115" t="s">
        <v>495</v>
      </c>
      <c r="G63" s="115" t="s">
        <v>496</v>
      </c>
      <c r="H63" s="72" t="s">
        <v>497</v>
      </c>
      <c r="I63" s="72" t="s">
        <v>498</v>
      </c>
      <c r="J63" s="73" t="s">
        <v>499</v>
      </c>
      <c r="K63" s="73" t="s">
        <v>499</v>
      </c>
      <c r="L63" s="74">
        <v>6</v>
      </c>
      <c r="M63" s="75">
        <v>41699</v>
      </c>
      <c r="N63" s="75">
        <v>42704</v>
      </c>
      <c r="O63" s="76" t="s">
        <v>79</v>
      </c>
      <c r="P63" s="77" t="s">
        <v>80</v>
      </c>
      <c r="Q63" s="77" t="s">
        <v>65</v>
      </c>
      <c r="R63" s="77" t="s">
        <v>81</v>
      </c>
      <c r="S63" s="77" t="s">
        <v>82</v>
      </c>
      <c r="T63" s="77" t="s">
        <v>83</v>
      </c>
      <c r="U63" s="78" t="s">
        <v>67</v>
      </c>
      <c r="V63" s="92">
        <v>6</v>
      </c>
      <c r="W63" s="80">
        <f t="shared" si="0"/>
        <v>1</v>
      </c>
      <c r="X63" s="57"/>
      <c r="Y63" s="57"/>
      <c r="Z63" s="58"/>
      <c r="AA63" s="57"/>
      <c r="AB63" s="58"/>
      <c r="AC63" s="57"/>
      <c r="AD63" s="81" t="s">
        <v>380</v>
      </c>
      <c r="AE63" s="60">
        <f>IF(W63=100%,2,0)</f>
        <v>2</v>
      </c>
      <c r="AF63" s="60">
        <f>IF(N63&lt;$AG$8,0,1)</f>
        <v>0</v>
      </c>
      <c r="AG63" s="61" t="str">
        <f t="shared" si="1"/>
        <v>CUMPLIDA</v>
      </c>
      <c r="AH63" s="61" t="str">
        <f t="shared" si="2"/>
        <v>CUMPLIDA</v>
      </c>
      <c r="AI63" s="78" t="s">
        <v>67</v>
      </c>
      <c r="AJ63" s="80"/>
      <c r="AK63" s="82">
        <v>42185</v>
      </c>
      <c r="AL63" s="83" t="s">
        <v>70</v>
      </c>
      <c r="AM63" s="58"/>
      <c r="AN63" s="58"/>
      <c r="AO63" s="85" t="s">
        <v>72</v>
      </c>
      <c r="AP63" s="67"/>
      <c r="AQ63" s="67"/>
      <c r="AR63" s="67"/>
      <c r="AS63" s="87" t="s">
        <v>89</v>
      </c>
      <c r="AT63" s="88" t="s">
        <v>132</v>
      </c>
      <c r="AU63" s="83" t="s">
        <v>142</v>
      </c>
      <c r="AV63" s="83" t="s">
        <v>500</v>
      </c>
      <c r="AW63" s="87" t="s">
        <v>92</v>
      </c>
    </row>
    <row r="64" spans="1:49" s="96" customFormat="1" ht="129.6" hidden="1" customHeight="1" x14ac:dyDescent="0.25">
      <c r="A64" s="42">
        <v>277</v>
      </c>
      <c r="B64" s="42">
        <v>70</v>
      </c>
      <c r="C64" s="112"/>
      <c r="D64" s="43"/>
      <c r="E64" s="122" t="s">
        <v>501</v>
      </c>
      <c r="F64" s="122" t="s">
        <v>502</v>
      </c>
      <c r="G64" s="122" t="s">
        <v>503</v>
      </c>
      <c r="H64" s="135" t="s">
        <v>504</v>
      </c>
      <c r="I64" s="135"/>
      <c r="J64" s="160" t="s">
        <v>505</v>
      </c>
      <c r="K64" s="160" t="s">
        <v>505</v>
      </c>
      <c r="L64" s="107">
        <v>2</v>
      </c>
      <c r="M64" s="49">
        <v>41640</v>
      </c>
      <c r="N64" s="49">
        <v>42185</v>
      </c>
      <c r="O64" s="50" t="s">
        <v>79</v>
      </c>
      <c r="P64" s="51" t="s">
        <v>80</v>
      </c>
      <c r="Q64" s="51" t="s">
        <v>65</v>
      </c>
      <c r="R64" s="51" t="s">
        <v>81</v>
      </c>
      <c r="S64" s="51" t="s">
        <v>82</v>
      </c>
      <c r="T64" s="51" t="s">
        <v>83</v>
      </c>
      <c r="U64" s="53" t="s">
        <v>67</v>
      </c>
      <c r="V64" s="93">
        <v>2</v>
      </c>
      <c r="W64" s="55">
        <f t="shared" si="0"/>
        <v>1</v>
      </c>
      <c r="X64" s="57"/>
      <c r="Y64" s="57"/>
      <c r="Z64" s="58"/>
      <c r="AA64" s="57"/>
      <c r="AB64" s="58"/>
      <c r="AC64" s="57"/>
      <c r="AD64" s="59" t="s">
        <v>380</v>
      </c>
      <c r="AE64" s="60">
        <f>IF(W64=100%,2,0)</f>
        <v>2</v>
      </c>
      <c r="AF64" s="60">
        <f>IF(N64&lt;$AG$8,0,1)</f>
        <v>0</v>
      </c>
      <c r="AG64" s="61" t="str">
        <f t="shared" si="1"/>
        <v>CUMPLIDA</v>
      </c>
      <c r="AH64" s="61" t="str">
        <f t="shared" si="2"/>
        <v>CUMPLIDA</v>
      </c>
      <c r="AI64" s="53" t="s">
        <v>67</v>
      </c>
      <c r="AJ64" s="55" t="s">
        <v>109</v>
      </c>
      <c r="AK64" s="62">
        <v>42185</v>
      </c>
      <c r="AL64" s="63" t="s">
        <v>70</v>
      </c>
      <c r="AM64" s="64"/>
      <c r="AN64" s="64"/>
      <c r="AO64" s="66"/>
      <c r="AP64" s="67"/>
      <c r="AQ64" s="67"/>
      <c r="AR64" s="67"/>
      <c r="AS64" s="68" t="s">
        <v>73</v>
      </c>
      <c r="AT64" s="68"/>
      <c r="AU64" s="94"/>
      <c r="AV64" s="95"/>
      <c r="AW64" s="23" t="s">
        <v>92</v>
      </c>
    </row>
    <row r="65" spans="1:49" s="96" customFormat="1" ht="115.15" hidden="1" customHeight="1" x14ac:dyDescent="0.25">
      <c r="A65" s="42">
        <v>279</v>
      </c>
      <c r="B65" s="42">
        <v>72</v>
      </c>
      <c r="C65" s="112"/>
      <c r="D65" s="43"/>
      <c r="E65" s="122" t="s">
        <v>506</v>
      </c>
      <c r="F65" s="122" t="s">
        <v>507</v>
      </c>
      <c r="G65" s="122" t="s">
        <v>508</v>
      </c>
      <c r="H65" s="46" t="s">
        <v>509</v>
      </c>
      <c r="I65" s="46" t="s">
        <v>510</v>
      </c>
      <c r="J65" s="47" t="s">
        <v>511</v>
      </c>
      <c r="K65" s="47" t="s">
        <v>511</v>
      </c>
      <c r="L65" s="48">
        <v>4</v>
      </c>
      <c r="M65" s="49">
        <v>41699</v>
      </c>
      <c r="N65" s="49">
        <v>42185</v>
      </c>
      <c r="O65" s="50" t="s">
        <v>79</v>
      </c>
      <c r="P65" s="51" t="s">
        <v>80</v>
      </c>
      <c r="Q65" s="97" t="s">
        <v>65</v>
      </c>
      <c r="R65" s="97" t="s">
        <v>65</v>
      </c>
      <c r="S65" s="97" t="s">
        <v>99</v>
      </c>
      <c r="T65" s="52" t="s">
        <v>65</v>
      </c>
      <c r="U65" s="53" t="s">
        <v>67</v>
      </c>
      <c r="V65" s="93">
        <v>4</v>
      </c>
      <c r="W65" s="55">
        <f t="shared" si="0"/>
        <v>1</v>
      </c>
      <c r="X65" s="57"/>
      <c r="Y65" s="57"/>
      <c r="Z65" s="58"/>
      <c r="AA65" s="57"/>
      <c r="AB65" s="58"/>
      <c r="AC65" s="57"/>
      <c r="AD65" s="59" t="s">
        <v>380</v>
      </c>
      <c r="AE65" s="60">
        <f>IF(W65=100%,2,0)</f>
        <v>2</v>
      </c>
      <c r="AF65" s="60">
        <f>IF(N65&lt;$AG$8,0,1)</f>
        <v>0</v>
      </c>
      <c r="AG65" s="61" t="str">
        <f t="shared" si="1"/>
        <v>CUMPLIDA</v>
      </c>
      <c r="AH65" s="61" t="str">
        <f t="shared" si="2"/>
        <v>CUMPLIDA</v>
      </c>
      <c r="AI65" s="53" t="s">
        <v>67</v>
      </c>
      <c r="AJ65" s="55" t="s">
        <v>109</v>
      </c>
      <c r="AK65" s="62">
        <v>42185</v>
      </c>
      <c r="AL65" s="63" t="s">
        <v>70</v>
      </c>
      <c r="AM65" s="64"/>
      <c r="AN65" s="64"/>
      <c r="AO65" s="66"/>
      <c r="AP65" s="67"/>
      <c r="AQ65" s="67"/>
      <c r="AR65" s="67"/>
      <c r="AS65" s="68" t="s">
        <v>73</v>
      </c>
      <c r="AT65" s="68"/>
      <c r="AU65" s="63"/>
      <c r="AV65" s="68"/>
      <c r="AW65" s="23" t="s">
        <v>92</v>
      </c>
    </row>
    <row r="66" spans="1:49" s="96" customFormat="1" ht="288" hidden="1" customHeight="1" x14ac:dyDescent="0.25">
      <c r="A66" s="42">
        <v>304</v>
      </c>
      <c r="B66" s="42">
        <v>97</v>
      </c>
      <c r="C66" s="112"/>
      <c r="D66" s="43" t="s">
        <v>512</v>
      </c>
      <c r="E66" s="122" t="s">
        <v>513</v>
      </c>
      <c r="F66" s="66" t="s">
        <v>514</v>
      </c>
      <c r="G66" s="66" t="s">
        <v>515</v>
      </c>
      <c r="H66" s="46" t="s">
        <v>516</v>
      </c>
      <c r="I66" s="105" t="s">
        <v>517</v>
      </c>
      <c r="J66" s="47" t="s">
        <v>518</v>
      </c>
      <c r="K66" s="47" t="s">
        <v>518</v>
      </c>
      <c r="L66" s="48">
        <v>10</v>
      </c>
      <c r="M66" s="49">
        <v>41821</v>
      </c>
      <c r="N66" s="49">
        <v>42185</v>
      </c>
      <c r="O66" s="50" t="s">
        <v>519</v>
      </c>
      <c r="P66" s="51" t="s">
        <v>520</v>
      </c>
      <c r="Q66" s="51" t="s">
        <v>65</v>
      </c>
      <c r="R66" s="51" t="s">
        <v>256</v>
      </c>
      <c r="S66" s="51" t="s">
        <v>257</v>
      </c>
      <c r="T66" s="51" t="s">
        <v>83</v>
      </c>
      <c r="U66" s="53" t="s">
        <v>84</v>
      </c>
      <c r="V66" s="93">
        <v>10</v>
      </c>
      <c r="W66" s="55">
        <f t="shared" si="0"/>
        <v>1</v>
      </c>
      <c r="X66" s="57"/>
      <c r="Y66" s="57"/>
      <c r="Z66" s="58"/>
      <c r="AA66" s="57"/>
      <c r="AB66" s="58"/>
      <c r="AC66" s="57"/>
      <c r="AD66" s="59" t="s">
        <v>380</v>
      </c>
      <c r="AE66" s="60">
        <f>IF(W66=100%,2,0)</f>
        <v>2</v>
      </c>
      <c r="AF66" s="60">
        <f>IF(N66&lt;$AG$8,0,1)</f>
        <v>0</v>
      </c>
      <c r="AG66" s="61" t="str">
        <f t="shared" si="1"/>
        <v>CUMPLIDA</v>
      </c>
      <c r="AH66" s="61" t="str">
        <f t="shared" si="2"/>
        <v>CUMPLIDA</v>
      </c>
      <c r="AI66" s="53" t="s">
        <v>84</v>
      </c>
      <c r="AJ66" s="55" t="s">
        <v>69</v>
      </c>
      <c r="AK66" s="62">
        <v>42185</v>
      </c>
      <c r="AL66" s="63" t="s">
        <v>155</v>
      </c>
      <c r="AM66" s="64"/>
      <c r="AN66" s="64"/>
      <c r="AO66" s="66" t="s">
        <v>72</v>
      </c>
      <c r="AP66" s="67"/>
      <c r="AQ66" s="67"/>
      <c r="AR66" s="67"/>
      <c r="AS66" s="68" t="s">
        <v>73</v>
      </c>
      <c r="AT66" s="68"/>
      <c r="AU66" s="63"/>
      <c r="AV66" s="68"/>
    </row>
    <row r="67" spans="1:49" s="96" customFormat="1" ht="194.25" customHeight="1" x14ac:dyDescent="0.25">
      <c r="A67" s="69">
        <v>306</v>
      </c>
      <c r="B67" s="69">
        <v>99</v>
      </c>
      <c r="C67" s="112"/>
      <c r="D67" s="43"/>
      <c r="E67" s="115" t="s">
        <v>521</v>
      </c>
      <c r="F67" s="115" t="s">
        <v>522</v>
      </c>
      <c r="G67" s="115" t="s">
        <v>523</v>
      </c>
      <c r="H67" s="72" t="s">
        <v>524</v>
      </c>
      <c r="I67" s="72" t="s">
        <v>525</v>
      </c>
      <c r="J67" s="73" t="s">
        <v>526</v>
      </c>
      <c r="K67" s="73" t="s">
        <v>526</v>
      </c>
      <c r="L67" s="74">
        <v>3</v>
      </c>
      <c r="M67" s="75">
        <v>41671</v>
      </c>
      <c r="N67" s="75">
        <v>42735</v>
      </c>
      <c r="O67" s="76" t="s">
        <v>150</v>
      </c>
      <c r="P67" s="77" t="s">
        <v>151</v>
      </c>
      <c r="Q67" s="134" t="s">
        <v>152</v>
      </c>
      <c r="R67" s="134" t="s">
        <v>294</v>
      </c>
      <c r="S67" s="134" t="s">
        <v>339</v>
      </c>
      <c r="T67" s="77" t="s">
        <v>83</v>
      </c>
      <c r="U67" s="78" t="s">
        <v>67</v>
      </c>
      <c r="V67" s="92">
        <v>3</v>
      </c>
      <c r="W67" s="80">
        <f t="shared" si="0"/>
        <v>1</v>
      </c>
      <c r="X67" s="57"/>
      <c r="Y67" s="57"/>
      <c r="Z67" s="58"/>
      <c r="AA67" s="57"/>
      <c r="AB67" s="58"/>
      <c r="AC67" s="57"/>
      <c r="AD67" s="81" t="s">
        <v>380</v>
      </c>
      <c r="AE67" s="60">
        <f>IF(W67=100%,2,0)</f>
        <v>2</v>
      </c>
      <c r="AF67" s="60">
        <f>IF(N67&lt;$AG$8,0,1)</f>
        <v>0</v>
      </c>
      <c r="AG67" s="61" t="str">
        <f t="shared" si="1"/>
        <v>CUMPLIDA</v>
      </c>
      <c r="AH67" s="61" t="str">
        <f t="shared" si="2"/>
        <v>CUMPLIDA</v>
      </c>
      <c r="AI67" s="78" t="s">
        <v>67</v>
      </c>
      <c r="AJ67" s="80"/>
      <c r="AK67" s="82">
        <v>42185</v>
      </c>
      <c r="AL67" s="83" t="s">
        <v>155</v>
      </c>
      <c r="AM67" s="58"/>
      <c r="AN67" s="58"/>
      <c r="AO67" s="85" t="s">
        <v>72</v>
      </c>
      <c r="AP67" s="86" t="s">
        <v>527</v>
      </c>
      <c r="AQ67" s="67" t="s">
        <v>102</v>
      </c>
      <c r="AR67" s="86" t="s">
        <v>88</v>
      </c>
      <c r="AS67" s="87" t="s">
        <v>89</v>
      </c>
      <c r="AT67" s="88" t="s">
        <v>132</v>
      </c>
      <c r="AU67" s="83" t="s">
        <v>103</v>
      </c>
      <c r="AV67" s="83" t="s">
        <v>528</v>
      </c>
      <c r="AW67" s="87" t="s">
        <v>74</v>
      </c>
    </row>
    <row r="68" spans="1:49" s="96" customFormat="1" ht="409.6" hidden="1" customHeight="1" x14ac:dyDescent="0.25">
      <c r="A68" s="42">
        <v>342</v>
      </c>
      <c r="B68" s="42">
        <v>7</v>
      </c>
      <c r="C68" s="42"/>
      <c r="D68" s="43"/>
      <c r="E68" s="161" t="s">
        <v>529</v>
      </c>
      <c r="F68" s="46" t="s">
        <v>530</v>
      </c>
      <c r="G68" s="46" t="s">
        <v>531</v>
      </c>
      <c r="H68" s="44" t="s">
        <v>159</v>
      </c>
      <c r="I68" s="44" t="s">
        <v>160</v>
      </c>
      <c r="J68" s="109" t="s">
        <v>532</v>
      </c>
      <c r="K68" s="109" t="s">
        <v>532</v>
      </c>
      <c r="L68" s="68">
        <v>2</v>
      </c>
      <c r="M68" s="49">
        <v>41791</v>
      </c>
      <c r="N68" s="49">
        <v>42185</v>
      </c>
      <c r="O68" s="50" t="s">
        <v>162</v>
      </c>
      <c r="P68" s="51" t="s">
        <v>163</v>
      </c>
      <c r="Q68" s="97" t="s">
        <v>152</v>
      </c>
      <c r="R68" s="97" t="s">
        <v>294</v>
      </c>
      <c r="S68" s="97" t="s">
        <v>154</v>
      </c>
      <c r="T68" s="51" t="s">
        <v>83</v>
      </c>
      <c r="U68" s="53" t="s">
        <v>67</v>
      </c>
      <c r="V68" s="93">
        <v>2</v>
      </c>
      <c r="W68" s="55">
        <f t="shared" si="0"/>
        <v>1</v>
      </c>
      <c r="X68" s="57"/>
      <c r="Y68" s="57"/>
      <c r="Z68" s="58"/>
      <c r="AA68" s="57"/>
      <c r="AB68" s="58"/>
      <c r="AC68" s="57"/>
      <c r="AD68" s="59" t="s">
        <v>533</v>
      </c>
      <c r="AE68" s="60">
        <f>IF(W68=100%,2,0)</f>
        <v>2</v>
      </c>
      <c r="AF68" s="60">
        <f>IF(N68&lt;$AG$8,0,1)</f>
        <v>0</v>
      </c>
      <c r="AG68" s="61" t="str">
        <f t="shared" si="1"/>
        <v>CUMPLIDA</v>
      </c>
      <c r="AH68" s="61" t="str">
        <f t="shared" si="2"/>
        <v>CUMPLIDA</v>
      </c>
      <c r="AI68" s="53" t="s">
        <v>67</v>
      </c>
      <c r="AJ68" s="55" t="s">
        <v>109</v>
      </c>
      <c r="AK68" s="62">
        <v>42185</v>
      </c>
      <c r="AL68" s="63" t="s">
        <v>70</v>
      </c>
      <c r="AM68" s="64"/>
      <c r="AN68" s="64"/>
      <c r="AO68" s="66"/>
      <c r="AP68" s="67"/>
      <c r="AQ68" s="67"/>
      <c r="AR68" s="67"/>
      <c r="AS68" s="68" t="s">
        <v>73</v>
      </c>
      <c r="AT68" s="68"/>
      <c r="AU68" s="94"/>
      <c r="AV68" s="95"/>
      <c r="AW68" s="23" t="s">
        <v>74</v>
      </c>
    </row>
    <row r="69" spans="1:49" s="23" customFormat="1" ht="238.5" customHeight="1" x14ac:dyDescent="0.25">
      <c r="A69" s="69">
        <v>345</v>
      </c>
      <c r="B69" s="69">
        <v>10</v>
      </c>
      <c r="C69" s="42"/>
      <c r="D69" s="43"/>
      <c r="E69" s="115" t="s">
        <v>534</v>
      </c>
      <c r="F69" s="72" t="s">
        <v>535</v>
      </c>
      <c r="G69" s="72" t="s">
        <v>536</v>
      </c>
      <c r="H69" s="73" t="s">
        <v>537</v>
      </c>
      <c r="I69" s="162" t="s">
        <v>538</v>
      </c>
      <c r="J69" s="72" t="s">
        <v>539</v>
      </c>
      <c r="K69" s="72" t="s">
        <v>540</v>
      </c>
      <c r="L69" s="74">
        <v>6</v>
      </c>
      <c r="M69" s="75">
        <v>41699</v>
      </c>
      <c r="N69" s="75">
        <v>42916</v>
      </c>
      <c r="O69" s="76" t="s">
        <v>364</v>
      </c>
      <c r="P69" s="77" t="s">
        <v>365</v>
      </c>
      <c r="Q69" s="77" t="s">
        <v>65</v>
      </c>
      <c r="R69" s="91" t="s">
        <v>172</v>
      </c>
      <c r="S69" s="74" t="s">
        <v>173</v>
      </c>
      <c r="T69" s="77" t="s">
        <v>83</v>
      </c>
      <c r="U69" s="78" t="s">
        <v>67</v>
      </c>
      <c r="V69" s="92">
        <v>4</v>
      </c>
      <c r="W69" s="80">
        <f t="shared" si="0"/>
        <v>0.66666666666666663</v>
      </c>
      <c r="X69" s="57"/>
      <c r="Y69" s="57"/>
      <c r="Z69" s="58"/>
      <c r="AA69" s="57"/>
      <c r="AB69" s="58"/>
      <c r="AC69" s="57"/>
      <c r="AD69" s="81" t="s">
        <v>533</v>
      </c>
      <c r="AE69" s="60">
        <f>IF(W69=100%,2,0)</f>
        <v>0</v>
      </c>
      <c r="AF69" s="60">
        <f>IF(N69&lt;$AG$8,0,1)</f>
        <v>1</v>
      </c>
      <c r="AG69" s="61" t="str">
        <f t="shared" si="1"/>
        <v>EN TERMINO</v>
      </c>
      <c r="AH69" s="61" t="str">
        <f t="shared" si="2"/>
        <v>EN TERMINO</v>
      </c>
      <c r="AI69" s="78" t="s">
        <v>67</v>
      </c>
      <c r="AJ69" s="80"/>
      <c r="AK69" s="82">
        <v>42185</v>
      </c>
      <c r="AL69" s="83" t="s">
        <v>70</v>
      </c>
      <c r="AM69" s="58"/>
      <c r="AN69" s="84" t="s">
        <v>541</v>
      </c>
      <c r="AO69" s="85" t="s">
        <v>72</v>
      </c>
      <c r="AP69" s="67"/>
      <c r="AQ69" s="67"/>
      <c r="AR69" s="67"/>
      <c r="AS69" s="87" t="s">
        <v>89</v>
      </c>
      <c r="AT69" s="88" t="s">
        <v>90</v>
      </c>
      <c r="AU69" s="83" t="s">
        <v>177</v>
      </c>
      <c r="AV69" s="83" t="s">
        <v>178</v>
      </c>
      <c r="AW69" s="87" t="s">
        <v>74</v>
      </c>
    </row>
    <row r="70" spans="1:49" s="96" customFormat="1" ht="244.9" hidden="1" customHeight="1" x14ac:dyDescent="0.25">
      <c r="A70" s="42">
        <v>347</v>
      </c>
      <c r="B70" s="42">
        <v>12</v>
      </c>
      <c r="C70" s="42"/>
      <c r="D70" s="43"/>
      <c r="E70" s="122" t="s">
        <v>542</v>
      </c>
      <c r="F70" s="46" t="s">
        <v>535</v>
      </c>
      <c r="G70" s="46" t="s">
        <v>536</v>
      </c>
      <c r="H70" s="136" t="s">
        <v>543</v>
      </c>
      <c r="I70" s="136"/>
      <c r="J70" s="137" t="s">
        <v>544</v>
      </c>
      <c r="K70" s="137" t="s">
        <v>544</v>
      </c>
      <c r="L70" s="124">
        <v>12</v>
      </c>
      <c r="M70" s="49">
        <v>41671</v>
      </c>
      <c r="N70" s="49">
        <v>42185</v>
      </c>
      <c r="O70" s="50" t="s">
        <v>292</v>
      </c>
      <c r="P70" s="63" t="s">
        <v>293</v>
      </c>
      <c r="Q70" s="97" t="s">
        <v>152</v>
      </c>
      <c r="R70" s="97" t="s">
        <v>545</v>
      </c>
      <c r="S70" s="97" t="s">
        <v>546</v>
      </c>
      <c r="T70" s="51" t="s">
        <v>83</v>
      </c>
      <c r="U70" s="53" t="s">
        <v>67</v>
      </c>
      <c r="V70" s="93">
        <v>12</v>
      </c>
      <c r="W70" s="55">
        <f t="shared" si="0"/>
        <v>1</v>
      </c>
      <c r="X70" s="57"/>
      <c r="Y70" s="57"/>
      <c r="Z70" s="58"/>
      <c r="AA70" s="57"/>
      <c r="AB70" s="58"/>
      <c r="AC70" s="57"/>
      <c r="AD70" s="59" t="s">
        <v>533</v>
      </c>
      <c r="AE70" s="60">
        <f>IF(W70=100%,2,0)</f>
        <v>2</v>
      </c>
      <c r="AF70" s="60">
        <f>IF(N70&lt;$AG$8,0,1)</f>
        <v>0</v>
      </c>
      <c r="AG70" s="61" t="str">
        <f t="shared" si="1"/>
        <v>CUMPLIDA</v>
      </c>
      <c r="AH70" s="61" t="str">
        <f t="shared" si="2"/>
        <v>CUMPLIDA</v>
      </c>
      <c r="AI70" s="53" t="s">
        <v>67</v>
      </c>
      <c r="AJ70" s="55" t="s">
        <v>109</v>
      </c>
      <c r="AK70" s="62">
        <v>42185</v>
      </c>
      <c r="AL70" s="63" t="s">
        <v>70</v>
      </c>
      <c r="AM70" s="64"/>
      <c r="AN70" s="64"/>
      <c r="AO70" s="66"/>
      <c r="AP70" s="67"/>
      <c r="AQ70" s="67"/>
      <c r="AR70" s="67"/>
      <c r="AS70" s="68" t="s">
        <v>73</v>
      </c>
      <c r="AT70" s="68"/>
      <c r="AU70" s="94"/>
      <c r="AV70" s="95"/>
      <c r="AW70" s="23" t="s">
        <v>74</v>
      </c>
    </row>
    <row r="71" spans="1:49" s="96" customFormat="1" ht="172.9" hidden="1" customHeight="1" x14ac:dyDescent="0.25">
      <c r="A71" s="42">
        <v>360</v>
      </c>
      <c r="B71" s="42">
        <v>13</v>
      </c>
      <c r="C71" s="42">
        <v>9</v>
      </c>
      <c r="D71" s="43" t="s">
        <v>179</v>
      </c>
      <c r="E71" s="122" t="s">
        <v>547</v>
      </c>
      <c r="F71" s="122" t="s">
        <v>548</v>
      </c>
      <c r="G71" s="122" t="s">
        <v>549</v>
      </c>
      <c r="H71" s="46" t="s">
        <v>550</v>
      </c>
      <c r="I71" s="46" t="s">
        <v>551</v>
      </c>
      <c r="J71" s="123" t="s">
        <v>552</v>
      </c>
      <c r="K71" s="123" t="s">
        <v>552</v>
      </c>
      <c r="L71" s="124">
        <v>6</v>
      </c>
      <c r="M71" s="49">
        <v>41640</v>
      </c>
      <c r="N71" s="49">
        <v>42369</v>
      </c>
      <c r="O71" s="50" t="s">
        <v>553</v>
      </c>
      <c r="P71" s="51" t="s">
        <v>553</v>
      </c>
      <c r="Q71" s="97" t="s">
        <v>266</v>
      </c>
      <c r="R71" s="97" t="s">
        <v>266</v>
      </c>
      <c r="S71" s="97" t="s">
        <v>379</v>
      </c>
      <c r="T71" s="52" t="s">
        <v>266</v>
      </c>
      <c r="U71" s="53" t="s">
        <v>67</v>
      </c>
      <c r="V71" s="93">
        <v>6</v>
      </c>
      <c r="W71" s="55">
        <f t="shared" si="0"/>
        <v>1</v>
      </c>
      <c r="X71" s="57"/>
      <c r="Y71" s="57"/>
      <c r="Z71" s="58"/>
      <c r="AA71" s="57"/>
      <c r="AB71" s="58"/>
      <c r="AC71" s="57"/>
      <c r="AD71" s="59" t="s">
        <v>174</v>
      </c>
      <c r="AE71" s="60">
        <f>IF(W71=100%,2,0)</f>
        <v>2</v>
      </c>
      <c r="AF71" s="60">
        <f>IF(N71&lt;$AG$8,0,1)</f>
        <v>0</v>
      </c>
      <c r="AG71" s="61" t="str">
        <f t="shared" si="1"/>
        <v>CUMPLIDA</v>
      </c>
      <c r="AH71" s="61" t="str">
        <f t="shared" si="2"/>
        <v>CUMPLIDA</v>
      </c>
      <c r="AI71" s="53" t="s">
        <v>67</v>
      </c>
      <c r="AJ71" s="55" t="s">
        <v>69</v>
      </c>
      <c r="AK71" s="62">
        <v>42185</v>
      </c>
      <c r="AL71" s="63" t="s">
        <v>155</v>
      </c>
      <c r="AM71" s="64"/>
      <c r="AN71" s="64"/>
      <c r="AO71" s="66" t="s">
        <v>72</v>
      </c>
      <c r="AP71" s="67"/>
      <c r="AQ71" s="67"/>
      <c r="AR71" s="67"/>
      <c r="AS71" s="68" t="s">
        <v>73</v>
      </c>
      <c r="AT71" s="68"/>
      <c r="AU71" s="63"/>
      <c r="AV71" s="68"/>
    </row>
    <row r="72" spans="1:49" s="96" customFormat="1" ht="225" customHeight="1" x14ac:dyDescent="0.25">
      <c r="A72" s="69">
        <v>363</v>
      </c>
      <c r="B72" s="69">
        <v>16</v>
      </c>
      <c r="C72" s="42" t="s">
        <v>179</v>
      </c>
      <c r="D72" s="43" t="s">
        <v>554</v>
      </c>
      <c r="E72" s="115" t="s">
        <v>555</v>
      </c>
      <c r="F72" s="115" t="s">
        <v>556</v>
      </c>
      <c r="G72" s="115" t="s">
        <v>557</v>
      </c>
      <c r="H72" s="72" t="s">
        <v>558</v>
      </c>
      <c r="I72" s="72" t="s">
        <v>559</v>
      </c>
      <c r="J72" s="163" t="s">
        <v>560</v>
      </c>
      <c r="K72" s="163" t="s">
        <v>561</v>
      </c>
      <c r="L72" s="128">
        <v>1</v>
      </c>
      <c r="M72" s="75">
        <v>41640</v>
      </c>
      <c r="N72" s="75">
        <v>42825</v>
      </c>
      <c r="O72" s="76" t="s">
        <v>562</v>
      </c>
      <c r="P72" s="77" t="s">
        <v>562</v>
      </c>
      <c r="Q72" s="91" t="s">
        <v>563</v>
      </c>
      <c r="R72" s="91" t="s">
        <v>563</v>
      </c>
      <c r="S72" s="91" t="s">
        <v>564</v>
      </c>
      <c r="T72" s="91" t="s">
        <v>563</v>
      </c>
      <c r="U72" s="78" t="s">
        <v>67</v>
      </c>
      <c r="V72" s="92">
        <v>0</v>
      </c>
      <c r="W72" s="80">
        <f t="shared" si="0"/>
        <v>0</v>
      </c>
      <c r="X72" s="57"/>
      <c r="Y72" s="57"/>
      <c r="Z72" s="58"/>
      <c r="AA72" s="57"/>
      <c r="AB72" s="58"/>
      <c r="AC72" s="57"/>
      <c r="AD72" s="81" t="s">
        <v>565</v>
      </c>
      <c r="AE72" s="60">
        <f>IF(W72=100%,2,0)</f>
        <v>0</v>
      </c>
      <c r="AF72" s="60">
        <f>IF(N72&lt;$AG$8,0,1)</f>
        <v>1</v>
      </c>
      <c r="AG72" s="61" t="str">
        <f t="shared" si="1"/>
        <v>EN TERMINO</v>
      </c>
      <c r="AH72" s="61" t="str">
        <f t="shared" si="2"/>
        <v>EN TERMINO</v>
      </c>
      <c r="AI72" s="78" t="s">
        <v>67</v>
      </c>
      <c r="AJ72" s="80"/>
      <c r="AK72" s="82">
        <v>42185</v>
      </c>
      <c r="AL72" s="83" t="s">
        <v>155</v>
      </c>
      <c r="AM72" s="58"/>
      <c r="AN72" s="58"/>
      <c r="AO72" s="85" t="s">
        <v>72</v>
      </c>
      <c r="AP72" s="67"/>
      <c r="AQ72" s="67"/>
      <c r="AR72" s="67"/>
      <c r="AS72" s="87" t="s">
        <v>89</v>
      </c>
      <c r="AT72" s="88" t="s">
        <v>132</v>
      </c>
      <c r="AU72" s="83" t="s">
        <v>566</v>
      </c>
      <c r="AV72" s="83" t="s">
        <v>566</v>
      </c>
      <c r="AW72" s="87"/>
    </row>
    <row r="73" spans="1:49" s="96" customFormat="1" ht="201.6" hidden="1" customHeight="1" x14ac:dyDescent="0.25">
      <c r="A73" s="42">
        <v>367</v>
      </c>
      <c r="B73" s="42">
        <v>20</v>
      </c>
      <c r="C73" s="42"/>
      <c r="D73" s="43"/>
      <c r="E73" s="122" t="s">
        <v>567</v>
      </c>
      <c r="F73" s="122" t="s">
        <v>568</v>
      </c>
      <c r="G73" s="122" t="s">
        <v>569</v>
      </c>
      <c r="H73" s="44" t="s">
        <v>159</v>
      </c>
      <c r="I73" s="44" t="s">
        <v>160</v>
      </c>
      <c r="J73" s="109" t="s">
        <v>570</v>
      </c>
      <c r="K73" s="109" t="s">
        <v>570</v>
      </c>
      <c r="L73" s="68">
        <v>4</v>
      </c>
      <c r="M73" s="49">
        <v>41791</v>
      </c>
      <c r="N73" s="49">
        <v>42185</v>
      </c>
      <c r="O73" s="50" t="s">
        <v>162</v>
      </c>
      <c r="P73" s="51" t="s">
        <v>163</v>
      </c>
      <c r="Q73" s="97" t="s">
        <v>152</v>
      </c>
      <c r="R73" s="97" t="s">
        <v>294</v>
      </c>
      <c r="S73" s="97" t="s">
        <v>154</v>
      </c>
      <c r="T73" s="51" t="s">
        <v>83</v>
      </c>
      <c r="U73" s="53" t="s">
        <v>571</v>
      </c>
      <c r="V73" s="93">
        <v>4</v>
      </c>
      <c r="W73" s="55">
        <f t="shared" si="0"/>
        <v>1</v>
      </c>
      <c r="X73" s="57"/>
      <c r="Y73" s="57"/>
      <c r="Z73" s="58"/>
      <c r="AA73" s="57"/>
      <c r="AB73" s="58"/>
      <c r="AC73" s="57"/>
      <c r="AD73" s="59" t="s">
        <v>565</v>
      </c>
      <c r="AE73" s="60">
        <f>IF(W73=100%,2,0)</f>
        <v>2</v>
      </c>
      <c r="AF73" s="60">
        <f>IF(N73&lt;$AG$8,0,1)</f>
        <v>0</v>
      </c>
      <c r="AG73" s="61" t="str">
        <f t="shared" si="1"/>
        <v>CUMPLIDA</v>
      </c>
      <c r="AH73" s="61" t="str">
        <f t="shared" si="2"/>
        <v>CUMPLIDA</v>
      </c>
      <c r="AI73" s="51" t="s">
        <v>123</v>
      </c>
      <c r="AJ73" s="55" t="s">
        <v>109</v>
      </c>
      <c r="AK73" s="62">
        <v>42185</v>
      </c>
      <c r="AL73" s="63" t="s">
        <v>70</v>
      </c>
      <c r="AM73" s="64"/>
      <c r="AN73" s="64"/>
      <c r="AO73" s="66"/>
      <c r="AP73" s="67"/>
      <c r="AQ73" s="67"/>
      <c r="AR73" s="67"/>
      <c r="AS73" s="68" t="s">
        <v>73</v>
      </c>
      <c r="AT73" s="68"/>
      <c r="AU73" s="94"/>
      <c r="AV73" s="95"/>
      <c r="AW73" s="23" t="s">
        <v>74</v>
      </c>
    </row>
    <row r="74" spans="1:49" s="96" customFormat="1" ht="409.6" hidden="1" customHeight="1" x14ac:dyDescent="0.25">
      <c r="A74" s="42">
        <v>368</v>
      </c>
      <c r="B74" s="42">
        <v>21</v>
      </c>
      <c r="C74" s="42"/>
      <c r="D74" s="43"/>
      <c r="E74" s="122" t="s">
        <v>572</v>
      </c>
      <c r="F74" s="122" t="s">
        <v>573</v>
      </c>
      <c r="G74" s="122" t="s">
        <v>574</v>
      </c>
      <c r="H74" s="44" t="s">
        <v>159</v>
      </c>
      <c r="I74" s="44" t="s">
        <v>160</v>
      </c>
      <c r="J74" s="109" t="s">
        <v>575</v>
      </c>
      <c r="K74" s="109" t="s">
        <v>575</v>
      </c>
      <c r="L74" s="68">
        <v>2</v>
      </c>
      <c r="M74" s="49">
        <v>41791</v>
      </c>
      <c r="N74" s="49">
        <v>42185</v>
      </c>
      <c r="O74" s="50" t="s">
        <v>162</v>
      </c>
      <c r="P74" s="51" t="s">
        <v>163</v>
      </c>
      <c r="Q74" s="97" t="s">
        <v>152</v>
      </c>
      <c r="R74" s="97" t="s">
        <v>294</v>
      </c>
      <c r="S74" s="97" t="s">
        <v>154</v>
      </c>
      <c r="T74" s="51" t="s">
        <v>83</v>
      </c>
      <c r="U74" s="53" t="s">
        <v>164</v>
      </c>
      <c r="V74" s="93">
        <v>2</v>
      </c>
      <c r="W74" s="55">
        <f t="shared" si="0"/>
        <v>1</v>
      </c>
      <c r="X74" s="57"/>
      <c r="Y74" s="57"/>
      <c r="Z74" s="58"/>
      <c r="AA74" s="57"/>
      <c r="AB74" s="58"/>
      <c r="AC74" s="57"/>
      <c r="AD74" s="59" t="s">
        <v>565</v>
      </c>
      <c r="AE74" s="60">
        <f>IF(W74=100%,2,0)</f>
        <v>2</v>
      </c>
      <c r="AF74" s="60">
        <f>IF(N74&lt;$AG$8,0,1)</f>
        <v>0</v>
      </c>
      <c r="AG74" s="61" t="str">
        <f t="shared" si="1"/>
        <v>CUMPLIDA</v>
      </c>
      <c r="AH74" s="61" t="str">
        <f t="shared" si="2"/>
        <v>CUMPLIDA</v>
      </c>
      <c r="AI74" s="53" t="s">
        <v>165</v>
      </c>
      <c r="AJ74" s="55" t="s">
        <v>109</v>
      </c>
      <c r="AK74" s="62">
        <v>42185</v>
      </c>
      <c r="AL74" s="63" t="s">
        <v>70</v>
      </c>
      <c r="AM74" s="64"/>
      <c r="AN74" s="64"/>
      <c r="AO74" s="66"/>
      <c r="AP74" s="67"/>
      <c r="AQ74" s="67"/>
      <c r="AR74" s="67"/>
      <c r="AS74" s="68" t="s">
        <v>73</v>
      </c>
      <c r="AT74" s="68"/>
      <c r="AU74" s="63"/>
      <c r="AV74" s="68"/>
      <c r="AW74" s="23" t="s">
        <v>74</v>
      </c>
    </row>
    <row r="75" spans="1:49" s="96" customFormat="1" ht="100.9" hidden="1" customHeight="1" x14ac:dyDescent="0.25">
      <c r="A75" s="42">
        <v>369</v>
      </c>
      <c r="B75" s="42">
        <v>22</v>
      </c>
      <c r="C75" s="42"/>
      <c r="D75" s="43"/>
      <c r="E75" s="122" t="s">
        <v>576</v>
      </c>
      <c r="F75" s="122" t="s">
        <v>577</v>
      </c>
      <c r="G75" s="122" t="s">
        <v>578</v>
      </c>
      <c r="H75" s="44" t="s">
        <v>159</v>
      </c>
      <c r="I75" s="44" t="s">
        <v>160</v>
      </c>
      <c r="J75" s="109" t="s">
        <v>579</v>
      </c>
      <c r="K75" s="109" t="s">
        <v>579</v>
      </c>
      <c r="L75" s="68">
        <v>2</v>
      </c>
      <c r="M75" s="49">
        <v>41791</v>
      </c>
      <c r="N75" s="49">
        <v>42185</v>
      </c>
      <c r="O75" s="50" t="s">
        <v>162</v>
      </c>
      <c r="P75" s="51" t="s">
        <v>163</v>
      </c>
      <c r="Q75" s="97" t="s">
        <v>152</v>
      </c>
      <c r="R75" s="97" t="s">
        <v>294</v>
      </c>
      <c r="S75" s="97" t="s">
        <v>154</v>
      </c>
      <c r="T75" s="51" t="s">
        <v>83</v>
      </c>
      <c r="U75" s="53" t="s">
        <v>67</v>
      </c>
      <c r="V75" s="93">
        <v>2</v>
      </c>
      <c r="W75" s="55">
        <f t="shared" ref="W75:W106" si="3">+V75/L75</f>
        <v>1</v>
      </c>
      <c r="X75" s="57"/>
      <c r="Y75" s="57"/>
      <c r="Z75" s="58"/>
      <c r="AA75" s="57"/>
      <c r="AB75" s="58"/>
      <c r="AC75" s="57"/>
      <c r="AD75" s="59" t="s">
        <v>565</v>
      </c>
      <c r="AE75" s="60">
        <f>IF(W75=100%,2,0)</f>
        <v>2</v>
      </c>
      <c r="AF75" s="60">
        <f>IF(N75&lt;$AG$8,0,1)</f>
        <v>0</v>
      </c>
      <c r="AG75" s="61" t="str">
        <f t="shared" ref="AG75:AG138" si="4">IF(AE75+AF75&gt;1,"CUMPLIDA",IF(AF75=1,"EN TERMINO","VENCIDA"))</f>
        <v>CUMPLIDA</v>
      </c>
      <c r="AH75" s="61" t="str">
        <f t="shared" ref="AH75:AH138" si="5">IF(AG75="CUMPLIDA","CUMPLIDA",IF(AG75="EN TERMINO","EN TERMINO","VENCIDA"))</f>
        <v>CUMPLIDA</v>
      </c>
      <c r="AI75" s="53" t="s">
        <v>67</v>
      </c>
      <c r="AJ75" s="55" t="s">
        <v>109</v>
      </c>
      <c r="AK75" s="62">
        <v>42185</v>
      </c>
      <c r="AL75" s="63" t="s">
        <v>70</v>
      </c>
      <c r="AM75" s="64"/>
      <c r="AN75" s="64"/>
      <c r="AO75" s="66"/>
      <c r="AP75" s="67"/>
      <c r="AQ75" s="67"/>
      <c r="AR75" s="67"/>
      <c r="AS75" s="68" t="s">
        <v>73</v>
      </c>
      <c r="AT75" s="68"/>
      <c r="AU75" s="63"/>
      <c r="AV75" s="68"/>
      <c r="AW75" s="23" t="s">
        <v>74</v>
      </c>
    </row>
    <row r="76" spans="1:49" s="96" customFormat="1" ht="158.44999999999999" hidden="1" customHeight="1" x14ac:dyDescent="0.25">
      <c r="A76" s="42">
        <v>370</v>
      </c>
      <c r="B76" s="42">
        <v>23</v>
      </c>
      <c r="C76" s="42"/>
      <c r="D76" s="43"/>
      <c r="E76" s="122" t="s">
        <v>580</v>
      </c>
      <c r="F76" s="122" t="s">
        <v>581</v>
      </c>
      <c r="G76" s="122" t="s">
        <v>582</v>
      </c>
      <c r="H76" s="44" t="s">
        <v>159</v>
      </c>
      <c r="I76" s="44" t="s">
        <v>160</v>
      </c>
      <c r="J76" s="109" t="s">
        <v>583</v>
      </c>
      <c r="K76" s="109" t="s">
        <v>583</v>
      </c>
      <c r="L76" s="68">
        <v>3</v>
      </c>
      <c r="M76" s="49">
        <v>41791</v>
      </c>
      <c r="N76" s="49">
        <v>42185</v>
      </c>
      <c r="O76" s="50" t="s">
        <v>162</v>
      </c>
      <c r="P76" s="51" t="s">
        <v>163</v>
      </c>
      <c r="Q76" s="97" t="s">
        <v>152</v>
      </c>
      <c r="R76" s="97" t="s">
        <v>294</v>
      </c>
      <c r="S76" s="97" t="s">
        <v>154</v>
      </c>
      <c r="T76" s="51" t="s">
        <v>83</v>
      </c>
      <c r="U76" s="53" t="s">
        <v>67</v>
      </c>
      <c r="V76" s="93">
        <v>3</v>
      </c>
      <c r="W76" s="55">
        <f t="shared" si="3"/>
        <v>1</v>
      </c>
      <c r="X76" s="57"/>
      <c r="Y76" s="57"/>
      <c r="Z76" s="58"/>
      <c r="AA76" s="57"/>
      <c r="AB76" s="58"/>
      <c r="AC76" s="57"/>
      <c r="AD76" s="59" t="s">
        <v>565</v>
      </c>
      <c r="AE76" s="60">
        <f>IF(W76=100%,2,0)</f>
        <v>2</v>
      </c>
      <c r="AF76" s="60">
        <f>IF(N76&lt;$AG$8,0,1)</f>
        <v>0</v>
      </c>
      <c r="AG76" s="61" t="str">
        <f t="shared" si="4"/>
        <v>CUMPLIDA</v>
      </c>
      <c r="AH76" s="61" t="str">
        <f t="shared" si="5"/>
        <v>CUMPLIDA</v>
      </c>
      <c r="AI76" s="53" t="s">
        <v>67</v>
      </c>
      <c r="AJ76" s="55" t="s">
        <v>109</v>
      </c>
      <c r="AK76" s="62">
        <v>42185</v>
      </c>
      <c r="AL76" s="63" t="s">
        <v>70</v>
      </c>
      <c r="AM76" s="64"/>
      <c r="AN76" s="64"/>
      <c r="AO76" s="66"/>
      <c r="AP76" s="67"/>
      <c r="AQ76" s="67"/>
      <c r="AR76" s="67"/>
      <c r="AS76" s="68" t="s">
        <v>73</v>
      </c>
      <c r="AT76" s="68"/>
      <c r="AU76" s="63"/>
      <c r="AV76" s="68"/>
      <c r="AW76" s="23" t="s">
        <v>74</v>
      </c>
    </row>
    <row r="77" spans="1:49" s="96" customFormat="1" ht="409.6" hidden="1" customHeight="1" x14ac:dyDescent="0.25">
      <c r="A77" s="42">
        <v>371</v>
      </c>
      <c r="B77" s="42">
        <v>24</v>
      </c>
      <c r="C77" s="42"/>
      <c r="D77" s="43"/>
      <c r="E77" s="122" t="s">
        <v>584</v>
      </c>
      <c r="F77" s="122" t="s">
        <v>585</v>
      </c>
      <c r="G77" s="122" t="s">
        <v>586</v>
      </c>
      <c r="H77" s="47" t="s">
        <v>159</v>
      </c>
      <c r="I77" s="44" t="s">
        <v>160</v>
      </c>
      <c r="J77" s="109" t="s">
        <v>587</v>
      </c>
      <c r="K77" s="109" t="s">
        <v>587</v>
      </c>
      <c r="L77" s="68">
        <v>3</v>
      </c>
      <c r="M77" s="49">
        <v>41791</v>
      </c>
      <c r="N77" s="49">
        <v>42185</v>
      </c>
      <c r="O77" s="50" t="s">
        <v>162</v>
      </c>
      <c r="P77" s="51" t="s">
        <v>163</v>
      </c>
      <c r="Q77" s="97" t="s">
        <v>152</v>
      </c>
      <c r="R77" s="97" t="s">
        <v>294</v>
      </c>
      <c r="S77" s="97" t="s">
        <v>154</v>
      </c>
      <c r="T77" s="51" t="s">
        <v>83</v>
      </c>
      <c r="U77" s="53" t="s">
        <v>67</v>
      </c>
      <c r="V77" s="93">
        <v>3</v>
      </c>
      <c r="W77" s="55">
        <f t="shared" si="3"/>
        <v>1</v>
      </c>
      <c r="X77" s="57"/>
      <c r="Y77" s="57"/>
      <c r="Z77" s="58"/>
      <c r="AA77" s="57"/>
      <c r="AB77" s="58"/>
      <c r="AC77" s="57"/>
      <c r="AD77" s="59" t="s">
        <v>565</v>
      </c>
      <c r="AE77" s="60">
        <f>IF(W77=100%,2,0)</f>
        <v>2</v>
      </c>
      <c r="AF77" s="60">
        <f>IF(N77&lt;$AG$8,0,1)</f>
        <v>0</v>
      </c>
      <c r="AG77" s="61" t="str">
        <f t="shared" si="4"/>
        <v>CUMPLIDA</v>
      </c>
      <c r="AH77" s="61" t="str">
        <f t="shared" si="5"/>
        <v>CUMPLIDA</v>
      </c>
      <c r="AI77" s="53" t="s">
        <v>67</v>
      </c>
      <c r="AJ77" s="55" t="s">
        <v>109</v>
      </c>
      <c r="AK77" s="62">
        <v>42185</v>
      </c>
      <c r="AL77" s="63" t="s">
        <v>70</v>
      </c>
      <c r="AM77" s="64"/>
      <c r="AN77" s="64"/>
      <c r="AO77" s="66"/>
      <c r="AP77" s="67"/>
      <c r="AQ77" s="67"/>
      <c r="AR77" s="67"/>
      <c r="AS77" s="68" t="s">
        <v>73</v>
      </c>
      <c r="AT77" s="68"/>
      <c r="AU77" s="63"/>
      <c r="AV77" s="68"/>
      <c r="AW77" s="23" t="s">
        <v>74</v>
      </c>
    </row>
    <row r="78" spans="1:49" s="96" customFormat="1" ht="227.25" hidden="1" customHeight="1" x14ac:dyDescent="0.25">
      <c r="A78" s="42">
        <v>372</v>
      </c>
      <c r="B78" s="42">
        <v>25</v>
      </c>
      <c r="C78" s="42">
        <v>26</v>
      </c>
      <c r="D78" s="43"/>
      <c r="E78" s="122" t="s">
        <v>588</v>
      </c>
      <c r="F78" s="122" t="s">
        <v>589</v>
      </c>
      <c r="G78" s="122" t="s">
        <v>590</v>
      </c>
      <c r="H78" s="44" t="s">
        <v>159</v>
      </c>
      <c r="I78" s="44" t="s">
        <v>160</v>
      </c>
      <c r="J78" s="109" t="s">
        <v>591</v>
      </c>
      <c r="K78" s="109" t="s">
        <v>591</v>
      </c>
      <c r="L78" s="68">
        <v>3</v>
      </c>
      <c r="M78" s="49">
        <v>41791</v>
      </c>
      <c r="N78" s="49">
        <v>42185</v>
      </c>
      <c r="O78" s="50" t="s">
        <v>162</v>
      </c>
      <c r="P78" s="51" t="s">
        <v>163</v>
      </c>
      <c r="Q78" s="97" t="s">
        <v>152</v>
      </c>
      <c r="R78" s="97" t="s">
        <v>294</v>
      </c>
      <c r="S78" s="97" t="s">
        <v>154</v>
      </c>
      <c r="T78" s="51" t="s">
        <v>83</v>
      </c>
      <c r="U78" s="53" t="s">
        <v>67</v>
      </c>
      <c r="V78" s="93">
        <v>3</v>
      </c>
      <c r="W78" s="55">
        <f t="shared" si="3"/>
        <v>1</v>
      </c>
      <c r="X78" s="57"/>
      <c r="Y78" s="57"/>
      <c r="Z78" s="58"/>
      <c r="AA78" s="57"/>
      <c r="AB78" s="58"/>
      <c r="AC78" s="57"/>
      <c r="AD78" s="59" t="s">
        <v>565</v>
      </c>
      <c r="AE78" s="60">
        <f>IF(W78=100%,2,0)</f>
        <v>2</v>
      </c>
      <c r="AF78" s="60">
        <f>IF(N78&lt;$AG$8,0,1)</f>
        <v>0</v>
      </c>
      <c r="AG78" s="61" t="str">
        <f t="shared" si="4"/>
        <v>CUMPLIDA</v>
      </c>
      <c r="AH78" s="61" t="str">
        <f t="shared" si="5"/>
        <v>CUMPLIDA</v>
      </c>
      <c r="AI78" s="53" t="s">
        <v>67</v>
      </c>
      <c r="AJ78" s="55" t="s">
        <v>109</v>
      </c>
      <c r="AK78" s="62">
        <v>42185</v>
      </c>
      <c r="AL78" s="63" t="s">
        <v>70</v>
      </c>
      <c r="AM78" s="64"/>
      <c r="AN78" s="64"/>
      <c r="AO78" s="66"/>
      <c r="AP78" s="67"/>
      <c r="AQ78" s="67"/>
      <c r="AR78" s="67"/>
      <c r="AS78" s="68" t="s">
        <v>73</v>
      </c>
      <c r="AT78" s="68"/>
      <c r="AU78" s="63"/>
      <c r="AV78" s="68"/>
      <c r="AW78" s="23" t="s">
        <v>74</v>
      </c>
    </row>
    <row r="79" spans="1:49" s="23" customFormat="1" ht="337.5" customHeight="1" x14ac:dyDescent="0.25">
      <c r="A79" s="69">
        <v>373</v>
      </c>
      <c r="B79" s="69">
        <v>26</v>
      </c>
      <c r="C79" s="42">
        <v>27</v>
      </c>
      <c r="D79" s="43"/>
      <c r="E79" s="115" t="s">
        <v>592</v>
      </c>
      <c r="F79" s="113" t="s">
        <v>589</v>
      </c>
      <c r="G79" s="113" t="s">
        <v>593</v>
      </c>
      <c r="H79" s="148" t="s">
        <v>594</v>
      </c>
      <c r="I79" s="149" t="s">
        <v>337</v>
      </c>
      <c r="J79" s="149" t="s">
        <v>595</v>
      </c>
      <c r="K79" s="149" t="s">
        <v>595</v>
      </c>
      <c r="L79" s="164">
        <v>9</v>
      </c>
      <c r="M79" s="146">
        <v>41640</v>
      </c>
      <c r="N79" s="146">
        <v>42916</v>
      </c>
      <c r="O79" s="76" t="s">
        <v>162</v>
      </c>
      <c r="P79" s="77" t="s">
        <v>163</v>
      </c>
      <c r="Q79" s="134" t="s">
        <v>152</v>
      </c>
      <c r="R79" s="134" t="s">
        <v>152</v>
      </c>
      <c r="S79" s="134" t="s">
        <v>280</v>
      </c>
      <c r="T79" s="134" t="s">
        <v>152</v>
      </c>
      <c r="U79" s="78" t="s">
        <v>67</v>
      </c>
      <c r="V79" s="92">
        <v>4</v>
      </c>
      <c r="W79" s="80">
        <f t="shared" si="3"/>
        <v>0.44444444444444442</v>
      </c>
      <c r="X79" s="57"/>
      <c r="Y79" s="57"/>
      <c r="Z79" s="58"/>
      <c r="AA79" s="57"/>
      <c r="AB79" s="58"/>
      <c r="AC79" s="57"/>
      <c r="AD79" s="81" t="s">
        <v>565</v>
      </c>
      <c r="AE79" s="60">
        <f>IF(W79=100%,2,0)</f>
        <v>0</v>
      </c>
      <c r="AF79" s="60">
        <f>IF(N79&lt;$AG$8,0,1)</f>
        <v>1</v>
      </c>
      <c r="AG79" s="61" t="str">
        <f t="shared" si="4"/>
        <v>EN TERMINO</v>
      </c>
      <c r="AH79" s="61" t="str">
        <f t="shared" si="5"/>
        <v>EN TERMINO</v>
      </c>
      <c r="AI79" s="78" t="s">
        <v>67</v>
      </c>
      <c r="AJ79" s="80"/>
      <c r="AK79" s="82">
        <v>42185</v>
      </c>
      <c r="AL79" s="83" t="s">
        <v>596</v>
      </c>
      <c r="AM79" s="58"/>
      <c r="AN79" s="84" t="s">
        <v>597</v>
      </c>
      <c r="AO79" s="85" t="s">
        <v>72</v>
      </c>
      <c r="AP79" s="86" t="s">
        <v>598</v>
      </c>
      <c r="AQ79" s="67" t="s">
        <v>102</v>
      </c>
      <c r="AR79" s="86" t="s">
        <v>88</v>
      </c>
      <c r="AS79" s="87" t="s">
        <v>89</v>
      </c>
      <c r="AT79" s="88" t="s">
        <v>90</v>
      </c>
      <c r="AU79" s="83" t="s">
        <v>91</v>
      </c>
      <c r="AV79" s="83" t="s">
        <v>91</v>
      </c>
      <c r="AW79" s="87" t="s">
        <v>74</v>
      </c>
    </row>
    <row r="80" spans="1:49" s="96" customFormat="1" ht="172.9" customHeight="1" x14ac:dyDescent="0.25">
      <c r="A80" s="69">
        <v>374</v>
      </c>
      <c r="B80" s="69">
        <v>27</v>
      </c>
      <c r="C80" s="42" t="s">
        <v>599</v>
      </c>
      <c r="D80" s="43" t="s">
        <v>600</v>
      </c>
      <c r="E80" s="115" t="s">
        <v>601</v>
      </c>
      <c r="F80" s="115" t="s">
        <v>602</v>
      </c>
      <c r="G80" s="115" t="s">
        <v>603</v>
      </c>
      <c r="H80" s="165" t="s">
        <v>604</v>
      </c>
      <c r="I80" s="70" t="s">
        <v>605</v>
      </c>
      <c r="J80" s="165" t="s">
        <v>606</v>
      </c>
      <c r="K80" s="165" t="s">
        <v>606</v>
      </c>
      <c r="L80" s="128">
        <v>7</v>
      </c>
      <c r="M80" s="75">
        <v>41640</v>
      </c>
      <c r="N80" s="75">
        <v>42916</v>
      </c>
      <c r="O80" s="76" t="s">
        <v>162</v>
      </c>
      <c r="P80" s="77" t="s">
        <v>163</v>
      </c>
      <c r="Q80" s="134" t="s">
        <v>152</v>
      </c>
      <c r="R80" s="134" t="s">
        <v>152</v>
      </c>
      <c r="S80" s="134" t="s">
        <v>280</v>
      </c>
      <c r="T80" s="134" t="s">
        <v>152</v>
      </c>
      <c r="U80" s="78" t="s">
        <v>67</v>
      </c>
      <c r="V80" s="92">
        <v>4</v>
      </c>
      <c r="W80" s="80">
        <f t="shared" si="3"/>
        <v>0.5714285714285714</v>
      </c>
      <c r="X80" s="57"/>
      <c r="Y80" s="57"/>
      <c r="Z80" s="58"/>
      <c r="AA80" s="57"/>
      <c r="AB80" s="58"/>
      <c r="AC80" s="57"/>
      <c r="AD80" s="81" t="s">
        <v>565</v>
      </c>
      <c r="AE80" s="60">
        <f>IF(W80=100%,2,0)</f>
        <v>0</v>
      </c>
      <c r="AF80" s="60">
        <f>IF(N80&lt;$AG$8,0,1)</f>
        <v>1</v>
      </c>
      <c r="AG80" s="61" t="str">
        <f t="shared" si="4"/>
        <v>EN TERMINO</v>
      </c>
      <c r="AH80" s="61" t="str">
        <f t="shared" si="5"/>
        <v>EN TERMINO</v>
      </c>
      <c r="AI80" s="78" t="s">
        <v>67</v>
      </c>
      <c r="AJ80" s="80"/>
      <c r="AK80" s="82">
        <v>42185</v>
      </c>
      <c r="AL80" s="83" t="s">
        <v>596</v>
      </c>
      <c r="AM80" s="58"/>
      <c r="AN80" s="58"/>
      <c r="AO80" s="85" t="s">
        <v>72</v>
      </c>
      <c r="AP80" s="86" t="s">
        <v>607</v>
      </c>
      <c r="AQ80" s="67" t="s">
        <v>102</v>
      </c>
      <c r="AR80" s="86" t="s">
        <v>88</v>
      </c>
      <c r="AS80" s="87" t="s">
        <v>89</v>
      </c>
      <c r="AT80" s="88" t="s">
        <v>132</v>
      </c>
      <c r="AU80" s="83" t="s">
        <v>91</v>
      </c>
      <c r="AV80" s="83" t="s">
        <v>91</v>
      </c>
      <c r="AW80" s="87" t="s">
        <v>74</v>
      </c>
    </row>
    <row r="81" spans="1:49" s="96" customFormat="1" ht="144" customHeight="1" x14ac:dyDescent="0.25">
      <c r="A81" s="69">
        <v>376</v>
      </c>
      <c r="B81" s="69">
        <v>29</v>
      </c>
      <c r="C81" s="42">
        <v>32</v>
      </c>
      <c r="D81" s="43"/>
      <c r="E81" s="115" t="s">
        <v>608</v>
      </c>
      <c r="F81" s="115" t="s">
        <v>609</v>
      </c>
      <c r="G81" s="115" t="s">
        <v>610</v>
      </c>
      <c r="H81" s="72" t="s">
        <v>147</v>
      </c>
      <c r="I81" s="72" t="s">
        <v>148</v>
      </c>
      <c r="J81" s="127" t="s">
        <v>611</v>
      </c>
      <c r="K81" s="127" t="s">
        <v>611</v>
      </c>
      <c r="L81" s="128">
        <v>7</v>
      </c>
      <c r="M81" s="75">
        <v>41671</v>
      </c>
      <c r="N81" s="75">
        <v>42825</v>
      </c>
      <c r="O81" s="76" t="s">
        <v>150</v>
      </c>
      <c r="P81" s="77" t="s">
        <v>151</v>
      </c>
      <c r="Q81" s="134" t="s">
        <v>152</v>
      </c>
      <c r="R81" s="134" t="s">
        <v>152</v>
      </c>
      <c r="S81" s="134" t="s">
        <v>280</v>
      </c>
      <c r="T81" s="134" t="s">
        <v>152</v>
      </c>
      <c r="U81" s="78" t="s">
        <v>164</v>
      </c>
      <c r="V81" s="92">
        <v>5</v>
      </c>
      <c r="W81" s="80">
        <f t="shared" si="3"/>
        <v>0.7142857142857143</v>
      </c>
      <c r="X81" s="57"/>
      <c r="Y81" s="57"/>
      <c r="Z81" s="58"/>
      <c r="AA81" s="57"/>
      <c r="AB81" s="58"/>
      <c r="AC81" s="57"/>
      <c r="AD81" s="81" t="s">
        <v>565</v>
      </c>
      <c r="AE81" s="60">
        <f>IF(W81=100%,2,0)</f>
        <v>0</v>
      </c>
      <c r="AF81" s="60">
        <f>IF(N81&lt;$AG$8,0,1)</f>
        <v>1</v>
      </c>
      <c r="AG81" s="61" t="str">
        <f t="shared" si="4"/>
        <v>EN TERMINO</v>
      </c>
      <c r="AH81" s="61" t="str">
        <f t="shared" si="5"/>
        <v>EN TERMINO</v>
      </c>
      <c r="AI81" s="78" t="s">
        <v>165</v>
      </c>
      <c r="AJ81" s="80"/>
      <c r="AK81" s="82">
        <v>42185</v>
      </c>
      <c r="AL81" s="83" t="s">
        <v>155</v>
      </c>
      <c r="AM81" s="58"/>
      <c r="AN81" s="58"/>
      <c r="AO81" s="85" t="s">
        <v>72</v>
      </c>
      <c r="AP81" s="86" t="s">
        <v>612</v>
      </c>
      <c r="AQ81" s="67" t="s">
        <v>102</v>
      </c>
      <c r="AR81" s="86" t="s">
        <v>88</v>
      </c>
      <c r="AS81" s="87" t="s">
        <v>89</v>
      </c>
      <c r="AT81" s="88" t="s">
        <v>132</v>
      </c>
      <c r="AU81" s="83" t="s">
        <v>142</v>
      </c>
      <c r="AV81" s="83" t="s">
        <v>613</v>
      </c>
      <c r="AW81" s="87" t="s">
        <v>74</v>
      </c>
    </row>
    <row r="82" spans="1:49" s="96" customFormat="1" ht="267.60000000000002" customHeight="1" x14ac:dyDescent="0.25">
      <c r="A82" s="69">
        <v>377</v>
      </c>
      <c r="B82" s="69">
        <v>30</v>
      </c>
      <c r="C82" s="42">
        <v>33</v>
      </c>
      <c r="D82" s="43" t="s">
        <v>614</v>
      </c>
      <c r="E82" s="115" t="s">
        <v>615</v>
      </c>
      <c r="F82" s="115" t="s">
        <v>609</v>
      </c>
      <c r="G82" s="115" t="s">
        <v>616</v>
      </c>
      <c r="H82" s="72" t="s">
        <v>147</v>
      </c>
      <c r="I82" s="72" t="s">
        <v>148</v>
      </c>
      <c r="J82" s="127" t="s">
        <v>617</v>
      </c>
      <c r="K82" s="127" t="s">
        <v>617</v>
      </c>
      <c r="L82" s="128">
        <v>7</v>
      </c>
      <c r="M82" s="75">
        <v>41671</v>
      </c>
      <c r="N82" s="75">
        <v>42825</v>
      </c>
      <c r="O82" s="76" t="s">
        <v>150</v>
      </c>
      <c r="P82" s="77" t="s">
        <v>151</v>
      </c>
      <c r="Q82" s="134" t="s">
        <v>152</v>
      </c>
      <c r="R82" s="134" t="s">
        <v>294</v>
      </c>
      <c r="S82" s="134" t="s">
        <v>339</v>
      </c>
      <c r="T82" s="77" t="s">
        <v>83</v>
      </c>
      <c r="U82" s="78" t="s">
        <v>571</v>
      </c>
      <c r="V82" s="92">
        <v>6</v>
      </c>
      <c r="W82" s="80">
        <f t="shared" si="3"/>
        <v>0.8571428571428571</v>
      </c>
      <c r="X82" s="57" t="s">
        <v>165</v>
      </c>
      <c r="Y82" s="57" t="s">
        <v>87</v>
      </c>
      <c r="Z82" s="83" t="s">
        <v>618</v>
      </c>
      <c r="AA82" s="57"/>
      <c r="AB82" s="83"/>
      <c r="AC82" s="57"/>
      <c r="AD82" s="81" t="s">
        <v>565</v>
      </c>
      <c r="AE82" s="60">
        <f>IF(W82=100%,2,0)</f>
        <v>0</v>
      </c>
      <c r="AF82" s="60">
        <f>IF(N82&lt;$AG$8,0,1)</f>
        <v>1</v>
      </c>
      <c r="AG82" s="61" t="str">
        <f t="shared" si="4"/>
        <v>EN TERMINO</v>
      </c>
      <c r="AH82" s="61" t="str">
        <f t="shared" si="5"/>
        <v>EN TERMINO</v>
      </c>
      <c r="AI82" s="77" t="s">
        <v>123</v>
      </c>
      <c r="AJ82" s="80"/>
      <c r="AK82" s="82">
        <v>42185</v>
      </c>
      <c r="AL82" s="83" t="s">
        <v>155</v>
      </c>
      <c r="AM82" s="58"/>
      <c r="AN82" s="58"/>
      <c r="AO82" s="85" t="s">
        <v>72</v>
      </c>
      <c r="AP82" s="86" t="s">
        <v>619</v>
      </c>
      <c r="AQ82" s="67" t="s">
        <v>102</v>
      </c>
      <c r="AR82" s="86" t="s">
        <v>620</v>
      </c>
      <c r="AS82" s="83" t="s">
        <v>89</v>
      </c>
      <c r="AT82" s="99" t="s">
        <v>132</v>
      </c>
      <c r="AU82" s="83" t="s">
        <v>142</v>
      </c>
      <c r="AV82" s="83" t="s">
        <v>613</v>
      </c>
      <c r="AW82" s="87" t="s">
        <v>74</v>
      </c>
    </row>
    <row r="83" spans="1:49" s="96" customFormat="1" ht="409.6" hidden="1" customHeight="1" x14ac:dyDescent="0.25">
      <c r="A83" s="42">
        <v>378</v>
      </c>
      <c r="B83" s="42">
        <v>31</v>
      </c>
      <c r="C83" s="42">
        <v>35</v>
      </c>
      <c r="D83" s="43"/>
      <c r="E83" s="122" t="s">
        <v>621</v>
      </c>
      <c r="F83" s="122" t="s">
        <v>622</v>
      </c>
      <c r="G83" s="122" t="s">
        <v>623</v>
      </c>
      <c r="H83" s="122" t="s">
        <v>624</v>
      </c>
      <c r="I83" s="122"/>
      <c r="J83" s="123" t="s">
        <v>625</v>
      </c>
      <c r="K83" s="123" t="s">
        <v>625</v>
      </c>
      <c r="L83" s="124">
        <v>4</v>
      </c>
      <c r="M83" s="49">
        <v>41671</v>
      </c>
      <c r="N83" s="49">
        <v>42185</v>
      </c>
      <c r="O83" s="50" t="s">
        <v>150</v>
      </c>
      <c r="P83" s="51" t="s">
        <v>151</v>
      </c>
      <c r="Q83" s="97" t="s">
        <v>152</v>
      </c>
      <c r="R83" s="97" t="s">
        <v>626</v>
      </c>
      <c r="S83" s="97" t="s">
        <v>627</v>
      </c>
      <c r="T83" s="51" t="s">
        <v>83</v>
      </c>
      <c r="U83" s="53" t="s">
        <v>571</v>
      </c>
      <c r="V83" s="93">
        <v>4</v>
      </c>
      <c r="W83" s="55">
        <f t="shared" si="3"/>
        <v>1</v>
      </c>
      <c r="X83" s="57" t="s">
        <v>295</v>
      </c>
      <c r="Y83" s="57" t="s">
        <v>102</v>
      </c>
      <c r="Z83" s="84" t="s">
        <v>628</v>
      </c>
      <c r="AA83" s="57" t="s">
        <v>629</v>
      </c>
      <c r="AB83" s="84"/>
      <c r="AC83" s="57"/>
      <c r="AD83" s="59" t="s">
        <v>565</v>
      </c>
      <c r="AE83" s="60">
        <f>IF(W83=100%,2,0)</f>
        <v>2</v>
      </c>
      <c r="AF83" s="60">
        <f>IF(N83&lt;$AG$8,0,1)</f>
        <v>0</v>
      </c>
      <c r="AG83" s="61" t="str">
        <f t="shared" si="4"/>
        <v>CUMPLIDA</v>
      </c>
      <c r="AH83" s="61" t="str">
        <f t="shared" si="5"/>
        <v>CUMPLIDA</v>
      </c>
      <c r="AI83" s="51" t="s">
        <v>123</v>
      </c>
      <c r="AJ83" s="55" t="s">
        <v>109</v>
      </c>
      <c r="AK83" s="62">
        <v>42004</v>
      </c>
      <c r="AL83" s="63" t="s">
        <v>118</v>
      </c>
      <c r="AM83" s="64"/>
      <c r="AN83" s="64"/>
      <c r="AO83" s="66"/>
      <c r="AP83" s="67"/>
      <c r="AQ83" s="67"/>
      <c r="AR83" s="67"/>
      <c r="AS83" s="68" t="s">
        <v>73</v>
      </c>
      <c r="AT83" s="68"/>
      <c r="AU83" s="94"/>
      <c r="AV83" s="95"/>
      <c r="AW83" s="23" t="s">
        <v>74</v>
      </c>
    </row>
    <row r="84" spans="1:49" s="96" customFormat="1" ht="246" customHeight="1" x14ac:dyDescent="0.25">
      <c r="A84" s="69">
        <v>379</v>
      </c>
      <c r="B84" s="69">
        <v>32</v>
      </c>
      <c r="C84" s="42">
        <v>36</v>
      </c>
      <c r="D84" s="43"/>
      <c r="E84" s="115" t="s">
        <v>630</v>
      </c>
      <c r="F84" s="115" t="s">
        <v>622</v>
      </c>
      <c r="G84" s="115" t="s">
        <v>631</v>
      </c>
      <c r="H84" s="115" t="s">
        <v>632</v>
      </c>
      <c r="I84" s="115" t="s">
        <v>633</v>
      </c>
      <c r="J84" s="127" t="s">
        <v>634</v>
      </c>
      <c r="K84" s="127" t="s">
        <v>634</v>
      </c>
      <c r="L84" s="128">
        <v>7</v>
      </c>
      <c r="M84" s="75">
        <v>41671</v>
      </c>
      <c r="N84" s="75">
        <v>42825</v>
      </c>
      <c r="O84" s="76" t="s">
        <v>150</v>
      </c>
      <c r="P84" s="77" t="s">
        <v>151</v>
      </c>
      <c r="Q84" s="77" t="s">
        <v>152</v>
      </c>
      <c r="R84" s="77" t="s">
        <v>635</v>
      </c>
      <c r="S84" s="77" t="s">
        <v>636</v>
      </c>
      <c r="T84" s="134" t="s">
        <v>116</v>
      </c>
      <c r="U84" s="78" t="s">
        <v>571</v>
      </c>
      <c r="V84" s="92">
        <v>6</v>
      </c>
      <c r="W84" s="80">
        <f t="shared" si="3"/>
        <v>0.8571428571428571</v>
      </c>
      <c r="X84" s="57" t="s">
        <v>295</v>
      </c>
      <c r="Y84" s="57" t="s">
        <v>102</v>
      </c>
      <c r="Z84" s="83" t="s">
        <v>637</v>
      </c>
      <c r="AA84" s="57" t="s">
        <v>638</v>
      </c>
      <c r="AB84" s="83"/>
      <c r="AC84" s="57"/>
      <c r="AD84" s="81" t="s">
        <v>565</v>
      </c>
      <c r="AE84" s="60">
        <f>IF(W84=100%,2,0)</f>
        <v>0</v>
      </c>
      <c r="AF84" s="60">
        <f>IF(N84&lt;$AG$8,0,1)</f>
        <v>1</v>
      </c>
      <c r="AG84" s="61" t="str">
        <f t="shared" si="4"/>
        <v>EN TERMINO</v>
      </c>
      <c r="AH84" s="61" t="str">
        <f t="shared" si="5"/>
        <v>EN TERMINO</v>
      </c>
      <c r="AI84" s="77" t="s">
        <v>123</v>
      </c>
      <c r="AJ84" s="80"/>
      <c r="AK84" s="80"/>
      <c r="AL84" s="58"/>
      <c r="AM84" s="58"/>
      <c r="AN84" s="58"/>
      <c r="AO84" s="85" t="s">
        <v>72</v>
      </c>
      <c r="AP84" s="86" t="s">
        <v>639</v>
      </c>
      <c r="AQ84" s="67" t="s">
        <v>207</v>
      </c>
      <c r="AR84" s="86" t="s">
        <v>208</v>
      </c>
      <c r="AS84" s="83" t="s">
        <v>640</v>
      </c>
      <c r="AT84" s="88"/>
      <c r="AU84" s="83" t="s">
        <v>177</v>
      </c>
      <c r="AV84" s="83" t="s">
        <v>641</v>
      </c>
      <c r="AW84" s="87" t="s">
        <v>74</v>
      </c>
    </row>
    <row r="85" spans="1:49" s="23" customFormat="1" ht="144" hidden="1" customHeight="1" x14ac:dyDescent="0.25">
      <c r="A85" s="42">
        <v>380</v>
      </c>
      <c r="B85" s="42">
        <v>33</v>
      </c>
      <c r="C85" s="42">
        <v>37</v>
      </c>
      <c r="D85" s="43"/>
      <c r="E85" s="122" t="s">
        <v>642</v>
      </c>
      <c r="F85" s="105" t="s">
        <v>622</v>
      </c>
      <c r="G85" s="105" t="s">
        <v>643</v>
      </c>
      <c r="H85" s="105" t="s">
        <v>644</v>
      </c>
      <c r="I85" s="105" t="s">
        <v>645</v>
      </c>
      <c r="J85" s="105" t="s">
        <v>646</v>
      </c>
      <c r="K85" s="105" t="s">
        <v>647</v>
      </c>
      <c r="L85" s="111">
        <v>4</v>
      </c>
      <c r="M85" s="49">
        <v>41671</v>
      </c>
      <c r="N85" s="49">
        <v>42185</v>
      </c>
      <c r="O85" s="50" t="s">
        <v>150</v>
      </c>
      <c r="P85" s="51" t="s">
        <v>151</v>
      </c>
      <c r="Q85" s="97" t="s">
        <v>152</v>
      </c>
      <c r="R85" s="97" t="s">
        <v>294</v>
      </c>
      <c r="S85" s="97" t="s">
        <v>154</v>
      </c>
      <c r="T85" s="51" t="s">
        <v>83</v>
      </c>
      <c r="U85" s="53" t="s">
        <v>122</v>
      </c>
      <c r="V85" s="93">
        <v>4</v>
      </c>
      <c r="W85" s="55">
        <f t="shared" si="3"/>
        <v>1</v>
      </c>
      <c r="X85" s="57"/>
      <c r="Y85" s="57"/>
      <c r="Z85" s="58"/>
      <c r="AA85" s="57"/>
      <c r="AB85" s="58"/>
      <c r="AC85" s="57"/>
      <c r="AD85" s="59" t="s">
        <v>565</v>
      </c>
      <c r="AE85" s="60">
        <f>IF(W85=100%,2,0)</f>
        <v>2</v>
      </c>
      <c r="AF85" s="60">
        <f>IF(N85&lt;$AG$8,0,1)</f>
        <v>0</v>
      </c>
      <c r="AG85" s="61" t="str">
        <f t="shared" si="4"/>
        <v>CUMPLIDA</v>
      </c>
      <c r="AH85" s="61" t="str">
        <f t="shared" si="5"/>
        <v>CUMPLIDA</v>
      </c>
      <c r="AI85" s="51" t="s">
        <v>123</v>
      </c>
      <c r="AJ85" s="55" t="s">
        <v>69</v>
      </c>
      <c r="AK85" s="62">
        <v>42004</v>
      </c>
      <c r="AL85" s="63" t="s">
        <v>118</v>
      </c>
      <c r="AM85" s="66" t="s">
        <v>281</v>
      </c>
      <c r="AN85" s="65" t="s">
        <v>648</v>
      </c>
      <c r="AO85" s="66" t="s">
        <v>72</v>
      </c>
      <c r="AP85" s="86" t="s">
        <v>649</v>
      </c>
      <c r="AQ85" s="67" t="s">
        <v>87</v>
      </c>
      <c r="AR85" s="86" t="s">
        <v>88</v>
      </c>
      <c r="AS85" s="68" t="s">
        <v>73</v>
      </c>
      <c r="AT85" s="68"/>
      <c r="AU85" s="94"/>
      <c r="AV85" s="95"/>
      <c r="AW85" s="23" t="s">
        <v>74</v>
      </c>
    </row>
    <row r="86" spans="1:49" s="96" customFormat="1" ht="129.6" hidden="1" customHeight="1" x14ac:dyDescent="0.25">
      <c r="A86" s="42">
        <v>381</v>
      </c>
      <c r="B86" s="42">
        <v>34</v>
      </c>
      <c r="C86" s="42">
        <v>38</v>
      </c>
      <c r="D86" s="43"/>
      <c r="E86" s="122" t="s">
        <v>650</v>
      </c>
      <c r="F86" s="122" t="s">
        <v>651</v>
      </c>
      <c r="G86" s="122" t="s">
        <v>652</v>
      </c>
      <c r="H86" s="46" t="s">
        <v>147</v>
      </c>
      <c r="I86" s="46" t="s">
        <v>148</v>
      </c>
      <c r="J86" s="123" t="s">
        <v>653</v>
      </c>
      <c r="K86" s="123" t="s">
        <v>653</v>
      </c>
      <c r="L86" s="124">
        <v>9</v>
      </c>
      <c r="M86" s="49">
        <v>41671</v>
      </c>
      <c r="N86" s="49">
        <v>42185</v>
      </c>
      <c r="O86" s="50" t="s">
        <v>150</v>
      </c>
      <c r="P86" s="51" t="s">
        <v>151</v>
      </c>
      <c r="Q86" s="97" t="s">
        <v>152</v>
      </c>
      <c r="R86" s="97" t="s">
        <v>294</v>
      </c>
      <c r="S86" s="97" t="s">
        <v>154</v>
      </c>
      <c r="T86" s="51" t="s">
        <v>83</v>
      </c>
      <c r="U86" s="53" t="s">
        <v>571</v>
      </c>
      <c r="V86" s="93">
        <v>9</v>
      </c>
      <c r="W86" s="55">
        <f t="shared" si="3"/>
        <v>1</v>
      </c>
      <c r="X86" s="57" t="s">
        <v>295</v>
      </c>
      <c r="Y86" s="57" t="s">
        <v>102</v>
      </c>
      <c r="Z86" s="83" t="s">
        <v>654</v>
      </c>
      <c r="AA86" s="57" t="s">
        <v>655</v>
      </c>
      <c r="AB86" s="83"/>
      <c r="AC86" s="57"/>
      <c r="AD86" s="59" t="s">
        <v>565</v>
      </c>
      <c r="AE86" s="60">
        <f>IF(W86=100%,2,0)</f>
        <v>2</v>
      </c>
      <c r="AF86" s="60">
        <f>IF(N86&lt;$AG$8,0,1)</f>
        <v>0</v>
      </c>
      <c r="AG86" s="61" t="str">
        <f t="shared" si="4"/>
        <v>CUMPLIDA</v>
      </c>
      <c r="AH86" s="61" t="str">
        <f t="shared" si="5"/>
        <v>CUMPLIDA</v>
      </c>
      <c r="AI86" s="51" t="s">
        <v>123</v>
      </c>
      <c r="AJ86" s="55" t="s">
        <v>69</v>
      </c>
      <c r="AK86" s="62">
        <v>42185</v>
      </c>
      <c r="AL86" s="63" t="s">
        <v>155</v>
      </c>
      <c r="AM86" s="64"/>
      <c r="AN86" s="64"/>
      <c r="AO86" s="66" t="s">
        <v>72</v>
      </c>
      <c r="AP86" s="67"/>
      <c r="AQ86" s="67"/>
      <c r="AR86" s="67"/>
      <c r="AS86" s="68" t="s">
        <v>73</v>
      </c>
      <c r="AT86" s="68"/>
      <c r="AU86" s="63"/>
      <c r="AV86" s="68"/>
      <c r="AW86" s="23" t="s">
        <v>74</v>
      </c>
    </row>
    <row r="87" spans="1:49" s="96" customFormat="1" ht="156.6" customHeight="1" x14ac:dyDescent="0.25">
      <c r="A87" s="69">
        <v>382</v>
      </c>
      <c r="B87" s="69">
        <v>35</v>
      </c>
      <c r="C87" s="42">
        <v>39</v>
      </c>
      <c r="D87" s="43"/>
      <c r="E87" s="115" t="s">
        <v>656</v>
      </c>
      <c r="F87" s="115" t="s">
        <v>657</v>
      </c>
      <c r="G87" s="115" t="s">
        <v>658</v>
      </c>
      <c r="H87" s="115" t="s">
        <v>659</v>
      </c>
      <c r="I87" s="115"/>
      <c r="J87" s="127" t="s">
        <v>660</v>
      </c>
      <c r="K87" s="127" t="s">
        <v>660</v>
      </c>
      <c r="L87" s="128">
        <v>9</v>
      </c>
      <c r="M87" s="75">
        <v>41671</v>
      </c>
      <c r="N87" s="75">
        <v>42735</v>
      </c>
      <c r="O87" s="76" t="s">
        <v>150</v>
      </c>
      <c r="P87" s="77" t="s">
        <v>151</v>
      </c>
      <c r="Q87" s="77" t="s">
        <v>152</v>
      </c>
      <c r="R87" s="77" t="s">
        <v>152</v>
      </c>
      <c r="S87" s="77" t="s">
        <v>280</v>
      </c>
      <c r="T87" s="134" t="s">
        <v>152</v>
      </c>
      <c r="U87" s="78" t="s">
        <v>122</v>
      </c>
      <c r="V87" s="92">
        <v>9</v>
      </c>
      <c r="W87" s="80">
        <f t="shared" si="3"/>
        <v>1</v>
      </c>
      <c r="X87" s="57"/>
      <c r="Y87" s="57"/>
      <c r="Z87" s="58"/>
      <c r="AA87" s="57"/>
      <c r="AB87" s="58"/>
      <c r="AC87" s="57"/>
      <c r="AD87" s="81" t="s">
        <v>565</v>
      </c>
      <c r="AE87" s="60">
        <f>IF(W87=100%,2,0)</f>
        <v>2</v>
      </c>
      <c r="AF87" s="60">
        <f>IF(N87&lt;$AG$8,0,1)</f>
        <v>0</v>
      </c>
      <c r="AG87" s="61" t="str">
        <f t="shared" si="4"/>
        <v>CUMPLIDA</v>
      </c>
      <c r="AH87" s="61" t="str">
        <f t="shared" si="5"/>
        <v>CUMPLIDA</v>
      </c>
      <c r="AI87" s="77" t="s">
        <v>123</v>
      </c>
      <c r="AJ87" s="80"/>
      <c r="AK87" s="80"/>
      <c r="AL87" s="58"/>
      <c r="AM87" s="58"/>
      <c r="AN87" s="58"/>
      <c r="AO87" s="85" t="s">
        <v>72</v>
      </c>
      <c r="AP87" s="86" t="s">
        <v>661</v>
      </c>
      <c r="AQ87" s="67" t="s">
        <v>87</v>
      </c>
      <c r="AR87" s="86" t="s">
        <v>88</v>
      </c>
      <c r="AS87" s="83" t="s">
        <v>640</v>
      </c>
      <c r="AT87" s="88"/>
      <c r="AU87" s="83" t="s">
        <v>142</v>
      </c>
      <c r="AV87" s="83" t="s">
        <v>662</v>
      </c>
      <c r="AW87" s="87" t="s">
        <v>74</v>
      </c>
    </row>
    <row r="88" spans="1:49" s="23" customFormat="1" ht="264.75" customHeight="1" x14ac:dyDescent="0.25">
      <c r="A88" s="69">
        <v>383</v>
      </c>
      <c r="B88" s="69">
        <v>36</v>
      </c>
      <c r="C88" s="42">
        <v>40</v>
      </c>
      <c r="D88" s="43"/>
      <c r="E88" s="115" t="s">
        <v>663</v>
      </c>
      <c r="F88" s="113" t="s">
        <v>664</v>
      </c>
      <c r="G88" s="113" t="s">
        <v>665</v>
      </c>
      <c r="H88" s="113" t="s">
        <v>666</v>
      </c>
      <c r="I88" s="113" t="s">
        <v>667</v>
      </c>
      <c r="J88" s="113" t="s">
        <v>668</v>
      </c>
      <c r="K88" s="113" t="s">
        <v>668</v>
      </c>
      <c r="L88" s="133">
        <v>5</v>
      </c>
      <c r="M88" s="75">
        <v>41671</v>
      </c>
      <c r="N88" s="75">
        <v>42794</v>
      </c>
      <c r="O88" s="76" t="s">
        <v>150</v>
      </c>
      <c r="P88" s="77" t="s">
        <v>151</v>
      </c>
      <c r="Q88" s="134" t="s">
        <v>152</v>
      </c>
      <c r="R88" s="134" t="s">
        <v>626</v>
      </c>
      <c r="S88" s="134" t="s">
        <v>636</v>
      </c>
      <c r="T88" s="77" t="s">
        <v>83</v>
      </c>
      <c r="U88" s="78" t="s">
        <v>84</v>
      </c>
      <c r="V88" s="92">
        <v>4</v>
      </c>
      <c r="W88" s="80">
        <f t="shared" si="3"/>
        <v>0.8</v>
      </c>
      <c r="X88" s="57"/>
      <c r="Y88" s="57"/>
      <c r="Z88" s="58"/>
      <c r="AA88" s="57"/>
      <c r="AB88" s="58"/>
      <c r="AC88" s="57"/>
      <c r="AD88" s="81" t="s">
        <v>565</v>
      </c>
      <c r="AE88" s="60">
        <f>IF(W88=100%,2,0)</f>
        <v>0</v>
      </c>
      <c r="AF88" s="60">
        <f>IF(N88&lt;$AG$8,0,1)</f>
        <v>1</v>
      </c>
      <c r="AG88" s="61" t="str">
        <f t="shared" si="4"/>
        <v>EN TERMINO</v>
      </c>
      <c r="AH88" s="61" t="str">
        <f t="shared" si="5"/>
        <v>EN TERMINO</v>
      </c>
      <c r="AI88" s="78" t="s">
        <v>84</v>
      </c>
      <c r="AJ88" s="80"/>
      <c r="AK88" s="82">
        <v>42004</v>
      </c>
      <c r="AL88" s="83" t="s">
        <v>118</v>
      </c>
      <c r="AM88" s="85" t="s">
        <v>194</v>
      </c>
      <c r="AN88" s="84" t="s">
        <v>669</v>
      </c>
      <c r="AO88" s="85" t="s">
        <v>72</v>
      </c>
      <c r="AP88" s="86" t="s">
        <v>670</v>
      </c>
      <c r="AQ88" s="67" t="s">
        <v>207</v>
      </c>
      <c r="AR88" s="86" t="s">
        <v>208</v>
      </c>
      <c r="AS88" s="87" t="s">
        <v>89</v>
      </c>
      <c r="AT88" s="88" t="s">
        <v>90</v>
      </c>
      <c r="AU88" s="83" t="s">
        <v>142</v>
      </c>
      <c r="AV88" s="83" t="s">
        <v>613</v>
      </c>
      <c r="AW88" s="87" t="s">
        <v>74</v>
      </c>
    </row>
    <row r="89" spans="1:49" s="96" customFormat="1" ht="100.9" hidden="1" customHeight="1" x14ac:dyDescent="0.25">
      <c r="A89" s="42">
        <v>384</v>
      </c>
      <c r="B89" s="42">
        <v>37</v>
      </c>
      <c r="C89" s="42">
        <v>41</v>
      </c>
      <c r="D89" s="43"/>
      <c r="E89" s="122" t="s">
        <v>671</v>
      </c>
      <c r="F89" s="122" t="s">
        <v>672</v>
      </c>
      <c r="G89" s="122" t="s">
        <v>673</v>
      </c>
      <c r="H89" s="122" t="s">
        <v>674</v>
      </c>
      <c r="I89" s="122" t="s">
        <v>675</v>
      </c>
      <c r="J89" s="65" t="s">
        <v>676</v>
      </c>
      <c r="K89" s="65" t="s">
        <v>676</v>
      </c>
      <c r="L89" s="63">
        <v>4</v>
      </c>
      <c r="M89" s="49">
        <v>41791</v>
      </c>
      <c r="N89" s="49">
        <v>42185</v>
      </c>
      <c r="O89" s="50" t="s">
        <v>677</v>
      </c>
      <c r="P89" s="51" t="s">
        <v>678</v>
      </c>
      <c r="Q89" s="97" t="s">
        <v>152</v>
      </c>
      <c r="R89" s="97" t="s">
        <v>294</v>
      </c>
      <c r="S89" s="97" t="s">
        <v>154</v>
      </c>
      <c r="T89" s="51" t="s">
        <v>83</v>
      </c>
      <c r="U89" s="53" t="s">
        <v>571</v>
      </c>
      <c r="V89" s="93">
        <v>4</v>
      </c>
      <c r="W89" s="55">
        <f t="shared" si="3"/>
        <v>1</v>
      </c>
      <c r="X89" s="57" t="s">
        <v>295</v>
      </c>
      <c r="Y89" s="57" t="s">
        <v>102</v>
      </c>
      <c r="Z89" s="83" t="s">
        <v>679</v>
      </c>
      <c r="AA89" s="57" t="s">
        <v>680</v>
      </c>
      <c r="AB89" s="83"/>
      <c r="AC89" s="57"/>
      <c r="AD89" s="59" t="s">
        <v>565</v>
      </c>
      <c r="AE89" s="60">
        <f>IF(W89=100%,2,0)</f>
        <v>2</v>
      </c>
      <c r="AF89" s="60">
        <f>IF(N89&lt;$AG$8,0,1)</f>
        <v>0</v>
      </c>
      <c r="AG89" s="61" t="str">
        <f t="shared" si="4"/>
        <v>CUMPLIDA</v>
      </c>
      <c r="AH89" s="61" t="str">
        <f t="shared" si="5"/>
        <v>CUMPLIDA</v>
      </c>
      <c r="AI89" s="51" t="s">
        <v>123</v>
      </c>
      <c r="AJ89" s="55" t="s">
        <v>109</v>
      </c>
      <c r="AK89" s="62">
        <v>42185</v>
      </c>
      <c r="AL89" s="63" t="s">
        <v>70</v>
      </c>
      <c r="AM89" s="64"/>
      <c r="AN89" s="64"/>
      <c r="AO89" s="66"/>
      <c r="AP89" s="67"/>
      <c r="AQ89" s="67"/>
      <c r="AR89" s="67"/>
      <c r="AS89" s="68" t="s">
        <v>73</v>
      </c>
      <c r="AT89" s="68"/>
      <c r="AU89" s="94"/>
      <c r="AV89" s="95"/>
      <c r="AW89" s="23" t="s">
        <v>74</v>
      </c>
    </row>
    <row r="90" spans="1:49" s="96" customFormat="1" ht="187.15" hidden="1" customHeight="1" x14ac:dyDescent="0.25">
      <c r="A90" s="42">
        <v>385</v>
      </c>
      <c r="B90" s="42">
        <v>38</v>
      </c>
      <c r="C90" s="42">
        <v>42</v>
      </c>
      <c r="D90" s="43"/>
      <c r="E90" s="122" t="s">
        <v>681</v>
      </c>
      <c r="F90" s="122" t="s">
        <v>682</v>
      </c>
      <c r="G90" s="122" t="s">
        <v>683</v>
      </c>
      <c r="H90" s="46" t="s">
        <v>684</v>
      </c>
      <c r="I90" s="123" t="s">
        <v>685</v>
      </c>
      <c r="J90" s="123" t="s">
        <v>686</v>
      </c>
      <c r="K90" s="123" t="s">
        <v>686</v>
      </c>
      <c r="L90" s="124">
        <v>6</v>
      </c>
      <c r="M90" s="49">
        <v>41699</v>
      </c>
      <c r="N90" s="49">
        <v>42185</v>
      </c>
      <c r="O90" s="50" t="s">
        <v>677</v>
      </c>
      <c r="P90" s="51" t="s">
        <v>678</v>
      </c>
      <c r="Q90" s="97" t="s">
        <v>152</v>
      </c>
      <c r="R90" s="97" t="s">
        <v>312</v>
      </c>
      <c r="S90" s="97" t="s">
        <v>313</v>
      </c>
      <c r="T90" s="51" t="s">
        <v>83</v>
      </c>
      <c r="U90" s="53" t="s">
        <v>571</v>
      </c>
      <c r="V90" s="93">
        <v>6</v>
      </c>
      <c r="W90" s="55">
        <f t="shared" si="3"/>
        <v>1</v>
      </c>
      <c r="X90" s="57"/>
      <c r="Y90" s="57"/>
      <c r="Z90" s="58"/>
      <c r="AA90" s="57"/>
      <c r="AB90" s="58"/>
      <c r="AC90" s="57"/>
      <c r="AD90" s="59" t="s">
        <v>565</v>
      </c>
      <c r="AE90" s="60">
        <f>IF(W90=100%,2,0)</f>
        <v>2</v>
      </c>
      <c r="AF90" s="60">
        <f>IF(N90&lt;$AG$8,0,1)</f>
        <v>0</v>
      </c>
      <c r="AG90" s="61" t="str">
        <f t="shared" si="4"/>
        <v>CUMPLIDA</v>
      </c>
      <c r="AH90" s="61" t="str">
        <f t="shared" si="5"/>
        <v>CUMPLIDA</v>
      </c>
      <c r="AI90" s="51" t="s">
        <v>123</v>
      </c>
      <c r="AJ90" s="55" t="s">
        <v>109</v>
      </c>
      <c r="AK90" s="62">
        <v>42185</v>
      </c>
      <c r="AL90" s="63" t="s">
        <v>70</v>
      </c>
      <c r="AM90" s="64"/>
      <c r="AN90" s="64"/>
      <c r="AO90" s="66"/>
      <c r="AP90" s="67"/>
      <c r="AQ90" s="67"/>
      <c r="AR90" s="67"/>
      <c r="AS90" s="68" t="s">
        <v>73</v>
      </c>
      <c r="AT90" s="68"/>
      <c r="AU90" s="63"/>
      <c r="AV90" s="68"/>
      <c r="AW90" s="23" t="s">
        <v>74</v>
      </c>
    </row>
    <row r="91" spans="1:49" s="23" customFormat="1" ht="334.5" customHeight="1" x14ac:dyDescent="0.25">
      <c r="A91" s="69">
        <v>388</v>
      </c>
      <c r="B91" s="69">
        <v>41</v>
      </c>
      <c r="C91" s="42">
        <v>45</v>
      </c>
      <c r="D91" s="43"/>
      <c r="E91" s="115" t="s">
        <v>687</v>
      </c>
      <c r="F91" s="113" t="s">
        <v>688</v>
      </c>
      <c r="G91" s="113" t="s">
        <v>689</v>
      </c>
      <c r="H91" s="113" t="s">
        <v>690</v>
      </c>
      <c r="I91" s="113" t="s">
        <v>691</v>
      </c>
      <c r="J91" s="113" t="s">
        <v>692</v>
      </c>
      <c r="K91" s="113" t="s">
        <v>692</v>
      </c>
      <c r="L91" s="133">
        <v>7</v>
      </c>
      <c r="M91" s="75">
        <v>41640</v>
      </c>
      <c r="N91" s="75">
        <v>42735</v>
      </c>
      <c r="O91" s="76" t="s">
        <v>677</v>
      </c>
      <c r="P91" s="77" t="s">
        <v>678</v>
      </c>
      <c r="Q91" s="91" t="s">
        <v>152</v>
      </c>
      <c r="R91" s="91" t="s">
        <v>152</v>
      </c>
      <c r="S91" s="91" t="s">
        <v>280</v>
      </c>
      <c r="T91" s="134" t="s">
        <v>152</v>
      </c>
      <c r="U91" s="78" t="s">
        <v>122</v>
      </c>
      <c r="V91" s="92">
        <v>7</v>
      </c>
      <c r="W91" s="80">
        <f t="shared" si="3"/>
        <v>1</v>
      </c>
      <c r="X91" s="57"/>
      <c r="Y91" s="57"/>
      <c r="Z91" s="58"/>
      <c r="AA91" s="57"/>
      <c r="AB91" s="58"/>
      <c r="AC91" s="57"/>
      <c r="AD91" s="81" t="s">
        <v>565</v>
      </c>
      <c r="AE91" s="60">
        <f>IF(W91=100%,2,0)</f>
        <v>2</v>
      </c>
      <c r="AF91" s="60">
        <f>IF(N91&lt;$AG$8,0,1)</f>
        <v>0</v>
      </c>
      <c r="AG91" s="61" t="str">
        <f t="shared" si="4"/>
        <v>CUMPLIDA</v>
      </c>
      <c r="AH91" s="61" t="str">
        <f t="shared" si="5"/>
        <v>CUMPLIDA</v>
      </c>
      <c r="AI91" s="77" t="s">
        <v>123</v>
      </c>
      <c r="AJ91" s="80"/>
      <c r="AK91" s="82">
        <v>42004</v>
      </c>
      <c r="AL91" s="83" t="s">
        <v>118</v>
      </c>
      <c r="AM91" s="85"/>
      <c r="AN91" s="84" t="s">
        <v>693</v>
      </c>
      <c r="AO91" s="85" t="s">
        <v>72</v>
      </c>
      <c r="AP91" s="86" t="s">
        <v>694</v>
      </c>
      <c r="AQ91" s="67" t="s">
        <v>207</v>
      </c>
      <c r="AR91" s="86" t="s">
        <v>208</v>
      </c>
      <c r="AS91" s="87" t="s">
        <v>89</v>
      </c>
      <c r="AT91" s="88" t="s">
        <v>90</v>
      </c>
      <c r="AU91" s="83" t="s">
        <v>142</v>
      </c>
      <c r="AV91" s="83" t="s">
        <v>695</v>
      </c>
      <c r="AW91" s="87" t="s">
        <v>74</v>
      </c>
    </row>
    <row r="92" spans="1:49" s="96" customFormat="1" ht="129.6" hidden="1" customHeight="1" x14ac:dyDescent="0.25">
      <c r="A92" s="42">
        <v>389</v>
      </c>
      <c r="B92" s="42">
        <v>42</v>
      </c>
      <c r="C92" s="42">
        <v>46</v>
      </c>
      <c r="D92" s="43"/>
      <c r="E92" s="122" t="s">
        <v>696</v>
      </c>
      <c r="F92" s="122" t="s">
        <v>697</v>
      </c>
      <c r="G92" s="122" t="s">
        <v>698</v>
      </c>
      <c r="H92" s="46" t="s">
        <v>699</v>
      </c>
      <c r="I92" s="123"/>
      <c r="J92" s="123" t="s">
        <v>700</v>
      </c>
      <c r="K92" s="123" t="s">
        <v>700</v>
      </c>
      <c r="L92" s="124">
        <v>5</v>
      </c>
      <c r="M92" s="49">
        <v>41699</v>
      </c>
      <c r="N92" s="49">
        <v>42185</v>
      </c>
      <c r="O92" s="50" t="s">
        <v>677</v>
      </c>
      <c r="P92" s="51" t="s">
        <v>678</v>
      </c>
      <c r="Q92" s="97" t="s">
        <v>152</v>
      </c>
      <c r="R92" s="97" t="s">
        <v>545</v>
      </c>
      <c r="S92" s="97" t="s">
        <v>546</v>
      </c>
      <c r="T92" s="51" t="s">
        <v>83</v>
      </c>
      <c r="U92" s="53" t="s">
        <v>67</v>
      </c>
      <c r="V92" s="93">
        <v>5</v>
      </c>
      <c r="W92" s="55">
        <f t="shared" si="3"/>
        <v>1</v>
      </c>
      <c r="X92" s="57"/>
      <c r="Y92" s="57"/>
      <c r="Z92" s="58"/>
      <c r="AA92" s="57"/>
      <c r="AB92" s="58"/>
      <c r="AC92" s="57"/>
      <c r="AD92" s="59" t="s">
        <v>565</v>
      </c>
      <c r="AE92" s="60">
        <f>IF(W92=100%,2,0)</f>
        <v>2</v>
      </c>
      <c r="AF92" s="60">
        <f>IF(N92&lt;$AG$8,0,1)</f>
        <v>0</v>
      </c>
      <c r="AG92" s="61" t="str">
        <f t="shared" si="4"/>
        <v>CUMPLIDA</v>
      </c>
      <c r="AH92" s="61" t="str">
        <f t="shared" si="5"/>
        <v>CUMPLIDA</v>
      </c>
      <c r="AI92" s="53" t="s">
        <v>67</v>
      </c>
      <c r="AJ92" s="55" t="s">
        <v>109</v>
      </c>
      <c r="AK92" s="62">
        <v>42185</v>
      </c>
      <c r="AL92" s="63" t="s">
        <v>70</v>
      </c>
      <c r="AM92" s="64"/>
      <c r="AN92" s="64"/>
      <c r="AO92" s="66"/>
      <c r="AP92" s="67"/>
      <c r="AQ92" s="67"/>
      <c r="AR92" s="67"/>
      <c r="AS92" s="68" t="s">
        <v>73</v>
      </c>
      <c r="AT92" s="68"/>
      <c r="AU92" s="94"/>
      <c r="AV92" s="95"/>
      <c r="AW92" s="23" t="s">
        <v>74</v>
      </c>
    </row>
    <row r="93" spans="1:49" s="23" customFormat="1" ht="180.75" customHeight="1" x14ac:dyDescent="0.25">
      <c r="A93" s="69">
        <v>390</v>
      </c>
      <c r="B93" s="69">
        <v>43</v>
      </c>
      <c r="C93" s="42">
        <v>47</v>
      </c>
      <c r="D93" s="43"/>
      <c r="E93" s="115" t="s">
        <v>701</v>
      </c>
      <c r="F93" s="113" t="s">
        <v>702</v>
      </c>
      <c r="G93" s="113" t="s">
        <v>673</v>
      </c>
      <c r="H93" s="113" t="s">
        <v>703</v>
      </c>
      <c r="I93" s="113" t="s">
        <v>704</v>
      </c>
      <c r="J93" s="166" t="s">
        <v>705</v>
      </c>
      <c r="K93" s="166" t="s">
        <v>706</v>
      </c>
      <c r="L93" s="167">
        <v>3</v>
      </c>
      <c r="M93" s="146">
        <v>41640</v>
      </c>
      <c r="N93" s="146">
        <v>42735</v>
      </c>
      <c r="O93" s="76" t="s">
        <v>677</v>
      </c>
      <c r="P93" s="77" t="s">
        <v>678</v>
      </c>
      <c r="Q93" s="134" t="s">
        <v>152</v>
      </c>
      <c r="R93" s="134" t="s">
        <v>294</v>
      </c>
      <c r="S93" s="134" t="s">
        <v>339</v>
      </c>
      <c r="T93" s="77" t="s">
        <v>83</v>
      </c>
      <c r="U93" s="78" t="s">
        <v>571</v>
      </c>
      <c r="V93" s="92">
        <v>3</v>
      </c>
      <c r="W93" s="80">
        <f t="shared" si="3"/>
        <v>1</v>
      </c>
      <c r="X93" s="57" t="s">
        <v>295</v>
      </c>
      <c r="Y93" s="57" t="s">
        <v>102</v>
      </c>
      <c r="Z93" s="83" t="s">
        <v>707</v>
      </c>
      <c r="AA93" s="57" t="s">
        <v>708</v>
      </c>
      <c r="AB93" s="83"/>
      <c r="AC93" s="57"/>
      <c r="AD93" s="81" t="s">
        <v>565</v>
      </c>
      <c r="AE93" s="60">
        <f>IF(W93=100%,2,0)</f>
        <v>2</v>
      </c>
      <c r="AF93" s="60">
        <f>IF(N93&lt;$AG$8,0,1)</f>
        <v>0</v>
      </c>
      <c r="AG93" s="61" t="str">
        <f t="shared" si="4"/>
        <v>CUMPLIDA</v>
      </c>
      <c r="AH93" s="61" t="str">
        <f t="shared" si="5"/>
        <v>CUMPLIDA</v>
      </c>
      <c r="AI93" s="77" t="s">
        <v>123</v>
      </c>
      <c r="AJ93" s="80"/>
      <c r="AK93" s="82">
        <v>42004</v>
      </c>
      <c r="AL93" s="83" t="s">
        <v>118</v>
      </c>
      <c r="AM93" s="85"/>
      <c r="AN93" s="84" t="s">
        <v>709</v>
      </c>
      <c r="AO93" s="85" t="s">
        <v>72</v>
      </c>
      <c r="AP93" s="86" t="s">
        <v>710</v>
      </c>
      <c r="AQ93" s="67" t="s">
        <v>207</v>
      </c>
      <c r="AR93" s="86" t="s">
        <v>208</v>
      </c>
      <c r="AS93" s="87" t="s">
        <v>89</v>
      </c>
      <c r="AT93" s="88" t="s">
        <v>90</v>
      </c>
      <c r="AU93" s="83" t="s">
        <v>91</v>
      </c>
      <c r="AV93" s="83" t="s">
        <v>91</v>
      </c>
      <c r="AW93" s="87" t="s">
        <v>74</v>
      </c>
    </row>
    <row r="94" spans="1:49" s="96" customFormat="1" ht="129.6" hidden="1" customHeight="1" x14ac:dyDescent="0.25">
      <c r="A94" s="42">
        <v>391</v>
      </c>
      <c r="B94" s="42">
        <v>44</v>
      </c>
      <c r="C94" s="42">
        <v>48</v>
      </c>
      <c r="D94" s="43"/>
      <c r="E94" s="122" t="s">
        <v>711</v>
      </c>
      <c r="F94" s="122" t="s">
        <v>712</v>
      </c>
      <c r="G94" s="122" t="s">
        <v>713</v>
      </c>
      <c r="H94" s="46" t="s">
        <v>714</v>
      </c>
      <c r="I94" s="122" t="s">
        <v>715</v>
      </c>
      <c r="J94" s="65" t="s">
        <v>716</v>
      </c>
      <c r="K94" s="65" t="s">
        <v>716</v>
      </c>
      <c r="L94" s="63">
        <v>4</v>
      </c>
      <c r="M94" s="49">
        <v>41640</v>
      </c>
      <c r="N94" s="49">
        <v>42185</v>
      </c>
      <c r="O94" s="50" t="s">
        <v>677</v>
      </c>
      <c r="P94" s="51" t="s">
        <v>678</v>
      </c>
      <c r="Q94" s="97" t="s">
        <v>152</v>
      </c>
      <c r="R94" s="97" t="s">
        <v>294</v>
      </c>
      <c r="S94" s="97" t="s">
        <v>154</v>
      </c>
      <c r="T94" s="51" t="s">
        <v>83</v>
      </c>
      <c r="U94" s="53" t="s">
        <v>164</v>
      </c>
      <c r="V94" s="93">
        <v>4</v>
      </c>
      <c r="W94" s="55">
        <f t="shared" si="3"/>
        <v>1</v>
      </c>
      <c r="X94" s="57"/>
      <c r="Y94" s="57"/>
      <c r="Z94" s="58"/>
      <c r="AA94" s="57"/>
      <c r="AB94" s="58"/>
      <c r="AC94" s="57"/>
      <c r="AD94" s="59" t="s">
        <v>565</v>
      </c>
      <c r="AE94" s="60">
        <f>IF(W94=100%,2,0)</f>
        <v>2</v>
      </c>
      <c r="AF94" s="60">
        <f>IF(N94&lt;$AG$8,0,1)</f>
        <v>0</v>
      </c>
      <c r="AG94" s="61" t="str">
        <f t="shared" si="4"/>
        <v>CUMPLIDA</v>
      </c>
      <c r="AH94" s="61" t="str">
        <f t="shared" si="5"/>
        <v>CUMPLIDA</v>
      </c>
      <c r="AI94" s="53" t="s">
        <v>165</v>
      </c>
      <c r="AJ94" s="55" t="s">
        <v>109</v>
      </c>
      <c r="AK94" s="62">
        <v>42185</v>
      </c>
      <c r="AL94" s="63" t="s">
        <v>70</v>
      </c>
      <c r="AM94" s="64"/>
      <c r="AN94" s="64"/>
      <c r="AO94" s="66"/>
      <c r="AP94" s="67"/>
      <c r="AQ94" s="67"/>
      <c r="AR94" s="67"/>
      <c r="AS94" s="68" t="s">
        <v>73</v>
      </c>
      <c r="AT94" s="68"/>
      <c r="AU94" s="94"/>
      <c r="AV94" s="95"/>
      <c r="AW94" s="23" t="s">
        <v>74</v>
      </c>
    </row>
    <row r="95" spans="1:49" s="96" customFormat="1" ht="291" hidden="1" customHeight="1" x14ac:dyDescent="0.25">
      <c r="A95" s="42">
        <v>392</v>
      </c>
      <c r="B95" s="42">
        <v>45</v>
      </c>
      <c r="C95" s="42">
        <v>49</v>
      </c>
      <c r="D95" s="43" t="s">
        <v>717</v>
      </c>
      <c r="E95" s="122" t="s">
        <v>718</v>
      </c>
      <c r="F95" s="122" t="s">
        <v>719</v>
      </c>
      <c r="G95" s="122" t="s">
        <v>720</v>
      </c>
      <c r="H95" s="46" t="s">
        <v>721</v>
      </c>
      <c r="I95" s="123"/>
      <c r="J95" s="123" t="s">
        <v>722</v>
      </c>
      <c r="K95" s="123" t="s">
        <v>722</v>
      </c>
      <c r="L95" s="124">
        <v>5</v>
      </c>
      <c r="M95" s="49">
        <v>41699</v>
      </c>
      <c r="N95" s="49">
        <v>42185</v>
      </c>
      <c r="O95" s="50" t="s">
        <v>677</v>
      </c>
      <c r="P95" s="51" t="s">
        <v>678</v>
      </c>
      <c r="Q95" s="97" t="s">
        <v>152</v>
      </c>
      <c r="R95" s="97" t="s">
        <v>545</v>
      </c>
      <c r="S95" s="97" t="s">
        <v>546</v>
      </c>
      <c r="T95" s="51" t="s">
        <v>83</v>
      </c>
      <c r="U95" s="53" t="s">
        <v>164</v>
      </c>
      <c r="V95" s="93">
        <v>5</v>
      </c>
      <c r="W95" s="55">
        <f t="shared" si="3"/>
        <v>1</v>
      </c>
      <c r="X95" s="57" t="s">
        <v>165</v>
      </c>
      <c r="Y95" s="57" t="s">
        <v>102</v>
      </c>
      <c r="Z95" s="83" t="s">
        <v>723</v>
      </c>
      <c r="AA95" s="57" t="s">
        <v>724</v>
      </c>
      <c r="AB95" s="83"/>
      <c r="AC95" s="57"/>
      <c r="AD95" s="59" t="s">
        <v>565</v>
      </c>
      <c r="AE95" s="60">
        <f>IF(W95=100%,2,0)</f>
        <v>2</v>
      </c>
      <c r="AF95" s="60">
        <f>IF(N95&lt;$AG$8,0,1)</f>
        <v>0</v>
      </c>
      <c r="AG95" s="61" t="str">
        <f t="shared" si="4"/>
        <v>CUMPLIDA</v>
      </c>
      <c r="AH95" s="61" t="str">
        <f t="shared" si="5"/>
        <v>CUMPLIDA</v>
      </c>
      <c r="AI95" s="53" t="s">
        <v>165</v>
      </c>
      <c r="AJ95" s="55" t="s">
        <v>109</v>
      </c>
      <c r="AK95" s="62">
        <v>42185</v>
      </c>
      <c r="AL95" s="63" t="s">
        <v>70</v>
      </c>
      <c r="AM95" s="64"/>
      <c r="AN95" s="64"/>
      <c r="AO95" s="66"/>
      <c r="AP95" s="67"/>
      <c r="AQ95" s="67"/>
      <c r="AR95" s="67"/>
      <c r="AS95" s="68" t="s">
        <v>73</v>
      </c>
      <c r="AT95" s="68"/>
      <c r="AU95" s="63"/>
      <c r="AV95" s="68"/>
      <c r="AW95" s="23" t="s">
        <v>74</v>
      </c>
    </row>
    <row r="96" spans="1:49" s="96" customFormat="1" ht="157.5" hidden="1" customHeight="1" x14ac:dyDescent="0.25">
      <c r="A96" s="42">
        <v>394</v>
      </c>
      <c r="B96" s="42">
        <v>47</v>
      </c>
      <c r="C96" s="42">
        <v>51</v>
      </c>
      <c r="D96" s="43"/>
      <c r="E96" s="122" t="s">
        <v>725</v>
      </c>
      <c r="F96" s="122" t="s">
        <v>726</v>
      </c>
      <c r="G96" s="122" t="s">
        <v>727</v>
      </c>
      <c r="H96" s="122" t="s">
        <v>728</v>
      </c>
      <c r="I96" s="122" t="s">
        <v>729</v>
      </c>
      <c r="J96" s="65" t="s">
        <v>716</v>
      </c>
      <c r="K96" s="65" t="s">
        <v>716</v>
      </c>
      <c r="L96" s="63">
        <v>4</v>
      </c>
      <c r="M96" s="49">
        <v>41640</v>
      </c>
      <c r="N96" s="49">
        <v>42185</v>
      </c>
      <c r="O96" s="50" t="s">
        <v>677</v>
      </c>
      <c r="P96" s="51" t="s">
        <v>678</v>
      </c>
      <c r="Q96" s="97" t="s">
        <v>152</v>
      </c>
      <c r="R96" s="97" t="s">
        <v>294</v>
      </c>
      <c r="S96" s="97" t="s">
        <v>154</v>
      </c>
      <c r="T96" s="51" t="s">
        <v>83</v>
      </c>
      <c r="U96" s="53" t="s">
        <v>67</v>
      </c>
      <c r="V96" s="93">
        <v>4</v>
      </c>
      <c r="W96" s="55">
        <f t="shared" si="3"/>
        <v>1</v>
      </c>
      <c r="X96" s="57"/>
      <c r="Y96" s="57"/>
      <c r="Z96" s="58"/>
      <c r="AA96" s="57"/>
      <c r="AB96" s="58"/>
      <c r="AC96" s="57"/>
      <c r="AD96" s="59" t="s">
        <v>565</v>
      </c>
      <c r="AE96" s="60">
        <f>IF(W96=100%,2,0)</f>
        <v>2</v>
      </c>
      <c r="AF96" s="60">
        <f>IF(N96&lt;$AG$8,0,1)</f>
        <v>0</v>
      </c>
      <c r="AG96" s="61" t="str">
        <f t="shared" si="4"/>
        <v>CUMPLIDA</v>
      </c>
      <c r="AH96" s="61" t="str">
        <f t="shared" si="5"/>
        <v>CUMPLIDA</v>
      </c>
      <c r="AI96" s="53" t="s">
        <v>67</v>
      </c>
      <c r="AJ96" s="55" t="s">
        <v>109</v>
      </c>
      <c r="AK96" s="62">
        <v>42185</v>
      </c>
      <c r="AL96" s="63" t="s">
        <v>70</v>
      </c>
      <c r="AM96" s="64"/>
      <c r="AN96" s="64"/>
      <c r="AO96" s="66"/>
      <c r="AP96" s="67"/>
      <c r="AQ96" s="67"/>
      <c r="AR96" s="67"/>
      <c r="AS96" s="68" t="s">
        <v>73</v>
      </c>
      <c r="AT96" s="68"/>
      <c r="AU96" s="63"/>
      <c r="AV96" s="68"/>
      <c r="AW96" s="23" t="s">
        <v>74</v>
      </c>
    </row>
    <row r="97" spans="1:49" s="96" customFormat="1" ht="115.15" hidden="1" customHeight="1" x14ac:dyDescent="0.25">
      <c r="A97" s="42">
        <v>397</v>
      </c>
      <c r="B97" s="42">
        <v>50</v>
      </c>
      <c r="C97" s="42">
        <v>54</v>
      </c>
      <c r="D97" s="43" t="s">
        <v>730</v>
      </c>
      <c r="E97" s="122" t="s">
        <v>731</v>
      </c>
      <c r="F97" s="122" t="s">
        <v>732</v>
      </c>
      <c r="G97" s="122" t="s">
        <v>733</v>
      </c>
      <c r="H97" s="46" t="s">
        <v>275</v>
      </c>
      <c r="I97" s="46"/>
      <c r="J97" s="123" t="s">
        <v>734</v>
      </c>
      <c r="K97" s="123" t="s">
        <v>734</v>
      </c>
      <c r="L97" s="124">
        <v>5</v>
      </c>
      <c r="M97" s="49">
        <v>41699</v>
      </c>
      <c r="N97" s="49">
        <v>42124</v>
      </c>
      <c r="O97" s="50" t="s">
        <v>364</v>
      </c>
      <c r="P97" s="51" t="s">
        <v>365</v>
      </c>
      <c r="Q97" s="97" t="s">
        <v>152</v>
      </c>
      <c r="R97" s="97" t="s">
        <v>294</v>
      </c>
      <c r="S97" s="97" t="s">
        <v>154</v>
      </c>
      <c r="T97" s="51" t="s">
        <v>83</v>
      </c>
      <c r="U97" s="53" t="s">
        <v>84</v>
      </c>
      <c r="V97" s="93">
        <v>5</v>
      </c>
      <c r="W97" s="55">
        <f t="shared" si="3"/>
        <v>1</v>
      </c>
      <c r="X97" s="57"/>
      <c r="Y97" s="57"/>
      <c r="Z97" s="58"/>
      <c r="AA97" s="57"/>
      <c r="AB97" s="58"/>
      <c r="AC97" s="57"/>
      <c r="AD97" s="59" t="s">
        <v>565</v>
      </c>
      <c r="AE97" s="60">
        <f>IF(W97=100%,2,0)</f>
        <v>2</v>
      </c>
      <c r="AF97" s="60">
        <f>IF(N97&lt;$AG$8,0,1)</f>
        <v>0</v>
      </c>
      <c r="AG97" s="61" t="str">
        <f t="shared" si="4"/>
        <v>CUMPLIDA</v>
      </c>
      <c r="AH97" s="61" t="str">
        <f t="shared" si="5"/>
        <v>CUMPLIDA</v>
      </c>
      <c r="AI97" s="53" t="s">
        <v>84</v>
      </c>
      <c r="AJ97" s="55" t="s">
        <v>109</v>
      </c>
      <c r="AK97" s="62">
        <v>42004</v>
      </c>
      <c r="AL97" s="63" t="s">
        <v>118</v>
      </c>
      <c r="AM97" s="64"/>
      <c r="AN97" s="64"/>
      <c r="AO97" s="66"/>
      <c r="AP97" s="67"/>
      <c r="AQ97" s="67"/>
      <c r="AR97" s="67"/>
      <c r="AS97" s="68" t="s">
        <v>73</v>
      </c>
      <c r="AT97" s="68"/>
      <c r="AU97" s="63"/>
      <c r="AV97" s="68"/>
      <c r="AW97" s="23" t="s">
        <v>74</v>
      </c>
    </row>
    <row r="98" spans="1:49" s="96" customFormat="1" ht="116.25" hidden="1" customHeight="1" x14ac:dyDescent="0.25">
      <c r="A98" s="42">
        <v>399</v>
      </c>
      <c r="B98" s="42">
        <v>52</v>
      </c>
      <c r="C98" s="42">
        <v>56</v>
      </c>
      <c r="D98" s="43"/>
      <c r="E98" s="122" t="s">
        <v>735</v>
      </c>
      <c r="F98" s="122" t="s">
        <v>736</v>
      </c>
      <c r="G98" s="122" t="s">
        <v>737</v>
      </c>
      <c r="H98" s="46" t="s">
        <v>738</v>
      </c>
      <c r="I98" s="46"/>
      <c r="J98" s="123" t="s">
        <v>739</v>
      </c>
      <c r="K98" s="123" t="s">
        <v>739</v>
      </c>
      <c r="L98" s="124">
        <v>7</v>
      </c>
      <c r="M98" s="49">
        <v>41699</v>
      </c>
      <c r="N98" s="49">
        <v>42124</v>
      </c>
      <c r="O98" s="50" t="s">
        <v>364</v>
      </c>
      <c r="P98" s="51" t="s">
        <v>365</v>
      </c>
      <c r="Q98" s="97" t="s">
        <v>152</v>
      </c>
      <c r="R98" s="97" t="s">
        <v>294</v>
      </c>
      <c r="S98" s="97" t="s">
        <v>154</v>
      </c>
      <c r="T98" s="51" t="s">
        <v>83</v>
      </c>
      <c r="U98" s="53" t="s">
        <v>67</v>
      </c>
      <c r="V98" s="93">
        <v>7</v>
      </c>
      <c r="W98" s="55">
        <f t="shared" si="3"/>
        <v>1</v>
      </c>
      <c r="X98" s="57"/>
      <c r="Y98" s="57"/>
      <c r="Z98" s="58"/>
      <c r="AA98" s="57"/>
      <c r="AB98" s="58"/>
      <c r="AC98" s="57"/>
      <c r="AD98" s="59" t="s">
        <v>565</v>
      </c>
      <c r="AE98" s="60">
        <f>IF(W98=100%,2,0)</f>
        <v>2</v>
      </c>
      <c r="AF98" s="60">
        <f>IF(N98&lt;$AG$8,0,1)</f>
        <v>0</v>
      </c>
      <c r="AG98" s="61" t="str">
        <f t="shared" si="4"/>
        <v>CUMPLIDA</v>
      </c>
      <c r="AH98" s="61" t="str">
        <f t="shared" si="5"/>
        <v>CUMPLIDA</v>
      </c>
      <c r="AI98" s="53" t="s">
        <v>67</v>
      </c>
      <c r="AJ98" s="55" t="s">
        <v>109</v>
      </c>
      <c r="AK98" s="62">
        <v>42004</v>
      </c>
      <c r="AL98" s="63" t="s">
        <v>118</v>
      </c>
      <c r="AM98" s="64"/>
      <c r="AN98" s="64"/>
      <c r="AO98" s="66"/>
      <c r="AP98" s="67"/>
      <c r="AQ98" s="67"/>
      <c r="AR98" s="67"/>
      <c r="AS98" s="68" t="s">
        <v>73</v>
      </c>
      <c r="AT98" s="68"/>
      <c r="AU98" s="63"/>
      <c r="AV98" s="68"/>
      <c r="AW98" s="23" t="s">
        <v>74</v>
      </c>
    </row>
    <row r="99" spans="1:49" s="96" customFormat="1" ht="72" hidden="1" customHeight="1" x14ac:dyDescent="0.25">
      <c r="A99" s="42">
        <v>400</v>
      </c>
      <c r="B99" s="42">
        <v>53</v>
      </c>
      <c r="C99" s="42">
        <v>57</v>
      </c>
      <c r="D99" s="43"/>
      <c r="E99" s="122" t="s">
        <v>740</v>
      </c>
      <c r="F99" s="122" t="s">
        <v>741</v>
      </c>
      <c r="G99" s="122" t="s">
        <v>742</v>
      </c>
      <c r="H99" s="46" t="s">
        <v>743</v>
      </c>
      <c r="I99" s="46" t="s">
        <v>744</v>
      </c>
      <c r="J99" s="47" t="s">
        <v>745</v>
      </c>
      <c r="K99" s="47" t="s">
        <v>745</v>
      </c>
      <c r="L99" s="124">
        <v>3</v>
      </c>
      <c r="M99" s="49">
        <v>41699</v>
      </c>
      <c r="N99" s="49">
        <v>41820</v>
      </c>
      <c r="O99" s="50" t="s">
        <v>364</v>
      </c>
      <c r="P99" s="51" t="s">
        <v>365</v>
      </c>
      <c r="Q99" s="52" t="s">
        <v>152</v>
      </c>
      <c r="R99" s="52" t="s">
        <v>152</v>
      </c>
      <c r="S99" s="52" t="s">
        <v>417</v>
      </c>
      <c r="T99" s="97" t="s">
        <v>152</v>
      </c>
      <c r="U99" s="53" t="s">
        <v>84</v>
      </c>
      <c r="V99" s="93">
        <v>3</v>
      </c>
      <c r="W99" s="55">
        <f t="shared" si="3"/>
        <v>1</v>
      </c>
      <c r="X99" s="57"/>
      <c r="Y99" s="57"/>
      <c r="Z99" s="58"/>
      <c r="AA99" s="57"/>
      <c r="AB99" s="58"/>
      <c r="AC99" s="57"/>
      <c r="AD99" s="59" t="s">
        <v>565</v>
      </c>
      <c r="AE99" s="60">
        <f>IF(W99=100%,2,0)</f>
        <v>2</v>
      </c>
      <c r="AF99" s="60">
        <f>IF(N99&lt;$AG$8,0,1)</f>
        <v>0</v>
      </c>
      <c r="AG99" s="61" t="str">
        <f t="shared" si="4"/>
        <v>CUMPLIDA</v>
      </c>
      <c r="AH99" s="61" t="str">
        <f t="shared" si="5"/>
        <v>CUMPLIDA</v>
      </c>
      <c r="AI99" s="53" t="s">
        <v>84</v>
      </c>
      <c r="AJ99" s="55" t="s">
        <v>109</v>
      </c>
      <c r="AK99" s="62">
        <v>42004</v>
      </c>
      <c r="AL99" s="63" t="s">
        <v>118</v>
      </c>
      <c r="AM99" s="64"/>
      <c r="AN99" s="64"/>
      <c r="AO99" s="66"/>
      <c r="AP99" s="67"/>
      <c r="AQ99" s="67"/>
      <c r="AR99" s="67"/>
      <c r="AS99" s="68" t="s">
        <v>73</v>
      </c>
      <c r="AT99" s="68"/>
      <c r="AU99" s="63"/>
      <c r="AV99" s="68"/>
      <c r="AW99" s="23" t="s">
        <v>74</v>
      </c>
    </row>
    <row r="100" spans="1:49" s="96" customFormat="1" ht="187.15" hidden="1" customHeight="1" x14ac:dyDescent="0.25">
      <c r="A100" s="42">
        <v>404</v>
      </c>
      <c r="B100" s="42">
        <v>57</v>
      </c>
      <c r="C100" s="42">
        <v>62</v>
      </c>
      <c r="D100" s="43" t="s">
        <v>746</v>
      </c>
      <c r="E100" s="122" t="s">
        <v>747</v>
      </c>
      <c r="F100" s="122" t="s">
        <v>748</v>
      </c>
      <c r="G100" s="122" t="s">
        <v>749</v>
      </c>
      <c r="H100" s="46" t="s">
        <v>750</v>
      </c>
      <c r="I100" s="46" t="s">
        <v>751</v>
      </c>
      <c r="J100" s="47" t="s">
        <v>752</v>
      </c>
      <c r="K100" s="47" t="s">
        <v>752</v>
      </c>
      <c r="L100" s="124">
        <v>5</v>
      </c>
      <c r="M100" s="49">
        <v>41699</v>
      </c>
      <c r="N100" s="49">
        <v>42185</v>
      </c>
      <c r="O100" s="50" t="s">
        <v>364</v>
      </c>
      <c r="P100" s="51" t="s">
        <v>365</v>
      </c>
      <c r="Q100" s="52" t="s">
        <v>65</v>
      </c>
      <c r="R100" s="52" t="s">
        <v>65</v>
      </c>
      <c r="S100" s="52" t="s">
        <v>99</v>
      </c>
      <c r="T100" s="52" t="s">
        <v>65</v>
      </c>
      <c r="U100" s="53" t="s">
        <v>67</v>
      </c>
      <c r="V100" s="93">
        <v>5</v>
      </c>
      <c r="W100" s="55">
        <f t="shared" si="3"/>
        <v>1</v>
      </c>
      <c r="X100" s="57"/>
      <c r="Y100" s="57"/>
      <c r="Z100" s="58"/>
      <c r="AA100" s="57"/>
      <c r="AB100" s="58"/>
      <c r="AC100" s="57"/>
      <c r="AD100" s="59" t="s">
        <v>565</v>
      </c>
      <c r="AE100" s="60">
        <f>IF(W100=100%,2,0)</f>
        <v>2</v>
      </c>
      <c r="AF100" s="60">
        <f>IF(N100&lt;$AG$8,0,1)</f>
        <v>0</v>
      </c>
      <c r="AG100" s="61" t="str">
        <f t="shared" si="4"/>
        <v>CUMPLIDA</v>
      </c>
      <c r="AH100" s="61" t="str">
        <f t="shared" si="5"/>
        <v>CUMPLIDA</v>
      </c>
      <c r="AI100" s="53" t="s">
        <v>67</v>
      </c>
      <c r="AJ100" s="55" t="s">
        <v>109</v>
      </c>
      <c r="AK100" s="62">
        <v>42004</v>
      </c>
      <c r="AL100" s="63" t="s">
        <v>118</v>
      </c>
      <c r="AM100" s="64"/>
      <c r="AN100" s="64"/>
      <c r="AO100" s="66"/>
      <c r="AP100" s="67"/>
      <c r="AQ100" s="67"/>
      <c r="AR100" s="67"/>
      <c r="AS100" s="68" t="s">
        <v>73</v>
      </c>
      <c r="AT100" s="68"/>
      <c r="AU100" s="63"/>
      <c r="AV100" s="68"/>
      <c r="AW100" s="23" t="s">
        <v>74</v>
      </c>
    </row>
    <row r="101" spans="1:49" s="96" customFormat="1" ht="100.9" hidden="1" customHeight="1" x14ac:dyDescent="0.25">
      <c r="A101" s="42">
        <v>408</v>
      </c>
      <c r="B101" s="42">
        <v>61</v>
      </c>
      <c r="C101" s="42">
        <v>66</v>
      </c>
      <c r="D101" s="43"/>
      <c r="E101" s="122" t="s">
        <v>753</v>
      </c>
      <c r="F101" s="122" t="s">
        <v>754</v>
      </c>
      <c r="G101" s="122" t="s">
        <v>755</v>
      </c>
      <c r="H101" s="46" t="s">
        <v>756</v>
      </c>
      <c r="I101" s="46" t="s">
        <v>757</v>
      </c>
      <c r="J101" s="47" t="s">
        <v>758</v>
      </c>
      <c r="K101" s="47" t="s">
        <v>758</v>
      </c>
      <c r="L101" s="48">
        <v>5</v>
      </c>
      <c r="M101" s="49">
        <v>41699</v>
      </c>
      <c r="N101" s="49">
        <v>41851</v>
      </c>
      <c r="O101" s="50" t="s">
        <v>364</v>
      </c>
      <c r="P101" s="51" t="s">
        <v>365</v>
      </c>
      <c r="Q101" s="52" t="s">
        <v>65</v>
      </c>
      <c r="R101" s="52" t="s">
        <v>65</v>
      </c>
      <c r="S101" s="52" t="s">
        <v>99</v>
      </c>
      <c r="T101" s="52" t="s">
        <v>65</v>
      </c>
      <c r="U101" s="53" t="s">
        <v>84</v>
      </c>
      <c r="V101" s="93">
        <v>5</v>
      </c>
      <c r="W101" s="55">
        <f t="shared" si="3"/>
        <v>1</v>
      </c>
      <c r="X101" s="57"/>
      <c r="Y101" s="57"/>
      <c r="Z101" s="58"/>
      <c r="AA101" s="57"/>
      <c r="AB101" s="58"/>
      <c r="AC101" s="57"/>
      <c r="AD101" s="59" t="s">
        <v>565</v>
      </c>
      <c r="AE101" s="60">
        <f>IF(W101=100%,2,0)</f>
        <v>2</v>
      </c>
      <c r="AF101" s="60">
        <f>IF(N101&lt;$AG$8,0,1)</f>
        <v>0</v>
      </c>
      <c r="AG101" s="61" t="str">
        <f t="shared" si="4"/>
        <v>CUMPLIDA</v>
      </c>
      <c r="AH101" s="61" t="str">
        <f t="shared" si="5"/>
        <v>CUMPLIDA</v>
      </c>
      <c r="AI101" s="53" t="s">
        <v>84</v>
      </c>
      <c r="AJ101" s="55" t="s">
        <v>109</v>
      </c>
      <c r="AK101" s="62">
        <v>42004</v>
      </c>
      <c r="AL101" s="63" t="s">
        <v>118</v>
      </c>
      <c r="AM101" s="64"/>
      <c r="AN101" s="64"/>
      <c r="AO101" s="66"/>
      <c r="AP101" s="67"/>
      <c r="AQ101" s="67"/>
      <c r="AR101" s="67"/>
      <c r="AS101" s="68" t="s">
        <v>73</v>
      </c>
      <c r="AT101" s="68"/>
      <c r="AU101" s="63"/>
      <c r="AV101" s="68"/>
      <c r="AW101" s="23" t="s">
        <v>74</v>
      </c>
    </row>
    <row r="102" spans="1:49" s="96" customFormat="1" ht="129.6" hidden="1" customHeight="1" x14ac:dyDescent="0.25">
      <c r="A102" s="42">
        <v>409</v>
      </c>
      <c r="B102" s="42">
        <v>62</v>
      </c>
      <c r="C102" s="42">
        <v>67</v>
      </c>
      <c r="D102" s="43"/>
      <c r="E102" s="122" t="s">
        <v>759</v>
      </c>
      <c r="F102" s="122" t="s">
        <v>760</v>
      </c>
      <c r="G102" s="122" t="s">
        <v>761</v>
      </c>
      <c r="H102" s="122" t="s">
        <v>762</v>
      </c>
      <c r="I102" s="122" t="s">
        <v>763</v>
      </c>
      <c r="J102" s="122" t="s">
        <v>764</v>
      </c>
      <c r="K102" s="122" t="s">
        <v>764</v>
      </c>
      <c r="L102" s="107">
        <v>7</v>
      </c>
      <c r="M102" s="49">
        <v>41699</v>
      </c>
      <c r="N102" s="49">
        <v>42094</v>
      </c>
      <c r="O102" s="50" t="s">
        <v>765</v>
      </c>
      <c r="P102" s="51" t="s">
        <v>766</v>
      </c>
      <c r="Q102" s="52" t="s">
        <v>65</v>
      </c>
      <c r="R102" s="52" t="s">
        <v>65</v>
      </c>
      <c r="S102" s="52" t="s">
        <v>99</v>
      </c>
      <c r="T102" s="52" t="s">
        <v>65</v>
      </c>
      <c r="U102" s="53" t="s">
        <v>67</v>
      </c>
      <c r="V102" s="93">
        <v>7</v>
      </c>
      <c r="W102" s="55">
        <f t="shared" si="3"/>
        <v>1</v>
      </c>
      <c r="X102" s="57"/>
      <c r="Y102" s="57"/>
      <c r="Z102" s="58"/>
      <c r="AA102" s="57"/>
      <c r="AB102" s="58"/>
      <c r="AC102" s="57"/>
      <c r="AD102" s="59" t="s">
        <v>565</v>
      </c>
      <c r="AE102" s="60">
        <f>IF(W102=100%,2,0)</f>
        <v>2</v>
      </c>
      <c r="AF102" s="60">
        <f>IF(N102&lt;$AG$8,0,1)</f>
        <v>0</v>
      </c>
      <c r="AG102" s="61" t="str">
        <f t="shared" si="4"/>
        <v>CUMPLIDA</v>
      </c>
      <c r="AH102" s="61" t="str">
        <f t="shared" si="5"/>
        <v>CUMPLIDA</v>
      </c>
      <c r="AI102" s="53" t="s">
        <v>67</v>
      </c>
      <c r="AJ102" s="55" t="s">
        <v>109</v>
      </c>
      <c r="AK102" s="62">
        <v>42004</v>
      </c>
      <c r="AL102" s="63" t="s">
        <v>118</v>
      </c>
      <c r="AM102" s="64"/>
      <c r="AN102" s="64"/>
      <c r="AO102" s="66"/>
      <c r="AP102" s="67"/>
      <c r="AQ102" s="67"/>
      <c r="AR102" s="67"/>
      <c r="AS102" s="68" t="s">
        <v>73</v>
      </c>
      <c r="AT102" s="68"/>
      <c r="AU102" s="63"/>
      <c r="AV102" s="68"/>
      <c r="AW102" s="23" t="s">
        <v>74</v>
      </c>
    </row>
    <row r="103" spans="1:49" s="96" customFormat="1" ht="162" hidden="1" customHeight="1" x14ac:dyDescent="0.25">
      <c r="A103" s="42">
        <v>410</v>
      </c>
      <c r="B103" s="42">
        <v>63</v>
      </c>
      <c r="C103" s="42">
        <v>68</v>
      </c>
      <c r="D103" s="43"/>
      <c r="E103" s="122" t="s">
        <v>767</v>
      </c>
      <c r="F103" s="122" t="s">
        <v>768</v>
      </c>
      <c r="G103" s="122" t="s">
        <v>769</v>
      </c>
      <c r="H103" s="122" t="s">
        <v>770</v>
      </c>
      <c r="I103" s="122" t="s">
        <v>763</v>
      </c>
      <c r="J103" s="122" t="s">
        <v>771</v>
      </c>
      <c r="K103" s="122" t="s">
        <v>771</v>
      </c>
      <c r="L103" s="48">
        <v>7</v>
      </c>
      <c r="M103" s="49">
        <v>41699</v>
      </c>
      <c r="N103" s="49">
        <v>42094</v>
      </c>
      <c r="O103" s="50" t="s">
        <v>765</v>
      </c>
      <c r="P103" s="51" t="s">
        <v>766</v>
      </c>
      <c r="Q103" s="52" t="s">
        <v>65</v>
      </c>
      <c r="R103" s="52" t="s">
        <v>65</v>
      </c>
      <c r="S103" s="52" t="s">
        <v>99</v>
      </c>
      <c r="T103" s="52" t="s">
        <v>65</v>
      </c>
      <c r="U103" s="53" t="s">
        <v>164</v>
      </c>
      <c r="V103" s="93">
        <v>7</v>
      </c>
      <c r="W103" s="55">
        <f t="shared" si="3"/>
        <v>1</v>
      </c>
      <c r="X103" s="57"/>
      <c r="Y103" s="57"/>
      <c r="Z103" s="58"/>
      <c r="AA103" s="57"/>
      <c r="AB103" s="58"/>
      <c r="AC103" s="57"/>
      <c r="AD103" s="168" t="s">
        <v>565</v>
      </c>
      <c r="AE103" s="60">
        <f>IF(W103=100%,2,0)</f>
        <v>2</v>
      </c>
      <c r="AF103" s="60">
        <f>IF(N103&lt;$AG$8,0,1)</f>
        <v>0</v>
      </c>
      <c r="AG103" s="61" t="str">
        <f t="shared" si="4"/>
        <v>CUMPLIDA</v>
      </c>
      <c r="AH103" s="61" t="str">
        <f t="shared" si="5"/>
        <v>CUMPLIDA</v>
      </c>
      <c r="AI103" s="53" t="s">
        <v>165</v>
      </c>
      <c r="AJ103" s="55" t="s">
        <v>109</v>
      </c>
      <c r="AK103" s="62">
        <v>42004</v>
      </c>
      <c r="AL103" s="63" t="s">
        <v>118</v>
      </c>
      <c r="AM103" s="64"/>
      <c r="AN103" s="64"/>
      <c r="AO103" s="66"/>
      <c r="AP103" s="67"/>
      <c r="AQ103" s="67"/>
      <c r="AR103" s="67"/>
      <c r="AS103" s="68" t="s">
        <v>73</v>
      </c>
      <c r="AT103" s="68"/>
      <c r="AU103" s="63"/>
      <c r="AV103" s="68"/>
      <c r="AW103" s="23" t="s">
        <v>74</v>
      </c>
    </row>
    <row r="104" spans="1:49" s="96" customFormat="1" ht="100.9" hidden="1" customHeight="1" x14ac:dyDescent="0.25">
      <c r="A104" s="42">
        <v>411</v>
      </c>
      <c r="B104" s="42">
        <v>64</v>
      </c>
      <c r="C104" s="42">
        <v>69</v>
      </c>
      <c r="D104" s="43"/>
      <c r="E104" s="122" t="s">
        <v>772</v>
      </c>
      <c r="F104" s="122" t="s">
        <v>773</v>
      </c>
      <c r="G104" s="122" t="s">
        <v>774</v>
      </c>
      <c r="H104" s="122" t="s">
        <v>775</v>
      </c>
      <c r="I104" s="122" t="s">
        <v>776</v>
      </c>
      <c r="J104" s="122" t="s">
        <v>777</v>
      </c>
      <c r="K104" s="122" t="s">
        <v>777</v>
      </c>
      <c r="L104" s="124">
        <v>5</v>
      </c>
      <c r="M104" s="49">
        <v>41699</v>
      </c>
      <c r="N104" s="49">
        <v>41820</v>
      </c>
      <c r="O104" s="50" t="s">
        <v>765</v>
      </c>
      <c r="P104" s="51" t="s">
        <v>766</v>
      </c>
      <c r="Q104" s="52" t="s">
        <v>65</v>
      </c>
      <c r="R104" s="52" t="s">
        <v>65</v>
      </c>
      <c r="S104" s="52" t="s">
        <v>99</v>
      </c>
      <c r="T104" s="52" t="s">
        <v>65</v>
      </c>
      <c r="U104" s="53" t="s">
        <v>67</v>
      </c>
      <c r="V104" s="93">
        <v>5</v>
      </c>
      <c r="W104" s="55">
        <f t="shared" si="3"/>
        <v>1</v>
      </c>
      <c r="X104" s="57"/>
      <c r="Y104" s="57"/>
      <c r="Z104" s="58"/>
      <c r="AA104" s="57"/>
      <c r="AB104" s="58"/>
      <c r="AC104" s="57"/>
      <c r="AD104" s="59" t="s">
        <v>565</v>
      </c>
      <c r="AE104" s="60">
        <f>IF(W104=100%,2,0)</f>
        <v>2</v>
      </c>
      <c r="AF104" s="60">
        <f>IF(N104&lt;$AG$8,0,1)</f>
        <v>0</v>
      </c>
      <c r="AG104" s="61" t="str">
        <f t="shared" si="4"/>
        <v>CUMPLIDA</v>
      </c>
      <c r="AH104" s="61" t="str">
        <f t="shared" si="5"/>
        <v>CUMPLIDA</v>
      </c>
      <c r="AI104" s="53" t="s">
        <v>67</v>
      </c>
      <c r="AJ104" s="55" t="s">
        <v>109</v>
      </c>
      <c r="AK104" s="62">
        <v>42004</v>
      </c>
      <c r="AL104" s="63" t="s">
        <v>118</v>
      </c>
      <c r="AM104" s="64"/>
      <c r="AN104" s="64"/>
      <c r="AO104" s="66"/>
      <c r="AP104" s="67"/>
      <c r="AQ104" s="67"/>
      <c r="AR104" s="67"/>
      <c r="AS104" s="68" t="s">
        <v>73</v>
      </c>
      <c r="AT104" s="68"/>
      <c r="AU104" s="63"/>
      <c r="AV104" s="68"/>
      <c r="AW104" s="23" t="s">
        <v>74</v>
      </c>
    </row>
    <row r="105" spans="1:49" s="23" customFormat="1" ht="187.15" customHeight="1" x14ac:dyDescent="0.25">
      <c r="A105" s="69">
        <v>412</v>
      </c>
      <c r="B105" s="69">
        <v>65</v>
      </c>
      <c r="C105" s="42">
        <v>70</v>
      </c>
      <c r="D105" s="43"/>
      <c r="E105" s="115" t="s">
        <v>778</v>
      </c>
      <c r="F105" s="115" t="s">
        <v>779</v>
      </c>
      <c r="G105" s="115" t="s">
        <v>780</v>
      </c>
      <c r="H105" s="72" t="s">
        <v>781</v>
      </c>
      <c r="I105" s="85" t="s">
        <v>782</v>
      </c>
      <c r="J105" s="73" t="s">
        <v>783</v>
      </c>
      <c r="K105" s="73" t="s">
        <v>784</v>
      </c>
      <c r="L105" s="83">
        <v>10</v>
      </c>
      <c r="M105" s="75">
        <v>41699</v>
      </c>
      <c r="N105" s="75">
        <v>42916</v>
      </c>
      <c r="O105" s="76" t="s">
        <v>765</v>
      </c>
      <c r="P105" s="77" t="s">
        <v>766</v>
      </c>
      <c r="Q105" s="91" t="s">
        <v>65</v>
      </c>
      <c r="R105" s="91" t="s">
        <v>65</v>
      </c>
      <c r="S105" s="91" t="s">
        <v>99</v>
      </c>
      <c r="T105" s="91" t="s">
        <v>65</v>
      </c>
      <c r="U105" s="78" t="s">
        <v>84</v>
      </c>
      <c r="V105" s="92">
        <v>7</v>
      </c>
      <c r="W105" s="80">
        <f t="shared" si="3"/>
        <v>0.7</v>
      </c>
      <c r="X105" s="57"/>
      <c r="Y105" s="57"/>
      <c r="Z105" s="58"/>
      <c r="AA105" s="57"/>
      <c r="AB105" s="58"/>
      <c r="AC105" s="57"/>
      <c r="AD105" s="81" t="s">
        <v>565</v>
      </c>
      <c r="AE105" s="60">
        <f>IF(W105=100%,2,0)</f>
        <v>0</v>
      </c>
      <c r="AF105" s="60">
        <f>IF(N105&lt;$AG$8,0,1)</f>
        <v>1</v>
      </c>
      <c r="AG105" s="61" t="str">
        <f t="shared" si="4"/>
        <v>EN TERMINO</v>
      </c>
      <c r="AH105" s="61" t="str">
        <f t="shared" si="5"/>
        <v>EN TERMINO</v>
      </c>
      <c r="AI105" s="78" t="s">
        <v>84</v>
      </c>
      <c r="AJ105" s="80"/>
      <c r="AK105" s="82">
        <v>42004</v>
      </c>
      <c r="AL105" s="83" t="s">
        <v>118</v>
      </c>
      <c r="AM105" s="85"/>
      <c r="AN105" s="84" t="s">
        <v>785</v>
      </c>
      <c r="AO105" s="85" t="s">
        <v>72</v>
      </c>
      <c r="AP105" s="67"/>
      <c r="AQ105" s="67"/>
      <c r="AR105" s="67"/>
      <c r="AS105" s="87" t="s">
        <v>89</v>
      </c>
      <c r="AT105" s="88" t="s">
        <v>90</v>
      </c>
      <c r="AU105" s="83" t="s">
        <v>786</v>
      </c>
      <c r="AV105" s="83" t="s">
        <v>787</v>
      </c>
      <c r="AW105" s="87" t="s">
        <v>74</v>
      </c>
    </row>
    <row r="106" spans="1:49" s="96" customFormat="1" ht="86.45" hidden="1" customHeight="1" x14ac:dyDescent="0.25">
      <c r="A106" s="42">
        <v>413</v>
      </c>
      <c r="B106" s="42">
        <v>66</v>
      </c>
      <c r="C106" s="42">
        <v>71</v>
      </c>
      <c r="D106" s="43"/>
      <c r="E106" s="122" t="s">
        <v>788</v>
      </c>
      <c r="F106" s="122" t="s">
        <v>789</v>
      </c>
      <c r="G106" s="122" t="s">
        <v>790</v>
      </c>
      <c r="H106" s="122" t="s">
        <v>791</v>
      </c>
      <c r="I106" s="122" t="s">
        <v>792</v>
      </c>
      <c r="J106" s="122" t="s">
        <v>793</v>
      </c>
      <c r="K106" s="122" t="s">
        <v>793</v>
      </c>
      <c r="L106" s="63">
        <v>5</v>
      </c>
      <c r="M106" s="49">
        <v>41699</v>
      </c>
      <c r="N106" s="49">
        <v>42094</v>
      </c>
      <c r="O106" s="50" t="s">
        <v>765</v>
      </c>
      <c r="P106" s="51" t="s">
        <v>766</v>
      </c>
      <c r="Q106" s="52" t="s">
        <v>65</v>
      </c>
      <c r="R106" s="52" t="s">
        <v>65</v>
      </c>
      <c r="S106" s="52" t="s">
        <v>99</v>
      </c>
      <c r="T106" s="52" t="s">
        <v>65</v>
      </c>
      <c r="U106" s="53" t="s">
        <v>67</v>
      </c>
      <c r="V106" s="93">
        <v>5</v>
      </c>
      <c r="W106" s="55">
        <f t="shared" si="3"/>
        <v>1</v>
      </c>
      <c r="X106" s="57"/>
      <c r="Y106" s="57"/>
      <c r="Z106" s="58"/>
      <c r="AA106" s="57"/>
      <c r="AB106" s="58"/>
      <c r="AC106" s="57"/>
      <c r="AD106" s="59" t="s">
        <v>565</v>
      </c>
      <c r="AE106" s="60">
        <f>IF(W106=100%,2,0)</f>
        <v>2</v>
      </c>
      <c r="AF106" s="60">
        <f>IF(N106&lt;$AG$8,0,1)</f>
        <v>0</v>
      </c>
      <c r="AG106" s="61" t="str">
        <f t="shared" si="4"/>
        <v>CUMPLIDA</v>
      </c>
      <c r="AH106" s="61" t="str">
        <f t="shared" si="5"/>
        <v>CUMPLIDA</v>
      </c>
      <c r="AI106" s="53" t="s">
        <v>67</v>
      </c>
      <c r="AJ106" s="55" t="s">
        <v>109</v>
      </c>
      <c r="AK106" s="62">
        <v>42185</v>
      </c>
      <c r="AL106" s="63" t="s">
        <v>70</v>
      </c>
      <c r="AM106" s="64"/>
      <c r="AN106" s="64"/>
      <c r="AO106" s="66"/>
      <c r="AP106" s="67"/>
      <c r="AQ106" s="67"/>
      <c r="AR106" s="67"/>
      <c r="AS106" s="68" t="s">
        <v>73</v>
      </c>
      <c r="AT106" s="68"/>
      <c r="AU106" s="94"/>
      <c r="AV106" s="95"/>
      <c r="AW106" s="23" t="s">
        <v>74</v>
      </c>
    </row>
    <row r="107" spans="1:49" s="96" customFormat="1" ht="108.75" hidden="1" customHeight="1" x14ac:dyDescent="0.25">
      <c r="A107" s="42">
        <v>414</v>
      </c>
      <c r="B107" s="42">
        <v>67</v>
      </c>
      <c r="C107" s="42">
        <v>73</v>
      </c>
      <c r="D107" s="43"/>
      <c r="E107" s="122" t="s">
        <v>794</v>
      </c>
      <c r="F107" s="122" t="s">
        <v>795</v>
      </c>
      <c r="G107" s="122" t="s">
        <v>796</v>
      </c>
      <c r="H107" s="44" t="s">
        <v>797</v>
      </c>
      <c r="I107" s="44"/>
      <c r="J107" s="109" t="s">
        <v>798</v>
      </c>
      <c r="K107" s="109" t="s">
        <v>798</v>
      </c>
      <c r="L107" s="63">
        <v>5</v>
      </c>
      <c r="M107" s="49">
        <v>41640</v>
      </c>
      <c r="N107" s="49">
        <v>42185</v>
      </c>
      <c r="O107" s="50" t="s">
        <v>387</v>
      </c>
      <c r="P107" s="51" t="s">
        <v>387</v>
      </c>
      <c r="Q107" s="97" t="s">
        <v>116</v>
      </c>
      <c r="R107" s="97" t="s">
        <v>116</v>
      </c>
      <c r="S107" s="97" t="s">
        <v>117</v>
      </c>
      <c r="T107" s="97" t="s">
        <v>116</v>
      </c>
      <c r="U107" s="53" t="s">
        <v>67</v>
      </c>
      <c r="V107" s="93">
        <v>5</v>
      </c>
      <c r="W107" s="55">
        <v>1</v>
      </c>
      <c r="X107" s="57"/>
      <c r="Y107" s="57"/>
      <c r="Z107" s="58"/>
      <c r="AA107" s="57"/>
      <c r="AB107" s="58"/>
      <c r="AC107" s="57"/>
      <c r="AD107" s="59" t="s">
        <v>565</v>
      </c>
      <c r="AE107" s="60">
        <f>IF(W107=100%,2,0)</f>
        <v>2</v>
      </c>
      <c r="AF107" s="60">
        <f>IF(N107&lt;$AG$8,0,1)</f>
        <v>0</v>
      </c>
      <c r="AG107" s="61" t="str">
        <f t="shared" si="4"/>
        <v>CUMPLIDA</v>
      </c>
      <c r="AH107" s="61" t="str">
        <f t="shared" si="5"/>
        <v>CUMPLIDA</v>
      </c>
      <c r="AI107" s="53" t="s">
        <v>67</v>
      </c>
      <c r="AJ107" s="55" t="s">
        <v>109</v>
      </c>
      <c r="AK107" s="62">
        <v>42004</v>
      </c>
      <c r="AL107" s="63" t="s">
        <v>118</v>
      </c>
      <c r="AM107" s="64"/>
      <c r="AN107" s="64"/>
      <c r="AO107" s="66"/>
      <c r="AP107" s="67"/>
      <c r="AQ107" s="67"/>
      <c r="AR107" s="67"/>
      <c r="AS107" s="68" t="s">
        <v>73</v>
      </c>
      <c r="AT107" s="68"/>
      <c r="AU107" s="63"/>
      <c r="AV107" s="68"/>
    </row>
    <row r="108" spans="1:49" s="96" customFormat="1" ht="273.60000000000002" hidden="1" customHeight="1" x14ac:dyDescent="0.25">
      <c r="A108" s="42">
        <v>418</v>
      </c>
      <c r="B108" s="42">
        <v>71</v>
      </c>
      <c r="C108" s="42">
        <v>77</v>
      </c>
      <c r="D108" s="43" t="s">
        <v>799</v>
      </c>
      <c r="E108" s="122" t="s">
        <v>800</v>
      </c>
      <c r="F108" s="122" t="s">
        <v>801</v>
      </c>
      <c r="G108" s="122" t="s">
        <v>802</v>
      </c>
      <c r="H108" s="44" t="s">
        <v>159</v>
      </c>
      <c r="I108" s="44" t="s">
        <v>160</v>
      </c>
      <c r="J108" s="109" t="s">
        <v>803</v>
      </c>
      <c r="K108" s="109" t="s">
        <v>804</v>
      </c>
      <c r="L108" s="68">
        <v>4</v>
      </c>
      <c r="M108" s="49">
        <v>41791</v>
      </c>
      <c r="N108" s="49">
        <v>42185</v>
      </c>
      <c r="O108" s="50" t="s">
        <v>162</v>
      </c>
      <c r="P108" s="51" t="s">
        <v>163</v>
      </c>
      <c r="Q108" s="97" t="s">
        <v>152</v>
      </c>
      <c r="R108" s="97" t="s">
        <v>294</v>
      </c>
      <c r="S108" s="97" t="s">
        <v>154</v>
      </c>
      <c r="T108" s="51" t="s">
        <v>83</v>
      </c>
      <c r="U108" s="53" t="s">
        <v>67</v>
      </c>
      <c r="V108" s="93">
        <v>4</v>
      </c>
      <c r="W108" s="55">
        <f t="shared" ref="W108:W171" si="6">+V108/L108</f>
        <v>1</v>
      </c>
      <c r="X108" s="57"/>
      <c r="Y108" s="57"/>
      <c r="Z108" s="58"/>
      <c r="AA108" s="57"/>
      <c r="AB108" s="58"/>
      <c r="AC108" s="57"/>
      <c r="AD108" s="59" t="s">
        <v>565</v>
      </c>
      <c r="AE108" s="60">
        <f>IF(W108=100%,2,0)</f>
        <v>2</v>
      </c>
      <c r="AF108" s="60">
        <f>IF(N108&lt;$AG$8,0,1)</f>
        <v>0</v>
      </c>
      <c r="AG108" s="61" t="str">
        <f t="shared" si="4"/>
        <v>CUMPLIDA</v>
      </c>
      <c r="AH108" s="61" t="str">
        <f t="shared" si="5"/>
        <v>CUMPLIDA</v>
      </c>
      <c r="AI108" s="53" t="s">
        <v>67</v>
      </c>
      <c r="AJ108" s="55" t="s">
        <v>109</v>
      </c>
      <c r="AK108" s="62">
        <v>42185</v>
      </c>
      <c r="AL108" s="63" t="s">
        <v>70</v>
      </c>
      <c r="AM108" s="64"/>
      <c r="AN108" s="64"/>
      <c r="AO108" s="66"/>
      <c r="AP108" s="67"/>
      <c r="AQ108" s="67"/>
      <c r="AR108" s="67"/>
      <c r="AS108" s="68" t="s">
        <v>73</v>
      </c>
      <c r="AT108" s="68"/>
      <c r="AU108" s="63"/>
      <c r="AV108" s="68"/>
      <c r="AW108" s="23" t="s">
        <v>74</v>
      </c>
    </row>
    <row r="109" spans="1:49" s="96" customFormat="1" ht="234" customHeight="1" x14ac:dyDescent="0.25">
      <c r="A109" s="69">
        <v>425</v>
      </c>
      <c r="B109" s="69">
        <v>1</v>
      </c>
      <c r="C109" s="42"/>
      <c r="D109" s="43"/>
      <c r="E109" s="115" t="s">
        <v>805</v>
      </c>
      <c r="F109" s="169" t="s">
        <v>806</v>
      </c>
      <c r="G109" s="169" t="s">
        <v>807</v>
      </c>
      <c r="H109" s="72" t="s">
        <v>147</v>
      </c>
      <c r="I109" s="72" t="s">
        <v>148</v>
      </c>
      <c r="J109" s="85" t="s">
        <v>808</v>
      </c>
      <c r="K109" s="85" t="s">
        <v>808</v>
      </c>
      <c r="L109" s="83">
        <v>13</v>
      </c>
      <c r="M109" s="75">
        <v>41791</v>
      </c>
      <c r="N109" s="75">
        <v>42794</v>
      </c>
      <c r="O109" s="76" t="s">
        <v>478</v>
      </c>
      <c r="P109" s="77" t="s">
        <v>479</v>
      </c>
      <c r="Q109" s="134" t="s">
        <v>65</v>
      </c>
      <c r="R109" s="77" t="s">
        <v>81</v>
      </c>
      <c r="S109" s="77" t="s">
        <v>82</v>
      </c>
      <c r="T109" s="77" t="s">
        <v>83</v>
      </c>
      <c r="U109" s="78" t="s">
        <v>164</v>
      </c>
      <c r="V109" s="170">
        <v>12</v>
      </c>
      <c r="W109" s="80">
        <f t="shared" si="6"/>
        <v>0.92307692307692313</v>
      </c>
      <c r="X109" s="57" t="s">
        <v>480</v>
      </c>
      <c r="Y109" s="57"/>
      <c r="Z109" s="85" t="s">
        <v>809</v>
      </c>
      <c r="AA109" s="57"/>
      <c r="AB109" s="85"/>
      <c r="AC109" s="57"/>
      <c r="AD109" s="81" t="s">
        <v>810</v>
      </c>
      <c r="AE109" s="60">
        <f>IF(W109=100%,2,0)</f>
        <v>0</v>
      </c>
      <c r="AF109" s="60">
        <f>IF(N109&lt;$AG$8,0,1)</f>
        <v>1</v>
      </c>
      <c r="AG109" s="61" t="str">
        <f t="shared" si="4"/>
        <v>EN TERMINO</v>
      </c>
      <c r="AH109" s="61" t="str">
        <f t="shared" si="5"/>
        <v>EN TERMINO</v>
      </c>
      <c r="AI109" s="78" t="s">
        <v>165</v>
      </c>
      <c r="AJ109" s="80"/>
      <c r="AK109" s="82">
        <v>42185</v>
      </c>
      <c r="AL109" s="83" t="s">
        <v>155</v>
      </c>
      <c r="AM109" s="58"/>
      <c r="AN109" s="58"/>
      <c r="AO109" s="85" t="s">
        <v>72</v>
      </c>
      <c r="AP109" s="67"/>
      <c r="AQ109" s="67"/>
      <c r="AR109" s="67"/>
      <c r="AS109" s="87" t="s">
        <v>89</v>
      </c>
      <c r="AT109" s="88" t="s">
        <v>132</v>
      </c>
      <c r="AU109" s="83" t="s">
        <v>91</v>
      </c>
      <c r="AV109" s="83" t="s">
        <v>91</v>
      </c>
      <c r="AW109" s="87" t="s">
        <v>74</v>
      </c>
    </row>
    <row r="110" spans="1:49" s="96" customFormat="1" ht="279.75" customHeight="1" x14ac:dyDescent="0.25">
      <c r="A110" s="69">
        <v>426</v>
      </c>
      <c r="B110" s="69">
        <v>2</v>
      </c>
      <c r="C110" s="112" t="s">
        <v>179</v>
      </c>
      <c r="D110" s="43" t="s">
        <v>811</v>
      </c>
      <c r="E110" s="115" t="s">
        <v>812</v>
      </c>
      <c r="F110" s="169" t="s">
        <v>813</v>
      </c>
      <c r="G110" s="169" t="s">
        <v>814</v>
      </c>
      <c r="H110" s="115" t="s">
        <v>815</v>
      </c>
      <c r="I110" s="115" t="s">
        <v>816</v>
      </c>
      <c r="J110" s="85" t="s">
        <v>817</v>
      </c>
      <c r="K110" s="85" t="s">
        <v>817</v>
      </c>
      <c r="L110" s="83">
        <v>13</v>
      </c>
      <c r="M110" s="75">
        <v>41730</v>
      </c>
      <c r="N110" s="75">
        <v>42735</v>
      </c>
      <c r="O110" s="76" t="s">
        <v>478</v>
      </c>
      <c r="P110" s="77" t="s">
        <v>479</v>
      </c>
      <c r="Q110" s="134" t="s">
        <v>65</v>
      </c>
      <c r="R110" s="77" t="s">
        <v>81</v>
      </c>
      <c r="S110" s="77" t="s">
        <v>82</v>
      </c>
      <c r="T110" s="77" t="s">
        <v>83</v>
      </c>
      <c r="U110" s="78" t="s">
        <v>164</v>
      </c>
      <c r="V110" s="92">
        <v>13</v>
      </c>
      <c r="W110" s="80">
        <f t="shared" si="6"/>
        <v>1</v>
      </c>
      <c r="X110" s="57" t="s">
        <v>480</v>
      </c>
      <c r="Y110" s="57"/>
      <c r="Z110" s="85" t="s">
        <v>809</v>
      </c>
      <c r="AA110" s="57"/>
      <c r="AB110" s="85"/>
      <c r="AC110" s="57"/>
      <c r="AD110" s="81" t="s">
        <v>810</v>
      </c>
      <c r="AE110" s="60">
        <f>IF(W110=100%,2,0)</f>
        <v>2</v>
      </c>
      <c r="AF110" s="60">
        <f>IF(N110&lt;$AG$8,0,1)</f>
        <v>0</v>
      </c>
      <c r="AG110" s="61" t="str">
        <f t="shared" si="4"/>
        <v>CUMPLIDA</v>
      </c>
      <c r="AH110" s="61" t="str">
        <f t="shared" si="5"/>
        <v>CUMPLIDA</v>
      </c>
      <c r="AI110" s="78" t="s">
        <v>165</v>
      </c>
      <c r="AJ110" s="80"/>
      <c r="AK110" s="82">
        <v>42185</v>
      </c>
      <c r="AL110" s="83" t="s">
        <v>155</v>
      </c>
      <c r="AM110" s="58"/>
      <c r="AN110" s="58"/>
      <c r="AO110" s="85" t="s">
        <v>72</v>
      </c>
      <c r="AP110" s="67"/>
      <c r="AQ110" s="67"/>
      <c r="AR110" s="67"/>
      <c r="AS110" s="87" t="s">
        <v>89</v>
      </c>
      <c r="AT110" s="88" t="s">
        <v>132</v>
      </c>
      <c r="AU110" s="83" t="s">
        <v>142</v>
      </c>
      <c r="AV110" s="83" t="s">
        <v>818</v>
      </c>
      <c r="AW110" s="87" t="s">
        <v>74</v>
      </c>
    </row>
    <row r="111" spans="1:49" s="96" customFormat="1" ht="72" hidden="1" customHeight="1" x14ac:dyDescent="0.25">
      <c r="A111" s="42">
        <v>428</v>
      </c>
      <c r="B111" s="42">
        <v>4</v>
      </c>
      <c r="C111" s="42"/>
      <c r="D111" s="43"/>
      <c r="E111" s="122" t="s">
        <v>819</v>
      </c>
      <c r="F111" s="136" t="s">
        <v>820</v>
      </c>
      <c r="G111" s="136" t="s">
        <v>821</v>
      </c>
      <c r="H111" s="138" t="s">
        <v>822</v>
      </c>
      <c r="I111" s="138"/>
      <c r="J111" s="171" t="s">
        <v>823</v>
      </c>
      <c r="K111" s="171" t="s">
        <v>823</v>
      </c>
      <c r="L111" s="63">
        <v>3</v>
      </c>
      <c r="M111" s="49">
        <v>41728</v>
      </c>
      <c r="N111" s="49">
        <v>41943</v>
      </c>
      <c r="O111" s="50" t="s">
        <v>478</v>
      </c>
      <c r="P111" s="51" t="s">
        <v>479</v>
      </c>
      <c r="Q111" s="52" t="s">
        <v>65</v>
      </c>
      <c r="R111" s="52" t="s">
        <v>65</v>
      </c>
      <c r="S111" s="52" t="s">
        <v>99</v>
      </c>
      <c r="T111" s="52" t="s">
        <v>65</v>
      </c>
      <c r="U111" s="53" t="s">
        <v>67</v>
      </c>
      <c r="V111" s="93">
        <v>3</v>
      </c>
      <c r="W111" s="55">
        <f t="shared" si="6"/>
        <v>1</v>
      </c>
      <c r="X111" s="57"/>
      <c r="Y111" s="57"/>
      <c r="Z111" s="58"/>
      <c r="AA111" s="57"/>
      <c r="AB111" s="58"/>
      <c r="AC111" s="57"/>
      <c r="AD111" s="59" t="s">
        <v>824</v>
      </c>
      <c r="AE111" s="60">
        <f>IF(W111=100%,2,0)</f>
        <v>2</v>
      </c>
      <c r="AF111" s="60">
        <f>IF(N111&lt;$AG$8,0,1)</f>
        <v>0</v>
      </c>
      <c r="AG111" s="61" t="str">
        <f t="shared" si="4"/>
        <v>CUMPLIDA</v>
      </c>
      <c r="AH111" s="61" t="str">
        <f t="shared" si="5"/>
        <v>CUMPLIDA</v>
      </c>
      <c r="AI111" s="53" t="s">
        <v>67</v>
      </c>
      <c r="AJ111" s="55" t="s">
        <v>109</v>
      </c>
      <c r="AK111" s="62">
        <v>42004</v>
      </c>
      <c r="AL111" s="63" t="s">
        <v>118</v>
      </c>
      <c r="AM111" s="64"/>
      <c r="AN111" s="64"/>
      <c r="AO111" s="66"/>
      <c r="AP111" s="67"/>
      <c r="AQ111" s="67"/>
      <c r="AR111" s="67"/>
      <c r="AS111" s="68" t="s">
        <v>73</v>
      </c>
      <c r="AT111" s="68"/>
      <c r="AU111" s="94"/>
      <c r="AV111" s="95"/>
      <c r="AW111" s="23" t="s">
        <v>74</v>
      </c>
    </row>
    <row r="112" spans="1:49" s="96" customFormat="1" ht="158.44999999999999" hidden="1" customHeight="1" x14ac:dyDescent="0.25">
      <c r="A112" s="42">
        <v>430</v>
      </c>
      <c r="B112" s="42">
        <v>6</v>
      </c>
      <c r="C112" s="42"/>
      <c r="D112" s="43"/>
      <c r="E112" s="122" t="s">
        <v>825</v>
      </c>
      <c r="F112" s="136" t="s">
        <v>826</v>
      </c>
      <c r="G112" s="136" t="s">
        <v>827</v>
      </c>
      <c r="H112" s="46" t="s">
        <v>147</v>
      </c>
      <c r="I112" s="46" t="s">
        <v>148</v>
      </c>
      <c r="J112" s="66" t="s">
        <v>828</v>
      </c>
      <c r="K112" s="66" t="s">
        <v>828</v>
      </c>
      <c r="L112" s="63">
        <v>6</v>
      </c>
      <c r="M112" s="49">
        <v>41730</v>
      </c>
      <c r="N112" s="49">
        <v>42185</v>
      </c>
      <c r="O112" s="50" t="s">
        <v>478</v>
      </c>
      <c r="P112" s="51" t="s">
        <v>479</v>
      </c>
      <c r="Q112" s="52" t="s">
        <v>65</v>
      </c>
      <c r="R112" s="52" t="s">
        <v>65</v>
      </c>
      <c r="S112" s="52" t="s">
        <v>99</v>
      </c>
      <c r="T112" s="52" t="s">
        <v>65</v>
      </c>
      <c r="U112" s="53" t="s">
        <v>84</v>
      </c>
      <c r="V112" s="93">
        <v>6</v>
      </c>
      <c r="W112" s="55">
        <f t="shared" si="6"/>
        <v>1</v>
      </c>
      <c r="X112" s="57" t="s">
        <v>480</v>
      </c>
      <c r="Y112" s="57"/>
      <c r="Z112" s="85" t="s">
        <v>809</v>
      </c>
      <c r="AA112" s="57"/>
      <c r="AB112" s="85"/>
      <c r="AC112" s="57"/>
      <c r="AD112" s="59" t="s">
        <v>810</v>
      </c>
      <c r="AE112" s="60">
        <f>IF(W112=100%,2,0)</f>
        <v>2</v>
      </c>
      <c r="AF112" s="60">
        <f>IF(N112&lt;$AG$8,0,1)</f>
        <v>0</v>
      </c>
      <c r="AG112" s="61" t="str">
        <f t="shared" si="4"/>
        <v>CUMPLIDA</v>
      </c>
      <c r="AH112" s="61" t="str">
        <f t="shared" si="5"/>
        <v>CUMPLIDA</v>
      </c>
      <c r="AI112" s="53" t="s">
        <v>84</v>
      </c>
      <c r="AJ112" s="55" t="s">
        <v>69</v>
      </c>
      <c r="AK112" s="62">
        <v>42185</v>
      </c>
      <c r="AL112" s="63" t="s">
        <v>155</v>
      </c>
      <c r="AM112" s="64"/>
      <c r="AN112" s="64"/>
      <c r="AO112" s="66" t="s">
        <v>72</v>
      </c>
      <c r="AP112" s="67"/>
      <c r="AQ112" s="67"/>
      <c r="AR112" s="67"/>
      <c r="AS112" s="68" t="s">
        <v>73</v>
      </c>
      <c r="AT112" s="68"/>
      <c r="AU112" s="63"/>
      <c r="AV112" s="68"/>
      <c r="AW112" s="23" t="s">
        <v>74</v>
      </c>
    </row>
    <row r="113" spans="1:49" s="96" customFormat="1" ht="100.9" hidden="1" customHeight="1" x14ac:dyDescent="0.25">
      <c r="A113" s="42">
        <v>432</v>
      </c>
      <c r="B113" s="42">
        <v>8</v>
      </c>
      <c r="C113" s="42"/>
      <c r="D113" s="43"/>
      <c r="E113" s="122" t="s">
        <v>829</v>
      </c>
      <c r="F113" s="136" t="s">
        <v>826</v>
      </c>
      <c r="G113" s="122" t="s">
        <v>830</v>
      </c>
      <c r="H113" s="122" t="s">
        <v>831</v>
      </c>
      <c r="I113" s="122" t="s">
        <v>431</v>
      </c>
      <c r="J113" s="66" t="s">
        <v>832</v>
      </c>
      <c r="K113" s="66" t="s">
        <v>832</v>
      </c>
      <c r="L113" s="63">
        <v>4</v>
      </c>
      <c r="M113" s="49">
        <v>41699</v>
      </c>
      <c r="N113" s="49">
        <v>42124</v>
      </c>
      <c r="O113" s="50" t="s">
        <v>478</v>
      </c>
      <c r="P113" s="51" t="s">
        <v>479</v>
      </c>
      <c r="Q113" s="52" t="s">
        <v>65</v>
      </c>
      <c r="R113" s="52" t="s">
        <v>65</v>
      </c>
      <c r="S113" s="52" t="s">
        <v>99</v>
      </c>
      <c r="T113" s="52" t="s">
        <v>65</v>
      </c>
      <c r="U113" s="53" t="s">
        <v>84</v>
      </c>
      <c r="V113" s="93">
        <v>4</v>
      </c>
      <c r="W113" s="55">
        <f t="shared" si="6"/>
        <v>1</v>
      </c>
      <c r="X113" s="57" t="s">
        <v>480</v>
      </c>
      <c r="Y113" s="57"/>
      <c r="Z113" s="85" t="s">
        <v>809</v>
      </c>
      <c r="AA113" s="57"/>
      <c r="AB113" s="85"/>
      <c r="AC113" s="57"/>
      <c r="AD113" s="59" t="s">
        <v>810</v>
      </c>
      <c r="AE113" s="60">
        <f>IF(W113=100%,2,0)</f>
        <v>2</v>
      </c>
      <c r="AF113" s="60">
        <f>IF(N113&lt;$AG$8,0,1)</f>
        <v>0</v>
      </c>
      <c r="AG113" s="61" t="str">
        <f t="shared" si="4"/>
        <v>CUMPLIDA</v>
      </c>
      <c r="AH113" s="61" t="str">
        <f t="shared" si="5"/>
        <v>CUMPLIDA</v>
      </c>
      <c r="AI113" s="53" t="s">
        <v>84</v>
      </c>
      <c r="AJ113" s="55" t="s">
        <v>109</v>
      </c>
      <c r="AK113" s="62">
        <v>42185</v>
      </c>
      <c r="AL113" s="63" t="s">
        <v>155</v>
      </c>
      <c r="AM113" s="64"/>
      <c r="AN113" s="64"/>
      <c r="AO113" s="66"/>
      <c r="AP113" s="67"/>
      <c r="AQ113" s="67"/>
      <c r="AR113" s="67"/>
      <c r="AS113" s="68" t="s">
        <v>73</v>
      </c>
      <c r="AT113" s="68"/>
      <c r="AU113" s="63"/>
      <c r="AV113" s="68"/>
      <c r="AW113" s="23" t="s">
        <v>74</v>
      </c>
    </row>
    <row r="114" spans="1:49" s="96" customFormat="1" ht="105" hidden="1" customHeight="1" x14ac:dyDescent="0.25">
      <c r="A114" s="42">
        <v>433</v>
      </c>
      <c r="B114" s="42">
        <v>9</v>
      </c>
      <c r="C114" s="42"/>
      <c r="D114" s="43"/>
      <c r="E114" s="122" t="s">
        <v>833</v>
      </c>
      <c r="F114" s="122" t="s">
        <v>834</v>
      </c>
      <c r="G114" s="122" t="s">
        <v>835</v>
      </c>
      <c r="H114" s="122" t="s">
        <v>836</v>
      </c>
      <c r="I114" s="122" t="s">
        <v>837</v>
      </c>
      <c r="J114" s="137" t="s">
        <v>838</v>
      </c>
      <c r="K114" s="137" t="s">
        <v>838</v>
      </c>
      <c r="L114" s="63">
        <v>8</v>
      </c>
      <c r="M114" s="49">
        <v>41673</v>
      </c>
      <c r="N114" s="49">
        <v>42185</v>
      </c>
      <c r="O114" s="50" t="s">
        <v>478</v>
      </c>
      <c r="P114" s="51" t="s">
        <v>479</v>
      </c>
      <c r="Q114" s="97" t="s">
        <v>65</v>
      </c>
      <c r="R114" s="52" t="s">
        <v>172</v>
      </c>
      <c r="S114" s="52" t="s">
        <v>173</v>
      </c>
      <c r="T114" s="51" t="s">
        <v>83</v>
      </c>
      <c r="U114" s="53" t="s">
        <v>67</v>
      </c>
      <c r="V114" s="93">
        <v>8</v>
      </c>
      <c r="W114" s="55">
        <f t="shared" si="6"/>
        <v>1</v>
      </c>
      <c r="X114" s="57"/>
      <c r="Y114" s="57"/>
      <c r="Z114" s="58"/>
      <c r="AA114" s="57"/>
      <c r="AB114" s="58"/>
      <c r="AC114" s="57"/>
      <c r="AD114" s="59" t="s">
        <v>810</v>
      </c>
      <c r="AE114" s="60">
        <f>IF(W114=100%,2,0)</f>
        <v>2</v>
      </c>
      <c r="AF114" s="60">
        <f>IF(N114&lt;$AG$8,0,1)</f>
        <v>0</v>
      </c>
      <c r="AG114" s="61" t="str">
        <f t="shared" si="4"/>
        <v>CUMPLIDA</v>
      </c>
      <c r="AH114" s="61" t="str">
        <f t="shared" si="5"/>
        <v>CUMPLIDA</v>
      </c>
      <c r="AI114" s="53" t="s">
        <v>67</v>
      </c>
      <c r="AJ114" s="55" t="s">
        <v>69</v>
      </c>
      <c r="AK114" s="62">
        <v>42185</v>
      </c>
      <c r="AL114" s="63" t="s">
        <v>155</v>
      </c>
      <c r="AM114" s="64"/>
      <c r="AN114" s="64"/>
      <c r="AO114" s="66" t="s">
        <v>72</v>
      </c>
      <c r="AP114" s="67"/>
      <c r="AQ114" s="67"/>
      <c r="AR114" s="67"/>
      <c r="AS114" s="68" t="s">
        <v>73</v>
      </c>
      <c r="AT114" s="68"/>
      <c r="AU114" s="63"/>
      <c r="AV114" s="68"/>
      <c r="AW114" s="23" t="s">
        <v>74</v>
      </c>
    </row>
    <row r="115" spans="1:49" s="23" customFormat="1" ht="243" customHeight="1" x14ac:dyDescent="0.25">
      <c r="A115" s="69">
        <v>439</v>
      </c>
      <c r="B115" s="69">
        <v>15</v>
      </c>
      <c r="C115" s="42"/>
      <c r="D115" s="43"/>
      <c r="E115" s="172" t="s">
        <v>839</v>
      </c>
      <c r="F115" s="169" t="s">
        <v>826</v>
      </c>
      <c r="G115" s="169" t="s">
        <v>840</v>
      </c>
      <c r="H115" s="173" t="s">
        <v>841</v>
      </c>
      <c r="I115" s="173"/>
      <c r="J115" s="174" t="s">
        <v>842</v>
      </c>
      <c r="K115" s="174" t="s">
        <v>842</v>
      </c>
      <c r="L115" s="83">
        <v>7</v>
      </c>
      <c r="M115" s="75">
        <v>41640</v>
      </c>
      <c r="N115" s="75">
        <v>42735</v>
      </c>
      <c r="O115" s="76" t="s">
        <v>478</v>
      </c>
      <c r="P115" s="77" t="s">
        <v>479</v>
      </c>
      <c r="Q115" s="134" t="s">
        <v>65</v>
      </c>
      <c r="R115" s="77" t="s">
        <v>81</v>
      </c>
      <c r="S115" s="77" t="s">
        <v>82</v>
      </c>
      <c r="T115" s="77" t="s">
        <v>83</v>
      </c>
      <c r="U115" s="78" t="s">
        <v>67</v>
      </c>
      <c r="V115" s="92">
        <v>7</v>
      </c>
      <c r="W115" s="80">
        <f t="shared" si="6"/>
        <v>1</v>
      </c>
      <c r="X115" s="57"/>
      <c r="Y115" s="57"/>
      <c r="Z115" s="58"/>
      <c r="AA115" s="57"/>
      <c r="AB115" s="58"/>
      <c r="AC115" s="57"/>
      <c r="AD115" s="81" t="s">
        <v>810</v>
      </c>
      <c r="AE115" s="60">
        <f>IF(W115=100%,2,0)</f>
        <v>2</v>
      </c>
      <c r="AF115" s="60">
        <f>IF(N115&lt;$AG$8,0,1)</f>
        <v>0</v>
      </c>
      <c r="AG115" s="61" t="str">
        <f t="shared" si="4"/>
        <v>CUMPLIDA</v>
      </c>
      <c r="AH115" s="61" t="str">
        <f t="shared" si="5"/>
        <v>CUMPLIDA</v>
      </c>
      <c r="AI115" s="78" t="s">
        <v>67</v>
      </c>
      <c r="AJ115" s="80"/>
      <c r="AK115" s="82">
        <v>42004</v>
      </c>
      <c r="AL115" s="83" t="s">
        <v>118</v>
      </c>
      <c r="AM115" s="85" t="s">
        <v>194</v>
      </c>
      <c r="AN115" s="84" t="s">
        <v>843</v>
      </c>
      <c r="AO115" s="85" t="s">
        <v>72</v>
      </c>
      <c r="AP115" s="67"/>
      <c r="AQ115" s="67"/>
      <c r="AR115" s="67"/>
      <c r="AS115" s="87" t="s">
        <v>89</v>
      </c>
      <c r="AT115" s="88" t="s">
        <v>90</v>
      </c>
      <c r="AU115" s="83" t="s">
        <v>103</v>
      </c>
      <c r="AV115" s="83" t="s">
        <v>844</v>
      </c>
      <c r="AW115" s="87" t="s">
        <v>74</v>
      </c>
    </row>
    <row r="116" spans="1:49" s="23" customFormat="1" ht="273.60000000000002" customHeight="1" x14ac:dyDescent="0.25">
      <c r="A116" s="69">
        <v>440</v>
      </c>
      <c r="B116" s="69">
        <v>16</v>
      </c>
      <c r="C116" s="42"/>
      <c r="D116" s="43"/>
      <c r="E116" s="115" t="s">
        <v>845</v>
      </c>
      <c r="F116" s="115" t="s">
        <v>846</v>
      </c>
      <c r="G116" s="115" t="s">
        <v>847</v>
      </c>
      <c r="H116" s="169" t="s">
        <v>848</v>
      </c>
      <c r="I116" s="115" t="s">
        <v>849</v>
      </c>
      <c r="J116" s="84" t="s">
        <v>850</v>
      </c>
      <c r="K116" s="84" t="s">
        <v>850</v>
      </c>
      <c r="L116" s="83">
        <v>11</v>
      </c>
      <c r="M116" s="75">
        <v>41699</v>
      </c>
      <c r="N116" s="75">
        <v>43100</v>
      </c>
      <c r="O116" s="76" t="s">
        <v>851</v>
      </c>
      <c r="P116" s="77" t="s">
        <v>852</v>
      </c>
      <c r="Q116" s="134" t="s">
        <v>65</v>
      </c>
      <c r="R116" s="77" t="s">
        <v>81</v>
      </c>
      <c r="S116" s="77" t="s">
        <v>82</v>
      </c>
      <c r="T116" s="77" t="s">
        <v>83</v>
      </c>
      <c r="U116" s="78" t="s">
        <v>164</v>
      </c>
      <c r="V116" s="92">
        <v>10</v>
      </c>
      <c r="W116" s="80">
        <f t="shared" si="6"/>
        <v>0.90909090909090906</v>
      </c>
      <c r="X116" s="57"/>
      <c r="Y116" s="57"/>
      <c r="Z116" s="58"/>
      <c r="AA116" s="57"/>
      <c r="AB116" s="58"/>
      <c r="AC116" s="57"/>
      <c r="AD116" s="81" t="s">
        <v>810</v>
      </c>
      <c r="AE116" s="60">
        <f>IF(W116=100%,2,0)</f>
        <v>0</v>
      </c>
      <c r="AF116" s="60">
        <f>IF(N116&lt;$AG$8,0,1)</f>
        <v>1</v>
      </c>
      <c r="AG116" s="61" t="str">
        <f t="shared" si="4"/>
        <v>EN TERMINO</v>
      </c>
      <c r="AH116" s="61" t="str">
        <f t="shared" si="5"/>
        <v>EN TERMINO</v>
      </c>
      <c r="AI116" s="78" t="s">
        <v>165</v>
      </c>
      <c r="AJ116" s="80"/>
      <c r="AK116" s="82">
        <v>42185</v>
      </c>
      <c r="AL116" s="83" t="s">
        <v>70</v>
      </c>
      <c r="AM116" s="58"/>
      <c r="AN116" s="84" t="s">
        <v>853</v>
      </c>
      <c r="AO116" s="85" t="s">
        <v>72</v>
      </c>
      <c r="AP116" s="86" t="s">
        <v>854</v>
      </c>
      <c r="AQ116" s="67" t="s">
        <v>87</v>
      </c>
      <c r="AR116" s="86" t="s">
        <v>88</v>
      </c>
      <c r="AS116" s="87" t="s">
        <v>89</v>
      </c>
      <c r="AT116" s="88" t="s">
        <v>90</v>
      </c>
      <c r="AU116" s="83" t="s">
        <v>91</v>
      </c>
      <c r="AV116" s="83" t="s">
        <v>91</v>
      </c>
      <c r="AW116" s="87" t="s">
        <v>74</v>
      </c>
    </row>
    <row r="117" spans="1:49" s="96" customFormat="1" ht="158.44999999999999" hidden="1" customHeight="1" x14ac:dyDescent="0.25">
      <c r="A117" s="42">
        <v>443</v>
      </c>
      <c r="B117" s="42">
        <v>19</v>
      </c>
      <c r="C117" s="42" t="s">
        <v>179</v>
      </c>
      <c r="D117" s="43" t="s">
        <v>855</v>
      </c>
      <c r="E117" s="122" t="s">
        <v>856</v>
      </c>
      <c r="F117" s="136" t="s">
        <v>857</v>
      </c>
      <c r="G117" s="136" t="s">
        <v>858</v>
      </c>
      <c r="H117" s="122" t="s">
        <v>859</v>
      </c>
      <c r="I117" s="122"/>
      <c r="J117" s="137" t="s">
        <v>838</v>
      </c>
      <c r="K117" s="137" t="s">
        <v>838</v>
      </c>
      <c r="L117" s="63">
        <v>8</v>
      </c>
      <c r="M117" s="49">
        <v>41673</v>
      </c>
      <c r="N117" s="49">
        <v>42185</v>
      </c>
      <c r="O117" s="50" t="s">
        <v>851</v>
      </c>
      <c r="P117" s="51" t="s">
        <v>852</v>
      </c>
      <c r="Q117" s="97" t="s">
        <v>65</v>
      </c>
      <c r="R117" s="52" t="s">
        <v>172</v>
      </c>
      <c r="S117" s="52" t="s">
        <v>173</v>
      </c>
      <c r="T117" s="51" t="s">
        <v>83</v>
      </c>
      <c r="U117" s="53" t="s">
        <v>164</v>
      </c>
      <c r="V117" s="93">
        <v>8</v>
      </c>
      <c r="W117" s="55">
        <f t="shared" si="6"/>
        <v>1</v>
      </c>
      <c r="X117" s="57" t="s">
        <v>295</v>
      </c>
      <c r="Y117" s="57" t="s">
        <v>102</v>
      </c>
      <c r="Z117" s="83" t="s">
        <v>860</v>
      </c>
      <c r="AA117" s="57" t="s">
        <v>861</v>
      </c>
      <c r="AB117" s="83"/>
      <c r="AC117" s="57"/>
      <c r="AD117" s="59" t="s">
        <v>810</v>
      </c>
      <c r="AE117" s="60">
        <f>IF(W117=100%,2,0)</f>
        <v>2</v>
      </c>
      <c r="AF117" s="60">
        <f>IF(N117&lt;$AG$8,0,1)</f>
        <v>0</v>
      </c>
      <c r="AG117" s="61" t="str">
        <f t="shared" si="4"/>
        <v>CUMPLIDA</v>
      </c>
      <c r="AH117" s="61" t="str">
        <f t="shared" si="5"/>
        <v>CUMPLIDA</v>
      </c>
      <c r="AI117" s="53" t="s">
        <v>165</v>
      </c>
      <c r="AJ117" s="55" t="s">
        <v>109</v>
      </c>
      <c r="AK117" s="62">
        <v>42185</v>
      </c>
      <c r="AL117" s="63" t="s">
        <v>70</v>
      </c>
      <c r="AM117" s="64"/>
      <c r="AN117" s="64"/>
      <c r="AO117" s="66"/>
      <c r="AP117" s="67"/>
      <c r="AQ117" s="67"/>
      <c r="AR117" s="67"/>
      <c r="AS117" s="68" t="s">
        <v>73</v>
      </c>
      <c r="AT117" s="68"/>
      <c r="AU117" s="94"/>
      <c r="AV117" s="95"/>
      <c r="AW117" s="23" t="s">
        <v>74</v>
      </c>
    </row>
    <row r="118" spans="1:49" s="96" customFormat="1" ht="129.6" hidden="1" customHeight="1" x14ac:dyDescent="0.25">
      <c r="A118" s="42">
        <v>444</v>
      </c>
      <c r="B118" s="42">
        <v>20</v>
      </c>
      <c r="C118" s="42"/>
      <c r="D118" s="43"/>
      <c r="E118" s="122" t="s">
        <v>862</v>
      </c>
      <c r="F118" s="136" t="s">
        <v>863</v>
      </c>
      <c r="G118" s="122" t="s">
        <v>864</v>
      </c>
      <c r="H118" s="176" t="s">
        <v>865</v>
      </c>
      <c r="I118" s="176" t="s">
        <v>866</v>
      </c>
      <c r="J118" s="177" t="s">
        <v>867</v>
      </c>
      <c r="K118" s="177" t="s">
        <v>867</v>
      </c>
      <c r="L118" s="178">
        <v>7</v>
      </c>
      <c r="M118" s="49">
        <v>41640</v>
      </c>
      <c r="N118" s="49">
        <v>42185</v>
      </c>
      <c r="O118" s="50" t="s">
        <v>851</v>
      </c>
      <c r="P118" s="51" t="s">
        <v>852</v>
      </c>
      <c r="Q118" s="97" t="s">
        <v>65</v>
      </c>
      <c r="R118" s="51" t="s">
        <v>81</v>
      </c>
      <c r="S118" s="51" t="s">
        <v>82</v>
      </c>
      <c r="T118" s="51" t="s">
        <v>83</v>
      </c>
      <c r="U118" s="53" t="s">
        <v>84</v>
      </c>
      <c r="V118" s="93">
        <v>7</v>
      </c>
      <c r="W118" s="55">
        <f t="shared" si="6"/>
        <v>1</v>
      </c>
      <c r="X118" s="57" t="s">
        <v>295</v>
      </c>
      <c r="Y118" s="57" t="s">
        <v>87</v>
      </c>
      <c r="Z118" s="83" t="s">
        <v>868</v>
      </c>
      <c r="AA118" s="83"/>
      <c r="AB118" s="58"/>
      <c r="AC118" s="57"/>
      <c r="AD118" s="59" t="s">
        <v>810</v>
      </c>
      <c r="AE118" s="60">
        <f>IF(W118=100%,2,0)</f>
        <v>2</v>
      </c>
      <c r="AF118" s="60">
        <f>IF(N118&lt;$AG$8,0,1)</f>
        <v>0</v>
      </c>
      <c r="AG118" s="61" t="str">
        <f t="shared" si="4"/>
        <v>CUMPLIDA</v>
      </c>
      <c r="AH118" s="61" t="str">
        <f t="shared" si="5"/>
        <v>CUMPLIDA</v>
      </c>
      <c r="AI118" s="53" t="s">
        <v>84</v>
      </c>
      <c r="AJ118" s="55" t="s">
        <v>109</v>
      </c>
      <c r="AK118" s="62">
        <v>42185</v>
      </c>
      <c r="AL118" s="63" t="s">
        <v>70</v>
      </c>
      <c r="AM118" s="64"/>
      <c r="AN118" s="64"/>
      <c r="AO118" s="66"/>
      <c r="AP118" s="67"/>
      <c r="AQ118" s="67"/>
      <c r="AR118" s="67"/>
      <c r="AS118" s="68" t="s">
        <v>73</v>
      </c>
      <c r="AT118" s="68"/>
      <c r="AU118" s="63"/>
      <c r="AV118" s="68"/>
      <c r="AW118" s="23" t="s">
        <v>74</v>
      </c>
    </row>
    <row r="119" spans="1:49" s="96" customFormat="1" ht="129.6" hidden="1" customHeight="1" x14ac:dyDescent="0.25">
      <c r="A119" s="42">
        <v>445</v>
      </c>
      <c r="B119" s="42">
        <v>21</v>
      </c>
      <c r="C119" s="42"/>
      <c r="D119" s="43"/>
      <c r="E119" s="122" t="s">
        <v>869</v>
      </c>
      <c r="F119" s="136" t="s">
        <v>870</v>
      </c>
      <c r="G119" s="122" t="s">
        <v>864</v>
      </c>
      <c r="H119" s="176" t="s">
        <v>865</v>
      </c>
      <c r="I119" s="176" t="s">
        <v>866</v>
      </c>
      <c r="J119" s="177" t="s">
        <v>867</v>
      </c>
      <c r="K119" s="177" t="s">
        <v>867</v>
      </c>
      <c r="L119" s="178">
        <v>7</v>
      </c>
      <c r="M119" s="49">
        <v>41640</v>
      </c>
      <c r="N119" s="49">
        <v>42185</v>
      </c>
      <c r="O119" s="50" t="s">
        <v>851</v>
      </c>
      <c r="P119" s="51" t="s">
        <v>852</v>
      </c>
      <c r="Q119" s="97" t="s">
        <v>65</v>
      </c>
      <c r="R119" s="51" t="s">
        <v>81</v>
      </c>
      <c r="S119" s="51" t="s">
        <v>82</v>
      </c>
      <c r="T119" s="51" t="s">
        <v>83</v>
      </c>
      <c r="U119" s="53" t="s">
        <v>84</v>
      </c>
      <c r="V119" s="93">
        <v>7</v>
      </c>
      <c r="W119" s="55">
        <f t="shared" si="6"/>
        <v>1</v>
      </c>
      <c r="X119" s="57"/>
      <c r="Y119" s="57"/>
      <c r="Z119" s="58"/>
      <c r="AA119" s="57"/>
      <c r="AB119" s="58"/>
      <c r="AC119" s="57"/>
      <c r="AD119" s="59" t="s">
        <v>810</v>
      </c>
      <c r="AE119" s="60">
        <f>IF(W119=100%,2,0)</f>
        <v>2</v>
      </c>
      <c r="AF119" s="60">
        <f>IF(N119&lt;$AG$8,0,1)</f>
        <v>0</v>
      </c>
      <c r="AG119" s="61" t="str">
        <f t="shared" si="4"/>
        <v>CUMPLIDA</v>
      </c>
      <c r="AH119" s="61" t="str">
        <f t="shared" si="5"/>
        <v>CUMPLIDA</v>
      </c>
      <c r="AI119" s="53" t="s">
        <v>84</v>
      </c>
      <c r="AJ119" s="55" t="s">
        <v>109</v>
      </c>
      <c r="AK119" s="62">
        <v>42185</v>
      </c>
      <c r="AL119" s="63" t="s">
        <v>70</v>
      </c>
      <c r="AM119" s="64"/>
      <c r="AN119" s="64"/>
      <c r="AO119" s="66"/>
      <c r="AP119" s="67"/>
      <c r="AQ119" s="67"/>
      <c r="AR119" s="67"/>
      <c r="AS119" s="68" t="s">
        <v>73</v>
      </c>
      <c r="AT119" s="68"/>
      <c r="AU119" s="63"/>
      <c r="AV119" s="68"/>
      <c r="AW119" s="23" t="s">
        <v>74</v>
      </c>
    </row>
    <row r="120" spans="1:49" s="96" customFormat="1" ht="129.6" hidden="1" customHeight="1" x14ac:dyDescent="0.25">
      <c r="A120" s="42">
        <v>446</v>
      </c>
      <c r="B120" s="42">
        <v>22</v>
      </c>
      <c r="C120" s="42"/>
      <c r="D120" s="43"/>
      <c r="E120" s="122" t="s">
        <v>871</v>
      </c>
      <c r="F120" s="136" t="s">
        <v>872</v>
      </c>
      <c r="G120" s="122" t="s">
        <v>864</v>
      </c>
      <c r="H120" s="176" t="s">
        <v>865</v>
      </c>
      <c r="I120" s="176" t="s">
        <v>866</v>
      </c>
      <c r="J120" s="177" t="s">
        <v>867</v>
      </c>
      <c r="K120" s="177" t="s">
        <v>867</v>
      </c>
      <c r="L120" s="178">
        <v>7</v>
      </c>
      <c r="M120" s="49">
        <v>41640</v>
      </c>
      <c r="N120" s="49">
        <v>42185</v>
      </c>
      <c r="O120" s="50" t="s">
        <v>851</v>
      </c>
      <c r="P120" s="51" t="s">
        <v>852</v>
      </c>
      <c r="Q120" s="97" t="s">
        <v>65</v>
      </c>
      <c r="R120" s="51" t="s">
        <v>81</v>
      </c>
      <c r="S120" s="51" t="s">
        <v>82</v>
      </c>
      <c r="T120" s="51" t="s">
        <v>83</v>
      </c>
      <c r="U120" s="53" t="s">
        <v>84</v>
      </c>
      <c r="V120" s="93">
        <v>7</v>
      </c>
      <c r="W120" s="55">
        <f t="shared" si="6"/>
        <v>1</v>
      </c>
      <c r="X120" s="57"/>
      <c r="Y120" s="57"/>
      <c r="Z120" s="58"/>
      <c r="AA120" s="57"/>
      <c r="AB120" s="58"/>
      <c r="AC120" s="57"/>
      <c r="AD120" s="59" t="s">
        <v>810</v>
      </c>
      <c r="AE120" s="60">
        <f>IF(W120=100%,2,0)</f>
        <v>2</v>
      </c>
      <c r="AF120" s="60">
        <f>IF(N120&lt;$AG$8,0,1)</f>
        <v>0</v>
      </c>
      <c r="AG120" s="61" t="str">
        <f t="shared" si="4"/>
        <v>CUMPLIDA</v>
      </c>
      <c r="AH120" s="61" t="str">
        <f t="shared" si="5"/>
        <v>CUMPLIDA</v>
      </c>
      <c r="AI120" s="53" t="s">
        <v>84</v>
      </c>
      <c r="AJ120" s="55" t="s">
        <v>109</v>
      </c>
      <c r="AK120" s="62">
        <v>42185</v>
      </c>
      <c r="AL120" s="63" t="s">
        <v>70</v>
      </c>
      <c r="AM120" s="64"/>
      <c r="AN120" s="64"/>
      <c r="AO120" s="66"/>
      <c r="AP120" s="67"/>
      <c r="AQ120" s="67"/>
      <c r="AR120" s="67"/>
      <c r="AS120" s="68" t="s">
        <v>73</v>
      </c>
      <c r="AT120" s="68"/>
      <c r="AU120" s="63"/>
      <c r="AV120" s="68"/>
      <c r="AW120" s="23" t="s">
        <v>74</v>
      </c>
    </row>
    <row r="121" spans="1:49" s="96" customFormat="1" ht="181.5" hidden="1" customHeight="1" x14ac:dyDescent="0.25">
      <c r="A121" s="42">
        <v>449</v>
      </c>
      <c r="B121" s="42">
        <v>25</v>
      </c>
      <c r="C121" s="42"/>
      <c r="D121" s="43"/>
      <c r="E121" s="122" t="s">
        <v>873</v>
      </c>
      <c r="F121" s="122" t="s">
        <v>874</v>
      </c>
      <c r="G121" s="122" t="s">
        <v>875</v>
      </c>
      <c r="H121" s="65" t="s">
        <v>876</v>
      </c>
      <c r="I121" s="65" t="s">
        <v>877</v>
      </c>
      <c r="J121" s="66" t="s">
        <v>878</v>
      </c>
      <c r="K121" s="66" t="s">
        <v>879</v>
      </c>
      <c r="L121" s="63">
        <v>7</v>
      </c>
      <c r="M121" s="49">
        <v>41640</v>
      </c>
      <c r="N121" s="49">
        <v>42004</v>
      </c>
      <c r="O121" s="50" t="s">
        <v>851</v>
      </c>
      <c r="P121" s="51" t="s">
        <v>852</v>
      </c>
      <c r="Q121" s="97" t="s">
        <v>65</v>
      </c>
      <c r="R121" s="51" t="s">
        <v>81</v>
      </c>
      <c r="S121" s="51" t="s">
        <v>82</v>
      </c>
      <c r="T121" s="51" t="s">
        <v>83</v>
      </c>
      <c r="U121" s="53" t="s">
        <v>84</v>
      </c>
      <c r="V121" s="93">
        <v>7</v>
      </c>
      <c r="W121" s="55">
        <f t="shared" si="6"/>
        <v>1</v>
      </c>
      <c r="X121" s="57"/>
      <c r="Y121" s="57"/>
      <c r="Z121" s="58"/>
      <c r="AA121" s="57"/>
      <c r="AB121" s="58"/>
      <c r="AC121" s="57"/>
      <c r="AD121" s="59" t="s">
        <v>810</v>
      </c>
      <c r="AE121" s="60">
        <f>IF(W121=100%,2,0)</f>
        <v>2</v>
      </c>
      <c r="AF121" s="60">
        <f>IF(N121&lt;$AG$8,0,1)</f>
        <v>0</v>
      </c>
      <c r="AG121" s="61" t="str">
        <f t="shared" si="4"/>
        <v>CUMPLIDA</v>
      </c>
      <c r="AH121" s="61" t="str">
        <f t="shared" si="5"/>
        <v>CUMPLIDA</v>
      </c>
      <c r="AI121" s="53" t="s">
        <v>84</v>
      </c>
      <c r="AJ121" s="55" t="s">
        <v>109</v>
      </c>
      <c r="AK121" s="62">
        <v>42185</v>
      </c>
      <c r="AL121" s="63" t="s">
        <v>70</v>
      </c>
      <c r="AM121" s="64"/>
      <c r="AN121" s="64"/>
      <c r="AO121" s="66"/>
      <c r="AP121" s="67"/>
      <c r="AQ121" s="67"/>
      <c r="AR121" s="67"/>
      <c r="AS121" s="68" t="s">
        <v>73</v>
      </c>
      <c r="AT121" s="68"/>
      <c r="AU121" s="63"/>
      <c r="AV121" s="68"/>
      <c r="AW121" s="23" t="s">
        <v>74</v>
      </c>
    </row>
    <row r="122" spans="1:49" s="96" customFormat="1" ht="86.45" hidden="1" customHeight="1" x14ac:dyDescent="0.25">
      <c r="A122" s="42">
        <v>451</v>
      </c>
      <c r="B122" s="42">
        <v>27</v>
      </c>
      <c r="C122" s="42"/>
      <c r="D122" s="43"/>
      <c r="E122" s="122" t="s">
        <v>880</v>
      </c>
      <c r="F122" s="122" t="s">
        <v>881</v>
      </c>
      <c r="G122" s="122" t="s">
        <v>882</v>
      </c>
      <c r="H122" s="122" t="s">
        <v>883</v>
      </c>
      <c r="I122" s="122"/>
      <c r="J122" s="65" t="s">
        <v>884</v>
      </c>
      <c r="K122" s="65" t="s">
        <v>884</v>
      </c>
      <c r="L122" s="63">
        <v>4</v>
      </c>
      <c r="M122" s="49">
        <v>41671</v>
      </c>
      <c r="N122" s="49">
        <v>41881</v>
      </c>
      <c r="O122" s="50" t="s">
        <v>851</v>
      </c>
      <c r="P122" s="51" t="s">
        <v>852</v>
      </c>
      <c r="Q122" s="52" t="s">
        <v>65</v>
      </c>
      <c r="R122" s="52" t="s">
        <v>65</v>
      </c>
      <c r="S122" s="52" t="s">
        <v>99</v>
      </c>
      <c r="T122" s="52" t="s">
        <v>65</v>
      </c>
      <c r="U122" s="53" t="s">
        <v>84</v>
      </c>
      <c r="V122" s="93">
        <v>4</v>
      </c>
      <c r="W122" s="55">
        <f t="shared" si="6"/>
        <v>1</v>
      </c>
      <c r="X122" s="57"/>
      <c r="Y122" s="57"/>
      <c r="Z122" s="58"/>
      <c r="AA122" s="57"/>
      <c r="AB122" s="58"/>
      <c r="AC122" s="57"/>
      <c r="AD122" s="59" t="s">
        <v>810</v>
      </c>
      <c r="AE122" s="60">
        <f>IF(W122=100%,2,0)</f>
        <v>2</v>
      </c>
      <c r="AF122" s="60">
        <f>IF(N122&lt;$AG$8,0,1)</f>
        <v>0</v>
      </c>
      <c r="AG122" s="61" t="str">
        <f t="shared" si="4"/>
        <v>CUMPLIDA</v>
      </c>
      <c r="AH122" s="61" t="str">
        <f t="shared" si="5"/>
        <v>CUMPLIDA</v>
      </c>
      <c r="AI122" s="53" t="s">
        <v>84</v>
      </c>
      <c r="AJ122" s="55" t="s">
        <v>109</v>
      </c>
      <c r="AK122" s="62">
        <v>42004</v>
      </c>
      <c r="AL122" s="63" t="s">
        <v>118</v>
      </c>
      <c r="AM122" s="64"/>
      <c r="AN122" s="64"/>
      <c r="AO122" s="66"/>
      <c r="AP122" s="67"/>
      <c r="AQ122" s="67"/>
      <c r="AR122" s="67"/>
      <c r="AS122" s="68" t="s">
        <v>73</v>
      </c>
      <c r="AT122" s="68"/>
      <c r="AU122" s="63"/>
      <c r="AV122" s="68"/>
      <c r="AW122" s="23" t="s">
        <v>74</v>
      </c>
    </row>
    <row r="123" spans="1:49" s="96" customFormat="1" ht="144" hidden="1" customHeight="1" x14ac:dyDescent="0.25">
      <c r="A123" s="42">
        <v>453</v>
      </c>
      <c r="B123" s="42">
        <v>29</v>
      </c>
      <c r="C123" s="42"/>
      <c r="D123" s="43" t="s">
        <v>885</v>
      </c>
      <c r="E123" s="122" t="s">
        <v>886</v>
      </c>
      <c r="F123" s="122" t="s">
        <v>887</v>
      </c>
      <c r="G123" s="122" t="s">
        <v>888</v>
      </c>
      <c r="H123" s="45" t="s">
        <v>889</v>
      </c>
      <c r="I123" s="179" t="s">
        <v>890</v>
      </c>
      <c r="J123" s="106" t="s">
        <v>891</v>
      </c>
      <c r="K123" s="106" t="s">
        <v>891</v>
      </c>
      <c r="L123" s="63">
        <v>4</v>
      </c>
      <c r="M123" s="49">
        <v>41640</v>
      </c>
      <c r="N123" s="49">
        <v>41729</v>
      </c>
      <c r="O123" s="50" t="s">
        <v>851</v>
      </c>
      <c r="P123" s="51" t="s">
        <v>852</v>
      </c>
      <c r="Q123" s="52" t="s">
        <v>65</v>
      </c>
      <c r="R123" s="52" t="s">
        <v>65</v>
      </c>
      <c r="S123" s="52" t="s">
        <v>99</v>
      </c>
      <c r="T123" s="52" t="s">
        <v>65</v>
      </c>
      <c r="U123" s="53" t="s">
        <v>67</v>
      </c>
      <c r="V123" s="93">
        <v>4</v>
      </c>
      <c r="W123" s="55">
        <f t="shared" si="6"/>
        <v>1</v>
      </c>
      <c r="X123" s="57"/>
      <c r="Y123" s="57"/>
      <c r="Z123" s="58"/>
      <c r="AA123" s="57"/>
      <c r="AB123" s="58"/>
      <c r="AC123" s="57"/>
      <c r="AD123" s="59" t="s">
        <v>810</v>
      </c>
      <c r="AE123" s="60">
        <f>IF(W123=100%,2,0)</f>
        <v>2</v>
      </c>
      <c r="AF123" s="60">
        <f>IF(N123&lt;$AG$8,0,1)</f>
        <v>0</v>
      </c>
      <c r="AG123" s="61" t="str">
        <f t="shared" si="4"/>
        <v>CUMPLIDA</v>
      </c>
      <c r="AH123" s="61" t="str">
        <f t="shared" si="5"/>
        <v>CUMPLIDA</v>
      </c>
      <c r="AI123" s="53" t="s">
        <v>67</v>
      </c>
      <c r="AJ123" s="55" t="s">
        <v>109</v>
      </c>
      <c r="AK123" s="62">
        <v>42185</v>
      </c>
      <c r="AL123" s="63" t="s">
        <v>70</v>
      </c>
      <c r="AM123" s="64"/>
      <c r="AN123" s="64"/>
      <c r="AO123" s="66"/>
      <c r="AP123" s="67"/>
      <c r="AQ123" s="67"/>
      <c r="AR123" s="67"/>
      <c r="AS123" s="68" t="s">
        <v>73</v>
      </c>
      <c r="AT123" s="68"/>
      <c r="AU123" s="63"/>
      <c r="AV123" s="68"/>
      <c r="AW123" s="23" t="s">
        <v>74</v>
      </c>
    </row>
    <row r="124" spans="1:49" s="96" customFormat="1" ht="115.15" hidden="1" customHeight="1" x14ac:dyDescent="0.25">
      <c r="A124" s="42">
        <v>461</v>
      </c>
      <c r="B124" s="42">
        <v>37</v>
      </c>
      <c r="C124" s="42"/>
      <c r="D124" s="43"/>
      <c r="E124" s="122" t="s">
        <v>892</v>
      </c>
      <c r="F124" s="136" t="s">
        <v>893</v>
      </c>
      <c r="G124" s="122" t="s">
        <v>894</v>
      </c>
      <c r="H124" s="180" t="s">
        <v>895</v>
      </c>
      <c r="I124" s="180"/>
      <c r="J124" s="180" t="s">
        <v>896</v>
      </c>
      <c r="K124" s="180" t="s">
        <v>896</v>
      </c>
      <c r="L124" s="63">
        <v>5</v>
      </c>
      <c r="M124" s="49">
        <v>41699</v>
      </c>
      <c r="N124" s="49">
        <v>42004</v>
      </c>
      <c r="O124" s="50" t="s">
        <v>851</v>
      </c>
      <c r="P124" s="51" t="s">
        <v>852</v>
      </c>
      <c r="Q124" s="97" t="s">
        <v>65</v>
      </c>
      <c r="R124" s="51" t="s">
        <v>81</v>
      </c>
      <c r="S124" s="51" t="s">
        <v>82</v>
      </c>
      <c r="T124" s="51" t="s">
        <v>83</v>
      </c>
      <c r="U124" s="53" t="s">
        <v>84</v>
      </c>
      <c r="V124" s="93">
        <v>5</v>
      </c>
      <c r="W124" s="55">
        <f t="shared" si="6"/>
        <v>1</v>
      </c>
      <c r="X124" s="57"/>
      <c r="Y124" s="57"/>
      <c r="Z124" s="58"/>
      <c r="AA124" s="57"/>
      <c r="AB124" s="58"/>
      <c r="AC124" s="57"/>
      <c r="AD124" s="59" t="s">
        <v>810</v>
      </c>
      <c r="AE124" s="60">
        <f>IF(W124=100%,2,0)</f>
        <v>2</v>
      </c>
      <c r="AF124" s="60">
        <f>IF(N124&lt;$AG$8,0,1)</f>
        <v>0</v>
      </c>
      <c r="AG124" s="61" t="str">
        <f t="shared" si="4"/>
        <v>CUMPLIDA</v>
      </c>
      <c r="AH124" s="61" t="str">
        <f t="shared" si="5"/>
        <v>CUMPLIDA</v>
      </c>
      <c r="AI124" s="53" t="s">
        <v>84</v>
      </c>
      <c r="AJ124" s="55" t="s">
        <v>109</v>
      </c>
      <c r="AK124" s="62">
        <v>42185</v>
      </c>
      <c r="AL124" s="63" t="s">
        <v>70</v>
      </c>
      <c r="AM124" s="64"/>
      <c r="AN124" s="64"/>
      <c r="AO124" s="66"/>
      <c r="AP124" s="67"/>
      <c r="AQ124" s="67"/>
      <c r="AR124" s="67"/>
      <c r="AS124" s="68" t="s">
        <v>73</v>
      </c>
      <c r="AT124" s="68"/>
      <c r="AU124" s="63"/>
      <c r="AV124" s="68"/>
      <c r="AW124" s="23" t="s">
        <v>74</v>
      </c>
    </row>
    <row r="125" spans="1:49" s="23" customFormat="1" ht="172.5" hidden="1" customHeight="1" x14ac:dyDescent="0.25">
      <c r="A125" s="42">
        <v>465</v>
      </c>
      <c r="B125" s="42">
        <v>41</v>
      </c>
      <c r="C125" s="42"/>
      <c r="D125" s="43"/>
      <c r="E125" s="122" t="s">
        <v>897</v>
      </c>
      <c r="F125" s="122" t="s">
        <v>898</v>
      </c>
      <c r="G125" s="122" t="s">
        <v>899</v>
      </c>
      <c r="H125" s="136" t="s">
        <v>900</v>
      </c>
      <c r="I125" s="181" t="s">
        <v>901</v>
      </c>
      <c r="J125" s="182" t="s">
        <v>902</v>
      </c>
      <c r="K125" s="182" t="s">
        <v>903</v>
      </c>
      <c r="L125" s="183">
        <v>7</v>
      </c>
      <c r="M125" s="49">
        <v>41699</v>
      </c>
      <c r="N125" s="49">
        <v>42643</v>
      </c>
      <c r="O125" s="50" t="s">
        <v>904</v>
      </c>
      <c r="P125" s="125" t="s">
        <v>905</v>
      </c>
      <c r="Q125" s="97" t="s">
        <v>65</v>
      </c>
      <c r="R125" s="51" t="s">
        <v>81</v>
      </c>
      <c r="S125" s="51" t="s">
        <v>82</v>
      </c>
      <c r="T125" s="51" t="s">
        <v>83</v>
      </c>
      <c r="U125" s="53" t="s">
        <v>164</v>
      </c>
      <c r="V125" s="54">
        <v>7</v>
      </c>
      <c r="W125" s="55">
        <f t="shared" si="6"/>
        <v>1</v>
      </c>
      <c r="X125" s="57" t="s">
        <v>295</v>
      </c>
      <c r="Y125" s="57" t="s">
        <v>87</v>
      </c>
      <c r="Z125" s="83" t="s">
        <v>906</v>
      </c>
      <c r="AA125" s="57"/>
      <c r="AB125" s="83"/>
      <c r="AC125" s="57"/>
      <c r="AD125" s="59" t="s">
        <v>810</v>
      </c>
      <c r="AE125" s="60">
        <f>IF(W125=100%,2,0)</f>
        <v>2</v>
      </c>
      <c r="AF125" s="60">
        <f>IF(N125&lt;$AG$8,0,1)</f>
        <v>0</v>
      </c>
      <c r="AG125" s="61" t="str">
        <f t="shared" si="4"/>
        <v>CUMPLIDA</v>
      </c>
      <c r="AH125" s="61" t="str">
        <f t="shared" si="5"/>
        <v>CUMPLIDA</v>
      </c>
      <c r="AI125" s="53" t="s">
        <v>165</v>
      </c>
      <c r="AJ125" s="55" t="s">
        <v>69</v>
      </c>
      <c r="AK125" s="62">
        <v>42004</v>
      </c>
      <c r="AL125" s="63" t="s">
        <v>118</v>
      </c>
      <c r="AM125" s="66"/>
      <c r="AN125" s="65" t="s">
        <v>907</v>
      </c>
      <c r="AO125" s="66" t="s">
        <v>72</v>
      </c>
      <c r="AP125" s="67"/>
      <c r="AQ125" s="67"/>
      <c r="AR125" s="67"/>
      <c r="AS125" s="68" t="s">
        <v>73</v>
      </c>
      <c r="AT125" s="68"/>
      <c r="AU125" s="63"/>
      <c r="AV125" s="68"/>
      <c r="AW125" s="23" t="s">
        <v>74</v>
      </c>
    </row>
    <row r="126" spans="1:49" s="96" customFormat="1" ht="265.5" customHeight="1" x14ac:dyDescent="0.25">
      <c r="A126" s="69">
        <v>466</v>
      </c>
      <c r="B126" s="69">
        <v>42</v>
      </c>
      <c r="C126" s="42"/>
      <c r="D126" s="43"/>
      <c r="E126" s="115" t="s">
        <v>908</v>
      </c>
      <c r="F126" s="115" t="s">
        <v>909</v>
      </c>
      <c r="G126" s="115" t="s">
        <v>910</v>
      </c>
      <c r="H126" s="169" t="s">
        <v>911</v>
      </c>
      <c r="I126" s="169" t="s">
        <v>912</v>
      </c>
      <c r="J126" s="84" t="s">
        <v>913</v>
      </c>
      <c r="K126" s="84" t="s">
        <v>914</v>
      </c>
      <c r="L126" s="83">
        <v>9</v>
      </c>
      <c r="M126" s="75">
        <v>41640</v>
      </c>
      <c r="N126" s="75">
        <v>42735</v>
      </c>
      <c r="O126" s="76" t="s">
        <v>904</v>
      </c>
      <c r="P126" s="129" t="s">
        <v>905</v>
      </c>
      <c r="Q126" s="77" t="s">
        <v>116</v>
      </c>
      <c r="R126" s="77" t="s">
        <v>116</v>
      </c>
      <c r="S126" s="134" t="s">
        <v>117</v>
      </c>
      <c r="T126" s="134" t="s">
        <v>116</v>
      </c>
      <c r="U126" s="78" t="s">
        <v>571</v>
      </c>
      <c r="V126" s="92">
        <v>9</v>
      </c>
      <c r="W126" s="80">
        <f t="shared" si="6"/>
        <v>1</v>
      </c>
      <c r="X126" s="57"/>
      <c r="Y126" s="57"/>
      <c r="Z126" s="58"/>
      <c r="AA126" s="57"/>
      <c r="AB126" s="58"/>
      <c r="AC126" s="57"/>
      <c r="AD126" s="81" t="s">
        <v>810</v>
      </c>
      <c r="AE126" s="60">
        <f>IF(W126=100%,2,0)</f>
        <v>2</v>
      </c>
      <c r="AF126" s="60">
        <f>IF(N126&lt;$AG$8,0,1)</f>
        <v>0</v>
      </c>
      <c r="AG126" s="61" t="str">
        <f t="shared" si="4"/>
        <v>CUMPLIDA</v>
      </c>
      <c r="AH126" s="61" t="str">
        <f t="shared" si="5"/>
        <v>CUMPLIDA</v>
      </c>
      <c r="AI126" s="77" t="s">
        <v>123</v>
      </c>
      <c r="AJ126" s="80"/>
      <c r="AK126" s="82">
        <v>42369</v>
      </c>
      <c r="AL126" s="83" t="s">
        <v>596</v>
      </c>
      <c r="AM126" s="58"/>
      <c r="AN126" s="58"/>
      <c r="AO126" s="85" t="s">
        <v>72</v>
      </c>
      <c r="AP126" s="86" t="s">
        <v>915</v>
      </c>
      <c r="AQ126" s="67" t="s">
        <v>207</v>
      </c>
      <c r="AR126" s="86" t="s">
        <v>208</v>
      </c>
      <c r="AS126" s="83" t="s">
        <v>89</v>
      </c>
      <c r="AT126" s="99" t="s">
        <v>132</v>
      </c>
      <c r="AU126" s="83" t="s">
        <v>142</v>
      </c>
      <c r="AV126" s="83" t="s">
        <v>916</v>
      </c>
      <c r="AW126" s="87" t="s">
        <v>74</v>
      </c>
    </row>
    <row r="127" spans="1:49" s="96" customFormat="1" ht="273.60000000000002" customHeight="1" x14ac:dyDescent="0.25">
      <c r="A127" s="69">
        <v>467</v>
      </c>
      <c r="B127" s="69">
        <v>43</v>
      </c>
      <c r="C127" s="42"/>
      <c r="D127" s="43"/>
      <c r="E127" s="172" t="s">
        <v>917</v>
      </c>
      <c r="F127" s="115" t="s">
        <v>918</v>
      </c>
      <c r="G127" s="115" t="s">
        <v>919</v>
      </c>
      <c r="H127" s="169" t="s">
        <v>911</v>
      </c>
      <c r="I127" s="169" t="s">
        <v>912</v>
      </c>
      <c r="J127" s="84" t="s">
        <v>913</v>
      </c>
      <c r="K127" s="84" t="s">
        <v>920</v>
      </c>
      <c r="L127" s="83">
        <v>9</v>
      </c>
      <c r="M127" s="75">
        <v>41640</v>
      </c>
      <c r="N127" s="75">
        <v>42735</v>
      </c>
      <c r="O127" s="76" t="s">
        <v>904</v>
      </c>
      <c r="P127" s="129" t="s">
        <v>905</v>
      </c>
      <c r="Q127" s="77" t="s">
        <v>116</v>
      </c>
      <c r="R127" s="77" t="s">
        <v>116</v>
      </c>
      <c r="S127" s="134" t="s">
        <v>117</v>
      </c>
      <c r="T127" s="134" t="s">
        <v>116</v>
      </c>
      <c r="U127" s="78" t="s">
        <v>571</v>
      </c>
      <c r="V127" s="92">
        <v>9</v>
      </c>
      <c r="W127" s="80">
        <f t="shared" si="6"/>
        <v>1</v>
      </c>
      <c r="X127" s="57"/>
      <c r="Y127" s="57"/>
      <c r="Z127" s="58"/>
      <c r="AA127" s="57"/>
      <c r="AB127" s="58"/>
      <c r="AC127" s="57"/>
      <c r="AD127" s="81" t="s">
        <v>810</v>
      </c>
      <c r="AE127" s="60">
        <f>IF(W127=100%,2,0)</f>
        <v>2</v>
      </c>
      <c r="AF127" s="60">
        <f>IF(N127&lt;$AG$8,0,1)</f>
        <v>0</v>
      </c>
      <c r="AG127" s="61" t="str">
        <f t="shared" si="4"/>
        <v>CUMPLIDA</v>
      </c>
      <c r="AH127" s="61" t="str">
        <f t="shared" si="5"/>
        <v>CUMPLIDA</v>
      </c>
      <c r="AI127" s="77" t="s">
        <v>123</v>
      </c>
      <c r="AJ127" s="80"/>
      <c r="AK127" s="82">
        <v>42369</v>
      </c>
      <c r="AL127" s="83" t="s">
        <v>596</v>
      </c>
      <c r="AM127" s="58"/>
      <c r="AN127" s="58"/>
      <c r="AO127" s="85" t="s">
        <v>72</v>
      </c>
      <c r="AP127" s="86" t="s">
        <v>921</v>
      </c>
      <c r="AQ127" s="67" t="s">
        <v>207</v>
      </c>
      <c r="AR127" s="86" t="s">
        <v>208</v>
      </c>
      <c r="AS127" s="83" t="s">
        <v>89</v>
      </c>
      <c r="AT127" s="99" t="s">
        <v>132</v>
      </c>
      <c r="AU127" s="83" t="s">
        <v>142</v>
      </c>
      <c r="AV127" s="83" t="s">
        <v>916</v>
      </c>
      <c r="AW127" s="87" t="s">
        <v>74</v>
      </c>
    </row>
    <row r="128" spans="1:49" s="96" customFormat="1" ht="90" hidden="1" customHeight="1" x14ac:dyDescent="0.25">
      <c r="A128" s="42">
        <v>468</v>
      </c>
      <c r="B128" s="42">
        <v>44</v>
      </c>
      <c r="C128" s="42"/>
      <c r="D128" s="43"/>
      <c r="E128" s="122" t="s">
        <v>922</v>
      </c>
      <c r="F128" s="122" t="s">
        <v>834</v>
      </c>
      <c r="G128" s="122" t="s">
        <v>835</v>
      </c>
      <c r="H128" s="122" t="s">
        <v>859</v>
      </c>
      <c r="I128" s="122"/>
      <c r="J128" s="137" t="s">
        <v>923</v>
      </c>
      <c r="K128" s="137" t="s">
        <v>923</v>
      </c>
      <c r="L128" s="63">
        <v>3</v>
      </c>
      <c r="M128" s="49">
        <v>41673</v>
      </c>
      <c r="N128" s="49">
        <v>42004</v>
      </c>
      <c r="O128" s="50" t="s">
        <v>904</v>
      </c>
      <c r="P128" s="125" t="s">
        <v>905</v>
      </c>
      <c r="Q128" s="52" t="s">
        <v>65</v>
      </c>
      <c r="R128" s="52" t="s">
        <v>65</v>
      </c>
      <c r="S128" s="52" t="s">
        <v>99</v>
      </c>
      <c r="T128" s="52" t="s">
        <v>65</v>
      </c>
      <c r="U128" s="53" t="s">
        <v>164</v>
      </c>
      <c r="V128" s="93">
        <v>3</v>
      </c>
      <c r="W128" s="55">
        <f t="shared" si="6"/>
        <v>1</v>
      </c>
      <c r="X128" s="57"/>
      <c r="Y128" s="57"/>
      <c r="Z128" s="58"/>
      <c r="AA128" s="57"/>
      <c r="AB128" s="58"/>
      <c r="AC128" s="57"/>
      <c r="AD128" s="59" t="s">
        <v>810</v>
      </c>
      <c r="AE128" s="60">
        <f>IF(W128=100%,2,0)</f>
        <v>2</v>
      </c>
      <c r="AF128" s="60">
        <f>IF(N128&lt;$AG$8,0,1)</f>
        <v>0</v>
      </c>
      <c r="AG128" s="61" t="str">
        <f t="shared" si="4"/>
        <v>CUMPLIDA</v>
      </c>
      <c r="AH128" s="61" t="str">
        <f t="shared" si="5"/>
        <v>CUMPLIDA</v>
      </c>
      <c r="AI128" s="53" t="s">
        <v>165</v>
      </c>
      <c r="AJ128" s="55" t="s">
        <v>109</v>
      </c>
      <c r="AK128" s="62">
        <v>42185</v>
      </c>
      <c r="AL128" s="63" t="s">
        <v>70</v>
      </c>
      <c r="AM128" s="64"/>
      <c r="AN128" s="64"/>
      <c r="AO128" s="66"/>
      <c r="AP128" s="67"/>
      <c r="AQ128" s="67"/>
      <c r="AR128" s="67"/>
      <c r="AS128" s="68" t="s">
        <v>73</v>
      </c>
      <c r="AT128" s="68"/>
      <c r="AU128" s="94"/>
      <c r="AV128" s="95"/>
      <c r="AW128" s="23" t="s">
        <v>74</v>
      </c>
    </row>
    <row r="129" spans="1:49" s="23" customFormat="1" ht="187.15" customHeight="1" x14ac:dyDescent="0.25">
      <c r="A129" s="69">
        <v>469</v>
      </c>
      <c r="B129" s="69">
        <v>45</v>
      </c>
      <c r="C129" s="42"/>
      <c r="D129" s="43" t="s">
        <v>924</v>
      </c>
      <c r="E129" s="115" t="s">
        <v>925</v>
      </c>
      <c r="F129" s="115" t="s">
        <v>926</v>
      </c>
      <c r="G129" s="115" t="s">
        <v>927</v>
      </c>
      <c r="H129" s="184" t="s">
        <v>928</v>
      </c>
      <c r="I129" s="184" t="s">
        <v>929</v>
      </c>
      <c r="J129" s="144" t="s">
        <v>930</v>
      </c>
      <c r="K129" s="144" t="s">
        <v>931</v>
      </c>
      <c r="L129" s="185">
        <v>6</v>
      </c>
      <c r="M129" s="75">
        <v>41671</v>
      </c>
      <c r="N129" s="75">
        <v>42794</v>
      </c>
      <c r="O129" s="76" t="s">
        <v>904</v>
      </c>
      <c r="P129" s="129" t="s">
        <v>905</v>
      </c>
      <c r="Q129" s="91" t="s">
        <v>152</v>
      </c>
      <c r="R129" s="91" t="s">
        <v>152</v>
      </c>
      <c r="S129" s="91" t="s">
        <v>280</v>
      </c>
      <c r="T129" s="91" t="s">
        <v>152</v>
      </c>
      <c r="U129" s="78" t="s">
        <v>84</v>
      </c>
      <c r="V129" s="92">
        <v>5</v>
      </c>
      <c r="W129" s="80">
        <f t="shared" si="6"/>
        <v>0.83333333333333337</v>
      </c>
      <c r="X129" s="57"/>
      <c r="Y129" s="57"/>
      <c r="Z129" s="58"/>
      <c r="AA129" s="57"/>
      <c r="AB129" s="58"/>
      <c r="AC129" s="57"/>
      <c r="AD129" s="81" t="s">
        <v>810</v>
      </c>
      <c r="AE129" s="60">
        <f>IF(W129=100%,2,0)</f>
        <v>0</v>
      </c>
      <c r="AF129" s="60">
        <f>IF(N129&lt;$AG$8,0,1)</f>
        <v>1</v>
      </c>
      <c r="AG129" s="61" t="str">
        <f t="shared" si="4"/>
        <v>EN TERMINO</v>
      </c>
      <c r="AH129" s="61" t="str">
        <f t="shared" si="5"/>
        <v>EN TERMINO</v>
      </c>
      <c r="AI129" s="78" t="s">
        <v>84</v>
      </c>
      <c r="AJ129" s="80"/>
      <c r="AK129" s="82">
        <v>42004</v>
      </c>
      <c r="AL129" s="83" t="s">
        <v>118</v>
      </c>
      <c r="AM129" s="85"/>
      <c r="AN129" s="84" t="s">
        <v>932</v>
      </c>
      <c r="AO129" s="85" t="s">
        <v>72</v>
      </c>
      <c r="AP129" s="67"/>
      <c r="AQ129" s="67"/>
      <c r="AR129" s="67"/>
      <c r="AS129" s="87" t="s">
        <v>89</v>
      </c>
      <c r="AT129" s="88" t="s">
        <v>90</v>
      </c>
      <c r="AU129" s="83" t="s">
        <v>103</v>
      </c>
      <c r="AV129" s="83" t="s">
        <v>426</v>
      </c>
      <c r="AW129" s="87" t="s">
        <v>74</v>
      </c>
    </row>
    <row r="130" spans="1:49" s="96" customFormat="1" ht="209.25" hidden="1" customHeight="1" x14ac:dyDescent="0.25">
      <c r="A130" s="42">
        <v>472</v>
      </c>
      <c r="B130" s="42">
        <v>48</v>
      </c>
      <c r="C130" s="42"/>
      <c r="D130" s="43"/>
      <c r="E130" s="122" t="s">
        <v>933</v>
      </c>
      <c r="F130" s="122" t="s">
        <v>934</v>
      </c>
      <c r="G130" s="122" t="s">
        <v>935</v>
      </c>
      <c r="H130" s="176" t="s">
        <v>865</v>
      </c>
      <c r="I130" s="176" t="s">
        <v>866</v>
      </c>
      <c r="J130" s="177" t="s">
        <v>936</v>
      </c>
      <c r="K130" s="177" t="s">
        <v>936</v>
      </c>
      <c r="L130" s="178">
        <v>6</v>
      </c>
      <c r="M130" s="49">
        <v>41640</v>
      </c>
      <c r="N130" s="49">
        <v>42185</v>
      </c>
      <c r="O130" s="50" t="s">
        <v>904</v>
      </c>
      <c r="P130" s="125" t="s">
        <v>905</v>
      </c>
      <c r="Q130" s="97" t="s">
        <v>65</v>
      </c>
      <c r="R130" s="51" t="s">
        <v>81</v>
      </c>
      <c r="S130" s="51" t="s">
        <v>82</v>
      </c>
      <c r="T130" s="51" t="s">
        <v>83</v>
      </c>
      <c r="U130" s="53" t="s">
        <v>122</v>
      </c>
      <c r="V130" s="93">
        <v>6</v>
      </c>
      <c r="W130" s="55">
        <f t="shared" si="6"/>
        <v>1</v>
      </c>
      <c r="X130" s="57"/>
      <c r="Y130" s="57"/>
      <c r="Z130" s="58"/>
      <c r="AA130" s="57"/>
      <c r="AB130" s="58"/>
      <c r="AC130" s="57"/>
      <c r="AD130" s="59" t="s">
        <v>824</v>
      </c>
      <c r="AE130" s="60">
        <f>IF(W130=100%,2,0)</f>
        <v>2</v>
      </c>
      <c r="AF130" s="60">
        <f>IF(N130&lt;$AG$8,0,1)</f>
        <v>0</v>
      </c>
      <c r="AG130" s="61" t="str">
        <f t="shared" si="4"/>
        <v>CUMPLIDA</v>
      </c>
      <c r="AH130" s="61" t="str">
        <f t="shared" si="5"/>
        <v>CUMPLIDA</v>
      </c>
      <c r="AI130" s="51" t="s">
        <v>123</v>
      </c>
      <c r="AJ130" s="55" t="s">
        <v>109</v>
      </c>
      <c r="AK130" s="62">
        <v>42185</v>
      </c>
      <c r="AL130" s="63" t="s">
        <v>70</v>
      </c>
      <c r="AM130" s="64"/>
      <c r="AN130" s="64"/>
      <c r="AO130" s="66"/>
      <c r="AP130" s="67"/>
      <c r="AQ130" s="67"/>
      <c r="AR130" s="67"/>
      <c r="AS130" s="68" t="s">
        <v>73</v>
      </c>
      <c r="AT130" s="68"/>
      <c r="AU130" s="94"/>
      <c r="AV130" s="95"/>
      <c r="AW130" s="23" t="s">
        <v>74</v>
      </c>
    </row>
    <row r="131" spans="1:49" s="96" customFormat="1" ht="170.25" hidden="1" customHeight="1" x14ac:dyDescent="0.25">
      <c r="A131" s="42">
        <v>473</v>
      </c>
      <c r="B131" s="42">
        <v>49</v>
      </c>
      <c r="C131" s="42"/>
      <c r="D131" s="43"/>
      <c r="E131" s="122" t="s">
        <v>937</v>
      </c>
      <c r="F131" s="122" t="s">
        <v>938</v>
      </c>
      <c r="G131" s="122" t="s">
        <v>939</v>
      </c>
      <c r="H131" s="122" t="s">
        <v>940</v>
      </c>
      <c r="I131" s="122" t="s">
        <v>941</v>
      </c>
      <c r="J131" s="122" t="s">
        <v>942</v>
      </c>
      <c r="K131" s="122" t="s">
        <v>942</v>
      </c>
      <c r="L131" s="178">
        <v>6</v>
      </c>
      <c r="M131" s="49">
        <v>41640</v>
      </c>
      <c r="N131" s="49">
        <v>42004</v>
      </c>
      <c r="O131" s="50" t="s">
        <v>904</v>
      </c>
      <c r="P131" s="125" t="s">
        <v>905</v>
      </c>
      <c r="Q131" s="97" t="s">
        <v>65</v>
      </c>
      <c r="R131" s="51" t="s">
        <v>81</v>
      </c>
      <c r="S131" s="51" t="s">
        <v>82</v>
      </c>
      <c r="T131" s="51" t="s">
        <v>83</v>
      </c>
      <c r="U131" s="53" t="s">
        <v>122</v>
      </c>
      <c r="V131" s="93">
        <v>6</v>
      </c>
      <c r="W131" s="55">
        <f t="shared" si="6"/>
        <v>1</v>
      </c>
      <c r="X131" s="57"/>
      <c r="Y131" s="57"/>
      <c r="Z131" s="58"/>
      <c r="AA131" s="57"/>
      <c r="AB131" s="58"/>
      <c r="AC131" s="57"/>
      <c r="AD131" s="59" t="s">
        <v>810</v>
      </c>
      <c r="AE131" s="60">
        <f>IF(W131=100%,2,0)</f>
        <v>2</v>
      </c>
      <c r="AF131" s="60">
        <f>IF(N131&lt;$AG$8,0,1)</f>
        <v>0</v>
      </c>
      <c r="AG131" s="61" t="str">
        <f t="shared" si="4"/>
        <v>CUMPLIDA</v>
      </c>
      <c r="AH131" s="61" t="str">
        <f t="shared" si="5"/>
        <v>CUMPLIDA</v>
      </c>
      <c r="AI131" s="51" t="s">
        <v>123</v>
      </c>
      <c r="AJ131" s="55" t="s">
        <v>109</v>
      </c>
      <c r="AK131" s="62">
        <v>42185</v>
      </c>
      <c r="AL131" s="63" t="s">
        <v>70</v>
      </c>
      <c r="AM131" s="64"/>
      <c r="AN131" s="64"/>
      <c r="AO131" s="66"/>
      <c r="AP131" s="67"/>
      <c r="AQ131" s="67"/>
      <c r="AR131" s="67"/>
      <c r="AS131" s="68" t="s">
        <v>73</v>
      </c>
      <c r="AT131" s="68"/>
      <c r="AU131" s="63"/>
      <c r="AV131" s="68"/>
      <c r="AW131" s="23" t="s">
        <v>74</v>
      </c>
    </row>
    <row r="132" spans="1:49" s="23" customFormat="1" ht="318.75" customHeight="1" x14ac:dyDescent="0.25">
      <c r="A132" s="69">
        <v>474</v>
      </c>
      <c r="B132" s="69">
        <v>50</v>
      </c>
      <c r="C132" s="42"/>
      <c r="D132" s="43"/>
      <c r="E132" s="115" t="s">
        <v>943</v>
      </c>
      <c r="F132" s="115" t="s">
        <v>944</v>
      </c>
      <c r="G132" s="115" t="s">
        <v>945</v>
      </c>
      <c r="H132" s="115" t="s">
        <v>946</v>
      </c>
      <c r="I132" s="186" t="s">
        <v>947</v>
      </c>
      <c r="J132" s="187" t="s">
        <v>948</v>
      </c>
      <c r="K132" s="187" t="s">
        <v>949</v>
      </c>
      <c r="L132" s="83">
        <v>6</v>
      </c>
      <c r="M132" s="75">
        <v>41699</v>
      </c>
      <c r="N132" s="75">
        <v>42916</v>
      </c>
      <c r="O132" s="76" t="s">
        <v>904</v>
      </c>
      <c r="P132" s="129" t="s">
        <v>905</v>
      </c>
      <c r="Q132" s="134" t="s">
        <v>152</v>
      </c>
      <c r="R132" s="91" t="s">
        <v>626</v>
      </c>
      <c r="S132" s="91" t="s">
        <v>636</v>
      </c>
      <c r="T132" s="77" t="s">
        <v>83</v>
      </c>
      <c r="U132" s="78" t="s">
        <v>122</v>
      </c>
      <c r="V132" s="92">
        <v>5</v>
      </c>
      <c r="W132" s="80">
        <f t="shared" si="6"/>
        <v>0.83333333333333337</v>
      </c>
      <c r="X132" s="57"/>
      <c r="Y132" s="57"/>
      <c r="Z132" s="58"/>
      <c r="AA132" s="57"/>
      <c r="AB132" s="58"/>
      <c r="AC132" s="57"/>
      <c r="AD132" s="81" t="s">
        <v>810</v>
      </c>
      <c r="AE132" s="60">
        <f>IF(W132=100%,2,0)</f>
        <v>0</v>
      </c>
      <c r="AF132" s="60">
        <f>IF(N132&lt;$AG$8,0,1)</f>
        <v>1</v>
      </c>
      <c r="AG132" s="61" t="str">
        <f t="shared" si="4"/>
        <v>EN TERMINO</v>
      </c>
      <c r="AH132" s="61" t="str">
        <f t="shared" si="5"/>
        <v>EN TERMINO</v>
      </c>
      <c r="AI132" s="77" t="s">
        <v>123</v>
      </c>
      <c r="AJ132" s="80"/>
      <c r="AK132" s="82">
        <v>42004</v>
      </c>
      <c r="AL132" s="83" t="s">
        <v>118</v>
      </c>
      <c r="AM132" s="58"/>
      <c r="AN132" s="84" t="s">
        <v>950</v>
      </c>
      <c r="AO132" s="85" t="s">
        <v>72</v>
      </c>
      <c r="AP132" s="67" t="s">
        <v>951</v>
      </c>
      <c r="AQ132" s="67"/>
      <c r="AR132" s="67"/>
      <c r="AS132" s="87" t="s">
        <v>89</v>
      </c>
      <c r="AT132" s="88" t="s">
        <v>90</v>
      </c>
      <c r="AU132" s="83" t="s">
        <v>177</v>
      </c>
      <c r="AV132" s="83" t="s">
        <v>952</v>
      </c>
      <c r="AW132" s="87" t="s">
        <v>74</v>
      </c>
    </row>
    <row r="133" spans="1:49" s="23" customFormat="1" ht="162" hidden="1" customHeight="1" x14ac:dyDescent="0.25">
      <c r="A133" s="42">
        <v>475</v>
      </c>
      <c r="B133" s="42">
        <v>51</v>
      </c>
      <c r="C133" s="42"/>
      <c r="D133" s="43"/>
      <c r="E133" s="122" t="s">
        <v>953</v>
      </c>
      <c r="F133" s="122" t="s">
        <v>954</v>
      </c>
      <c r="G133" s="122" t="s">
        <v>955</v>
      </c>
      <c r="H133" s="65" t="s">
        <v>956</v>
      </c>
      <c r="I133" s="65" t="s">
        <v>957</v>
      </c>
      <c r="J133" s="66" t="s">
        <v>958</v>
      </c>
      <c r="K133" s="66" t="s">
        <v>959</v>
      </c>
      <c r="L133" s="63">
        <v>8</v>
      </c>
      <c r="M133" s="49">
        <v>41640</v>
      </c>
      <c r="N133" s="49">
        <v>42674</v>
      </c>
      <c r="O133" s="50" t="s">
        <v>904</v>
      </c>
      <c r="P133" s="125" t="s">
        <v>905</v>
      </c>
      <c r="Q133" s="97" t="s">
        <v>65</v>
      </c>
      <c r="R133" s="51" t="s">
        <v>81</v>
      </c>
      <c r="S133" s="51" t="s">
        <v>82</v>
      </c>
      <c r="T133" s="51" t="s">
        <v>83</v>
      </c>
      <c r="U133" s="53" t="s">
        <v>84</v>
      </c>
      <c r="V133" s="54">
        <v>8</v>
      </c>
      <c r="W133" s="55">
        <f t="shared" si="6"/>
        <v>1</v>
      </c>
      <c r="X133" s="57"/>
      <c r="Y133" s="57"/>
      <c r="Z133" s="58"/>
      <c r="AA133" s="57"/>
      <c r="AB133" s="58"/>
      <c r="AC133" s="57"/>
      <c r="AD133" s="59" t="s">
        <v>810</v>
      </c>
      <c r="AE133" s="60">
        <f>IF(W133=100%,2,0)</f>
        <v>2</v>
      </c>
      <c r="AF133" s="60">
        <f>IF(N133&lt;$AG$8,0,1)</f>
        <v>0</v>
      </c>
      <c r="AG133" s="61" t="str">
        <f t="shared" si="4"/>
        <v>CUMPLIDA</v>
      </c>
      <c r="AH133" s="61" t="str">
        <f t="shared" si="5"/>
        <v>CUMPLIDA</v>
      </c>
      <c r="AI133" s="53" t="s">
        <v>84</v>
      </c>
      <c r="AJ133" s="55" t="s">
        <v>69</v>
      </c>
      <c r="AK133" s="62">
        <v>42004</v>
      </c>
      <c r="AL133" s="63" t="s">
        <v>118</v>
      </c>
      <c r="AM133" s="66" t="s">
        <v>281</v>
      </c>
      <c r="AN133" s="65" t="s">
        <v>960</v>
      </c>
      <c r="AO133" s="66" t="s">
        <v>72</v>
      </c>
      <c r="AP133" s="67"/>
      <c r="AQ133" s="67"/>
      <c r="AR133" s="67"/>
      <c r="AS133" s="68" t="s">
        <v>73</v>
      </c>
      <c r="AT133" s="68"/>
      <c r="AU133" s="94"/>
      <c r="AV133" s="95"/>
      <c r="AW133" s="23" t="s">
        <v>74</v>
      </c>
    </row>
    <row r="134" spans="1:49" s="96" customFormat="1" ht="187.15" hidden="1" customHeight="1" x14ac:dyDescent="0.25">
      <c r="A134" s="42">
        <v>479</v>
      </c>
      <c r="B134" s="42">
        <v>55</v>
      </c>
      <c r="C134" s="42"/>
      <c r="D134" s="43"/>
      <c r="E134" s="122" t="s">
        <v>961</v>
      </c>
      <c r="F134" s="122" t="s">
        <v>962</v>
      </c>
      <c r="G134" s="122" t="s">
        <v>963</v>
      </c>
      <c r="H134" s="44" t="s">
        <v>964</v>
      </c>
      <c r="I134" s="44"/>
      <c r="J134" s="109" t="s">
        <v>965</v>
      </c>
      <c r="K134" s="109" t="s">
        <v>965</v>
      </c>
      <c r="L134" s="63">
        <v>3</v>
      </c>
      <c r="M134" s="49">
        <v>41640</v>
      </c>
      <c r="N134" s="49">
        <v>42185</v>
      </c>
      <c r="O134" s="50" t="s">
        <v>904</v>
      </c>
      <c r="P134" s="125" t="s">
        <v>905</v>
      </c>
      <c r="Q134" s="97" t="s">
        <v>65</v>
      </c>
      <c r="R134" s="51" t="s">
        <v>81</v>
      </c>
      <c r="S134" s="51" t="s">
        <v>82</v>
      </c>
      <c r="T134" s="51" t="s">
        <v>83</v>
      </c>
      <c r="U134" s="53" t="s">
        <v>84</v>
      </c>
      <c r="V134" s="93">
        <v>3</v>
      </c>
      <c r="W134" s="55">
        <f t="shared" si="6"/>
        <v>1</v>
      </c>
      <c r="X134" s="57"/>
      <c r="Y134" s="57"/>
      <c r="Z134" s="58"/>
      <c r="AA134" s="57"/>
      <c r="AB134" s="58"/>
      <c r="AC134" s="57"/>
      <c r="AD134" s="59" t="s">
        <v>810</v>
      </c>
      <c r="AE134" s="60">
        <f>IF(W134=100%,2,0)</f>
        <v>2</v>
      </c>
      <c r="AF134" s="60">
        <f>IF(N134&lt;$AG$8,0,1)</f>
        <v>0</v>
      </c>
      <c r="AG134" s="61" t="str">
        <f t="shared" si="4"/>
        <v>CUMPLIDA</v>
      </c>
      <c r="AH134" s="61" t="str">
        <f t="shared" si="5"/>
        <v>CUMPLIDA</v>
      </c>
      <c r="AI134" s="53" t="s">
        <v>84</v>
      </c>
      <c r="AJ134" s="55" t="s">
        <v>109</v>
      </c>
      <c r="AK134" s="62">
        <v>42185</v>
      </c>
      <c r="AL134" s="63" t="s">
        <v>70</v>
      </c>
      <c r="AM134" s="64"/>
      <c r="AN134" s="64"/>
      <c r="AO134" s="66"/>
      <c r="AP134" s="67"/>
      <c r="AQ134" s="67"/>
      <c r="AR134" s="67"/>
      <c r="AS134" s="68" t="s">
        <v>73</v>
      </c>
      <c r="AT134" s="68"/>
      <c r="AU134" s="63"/>
      <c r="AV134" s="68"/>
      <c r="AW134" s="23" t="s">
        <v>74</v>
      </c>
    </row>
    <row r="135" spans="1:49" s="96" customFormat="1" ht="234.75" hidden="1" customHeight="1" x14ac:dyDescent="0.25">
      <c r="A135" s="42">
        <v>480</v>
      </c>
      <c r="B135" s="42">
        <v>56</v>
      </c>
      <c r="C135" s="42"/>
      <c r="D135" s="43"/>
      <c r="E135" s="122" t="s">
        <v>966</v>
      </c>
      <c r="F135" s="122" t="s">
        <v>967</v>
      </c>
      <c r="G135" s="122" t="s">
        <v>968</v>
      </c>
      <c r="H135" s="44" t="s">
        <v>797</v>
      </c>
      <c r="I135" s="44"/>
      <c r="J135" s="109" t="s">
        <v>969</v>
      </c>
      <c r="K135" s="109" t="s">
        <v>969</v>
      </c>
      <c r="L135" s="63">
        <v>4</v>
      </c>
      <c r="M135" s="49">
        <v>41640</v>
      </c>
      <c r="N135" s="49">
        <v>42185</v>
      </c>
      <c r="O135" s="50" t="s">
        <v>904</v>
      </c>
      <c r="P135" s="125" t="s">
        <v>905</v>
      </c>
      <c r="Q135" s="97" t="s">
        <v>65</v>
      </c>
      <c r="R135" s="51" t="s">
        <v>81</v>
      </c>
      <c r="S135" s="51" t="s">
        <v>82</v>
      </c>
      <c r="T135" s="51" t="s">
        <v>83</v>
      </c>
      <c r="U135" s="53" t="s">
        <v>67</v>
      </c>
      <c r="V135" s="93">
        <v>4</v>
      </c>
      <c r="W135" s="55">
        <f t="shared" si="6"/>
        <v>1</v>
      </c>
      <c r="X135" s="57" t="s">
        <v>295</v>
      </c>
      <c r="Y135" s="57" t="s">
        <v>87</v>
      </c>
      <c r="Z135" s="85" t="s">
        <v>970</v>
      </c>
      <c r="AA135" s="188" t="s">
        <v>971</v>
      </c>
      <c r="AB135" s="189" t="s">
        <v>972</v>
      </c>
      <c r="AC135" s="189" t="s">
        <v>299</v>
      </c>
      <c r="AD135" s="59" t="s">
        <v>824</v>
      </c>
      <c r="AE135" s="60">
        <f>IF(W135=100%,2,0)</f>
        <v>2</v>
      </c>
      <c r="AF135" s="60">
        <f>IF(N135&lt;$AG$8,0,1)</f>
        <v>0</v>
      </c>
      <c r="AG135" s="61" t="str">
        <f t="shared" si="4"/>
        <v>CUMPLIDA</v>
      </c>
      <c r="AH135" s="61" t="str">
        <f t="shared" si="5"/>
        <v>CUMPLIDA</v>
      </c>
      <c r="AI135" s="53" t="s">
        <v>67</v>
      </c>
      <c r="AJ135" s="55" t="s">
        <v>109</v>
      </c>
      <c r="AK135" s="62">
        <v>42185</v>
      </c>
      <c r="AL135" s="63" t="s">
        <v>70</v>
      </c>
      <c r="AM135" s="64"/>
      <c r="AN135" s="64"/>
      <c r="AO135" s="66"/>
      <c r="AP135" s="67"/>
      <c r="AQ135" s="67"/>
      <c r="AR135" s="67"/>
      <c r="AS135" s="68" t="s">
        <v>73</v>
      </c>
      <c r="AT135" s="68"/>
      <c r="AU135" s="63"/>
      <c r="AV135" s="68"/>
      <c r="AW135" s="23" t="s">
        <v>74</v>
      </c>
    </row>
    <row r="136" spans="1:49" s="96" customFormat="1" ht="57.6" hidden="1" customHeight="1" x14ac:dyDescent="0.25">
      <c r="A136" s="42">
        <v>482</v>
      </c>
      <c r="B136" s="42">
        <v>58</v>
      </c>
      <c r="C136" s="42"/>
      <c r="D136" s="43"/>
      <c r="E136" s="122" t="s">
        <v>973</v>
      </c>
      <c r="F136" s="122" t="s">
        <v>974</v>
      </c>
      <c r="G136" s="122" t="s">
        <v>975</v>
      </c>
      <c r="H136" s="122" t="s">
        <v>976</v>
      </c>
      <c r="I136" s="122"/>
      <c r="J136" s="65" t="s">
        <v>977</v>
      </c>
      <c r="K136" s="65" t="s">
        <v>977</v>
      </c>
      <c r="L136" s="63">
        <v>2</v>
      </c>
      <c r="M136" s="49">
        <v>41671</v>
      </c>
      <c r="N136" s="49">
        <v>41973</v>
      </c>
      <c r="O136" s="50" t="s">
        <v>904</v>
      </c>
      <c r="P136" s="125" t="s">
        <v>905</v>
      </c>
      <c r="Q136" s="52" t="s">
        <v>65</v>
      </c>
      <c r="R136" s="52" t="s">
        <v>65</v>
      </c>
      <c r="S136" s="52" t="s">
        <v>99</v>
      </c>
      <c r="T136" s="52" t="s">
        <v>65</v>
      </c>
      <c r="U136" s="53" t="s">
        <v>67</v>
      </c>
      <c r="V136" s="93">
        <v>2</v>
      </c>
      <c r="W136" s="55">
        <f t="shared" si="6"/>
        <v>1</v>
      </c>
      <c r="X136" s="57"/>
      <c r="Y136" s="57"/>
      <c r="Z136" s="58"/>
      <c r="AA136" s="57"/>
      <c r="AB136" s="58"/>
      <c r="AC136" s="57"/>
      <c r="AD136" s="59" t="s">
        <v>810</v>
      </c>
      <c r="AE136" s="60">
        <f>IF(W136=100%,2,0)</f>
        <v>2</v>
      </c>
      <c r="AF136" s="60">
        <f>IF(N136&lt;$AG$8,0,1)</f>
        <v>0</v>
      </c>
      <c r="AG136" s="61" t="str">
        <f t="shared" si="4"/>
        <v>CUMPLIDA</v>
      </c>
      <c r="AH136" s="61" t="str">
        <f t="shared" si="5"/>
        <v>CUMPLIDA</v>
      </c>
      <c r="AI136" s="53" t="s">
        <v>67</v>
      </c>
      <c r="AJ136" s="55" t="s">
        <v>69</v>
      </c>
      <c r="AK136" s="62">
        <v>42185</v>
      </c>
      <c r="AL136" s="63" t="s">
        <v>70</v>
      </c>
      <c r="AM136" s="64"/>
      <c r="AN136" s="64"/>
      <c r="AO136" s="66" t="s">
        <v>72</v>
      </c>
      <c r="AP136" s="67"/>
      <c r="AQ136" s="67"/>
      <c r="AR136" s="67"/>
      <c r="AS136" s="68" t="s">
        <v>73</v>
      </c>
      <c r="AT136" s="68"/>
      <c r="AU136" s="63"/>
      <c r="AV136" s="68"/>
      <c r="AW136" s="23" t="s">
        <v>74</v>
      </c>
    </row>
    <row r="137" spans="1:49" s="96" customFormat="1" ht="158.44999999999999" hidden="1" customHeight="1" x14ac:dyDescent="0.25">
      <c r="A137" s="42">
        <v>486</v>
      </c>
      <c r="B137" s="42">
        <v>62</v>
      </c>
      <c r="C137" s="42"/>
      <c r="D137" s="43"/>
      <c r="E137" s="122" t="s">
        <v>978</v>
      </c>
      <c r="F137" s="122" t="s">
        <v>979</v>
      </c>
      <c r="G137" s="122" t="s">
        <v>980</v>
      </c>
      <c r="H137" s="190" t="s">
        <v>981</v>
      </c>
      <c r="I137" s="191" t="s">
        <v>982</v>
      </c>
      <c r="J137" s="192" t="s">
        <v>983</v>
      </c>
      <c r="K137" s="192" t="s">
        <v>983</v>
      </c>
      <c r="L137" s="178">
        <v>8</v>
      </c>
      <c r="M137" s="49">
        <v>41640</v>
      </c>
      <c r="N137" s="49">
        <v>42185</v>
      </c>
      <c r="O137" s="50" t="s">
        <v>984</v>
      </c>
      <c r="P137" s="51" t="s">
        <v>985</v>
      </c>
      <c r="Q137" s="97" t="s">
        <v>65</v>
      </c>
      <c r="R137" s="51" t="s">
        <v>81</v>
      </c>
      <c r="S137" s="51" t="s">
        <v>82</v>
      </c>
      <c r="T137" s="51" t="s">
        <v>83</v>
      </c>
      <c r="U137" s="53" t="s">
        <v>67</v>
      </c>
      <c r="V137" s="93">
        <v>8</v>
      </c>
      <c r="W137" s="55">
        <f t="shared" si="6"/>
        <v>1</v>
      </c>
      <c r="X137" s="57"/>
      <c r="Y137" s="57"/>
      <c r="Z137" s="58"/>
      <c r="AA137" s="57"/>
      <c r="AB137" s="58"/>
      <c r="AC137" s="57"/>
      <c r="AD137" s="59" t="s">
        <v>810</v>
      </c>
      <c r="AE137" s="60">
        <f>IF(W137=100%,2,0)</f>
        <v>2</v>
      </c>
      <c r="AF137" s="60">
        <f>IF(N137&lt;$AG$8,0,1)</f>
        <v>0</v>
      </c>
      <c r="AG137" s="61" t="str">
        <f t="shared" si="4"/>
        <v>CUMPLIDA</v>
      </c>
      <c r="AH137" s="61" t="str">
        <f t="shared" si="5"/>
        <v>CUMPLIDA</v>
      </c>
      <c r="AI137" s="53" t="s">
        <v>67</v>
      </c>
      <c r="AJ137" s="55" t="s">
        <v>109</v>
      </c>
      <c r="AK137" s="62">
        <v>42185</v>
      </c>
      <c r="AL137" s="63" t="s">
        <v>70</v>
      </c>
      <c r="AM137" s="64"/>
      <c r="AN137" s="64"/>
      <c r="AO137" s="66"/>
      <c r="AP137" s="67"/>
      <c r="AQ137" s="67"/>
      <c r="AR137" s="67"/>
      <c r="AS137" s="68" t="s">
        <v>73</v>
      </c>
      <c r="AT137" s="68"/>
      <c r="AU137" s="63"/>
      <c r="AV137" s="68"/>
      <c r="AW137" s="23" t="s">
        <v>74</v>
      </c>
    </row>
    <row r="138" spans="1:49" s="23" customFormat="1" ht="409.5" customHeight="1" x14ac:dyDescent="0.25">
      <c r="A138" s="69">
        <v>487</v>
      </c>
      <c r="B138" s="69">
        <v>63</v>
      </c>
      <c r="C138" s="42"/>
      <c r="D138" s="43"/>
      <c r="E138" s="115" t="s">
        <v>986</v>
      </c>
      <c r="F138" s="115" t="s">
        <v>987</v>
      </c>
      <c r="G138" s="115" t="s">
        <v>988</v>
      </c>
      <c r="H138" s="100" t="s">
        <v>989</v>
      </c>
      <c r="I138" s="101" t="s">
        <v>990</v>
      </c>
      <c r="J138" s="102" t="s">
        <v>991</v>
      </c>
      <c r="K138" s="102" t="s">
        <v>992</v>
      </c>
      <c r="L138" s="103">
        <v>13</v>
      </c>
      <c r="M138" s="75">
        <v>41640</v>
      </c>
      <c r="N138" s="75">
        <v>42825</v>
      </c>
      <c r="O138" s="76" t="s">
        <v>984</v>
      </c>
      <c r="P138" s="77" t="s">
        <v>985</v>
      </c>
      <c r="Q138" s="134" t="s">
        <v>65</v>
      </c>
      <c r="R138" s="77" t="s">
        <v>81</v>
      </c>
      <c r="S138" s="77" t="s">
        <v>82</v>
      </c>
      <c r="T138" s="77" t="s">
        <v>83</v>
      </c>
      <c r="U138" s="78" t="s">
        <v>164</v>
      </c>
      <c r="V138" s="79">
        <v>12</v>
      </c>
      <c r="W138" s="80">
        <f t="shared" si="6"/>
        <v>0.92307692307692313</v>
      </c>
      <c r="X138" s="57"/>
      <c r="Y138" s="57"/>
      <c r="Z138" s="58"/>
      <c r="AA138" s="57"/>
      <c r="AB138" s="58"/>
      <c r="AC138" s="57"/>
      <c r="AD138" s="81" t="s">
        <v>810</v>
      </c>
      <c r="AE138" s="60">
        <f>IF(W138=100%,2,0)</f>
        <v>0</v>
      </c>
      <c r="AF138" s="60">
        <f>IF(N138&lt;$AG$8,0,1)</f>
        <v>1</v>
      </c>
      <c r="AG138" s="61" t="str">
        <f t="shared" si="4"/>
        <v>EN TERMINO</v>
      </c>
      <c r="AH138" s="61" t="str">
        <f t="shared" si="5"/>
        <v>EN TERMINO</v>
      </c>
      <c r="AI138" s="78" t="s">
        <v>165</v>
      </c>
      <c r="AJ138" s="80"/>
      <c r="AK138" s="82">
        <v>42185</v>
      </c>
      <c r="AL138" s="83" t="s">
        <v>70</v>
      </c>
      <c r="AM138" s="58"/>
      <c r="AN138" s="84" t="s">
        <v>993</v>
      </c>
      <c r="AO138" s="85" t="s">
        <v>72</v>
      </c>
      <c r="AP138" s="86" t="s">
        <v>994</v>
      </c>
      <c r="AQ138" s="67" t="s">
        <v>87</v>
      </c>
      <c r="AR138" s="86" t="s">
        <v>208</v>
      </c>
      <c r="AS138" s="87" t="s">
        <v>89</v>
      </c>
      <c r="AT138" s="88" t="s">
        <v>90</v>
      </c>
      <c r="AU138" s="83" t="s">
        <v>995</v>
      </c>
      <c r="AV138" s="83" t="s">
        <v>995</v>
      </c>
      <c r="AW138" s="87" t="s">
        <v>74</v>
      </c>
    </row>
    <row r="139" spans="1:49" s="96" customFormat="1" ht="273.60000000000002" hidden="1" customHeight="1" x14ac:dyDescent="0.25">
      <c r="A139" s="42">
        <v>488</v>
      </c>
      <c r="B139" s="42">
        <v>64</v>
      </c>
      <c r="C139" s="42"/>
      <c r="D139" s="43"/>
      <c r="E139" s="122" t="s">
        <v>996</v>
      </c>
      <c r="F139" s="122" t="s">
        <v>997</v>
      </c>
      <c r="G139" s="122" t="s">
        <v>998</v>
      </c>
      <c r="H139" s="190" t="s">
        <v>981</v>
      </c>
      <c r="I139" s="190" t="s">
        <v>999</v>
      </c>
      <c r="J139" s="190" t="s">
        <v>1000</v>
      </c>
      <c r="K139" s="190" t="s">
        <v>1000</v>
      </c>
      <c r="L139" s="178">
        <v>3</v>
      </c>
      <c r="M139" s="49">
        <v>41640</v>
      </c>
      <c r="N139" s="49">
        <v>42004</v>
      </c>
      <c r="O139" s="50" t="s">
        <v>984</v>
      </c>
      <c r="P139" s="51" t="s">
        <v>985</v>
      </c>
      <c r="Q139" s="52" t="s">
        <v>65</v>
      </c>
      <c r="R139" s="52" t="s">
        <v>65</v>
      </c>
      <c r="S139" s="52" t="s">
        <v>99</v>
      </c>
      <c r="T139" s="52" t="s">
        <v>65</v>
      </c>
      <c r="U139" s="53" t="s">
        <v>67</v>
      </c>
      <c r="V139" s="93">
        <v>3</v>
      </c>
      <c r="W139" s="55">
        <f t="shared" si="6"/>
        <v>1</v>
      </c>
      <c r="X139" s="57"/>
      <c r="Y139" s="57"/>
      <c r="Z139" s="58"/>
      <c r="AA139" s="57"/>
      <c r="AB139" s="58"/>
      <c r="AC139" s="57"/>
      <c r="AD139" s="59" t="s">
        <v>810</v>
      </c>
      <c r="AE139" s="60">
        <f>IF(W139=100%,2,0)</f>
        <v>2</v>
      </c>
      <c r="AF139" s="60">
        <f>IF(N139&lt;$AG$8,0,1)</f>
        <v>0</v>
      </c>
      <c r="AG139" s="61" t="str">
        <f t="shared" ref="AG139:AG202" si="7">IF(AE139+AF139&gt;1,"CUMPLIDA",IF(AF139=1,"EN TERMINO","VENCIDA"))</f>
        <v>CUMPLIDA</v>
      </c>
      <c r="AH139" s="61" t="str">
        <f t="shared" ref="AH139:AH202" si="8">IF(AG139="CUMPLIDA","CUMPLIDA",IF(AG139="EN TERMINO","EN TERMINO","VENCIDA"))</f>
        <v>CUMPLIDA</v>
      </c>
      <c r="AI139" s="53" t="s">
        <v>67</v>
      </c>
      <c r="AJ139" s="55" t="s">
        <v>109</v>
      </c>
      <c r="AK139" s="62">
        <v>42185</v>
      </c>
      <c r="AL139" s="63" t="s">
        <v>70</v>
      </c>
      <c r="AM139" s="64"/>
      <c r="AN139" s="64"/>
      <c r="AO139" s="66"/>
      <c r="AP139" s="67"/>
      <c r="AQ139" s="67"/>
      <c r="AR139" s="67"/>
      <c r="AS139" s="68" t="s">
        <v>73</v>
      </c>
      <c r="AT139" s="68"/>
      <c r="AU139" s="94"/>
      <c r="AV139" s="95"/>
      <c r="AW139" s="23" t="s">
        <v>74</v>
      </c>
    </row>
    <row r="140" spans="1:49" s="96" customFormat="1" ht="216" hidden="1" customHeight="1" x14ac:dyDescent="0.25">
      <c r="A140" s="42">
        <v>490</v>
      </c>
      <c r="B140" s="42">
        <v>66</v>
      </c>
      <c r="C140" s="42"/>
      <c r="D140" s="43"/>
      <c r="E140" s="122" t="s">
        <v>1001</v>
      </c>
      <c r="F140" s="136" t="s">
        <v>1002</v>
      </c>
      <c r="G140" s="122" t="s">
        <v>1003</v>
      </c>
      <c r="H140" s="190" t="s">
        <v>1004</v>
      </c>
      <c r="I140" s="190" t="s">
        <v>1005</v>
      </c>
      <c r="J140" s="190" t="s">
        <v>1006</v>
      </c>
      <c r="K140" s="190" t="s">
        <v>1006</v>
      </c>
      <c r="L140" s="178">
        <v>6</v>
      </c>
      <c r="M140" s="49">
        <v>41640</v>
      </c>
      <c r="N140" s="49">
        <v>42004</v>
      </c>
      <c r="O140" s="50" t="s">
        <v>984</v>
      </c>
      <c r="P140" s="51" t="s">
        <v>985</v>
      </c>
      <c r="Q140" s="97" t="s">
        <v>65</v>
      </c>
      <c r="R140" s="51" t="s">
        <v>256</v>
      </c>
      <c r="S140" s="51" t="s">
        <v>257</v>
      </c>
      <c r="T140" s="51" t="s">
        <v>83</v>
      </c>
      <c r="U140" s="53" t="s">
        <v>67</v>
      </c>
      <c r="V140" s="93">
        <v>6</v>
      </c>
      <c r="W140" s="55">
        <f t="shared" si="6"/>
        <v>1</v>
      </c>
      <c r="X140" s="57"/>
      <c r="Y140" s="57"/>
      <c r="Z140" s="58"/>
      <c r="AA140" s="57"/>
      <c r="AB140" s="58"/>
      <c r="AC140" s="57"/>
      <c r="AD140" s="59" t="s">
        <v>810</v>
      </c>
      <c r="AE140" s="60">
        <f>IF(W140=100%,2,0)</f>
        <v>2</v>
      </c>
      <c r="AF140" s="60">
        <f>IF(N140&lt;$AG$8,0,1)</f>
        <v>0</v>
      </c>
      <c r="AG140" s="61" t="str">
        <f t="shared" si="7"/>
        <v>CUMPLIDA</v>
      </c>
      <c r="AH140" s="61" t="str">
        <f t="shared" si="8"/>
        <v>CUMPLIDA</v>
      </c>
      <c r="AI140" s="53" t="s">
        <v>67</v>
      </c>
      <c r="AJ140" s="55" t="s">
        <v>109</v>
      </c>
      <c r="AK140" s="62">
        <v>42185</v>
      </c>
      <c r="AL140" s="63" t="s">
        <v>70</v>
      </c>
      <c r="AM140" s="64"/>
      <c r="AN140" s="64"/>
      <c r="AO140" s="66"/>
      <c r="AP140" s="67"/>
      <c r="AQ140" s="67"/>
      <c r="AR140" s="67"/>
      <c r="AS140" s="68" t="s">
        <v>73</v>
      </c>
      <c r="AT140" s="68"/>
      <c r="AU140" s="63"/>
      <c r="AV140" s="68"/>
      <c r="AW140" s="23" t="s">
        <v>74</v>
      </c>
    </row>
    <row r="141" spans="1:49" s="96" customFormat="1" ht="86.45" hidden="1" customHeight="1" x14ac:dyDescent="0.25">
      <c r="A141" s="42">
        <v>491</v>
      </c>
      <c r="B141" s="42">
        <v>67</v>
      </c>
      <c r="C141" s="42"/>
      <c r="D141" s="43"/>
      <c r="E141" s="122" t="s">
        <v>1007</v>
      </c>
      <c r="F141" s="122" t="s">
        <v>1008</v>
      </c>
      <c r="G141" s="122" t="s">
        <v>1009</v>
      </c>
      <c r="H141" s="190" t="s">
        <v>981</v>
      </c>
      <c r="I141" s="190" t="s">
        <v>1010</v>
      </c>
      <c r="J141" s="190" t="s">
        <v>1011</v>
      </c>
      <c r="K141" s="190" t="s">
        <v>1012</v>
      </c>
      <c r="L141" s="178">
        <v>4</v>
      </c>
      <c r="M141" s="49">
        <v>41640</v>
      </c>
      <c r="N141" s="49">
        <v>42004</v>
      </c>
      <c r="O141" s="50" t="s">
        <v>984</v>
      </c>
      <c r="P141" s="51" t="s">
        <v>985</v>
      </c>
      <c r="Q141" s="52" t="s">
        <v>65</v>
      </c>
      <c r="R141" s="52" t="s">
        <v>65</v>
      </c>
      <c r="S141" s="52" t="s">
        <v>99</v>
      </c>
      <c r="T141" s="52" t="s">
        <v>65</v>
      </c>
      <c r="U141" s="53" t="s">
        <v>67</v>
      </c>
      <c r="V141" s="93">
        <v>4</v>
      </c>
      <c r="W141" s="55">
        <f t="shared" si="6"/>
        <v>1</v>
      </c>
      <c r="X141" s="57"/>
      <c r="Y141" s="57"/>
      <c r="Z141" s="58"/>
      <c r="AA141" s="57"/>
      <c r="AB141" s="58"/>
      <c r="AC141" s="57"/>
      <c r="AD141" s="59" t="s">
        <v>810</v>
      </c>
      <c r="AE141" s="60">
        <f>IF(W141=100%,2,0)</f>
        <v>2</v>
      </c>
      <c r="AF141" s="60">
        <f>IF(N141&lt;$AG$8,0,1)</f>
        <v>0</v>
      </c>
      <c r="AG141" s="61" t="str">
        <f t="shared" si="7"/>
        <v>CUMPLIDA</v>
      </c>
      <c r="AH141" s="61" t="str">
        <f t="shared" si="8"/>
        <v>CUMPLIDA</v>
      </c>
      <c r="AI141" s="53" t="s">
        <v>67</v>
      </c>
      <c r="AJ141" s="55" t="s">
        <v>109</v>
      </c>
      <c r="AK141" s="62">
        <v>42185</v>
      </c>
      <c r="AL141" s="63" t="s">
        <v>70</v>
      </c>
      <c r="AM141" s="64"/>
      <c r="AN141" s="64"/>
      <c r="AO141" s="66"/>
      <c r="AP141" s="67"/>
      <c r="AQ141" s="67"/>
      <c r="AR141" s="67"/>
      <c r="AS141" s="68" t="s">
        <v>73</v>
      </c>
      <c r="AT141" s="68"/>
      <c r="AU141" s="63"/>
      <c r="AV141" s="68"/>
      <c r="AW141" s="23" t="s">
        <v>74</v>
      </c>
    </row>
    <row r="142" spans="1:49" s="96" customFormat="1" ht="144" hidden="1" customHeight="1" x14ac:dyDescent="0.25">
      <c r="A142" s="42">
        <v>492</v>
      </c>
      <c r="B142" s="42">
        <v>68</v>
      </c>
      <c r="C142" s="42"/>
      <c r="D142" s="43"/>
      <c r="E142" s="122" t="s">
        <v>1013</v>
      </c>
      <c r="F142" s="122" t="s">
        <v>1014</v>
      </c>
      <c r="G142" s="122" t="s">
        <v>1015</v>
      </c>
      <c r="H142" s="190" t="s">
        <v>981</v>
      </c>
      <c r="I142" s="190" t="s">
        <v>1016</v>
      </c>
      <c r="J142" s="190" t="s">
        <v>1017</v>
      </c>
      <c r="K142" s="190" t="s">
        <v>1017</v>
      </c>
      <c r="L142" s="48">
        <v>8</v>
      </c>
      <c r="M142" s="49">
        <v>41640</v>
      </c>
      <c r="N142" s="49">
        <v>42185</v>
      </c>
      <c r="O142" s="50" t="s">
        <v>984</v>
      </c>
      <c r="P142" s="51" t="s">
        <v>985</v>
      </c>
      <c r="Q142" s="97" t="s">
        <v>65</v>
      </c>
      <c r="R142" s="51" t="s">
        <v>81</v>
      </c>
      <c r="S142" s="51" t="s">
        <v>82</v>
      </c>
      <c r="T142" s="51" t="s">
        <v>83</v>
      </c>
      <c r="U142" s="53" t="s">
        <v>67</v>
      </c>
      <c r="V142" s="93">
        <v>8</v>
      </c>
      <c r="W142" s="55">
        <f t="shared" si="6"/>
        <v>1</v>
      </c>
      <c r="X142" s="57"/>
      <c r="Y142" s="57"/>
      <c r="Z142" s="58"/>
      <c r="AA142" s="57"/>
      <c r="AB142" s="58"/>
      <c r="AC142" s="57"/>
      <c r="AD142" s="59" t="s">
        <v>810</v>
      </c>
      <c r="AE142" s="60">
        <f>IF(W142=100%,2,0)</f>
        <v>2</v>
      </c>
      <c r="AF142" s="60">
        <f>IF(N142&lt;$AG$8,0,1)</f>
        <v>0</v>
      </c>
      <c r="AG142" s="61" t="str">
        <f t="shared" si="7"/>
        <v>CUMPLIDA</v>
      </c>
      <c r="AH142" s="61" t="str">
        <f t="shared" si="8"/>
        <v>CUMPLIDA</v>
      </c>
      <c r="AI142" s="53" t="s">
        <v>67</v>
      </c>
      <c r="AJ142" s="55" t="s">
        <v>109</v>
      </c>
      <c r="AK142" s="62">
        <v>42185</v>
      </c>
      <c r="AL142" s="63" t="s">
        <v>70</v>
      </c>
      <c r="AM142" s="64"/>
      <c r="AN142" s="64"/>
      <c r="AO142" s="66"/>
      <c r="AP142" s="67"/>
      <c r="AQ142" s="67"/>
      <c r="AR142" s="67"/>
      <c r="AS142" s="68" t="s">
        <v>73</v>
      </c>
      <c r="AT142" s="68"/>
      <c r="AU142" s="63"/>
      <c r="AV142" s="68"/>
      <c r="AW142" s="23" t="s">
        <v>74</v>
      </c>
    </row>
    <row r="143" spans="1:49" s="96" customFormat="1" ht="253.5" customHeight="1" x14ac:dyDescent="0.25">
      <c r="A143" s="69">
        <v>498</v>
      </c>
      <c r="B143" s="69">
        <v>74</v>
      </c>
      <c r="C143" s="42"/>
      <c r="D143" s="43"/>
      <c r="E143" s="115" t="s">
        <v>1018</v>
      </c>
      <c r="F143" s="169" t="s">
        <v>1019</v>
      </c>
      <c r="G143" s="169" t="s">
        <v>1020</v>
      </c>
      <c r="H143" s="100" t="s">
        <v>981</v>
      </c>
      <c r="I143" s="101" t="s">
        <v>1021</v>
      </c>
      <c r="J143" s="102" t="s">
        <v>1022</v>
      </c>
      <c r="K143" s="102" t="s">
        <v>1023</v>
      </c>
      <c r="L143" s="103">
        <v>7</v>
      </c>
      <c r="M143" s="75">
        <v>41640</v>
      </c>
      <c r="N143" s="75">
        <v>42735</v>
      </c>
      <c r="O143" s="76" t="s">
        <v>984</v>
      </c>
      <c r="P143" s="77" t="s">
        <v>985</v>
      </c>
      <c r="Q143" s="134" t="s">
        <v>65</v>
      </c>
      <c r="R143" s="77" t="s">
        <v>81</v>
      </c>
      <c r="S143" s="77" t="s">
        <v>82</v>
      </c>
      <c r="T143" s="77" t="s">
        <v>83</v>
      </c>
      <c r="U143" s="78" t="s">
        <v>67</v>
      </c>
      <c r="V143" s="92">
        <v>7</v>
      </c>
      <c r="W143" s="80">
        <f>+V143/L143</f>
        <v>1</v>
      </c>
      <c r="X143" s="57"/>
      <c r="Y143" s="57"/>
      <c r="Z143" s="58"/>
      <c r="AA143" s="57"/>
      <c r="AB143" s="58"/>
      <c r="AC143" s="57"/>
      <c r="AD143" s="81" t="s">
        <v>810</v>
      </c>
      <c r="AE143" s="60">
        <f>IF(W143=100%,2,0)</f>
        <v>2</v>
      </c>
      <c r="AF143" s="60">
        <f>IF(N143&lt;$AG$8,0,1)</f>
        <v>0</v>
      </c>
      <c r="AG143" s="61" t="str">
        <f t="shared" si="7"/>
        <v>CUMPLIDA</v>
      </c>
      <c r="AH143" s="61" t="str">
        <f t="shared" si="8"/>
        <v>CUMPLIDA</v>
      </c>
      <c r="AI143" s="78" t="s">
        <v>67</v>
      </c>
      <c r="AJ143" s="80"/>
      <c r="AK143" s="82">
        <v>42185</v>
      </c>
      <c r="AL143" s="83" t="s">
        <v>70</v>
      </c>
      <c r="AM143" s="58"/>
      <c r="AN143" s="58"/>
      <c r="AO143" s="85" t="s">
        <v>72</v>
      </c>
      <c r="AP143" s="67"/>
      <c r="AQ143" s="67"/>
      <c r="AR143" s="67"/>
      <c r="AS143" s="87" t="s">
        <v>89</v>
      </c>
      <c r="AT143" s="88" t="s">
        <v>132</v>
      </c>
      <c r="AU143" s="83" t="s">
        <v>995</v>
      </c>
      <c r="AV143" s="83" t="s">
        <v>995</v>
      </c>
      <c r="AW143" s="87" t="s">
        <v>74</v>
      </c>
    </row>
    <row r="144" spans="1:49" s="96" customFormat="1" ht="144" hidden="1" customHeight="1" x14ac:dyDescent="0.25">
      <c r="A144" s="42">
        <v>499</v>
      </c>
      <c r="B144" s="42">
        <v>75</v>
      </c>
      <c r="C144" s="42"/>
      <c r="D144" s="43"/>
      <c r="E144" s="122" t="s">
        <v>1024</v>
      </c>
      <c r="F144" s="122" t="s">
        <v>1025</v>
      </c>
      <c r="G144" s="122" t="s">
        <v>1026</v>
      </c>
      <c r="H144" s="176" t="s">
        <v>865</v>
      </c>
      <c r="I144" s="190" t="s">
        <v>1027</v>
      </c>
      <c r="J144" s="177" t="s">
        <v>1028</v>
      </c>
      <c r="K144" s="177" t="s">
        <v>1028</v>
      </c>
      <c r="L144" s="178">
        <v>8</v>
      </c>
      <c r="M144" s="49">
        <v>41640</v>
      </c>
      <c r="N144" s="49">
        <v>42185</v>
      </c>
      <c r="O144" s="50" t="s">
        <v>984</v>
      </c>
      <c r="P144" s="51" t="s">
        <v>985</v>
      </c>
      <c r="Q144" s="97" t="s">
        <v>65</v>
      </c>
      <c r="R144" s="51" t="s">
        <v>81</v>
      </c>
      <c r="S144" s="51" t="s">
        <v>82</v>
      </c>
      <c r="T144" s="51" t="s">
        <v>83</v>
      </c>
      <c r="U144" s="53" t="s">
        <v>84</v>
      </c>
      <c r="V144" s="93">
        <v>8</v>
      </c>
      <c r="W144" s="55">
        <f t="shared" si="6"/>
        <v>1</v>
      </c>
      <c r="X144" s="57"/>
      <c r="Y144" s="57"/>
      <c r="Z144" s="58"/>
      <c r="AA144" s="57"/>
      <c r="AB144" s="58"/>
      <c r="AC144" s="57"/>
      <c r="AD144" s="59" t="s">
        <v>810</v>
      </c>
      <c r="AE144" s="60">
        <f>IF(W144=100%,2,0)</f>
        <v>2</v>
      </c>
      <c r="AF144" s="60">
        <f>IF(N144&lt;$AG$8,0,1)</f>
        <v>0</v>
      </c>
      <c r="AG144" s="61" t="str">
        <f t="shared" si="7"/>
        <v>CUMPLIDA</v>
      </c>
      <c r="AH144" s="61" t="str">
        <f t="shared" si="8"/>
        <v>CUMPLIDA</v>
      </c>
      <c r="AI144" s="53" t="s">
        <v>84</v>
      </c>
      <c r="AJ144" s="55" t="s">
        <v>109</v>
      </c>
      <c r="AK144" s="62">
        <v>42185</v>
      </c>
      <c r="AL144" s="63" t="s">
        <v>70</v>
      </c>
      <c r="AM144" s="64"/>
      <c r="AN144" s="64"/>
      <c r="AO144" s="66"/>
      <c r="AP144" s="67"/>
      <c r="AQ144" s="67"/>
      <c r="AR144" s="67"/>
      <c r="AS144" s="68" t="s">
        <v>73</v>
      </c>
      <c r="AT144" s="68"/>
      <c r="AU144" s="94"/>
      <c r="AV144" s="95"/>
      <c r="AW144" s="23" t="s">
        <v>74</v>
      </c>
    </row>
    <row r="145" spans="1:49" s="96" customFormat="1" ht="172.9" hidden="1" customHeight="1" x14ac:dyDescent="0.25">
      <c r="A145" s="42">
        <v>500</v>
      </c>
      <c r="B145" s="42">
        <v>76</v>
      </c>
      <c r="C145" s="42"/>
      <c r="D145" s="43"/>
      <c r="E145" s="122" t="s">
        <v>1029</v>
      </c>
      <c r="F145" s="136" t="s">
        <v>1030</v>
      </c>
      <c r="G145" s="136" t="s">
        <v>1031</v>
      </c>
      <c r="H145" s="190" t="s">
        <v>981</v>
      </c>
      <c r="I145" s="178" t="s">
        <v>1032</v>
      </c>
      <c r="J145" s="178" t="s">
        <v>1033</v>
      </c>
      <c r="K145" s="178" t="s">
        <v>1033</v>
      </c>
      <c r="L145" s="178">
        <v>4</v>
      </c>
      <c r="M145" s="49">
        <v>41640</v>
      </c>
      <c r="N145" s="49">
        <v>42004</v>
      </c>
      <c r="O145" s="50" t="s">
        <v>984</v>
      </c>
      <c r="P145" s="51" t="s">
        <v>985</v>
      </c>
      <c r="Q145" s="97" t="s">
        <v>65</v>
      </c>
      <c r="R145" s="51" t="s">
        <v>1034</v>
      </c>
      <c r="S145" s="51" t="s">
        <v>1035</v>
      </c>
      <c r="T145" s="51" t="s">
        <v>83</v>
      </c>
      <c r="U145" s="53" t="s">
        <v>122</v>
      </c>
      <c r="V145" s="93">
        <v>4</v>
      </c>
      <c r="W145" s="55">
        <f t="shared" si="6"/>
        <v>1</v>
      </c>
      <c r="X145" s="57"/>
      <c r="Y145" s="57"/>
      <c r="Z145" s="58"/>
      <c r="AA145" s="57"/>
      <c r="AB145" s="58"/>
      <c r="AC145" s="57"/>
      <c r="AD145" s="59" t="s">
        <v>810</v>
      </c>
      <c r="AE145" s="60">
        <f>IF(W145=100%,2,0)</f>
        <v>2</v>
      </c>
      <c r="AF145" s="60">
        <f>IF(N145&lt;$AG$8,0,1)</f>
        <v>0</v>
      </c>
      <c r="AG145" s="61" t="str">
        <f t="shared" si="7"/>
        <v>CUMPLIDA</v>
      </c>
      <c r="AH145" s="61" t="str">
        <f t="shared" si="8"/>
        <v>CUMPLIDA</v>
      </c>
      <c r="AI145" s="51" t="s">
        <v>123</v>
      </c>
      <c r="AJ145" s="55" t="s">
        <v>109</v>
      </c>
      <c r="AK145" s="62">
        <v>42185</v>
      </c>
      <c r="AL145" s="63" t="s">
        <v>70</v>
      </c>
      <c r="AM145" s="64"/>
      <c r="AN145" s="64"/>
      <c r="AO145" s="66"/>
      <c r="AP145" s="67"/>
      <c r="AQ145" s="67"/>
      <c r="AR145" s="67"/>
      <c r="AS145" s="68" t="s">
        <v>73</v>
      </c>
      <c r="AT145" s="68"/>
      <c r="AU145" s="63"/>
      <c r="AV145" s="68"/>
      <c r="AW145" s="23" t="s">
        <v>74</v>
      </c>
    </row>
    <row r="146" spans="1:49" s="96" customFormat="1" ht="100.9" hidden="1" customHeight="1" x14ac:dyDescent="0.25">
      <c r="A146" s="42">
        <v>501</v>
      </c>
      <c r="B146" s="42">
        <v>77</v>
      </c>
      <c r="C146" s="42"/>
      <c r="D146" s="43"/>
      <c r="E146" s="122" t="s">
        <v>1036</v>
      </c>
      <c r="F146" s="136" t="s">
        <v>1037</v>
      </c>
      <c r="G146" s="136" t="s">
        <v>1038</v>
      </c>
      <c r="H146" s="190" t="s">
        <v>981</v>
      </c>
      <c r="I146" s="191" t="s">
        <v>1039</v>
      </c>
      <c r="J146" s="178" t="s">
        <v>1040</v>
      </c>
      <c r="K146" s="178" t="s">
        <v>1040</v>
      </c>
      <c r="L146" s="178">
        <v>3</v>
      </c>
      <c r="M146" s="49">
        <v>41640</v>
      </c>
      <c r="N146" s="49">
        <v>41943</v>
      </c>
      <c r="O146" s="50" t="s">
        <v>984</v>
      </c>
      <c r="P146" s="51" t="s">
        <v>985</v>
      </c>
      <c r="Q146" s="97" t="s">
        <v>65</v>
      </c>
      <c r="R146" s="51" t="s">
        <v>81</v>
      </c>
      <c r="S146" s="51" t="s">
        <v>82</v>
      </c>
      <c r="T146" s="51" t="s">
        <v>83</v>
      </c>
      <c r="U146" s="53" t="s">
        <v>84</v>
      </c>
      <c r="V146" s="93">
        <v>3</v>
      </c>
      <c r="W146" s="55">
        <f t="shared" si="6"/>
        <v>1</v>
      </c>
      <c r="X146" s="57"/>
      <c r="Y146" s="57"/>
      <c r="Z146" s="58"/>
      <c r="AA146" s="57"/>
      <c r="AB146" s="58"/>
      <c r="AC146" s="57"/>
      <c r="AD146" s="59" t="s">
        <v>810</v>
      </c>
      <c r="AE146" s="60">
        <f>IF(W146=100%,2,0)</f>
        <v>2</v>
      </c>
      <c r="AF146" s="60">
        <f>IF(N146&lt;$AG$8,0,1)</f>
        <v>0</v>
      </c>
      <c r="AG146" s="61" t="str">
        <f t="shared" si="7"/>
        <v>CUMPLIDA</v>
      </c>
      <c r="AH146" s="61" t="str">
        <f t="shared" si="8"/>
        <v>CUMPLIDA</v>
      </c>
      <c r="AI146" s="53" t="s">
        <v>84</v>
      </c>
      <c r="AJ146" s="55" t="s">
        <v>109</v>
      </c>
      <c r="AK146" s="62">
        <v>42185</v>
      </c>
      <c r="AL146" s="63" t="s">
        <v>70</v>
      </c>
      <c r="AM146" s="64"/>
      <c r="AN146" s="64"/>
      <c r="AO146" s="66"/>
      <c r="AP146" s="67"/>
      <c r="AQ146" s="67"/>
      <c r="AR146" s="67"/>
      <c r="AS146" s="68" t="s">
        <v>73</v>
      </c>
      <c r="AT146" s="68"/>
      <c r="AU146" s="63"/>
      <c r="AV146" s="68"/>
      <c r="AW146" s="23" t="s">
        <v>74</v>
      </c>
    </row>
    <row r="147" spans="1:49" s="96" customFormat="1" ht="172.9" hidden="1" customHeight="1" x14ac:dyDescent="0.25">
      <c r="A147" s="42">
        <v>505</v>
      </c>
      <c r="B147" s="42">
        <v>81</v>
      </c>
      <c r="C147" s="42"/>
      <c r="D147" s="43"/>
      <c r="E147" s="122" t="s">
        <v>1041</v>
      </c>
      <c r="F147" s="136" t="s">
        <v>1042</v>
      </c>
      <c r="G147" s="136" t="s">
        <v>1043</v>
      </c>
      <c r="H147" s="190" t="s">
        <v>1004</v>
      </c>
      <c r="I147" s="190" t="s">
        <v>1044</v>
      </c>
      <c r="J147" s="190" t="s">
        <v>1045</v>
      </c>
      <c r="K147" s="190" t="s">
        <v>1045</v>
      </c>
      <c r="L147" s="178">
        <v>4</v>
      </c>
      <c r="M147" s="49">
        <v>41640</v>
      </c>
      <c r="N147" s="49">
        <v>42004</v>
      </c>
      <c r="O147" s="50" t="s">
        <v>984</v>
      </c>
      <c r="P147" s="51" t="s">
        <v>985</v>
      </c>
      <c r="Q147" s="97" t="s">
        <v>65</v>
      </c>
      <c r="R147" s="51" t="s">
        <v>1034</v>
      </c>
      <c r="S147" s="51" t="s">
        <v>1035</v>
      </c>
      <c r="T147" s="51" t="s">
        <v>83</v>
      </c>
      <c r="U147" s="53" t="s">
        <v>84</v>
      </c>
      <c r="V147" s="93">
        <v>4</v>
      </c>
      <c r="W147" s="55">
        <f t="shared" si="6"/>
        <v>1</v>
      </c>
      <c r="X147" s="57"/>
      <c r="Y147" s="57"/>
      <c r="Z147" s="58"/>
      <c r="AA147" s="57"/>
      <c r="AB147" s="58"/>
      <c r="AC147" s="57"/>
      <c r="AD147" s="59" t="s">
        <v>810</v>
      </c>
      <c r="AE147" s="60">
        <f>IF(W147=100%,2,0)</f>
        <v>2</v>
      </c>
      <c r="AF147" s="60">
        <f>IF(N147&lt;$AG$8,0,1)</f>
        <v>0</v>
      </c>
      <c r="AG147" s="61" t="str">
        <f t="shared" si="7"/>
        <v>CUMPLIDA</v>
      </c>
      <c r="AH147" s="61" t="str">
        <f t="shared" si="8"/>
        <v>CUMPLIDA</v>
      </c>
      <c r="AI147" s="53" t="s">
        <v>84</v>
      </c>
      <c r="AJ147" s="55" t="s">
        <v>109</v>
      </c>
      <c r="AK147" s="62">
        <v>42185</v>
      </c>
      <c r="AL147" s="63" t="s">
        <v>70</v>
      </c>
      <c r="AM147" s="64"/>
      <c r="AN147" s="64"/>
      <c r="AO147" s="66"/>
      <c r="AP147" s="67"/>
      <c r="AQ147" s="67"/>
      <c r="AR147" s="67"/>
      <c r="AS147" s="68" t="s">
        <v>73</v>
      </c>
      <c r="AT147" s="68"/>
      <c r="AU147" s="63"/>
      <c r="AV147" s="68"/>
      <c r="AW147" s="23" t="s">
        <v>74</v>
      </c>
    </row>
    <row r="148" spans="1:49" s="96" customFormat="1" ht="100.9" hidden="1" customHeight="1" x14ac:dyDescent="0.25">
      <c r="A148" s="42">
        <v>508</v>
      </c>
      <c r="B148" s="42">
        <v>84</v>
      </c>
      <c r="C148" s="42"/>
      <c r="D148" s="43"/>
      <c r="E148" s="122" t="s">
        <v>1046</v>
      </c>
      <c r="F148" s="122" t="s">
        <v>1047</v>
      </c>
      <c r="G148" s="122" t="s">
        <v>1048</v>
      </c>
      <c r="H148" s="190" t="s">
        <v>981</v>
      </c>
      <c r="I148" s="190" t="s">
        <v>1049</v>
      </c>
      <c r="J148" s="190" t="s">
        <v>1050</v>
      </c>
      <c r="K148" s="190" t="s">
        <v>1050</v>
      </c>
      <c r="L148" s="178">
        <v>6</v>
      </c>
      <c r="M148" s="49">
        <v>41640</v>
      </c>
      <c r="N148" s="49">
        <v>41943</v>
      </c>
      <c r="O148" s="50" t="s">
        <v>984</v>
      </c>
      <c r="P148" s="51" t="s">
        <v>985</v>
      </c>
      <c r="Q148" s="97" t="s">
        <v>65</v>
      </c>
      <c r="R148" s="97" t="s">
        <v>1051</v>
      </c>
      <c r="S148" s="97" t="s">
        <v>332</v>
      </c>
      <c r="T148" s="51" t="s">
        <v>83</v>
      </c>
      <c r="U148" s="53" t="s">
        <v>84</v>
      </c>
      <c r="V148" s="93">
        <v>6</v>
      </c>
      <c r="W148" s="55">
        <f t="shared" si="6"/>
        <v>1</v>
      </c>
      <c r="X148" s="57"/>
      <c r="Y148" s="57"/>
      <c r="Z148" s="58"/>
      <c r="AA148" s="57"/>
      <c r="AB148" s="58"/>
      <c r="AC148" s="57"/>
      <c r="AD148" s="59" t="s">
        <v>810</v>
      </c>
      <c r="AE148" s="60">
        <f>IF(W148=100%,2,0)</f>
        <v>2</v>
      </c>
      <c r="AF148" s="60">
        <f>IF(N148&lt;$AG$8,0,1)</f>
        <v>0</v>
      </c>
      <c r="AG148" s="61" t="str">
        <f t="shared" si="7"/>
        <v>CUMPLIDA</v>
      </c>
      <c r="AH148" s="61" t="str">
        <f t="shared" si="8"/>
        <v>CUMPLIDA</v>
      </c>
      <c r="AI148" s="53" t="s">
        <v>84</v>
      </c>
      <c r="AJ148" s="55" t="s">
        <v>109</v>
      </c>
      <c r="AK148" s="62">
        <v>42185</v>
      </c>
      <c r="AL148" s="63" t="s">
        <v>70</v>
      </c>
      <c r="AM148" s="64"/>
      <c r="AN148" s="64"/>
      <c r="AO148" s="66"/>
      <c r="AP148" s="67"/>
      <c r="AQ148" s="67"/>
      <c r="AR148" s="67"/>
      <c r="AS148" s="68" t="s">
        <v>73</v>
      </c>
      <c r="AT148" s="68"/>
      <c r="AU148" s="63"/>
      <c r="AV148" s="68"/>
      <c r="AW148" s="23" t="s">
        <v>74</v>
      </c>
    </row>
    <row r="149" spans="1:49" s="96" customFormat="1" ht="86.45" hidden="1" customHeight="1" x14ac:dyDescent="0.25">
      <c r="A149" s="42">
        <v>510</v>
      </c>
      <c r="B149" s="42">
        <v>86</v>
      </c>
      <c r="C149" s="42"/>
      <c r="D149" s="43"/>
      <c r="E149" s="122" t="s">
        <v>1052</v>
      </c>
      <c r="F149" s="136" t="s">
        <v>1053</v>
      </c>
      <c r="G149" s="122" t="s">
        <v>1054</v>
      </c>
      <c r="H149" s="190" t="s">
        <v>1055</v>
      </c>
      <c r="I149" s="177" t="s">
        <v>1056</v>
      </c>
      <c r="J149" s="192" t="s">
        <v>1057</v>
      </c>
      <c r="K149" s="192" t="s">
        <v>1057</v>
      </c>
      <c r="L149" s="178">
        <v>2</v>
      </c>
      <c r="M149" s="49">
        <v>41640</v>
      </c>
      <c r="N149" s="49">
        <v>41943</v>
      </c>
      <c r="O149" s="50" t="s">
        <v>984</v>
      </c>
      <c r="P149" s="51" t="s">
        <v>985</v>
      </c>
      <c r="Q149" s="52" t="s">
        <v>65</v>
      </c>
      <c r="R149" s="52" t="s">
        <v>65</v>
      </c>
      <c r="S149" s="52" t="s">
        <v>99</v>
      </c>
      <c r="T149" s="52" t="s">
        <v>65</v>
      </c>
      <c r="U149" s="53" t="s">
        <v>84</v>
      </c>
      <c r="V149" s="93">
        <v>2</v>
      </c>
      <c r="W149" s="55">
        <f t="shared" si="6"/>
        <v>1</v>
      </c>
      <c r="X149" s="57"/>
      <c r="Y149" s="57"/>
      <c r="Z149" s="58"/>
      <c r="AA149" s="57"/>
      <c r="AB149" s="58"/>
      <c r="AC149" s="57"/>
      <c r="AD149" s="59" t="s">
        <v>810</v>
      </c>
      <c r="AE149" s="60">
        <f>IF(W149=100%,2,0)</f>
        <v>2</v>
      </c>
      <c r="AF149" s="60">
        <f>IF(N149&lt;$AG$8,0,1)</f>
        <v>0</v>
      </c>
      <c r="AG149" s="61" t="str">
        <f t="shared" si="7"/>
        <v>CUMPLIDA</v>
      </c>
      <c r="AH149" s="61" t="str">
        <f t="shared" si="8"/>
        <v>CUMPLIDA</v>
      </c>
      <c r="AI149" s="53" t="s">
        <v>84</v>
      </c>
      <c r="AJ149" s="55" t="s">
        <v>109</v>
      </c>
      <c r="AK149" s="62">
        <v>42185</v>
      </c>
      <c r="AL149" s="63" t="s">
        <v>70</v>
      </c>
      <c r="AM149" s="64"/>
      <c r="AN149" s="64"/>
      <c r="AO149" s="66"/>
      <c r="AP149" s="67"/>
      <c r="AQ149" s="67"/>
      <c r="AR149" s="67"/>
      <c r="AS149" s="68" t="s">
        <v>73</v>
      </c>
      <c r="AT149" s="68"/>
      <c r="AU149" s="63"/>
      <c r="AV149" s="68"/>
      <c r="AW149" s="23" t="s">
        <v>74</v>
      </c>
    </row>
    <row r="150" spans="1:49" s="96" customFormat="1" ht="172.9" hidden="1" customHeight="1" x14ac:dyDescent="0.25">
      <c r="A150" s="42">
        <v>512</v>
      </c>
      <c r="B150" s="42">
        <v>88</v>
      </c>
      <c r="C150" s="42"/>
      <c r="D150" s="43"/>
      <c r="E150" s="122" t="s">
        <v>1058</v>
      </c>
      <c r="F150" s="122" t="s">
        <v>1059</v>
      </c>
      <c r="G150" s="122" t="s">
        <v>1060</v>
      </c>
      <c r="H150" s="46" t="s">
        <v>147</v>
      </c>
      <c r="I150" s="46" t="s">
        <v>148</v>
      </c>
      <c r="J150" s="65" t="s">
        <v>1061</v>
      </c>
      <c r="K150" s="65" t="s">
        <v>1061</v>
      </c>
      <c r="L150" s="63">
        <v>9</v>
      </c>
      <c r="M150" s="49">
        <v>41699</v>
      </c>
      <c r="N150" s="49">
        <v>42185</v>
      </c>
      <c r="O150" s="50" t="s">
        <v>320</v>
      </c>
      <c r="P150" s="51" t="s">
        <v>321</v>
      </c>
      <c r="Q150" s="97" t="s">
        <v>65</v>
      </c>
      <c r="R150" s="51" t="s">
        <v>81</v>
      </c>
      <c r="S150" s="51" t="s">
        <v>82</v>
      </c>
      <c r="T150" s="51" t="s">
        <v>83</v>
      </c>
      <c r="U150" s="53" t="s">
        <v>84</v>
      </c>
      <c r="V150" s="93">
        <v>9</v>
      </c>
      <c r="W150" s="55">
        <f t="shared" si="6"/>
        <v>1</v>
      </c>
      <c r="X150" s="57"/>
      <c r="Y150" s="57"/>
      <c r="Z150" s="58"/>
      <c r="AA150" s="57"/>
      <c r="AB150" s="58"/>
      <c r="AC150" s="57"/>
      <c r="AD150" s="59" t="s">
        <v>824</v>
      </c>
      <c r="AE150" s="60">
        <f>IF(W150=100%,2,0)</f>
        <v>2</v>
      </c>
      <c r="AF150" s="60">
        <f>IF(N150&lt;$AG$8,0,1)</f>
        <v>0</v>
      </c>
      <c r="AG150" s="61" t="str">
        <f t="shared" si="7"/>
        <v>CUMPLIDA</v>
      </c>
      <c r="AH150" s="61" t="str">
        <f t="shared" si="8"/>
        <v>CUMPLIDA</v>
      </c>
      <c r="AI150" s="53" t="s">
        <v>84</v>
      </c>
      <c r="AJ150" s="55" t="s">
        <v>69</v>
      </c>
      <c r="AK150" s="62">
        <v>42185</v>
      </c>
      <c r="AL150" s="63" t="s">
        <v>155</v>
      </c>
      <c r="AM150" s="64"/>
      <c r="AN150" s="64"/>
      <c r="AO150" s="66" t="s">
        <v>72</v>
      </c>
      <c r="AP150" s="67"/>
      <c r="AQ150" s="67"/>
      <c r="AR150" s="67"/>
      <c r="AS150" s="68" t="s">
        <v>73</v>
      </c>
      <c r="AT150" s="68"/>
      <c r="AU150" s="63"/>
      <c r="AV150" s="68"/>
      <c r="AW150" s="23" t="s">
        <v>74</v>
      </c>
    </row>
    <row r="151" spans="1:49" s="96" customFormat="1" ht="203.25" hidden="1" customHeight="1" x14ac:dyDescent="0.25">
      <c r="A151" s="42">
        <v>513</v>
      </c>
      <c r="B151" s="42">
        <v>89</v>
      </c>
      <c r="C151" s="42"/>
      <c r="D151" s="43"/>
      <c r="E151" s="122" t="s">
        <v>1062</v>
      </c>
      <c r="F151" s="122" t="s">
        <v>1063</v>
      </c>
      <c r="G151" s="122" t="s">
        <v>1064</v>
      </c>
      <c r="H151" s="46" t="s">
        <v>147</v>
      </c>
      <c r="I151" s="46" t="s">
        <v>148</v>
      </c>
      <c r="J151" s="177" t="s">
        <v>936</v>
      </c>
      <c r="K151" s="177" t="s">
        <v>936</v>
      </c>
      <c r="L151" s="178">
        <v>6</v>
      </c>
      <c r="M151" s="49">
        <v>41640</v>
      </c>
      <c r="N151" s="49">
        <v>42185</v>
      </c>
      <c r="O151" s="50" t="s">
        <v>320</v>
      </c>
      <c r="P151" s="51" t="s">
        <v>321</v>
      </c>
      <c r="Q151" s="97" t="s">
        <v>65</v>
      </c>
      <c r="R151" s="51" t="s">
        <v>81</v>
      </c>
      <c r="S151" s="51" t="s">
        <v>82</v>
      </c>
      <c r="T151" s="51" t="s">
        <v>83</v>
      </c>
      <c r="U151" s="53" t="s">
        <v>84</v>
      </c>
      <c r="V151" s="93">
        <v>6</v>
      </c>
      <c r="W151" s="55">
        <f t="shared" si="6"/>
        <v>1</v>
      </c>
      <c r="X151" s="57"/>
      <c r="Y151" s="57"/>
      <c r="Z151" s="58"/>
      <c r="AA151" s="57"/>
      <c r="AB151" s="58"/>
      <c r="AC151" s="57"/>
      <c r="AD151" s="59" t="s">
        <v>824</v>
      </c>
      <c r="AE151" s="60">
        <f>IF(W151=100%,2,0)</f>
        <v>2</v>
      </c>
      <c r="AF151" s="60">
        <f>IF(N151&lt;$AG$8,0,1)</f>
        <v>0</v>
      </c>
      <c r="AG151" s="61" t="str">
        <f t="shared" si="7"/>
        <v>CUMPLIDA</v>
      </c>
      <c r="AH151" s="61" t="str">
        <f t="shared" si="8"/>
        <v>CUMPLIDA</v>
      </c>
      <c r="AI151" s="53" t="s">
        <v>84</v>
      </c>
      <c r="AJ151" s="55" t="s">
        <v>69</v>
      </c>
      <c r="AK151" s="62">
        <v>42185</v>
      </c>
      <c r="AL151" s="63" t="s">
        <v>155</v>
      </c>
      <c r="AM151" s="64"/>
      <c r="AN151" s="64"/>
      <c r="AO151" s="66" t="s">
        <v>72</v>
      </c>
      <c r="AP151" s="67"/>
      <c r="AQ151" s="67"/>
      <c r="AR151" s="67"/>
      <c r="AS151" s="68" t="s">
        <v>73</v>
      </c>
      <c r="AT151" s="68"/>
      <c r="AU151" s="63"/>
      <c r="AV151" s="68"/>
      <c r="AW151" s="23" t="s">
        <v>74</v>
      </c>
    </row>
    <row r="152" spans="1:49" s="96" customFormat="1" ht="187.15" hidden="1" customHeight="1" x14ac:dyDescent="0.25">
      <c r="A152" s="42">
        <v>514</v>
      </c>
      <c r="B152" s="42">
        <v>90</v>
      </c>
      <c r="C152" s="42"/>
      <c r="D152" s="43"/>
      <c r="E152" s="122" t="s">
        <v>1065</v>
      </c>
      <c r="F152" s="122" t="s">
        <v>1066</v>
      </c>
      <c r="G152" s="122" t="s">
        <v>1067</v>
      </c>
      <c r="H152" s="46" t="s">
        <v>147</v>
      </c>
      <c r="I152" s="46" t="s">
        <v>148</v>
      </c>
      <c r="J152" s="66" t="s">
        <v>1068</v>
      </c>
      <c r="K152" s="66" t="s">
        <v>1068</v>
      </c>
      <c r="L152" s="63">
        <v>8</v>
      </c>
      <c r="M152" s="49">
        <v>41640</v>
      </c>
      <c r="N152" s="49">
        <v>42185</v>
      </c>
      <c r="O152" s="50" t="s">
        <v>320</v>
      </c>
      <c r="P152" s="51" t="s">
        <v>321</v>
      </c>
      <c r="Q152" s="97" t="s">
        <v>65</v>
      </c>
      <c r="R152" s="51" t="s">
        <v>81</v>
      </c>
      <c r="S152" s="51" t="s">
        <v>82</v>
      </c>
      <c r="T152" s="51" t="s">
        <v>83</v>
      </c>
      <c r="U152" s="53" t="s">
        <v>122</v>
      </c>
      <c r="V152" s="93">
        <v>8</v>
      </c>
      <c r="W152" s="55">
        <f t="shared" si="6"/>
        <v>1</v>
      </c>
      <c r="X152" s="57"/>
      <c r="Y152" s="57"/>
      <c r="Z152" s="58"/>
      <c r="AA152" s="57"/>
      <c r="AB152" s="58"/>
      <c r="AC152" s="57"/>
      <c r="AD152" s="59" t="s">
        <v>824</v>
      </c>
      <c r="AE152" s="60">
        <f>IF(W152=100%,2,0)</f>
        <v>2</v>
      </c>
      <c r="AF152" s="60">
        <f>IF(N152&lt;$AG$8,0,1)</f>
        <v>0</v>
      </c>
      <c r="AG152" s="61" t="str">
        <f t="shared" si="7"/>
        <v>CUMPLIDA</v>
      </c>
      <c r="AH152" s="61" t="str">
        <f t="shared" si="8"/>
        <v>CUMPLIDA</v>
      </c>
      <c r="AI152" s="51" t="s">
        <v>123</v>
      </c>
      <c r="AJ152" s="55" t="s">
        <v>69</v>
      </c>
      <c r="AK152" s="62">
        <v>42185</v>
      </c>
      <c r="AL152" s="63" t="s">
        <v>155</v>
      </c>
      <c r="AM152" s="64"/>
      <c r="AN152" s="64"/>
      <c r="AO152" s="66" t="s">
        <v>72</v>
      </c>
      <c r="AP152" s="67"/>
      <c r="AQ152" s="67"/>
      <c r="AR152" s="67"/>
      <c r="AS152" s="68" t="s">
        <v>73</v>
      </c>
      <c r="AT152" s="68"/>
      <c r="AU152" s="63"/>
      <c r="AV152" s="68"/>
      <c r="AW152" s="23" t="s">
        <v>74</v>
      </c>
    </row>
    <row r="153" spans="1:49" s="96" customFormat="1" ht="115.15" hidden="1" customHeight="1" x14ac:dyDescent="0.25">
      <c r="A153" s="42">
        <v>515</v>
      </c>
      <c r="B153" s="42">
        <v>91</v>
      </c>
      <c r="C153" s="42"/>
      <c r="D153" s="43"/>
      <c r="E153" s="122" t="s">
        <v>1069</v>
      </c>
      <c r="F153" s="122" t="s">
        <v>1070</v>
      </c>
      <c r="G153" s="122" t="s">
        <v>1071</v>
      </c>
      <c r="H153" s="46" t="s">
        <v>147</v>
      </c>
      <c r="I153" s="46" t="s">
        <v>148</v>
      </c>
      <c r="J153" s="137" t="s">
        <v>1072</v>
      </c>
      <c r="K153" s="137" t="s">
        <v>1072</v>
      </c>
      <c r="L153" s="63">
        <v>5</v>
      </c>
      <c r="M153" s="49">
        <v>41640</v>
      </c>
      <c r="N153" s="49">
        <v>42185</v>
      </c>
      <c r="O153" s="50" t="s">
        <v>320</v>
      </c>
      <c r="P153" s="51" t="s">
        <v>321</v>
      </c>
      <c r="Q153" s="97" t="s">
        <v>65</v>
      </c>
      <c r="R153" s="51" t="s">
        <v>81</v>
      </c>
      <c r="S153" s="51" t="s">
        <v>82</v>
      </c>
      <c r="T153" s="51" t="s">
        <v>83</v>
      </c>
      <c r="U153" s="53" t="s">
        <v>67</v>
      </c>
      <c r="V153" s="93">
        <v>5</v>
      </c>
      <c r="W153" s="55">
        <f t="shared" si="6"/>
        <v>1</v>
      </c>
      <c r="X153" s="57"/>
      <c r="Y153" s="57"/>
      <c r="Z153" s="58"/>
      <c r="AA153" s="57"/>
      <c r="AB153" s="58"/>
      <c r="AC153" s="57"/>
      <c r="AD153" s="59" t="s">
        <v>824</v>
      </c>
      <c r="AE153" s="60">
        <f>IF(W153=100%,2,0)</f>
        <v>2</v>
      </c>
      <c r="AF153" s="60">
        <f>IF(N153&lt;$AG$8,0,1)</f>
        <v>0</v>
      </c>
      <c r="AG153" s="61" t="str">
        <f t="shared" si="7"/>
        <v>CUMPLIDA</v>
      </c>
      <c r="AH153" s="61" t="str">
        <f t="shared" si="8"/>
        <v>CUMPLIDA</v>
      </c>
      <c r="AI153" s="53" t="s">
        <v>67</v>
      </c>
      <c r="AJ153" s="55" t="s">
        <v>69</v>
      </c>
      <c r="AK153" s="62">
        <v>42185</v>
      </c>
      <c r="AL153" s="63" t="s">
        <v>155</v>
      </c>
      <c r="AM153" s="64"/>
      <c r="AN153" s="64"/>
      <c r="AO153" s="66" t="s">
        <v>72</v>
      </c>
      <c r="AP153" s="67"/>
      <c r="AQ153" s="67"/>
      <c r="AR153" s="67"/>
      <c r="AS153" s="68" t="s">
        <v>73</v>
      </c>
      <c r="AT153" s="68"/>
      <c r="AU153" s="63"/>
      <c r="AV153" s="68"/>
      <c r="AW153" s="23" t="s">
        <v>74</v>
      </c>
    </row>
    <row r="154" spans="1:49" s="96" customFormat="1" ht="283.5" customHeight="1" x14ac:dyDescent="0.25">
      <c r="A154" s="69">
        <v>517</v>
      </c>
      <c r="B154" s="69">
        <v>93</v>
      </c>
      <c r="C154" s="42"/>
      <c r="D154" s="43"/>
      <c r="E154" s="115" t="s">
        <v>1073</v>
      </c>
      <c r="F154" s="115" t="s">
        <v>1074</v>
      </c>
      <c r="G154" s="115" t="s">
        <v>1075</v>
      </c>
      <c r="H154" s="131" t="s">
        <v>1076</v>
      </c>
      <c r="I154" s="131" t="s">
        <v>525</v>
      </c>
      <c r="J154" s="102" t="s">
        <v>1077</v>
      </c>
      <c r="K154" s="102" t="s">
        <v>1078</v>
      </c>
      <c r="L154" s="103">
        <v>5</v>
      </c>
      <c r="M154" s="75">
        <v>41640</v>
      </c>
      <c r="N154" s="75">
        <v>42735</v>
      </c>
      <c r="O154" s="76" t="s">
        <v>320</v>
      </c>
      <c r="P154" s="77" t="s">
        <v>321</v>
      </c>
      <c r="Q154" s="77" t="s">
        <v>65</v>
      </c>
      <c r="R154" s="77" t="s">
        <v>65</v>
      </c>
      <c r="S154" s="77" t="s">
        <v>99</v>
      </c>
      <c r="T154" s="91" t="s">
        <v>65</v>
      </c>
      <c r="U154" s="78" t="s">
        <v>67</v>
      </c>
      <c r="V154" s="92">
        <v>5</v>
      </c>
      <c r="W154" s="80">
        <f t="shared" si="6"/>
        <v>1</v>
      </c>
      <c r="X154" s="57"/>
      <c r="Y154" s="57"/>
      <c r="Z154" s="58"/>
      <c r="AA154" s="57"/>
      <c r="AB154" s="58"/>
      <c r="AC154" s="57"/>
      <c r="AD154" s="81" t="s">
        <v>824</v>
      </c>
      <c r="AE154" s="60">
        <f>IF(W154=100%,2,0)</f>
        <v>2</v>
      </c>
      <c r="AF154" s="60">
        <f>IF(N154&lt;$AG$8,0,1)</f>
        <v>0</v>
      </c>
      <c r="AG154" s="61" t="str">
        <f t="shared" si="7"/>
        <v>CUMPLIDA</v>
      </c>
      <c r="AH154" s="61" t="str">
        <f t="shared" si="8"/>
        <v>CUMPLIDA</v>
      </c>
      <c r="AI154" s="78" t="s">
        <v>67</v>
      </c>
      <c r="AJ154" s="80"/>
      <c r="AK154" s="82">
        <v>42369</v>
      </c>
      <c r="AL154" s="83" t="s">
        <v>596</v>
      </c>
      <c r="AM154" s="58"/>
      <c r="AN154" s="58"/>
      <c r="AO154" s="85" t="s">
        <v>72</v>
      </c>
      <c r="AP154" s="86" t="s">
        <v>1079</v>
      </c>
      <c r="AQ154" s="67" t="s">
        <v>102</v>
      </c>
      <c r="AR154" s="86" t="s">
        <v>88</v>
      </c>
      <c r="AS154" s="87" t="s">
        <v>89</v>
      </c>
      <c r="AT154" s="88" t="s">
        <v>132</v>
      </c>
      <c r="AU154" s="83" t="s">
        <v>103</v>
      </c>
      <c r="AV154" s="83" t="s">
        <v>466</v>
      </c>
      <c r="AW154" s="87" t="s">
        <v>74</v>
      </c>
    </row>
    <row r="155" spans="1:49" s="96" customFormat="1" ht="409.6" hidden="1" customHeight="1" x14ac:dyDescent="0.25">
      <c r="A155" s="42">
        <v>518</v>
      </c>
      <c r="B155" s="42">
        <v>94</v>
      </c>
      <c r="C155" s="42"/>
      <c r="D155" s="43" t="s">
        <v>1080</v>
      </c>
      <c r="E155" s="122" t="s">
        <v>1081</v>
      </c>
      <c r="F155" s="136" t="s">
        <v>1082</v>
      </c>
      <c r="G155" s="136" t="s">
        <v>1083</v>
      </c>
      <c r="H155" s="47" t="s">
        <v>159</v>
      </c>
      <c r="I155" s="44" t="s">
        <v>1084</v>
      </c>
      <c r="J155" s="109" t="s">
        <v>1085</v>
      </c>
      <c r="K155" s="109" t="s">
        <v>1086</v>
      </c>
      <c r="L155" s="68">
        <v>4</v>
      </c>
      <c r="M155" s="49">
        <v>41791</v>
      </c>
      <c r="N155" s="49">
        <v>42185</v>
      </c>
      <c r="O155" s="50" t="s">
        <v>278</v>
      </c>
      <c r="P155" s="51" t="s">
        <v>279</v>
      </c>
      <c r="Q155" s="97" t="s">
        <v>152</v>
      </c>
      <c r="R155" s="51" t="s">
        <v>153</v>
      </c>
      <c r="S155" s="51" t="s">
        <v>154</v>
      </c>
      <c r="T155" s="51" t="s">
        <v>83</v>
      </c>
      <c r="U155" s="53" t="s">
        <v>164</v>
      </c>
      <c r="V155" s="93">
        <v>4</v>
      </c>
      <c r="W155" s="55">
        <f t="shared" si="6"/>
        <v>1</v>
      </c>
      <c r="X155" s="57" t="s">
        <v>295</v>
      </c>
      <c r="Y155" s="57" t="s">
        <v>102</v>
      </c>
      <c r="Z155" s="83" t="s">
        <v>1087</v>
      </c>
      <c r="AA155" s="57" t="s">
        <v>1088</v>
      </c>
      <c r="AB155" s="83"/>
      <c r="AC155" s="57"/>
      <c r="AD155" s="59" t="s">
        <v>810</v>
      </c>
      <c r="AE155" s="60">
        <f>IF(W155=100%,2,0)</f>
        <v>2</v>
      </c>
      <c r="AF155" s="60">
        <f>IF(N155&lt;$AG$8,0,1)</f>
        <v>0</v>
      </c>
      <c r="AG155" s="61" t="str">
        <f t="shared" si="7"/>
        <v>CUMPLIDA</v>
      </c>
      <c r="AH155" s="61" t="str">
        <f t="shared" si="8"/>
        <v>CUMPLIDA</v>
      </c>
      <c r="AI155" s="53" t="s">
        <v>165</v>
      </c>
      <c r="AJ155" s="55" t="s">
        <v>109</v>
      </c>
      <c r="AK155" s="62">
        <v>42185</v>
      </c>
      <c r="AL155" s="63" t="s">
        <v>70</v>
      </c>
      <c r="AM155" s="64"/>
      <c r="AN155" s="64"/>
      <c r="AO155" s="66"/>
      <c r="AP155" s="67"/>
      <c r="AQ155" s="67"/>
      <c r="AR155" s="67"/>
      <c r="AS155" s="68" t="s">
        <v>73</v>
      </c>
      <c r="AT155" s="68"/>
      <c r="AU155" s="94"/>
      <c r="AV155" s="95"/>
      <c r="AW155" s="23" t="s">
        <v>74</v>
      </c>
    </row>
    <row r="156" spans="1:49" s="96" customFormat="1" ht="244.9" hidden="1" customHeight="1" x14ac:dyDescent="0.25">
      <c r="A156" s="42">
        <v>519</v>
      </c>
      <c r="B156" s="42">
        <v>95</v>
      </c>
      <c r="C156" s="42"/>
      <c r="D156" s="43"/>
      <c r="E156" s="122" t="s">
        <v>1089</v>
      </c>
      <c r="F156" s="136" t="s">
        <v>1090</v>
      </c>
      <c r="G156" s="136" t="s">
        <v>1091</v>
      </c>
      <c r="H156" s="47" t="s">
        <v>159</v>
      </c>
      <c r="I156" s="44" t="s">
        <v>160</v>
      </c>
      <c r="J156" s="109" t="s">
        <v>1092</v>
      </c>
      <c r="K156" s="109" t="s">
        <v>1093</v>
      </c>
      <c r="L156" s="68">
        <v>4</v>
      </c>
      <c r="M156" s="49">
        <v>41791</v>
      </c>
      <c r="N156" s="49">
        <v>42185</v>
      </c>
      <c r="O156" s="50" t="s">
        <v>278</v>
      </c>
      <c r="P156" s="51" t="s">
        <v>279</v>
      </c>
      <c r="Q156" s="97" t="s">
        <v>152</v>
      </c>
      <c r="R156" s="51" t="s">
        <v>153</v>
      </c>
      <c r="S156" s="51" t="s">
        <v>154</v>
      </c>
      <c r="T156" s="51" t="s">
        <v>83</v>
      </c>
      <c r="U156" s="53" t="s">
        <v>84</v>
      </c>
      <c r="V156" s="93">
        <v>4</v>
      </c>
      <c r="W156" s="55">
        <f t="shared" si="6"/>
        <v>1</v>
      </c>
      <c r="X156" s="57" t="s">
        <v>295</v>
      </c>
      <c r="Y156" s="57" t="s">
        <v>102</v>
      </c>
      <c r="Z156" s="83" t="s">
        <v>1094</v>
      </c>
      <c r="AA156" s="57" t="s">
        <v>1095</v>
      </c>
      <c r="AB156" s="83"/>
      <c r="AC156" s="57"/>
      <c r="AD156" s="59" t="s">
        <v>810</v>
      </c>
      <c r="AE156" s="60">
        <f>IF(W156=100%,2,0)</f>
        <v>2</v>
      </c>
      <c r="AF156" s="60">
        <f>IF(N156&lt;$AG$8,0,1)</f>
        <v>0</v>
      </c>
      <c r="AG156" s="61" t="str">
        <f t="shared" si="7"/>
        <v>CUMPLIDA</v>
      </c>
      <c r="AH156" s="61" t="str">
        <f t="shared" si="8"/>
        <v>CUMPLIDA</v>
      </c>
      <c r="AI156" s="53" t="s">
        <v>84</v>
      </c>
      <c r="AJ156" s="55" t="s">
        <v>109</v>
      </c>
      <c r="AK156" s="62">
        <v>42185</v>
      </c>
      <c r="AL156" s="63" t="s">
        <v>70</v>
      </c>
      <c r="AM156" s="64"/>
      <c r="AN156" s="64"/>
      <c r="AO156" s="66"/>
      <c r="AP156" s="67"/>
      <c r="AQ156" s="67"/>
      <c r="AR156" s="67"/>
      <c r="AS156" s="68" t="s">
        <v>73</v>
      </c>
      <c r="AT156" s="68"/>
      <c r="AU156" s="63"/>
      <c r="AV156" s="68"/>
      <c r="AW156" s="23" t="s">
        <v>74</v>
      </c>
    </row>
    <row r="157" spans="1:49" s="96" customFormat="1" ht="388.9" hidden="1" customHeight="1" x14ac:dyDescent="0.25">
      <c r="A157" s="42">
        <v>520</v>
      </c>
      <c r="B157" s="42">
        <v>96</v>
      </c>
      <c r="C157" s="42"/>
      <c r="D157" s="43"/>
      <c r="E157" s="122" t="s">
        <v>1096</v>
      </c>
      <c r="F157" s="122" t="s">
        <v>1097</v>
      </c>
      <c r="G157" s="136" t="s">
        <v>1083</v>
      </c>
      <c r="H157" s="47" t="s">
        <v>159</v>
      </c>
      <c r="I157" s="44" t="s">
        <v>160</v>
      </c>
      <c r="J157" s="109" t="s">
        <v>1098</v>
      </c>
      <c r="K157" s="109" t="s">
        <v>1098</v>
      </c>
      <c r="L157" s="68">
        <v>5</v>
      </c>
      <c r="M157" s="49">
        <v>41791</v>
      </c>
      <c r="N157" s="49">
        <v>42185</v>
      </c>
      <c r="O157" s="50" t="s">
        <v>278</v>
      </c>
      <c r="P157" s="51" t="s">
        <v>279</v>
      </c>
      <c r="Q157" s="97" t="s">
        <v>152</v>
      </c>
      <c r="R157" s="51" t="s">
        <v>153</v>
      </c>
      <c r="S157" s="51" t="s">
        <v>154</v>
      </c>
      <c r="T157" s="51" t="s">
        <v>83</v>
      </c>
      <c r="U157" s="53" t="s">
        <v>164</v>
      </c>
      <c r="V157" s="93">
        <v>5</v>
      </c>
      <c r="W157" s="55">
        <f t="shared" si="6"/>
        <v>1</v>
      </c>
      <c r="X157" s="57" t="s">
        <v>295</v>
      </c>
      <c r="Y157" s="57" t="s">
        <v>102</v>
      </c>
      <c r="Z157" s="83" t="s">
        <v>1099</v>
      </c>
      <c r="AA157" s="57" t="s">
        <v>1100</v>
      </c>
      <c r="AB157" s="83"/>
      <c r="AC157" s="57"/>
      <c r="AD157" s="59" t="s">
        <v>810</v>
      </c>
      <c r="AE157" s="60">
        <f>IF(W157=100%,2,0)</f>
        <v>2</v>
      </c>
      <c r="AF157" s="60">
        <f>IF(N157&lt;$AG$8,0,1)</f>
        <v>0</v>
      </c>
      <c r="AG157" s="61" t="str">
        <f t="shared" si="7"/>
        <v>CUMPLIDA</v>
      </c>
      <c r="AH157" s="61" t="str">
        <f t="shared" si="8"/>
        <v>CUMPLIDA</v>
      </c>
      <c r="AI157" s="53" t="s">
        <v>165</v>
      </c>
      <c r="AJ157" s="55" t="s">
        <v>109</v>
      </c>
      <c r="AK157" s="62">
        <v>42185</v>
      </c>
      <c r="AL157" s="63" t="s">
        <v>70</v>
      </c>
      <c r="AM157" s="64"/>
      <c r="AN157" s="64"/>
      <c r="AO157" s="66"/>
      <c r="AP157" s="67"/>
      <c r="AQ157" s="67"/>
      <c r="AR157" s="67"/>
      <c r="AS157" s="68" t="s">
        <v>73</v>
      </c>
      <c r="AT157" s="68"/>
      <c r="AU157" s="63"/>
      <c r="AV157" s="68"/>
      <c r="AW157" s="23" t="s">
        <v>74</v>
      </c>
    </row>
    <row r="158" spans="1:49" s="96" customFormat="1" ht="331.15" hidden="1" customHeight="1" x14ac:dyDescent="0.25">
      <c r="A158" s="42">
        <v>521</v>
      </c>
      <c r="B158" s="42">
        <v>97</v>
      </c>
      <c r="C158" s="42"/>
      <c r="D158" s="43" t="s">
        <v>1101</v>
      </c>
      <c r="E158" s="122" t="s">
        <v>1102</v>
      </c>
      <c r="F158" s="136" t="s">
        <v>1103</v>
      </c>
      <c r="G158" s="136" t="s">
        <v>1104</v>
      </c>
      <c r="H158" s="47" t="s">
        <v>159</v>
      </c>
      <c r="I158" s="44" t="s">
        <v>160</v>
      </c>
      <c r="J158" s="109" t="s">
        <v>1105</v>
      </c>
      <c r="K158" s="109" t="s">
        <v>1105</v>
      </c>
      <c r="L158" s="68">
        <v>5</v>
      </c>
      <c r="M158" s="49">
        <v>41791</v>
      </c>
      <c r="N158" s="49">
        <v>42185</v>
      </c>
      <c r="O158" s="50" t="s">
        <v>278</v>
      </c>
      <c r="P158" s="51" t="s">
        <v>279</v>
      </c>
      <c r="Q158" s="97" t="s">
        <v>152</v>
      </c>
      <c r="R158" s="51" t="s">
        <v>153</v>
      </c>
      <c r="S158" s="51" t="s">
        <v>154</v>
      </c>
      <c r="T158" s="51" t="s">
        <v>83</v>
      </c>
      <c r="U158" s="53" t="s">
        <v>164</v>
      </c>
      <c r="V158" s="93">
        <v>5</v>
      </c>
      <c r="W158" s="55">
        <f t="shared" si="6"/>
        <v>1</v>
      </c>
      <c r="X158" s="57" t="s">
        <v>295</v>
      </c>
      <c r="Y158" s="57" t="s">
        <v>102</v>
      </c>
      <c r="Z158" s="83" t="s">
        <v>1106</v>
      </c>
      <c r="AA158" s="57" t="s">
        <v>1107</v>
      </c>
      <c r="AB158" s="83"/>
      <c r="AC158" s="57"/>
      <c r="AD158" s="59" t="s">
        <v>810</v>
      </c>
      <c r="AE158" s="60">
        <f>IF(W158=100%,2,0)</f>
        <v>2</v>
      </c>
      <c r="AF158" s="60">
        <f>IF(N158&lt;$AG$8,0,1)</f>
        <v>0</v>
      </c>
      <c r="AG158" s="61" t="str">
        <f t="shared" si="7"/>
        <v>CUMPLIDA</v>
      </c>
      <c r="AH158" s="61" t="str">
        <f t="shared" si="8"/>
        <v>CUMPLIDA</v>
      </c>
      <c r="AI158" s="53" t="s">
        <v>165</v>
      </c>
      <c r="AJ158" s="55" t="s">
        <v>109</v>
      </c>
      <c r="AK158" s="62">
        <v>42185</v>
      </c>
      <c r="AL158" s="63" t="s">
        <v>70</v>
      </c>
      <c r="AM158" s="64"/>
      <c r="AN158" s="64"/>
      <c r="AO158" s="66"/>
      <c r="AP158" s="67"/>
      <c r="AQ158" s="67"/>
      <c r="AR158" s="67"/>
      <c r="AS158" s="68" t="s">
        <v>73</v>
      </c>
      <c r="AT158" s="68"/>
      <c r="AU158" s="63"/>
      <c r="AV158" s="68"/>
      <c r="AW158" s="23" t="s">
        <v>74</v>
      </c>
    </row>
    <row r="159" spans="1:49" s="96" customFormat="1" ht="230.45" hidden="1" customHeight="1" x14ac:dyDescent="0.25">
      <c r="A159" s="42">
        <v>522</v>
      </c>
      <c r="B159" s="42">
        <v>98</v>
      </c>
      <c r="C159" s="42"/>
      <c r="D159" s="43"/>
      <c r="E159" s="122" t="s">
        <v>1108</v>
      </c>
      <c r="F159" s="136" t="s">
        <v>1109</v>
      </c>
      <c r="G159" s="136" t="s">
        <v>1110</v>
      </c>
      <c r="H159" s="47" t="s">
        <v>159</v>
      </c>
      <c r="I159" s="44" t="s">
        <v>160</v>
      </c>
      <c r="J159" s="109" t="s">
        <v>1111</v>
      </c>
      <c r="K159" s="109" t="s">
        <v>1112</v>
      </c>
      <c r="L159" s="68">
        <v>4</v>
      </c>
      <c r="M159" s="49">
        <v>41791</v>
      </c>
      <c r="N159" s="49">
        <v>42185</v>
      </c>
      <c r="O159" s="50" t="s">
        <v>278</v>
      </c>
      <c r="P159" s="51" t="s">
        <v>279</v>
      </c>
      <c r="Q159" s="97" t="s">
        <v>152</v>
      </c>
      <c r="R159" s="51" t="s">
        <v>153</v>
      </c>
      <c r="S159" s="51" t="s">
        <v>154</v>
      </c>
      <c r="T159" s="51" t="s">
        <v>83</v>
      </c>
      <c r="U159" s="53" t="s">
        <v>164</v>
      </c>
      <c r="V159" s="93">
        <v>4</v>
      </c>
      <c r="W159" s="55">
        <f t="shared" si="6"/>
        <v>1</v>
      </c>
      <c r="X159" s="57" t="s">
        <v>295</v>
      </c>
      <c r="Y159" s="57" t="s">
        <v>102</v>
      </c>
      <c r="Z159" s="83" t="s">
        <v>1113</v>
      </c>
      <c r="AA159" s="57" t="s">
        <v>1107</v>
      </c>
      <c r="AB159" s="83"/>
      <c r="AC159" s="57"/>
      <c r="AD159" s="59" t="s">
        <v>810</v>
      </c>
      <c r="AE159" s="60">
        <f>IF(W159=100%,2,0)</f>
        <v>2</v>
      </c>
      <c r="AF159" s="60">
        <f>IF(N159&lt;$AG$8,0,1)</f>
        <v>0</v>
      </c>
      <c r="AG159" s="61" t="str">
        <f t="shared" si="7"/>
        <v>CUMPLIDA</v>
      </c>
      <c r="AH159" s="61" t="str">
        <f t="shared" si="8"/>
        <v>CUMPLIDA</v>
      </c>
      <c r="AI159" s="53" t="s">
        <v>165</v>
      </c>
      <c r="AJ159" s="55" t="s">
        <v>109</v>
      </c>
      <c r="AK159" s="62">
        <v>42185</v>
      </c>
      <c r="AL159" s="63" t="s">
        <v>70</v>
      </c>
      <c r="AM159" s="64"/>
      <c r="AN159" s="64"/>
      <c r="AO159" s="66"/>
      <c r="AP159" s="67"/>
      <c r="AQ159" s="67"/>
      <c r="AR159" s="67"/>
      <c r="AS159" s="68" t="s">
        <v>73</v>
      </c>
      <c r="AT159" s="68"/>
      <c r="AU159" s="63"/>
      <c r="AV159" s="68"/>
      <c r="AW159" s="23" t="s">
        <v>74</v>
      </c>
    </row>
    <row r="160" spans="1:49" s="96" customFormat="1" ht="244.9" hidden="1" customHeight="1" x14ac:dyDescent="0.25">
      <c r="A160" s="42">
        <v>523</v>
      </c>
      <c r="B160" s="42">
        <v>99</v>
      </c>
      <c r="C160" s="42"/>
      <c r="D160" s="43"/>
      <c r="E160" s="122" t="s">
        <v>1114</v>
      </c>
      <c r="F160" s="136" t="s">
        <v>1115</v>
      </c>
      <c r="G160" s="136" t="s">
        <v>1116</v>
      </c>
      <c r="H160" s="47" t="s">
        <v>159</v>
      </c>
      <c r="I160" s="44" t="s">
        <v>160</v>
      </c>
      <c r="J160" s="109" t="s">
        <v>1117</v>
      </c>
      <c r="K160" s="109" t="s">
        <v>1118</v>
      </c>
      <c r="L160" s="68">
        <v>4</v>
      </c>
      <c r="M160" s="49">
        <v>41791</v>
      </c>
      <c r="N160" s="49">
        <v>42185</v>
      </c>
      <c r="O160" s="50" t="s">
        <v>278</v>
      </c>
      <c r="P160" s="51" t="s">
        <v>279</v>
      </c>
      <c r="Q160" s="97" t="s">
        <v>152</v>
      </c>
      <c r="R160" s="51" t="s">
        <v>153</v>
      </c>
      <c r="S160" s="51" t="s">
        <v>154</v>
      </c>
      <c r="T160" s="51" t="s">
        <v>83</v>
      </c>
      <c r="U160" s="53" t="s">
        <v>84</v>
      </c>
      <c r="V160" s="93">
        <v>4</v>
      </c>
      <c r="W160" s="55">
        <f t="shared" si="6"/>
        <v>1</v>
      </c>
      <c r="X160" s="57" t="s">
        <v>295</v>
      </c>
      <c r="Y160" s="57" t="s">
        <v>102</v>
      </c>
      <c r="Z160" s="83" t="s">
        <v>1119</v>
      </c>
      <c r="AA160" s="57" t="s">
        <v>1107</v>
      </c>
      <c r="AB160" s="83"/>
      <c r="AC160" s="57"/>
      <c r="AD160" s="59" t="s">
        <v>810</v>
      </c>
      <c r="AE160" s="60">
        <f>IF(W160=100%,2,0)</f>
        <v>2</v>
      </c>
      <c r="AF160" s="60">
        <f>IF(N160&lt;$AG$8,0,1)</f>
        <v>0</v>
      </c>
      <c r="AG160" s="61" t="str">
        <f t="shared" si="7"/>
        <v>CUMPLIDA</v>
      </c>
      <c r="AH160" s="61" t="str">
        <f t="shared" si="8"/>
        <v>CUMPLIDA</v>
      </c>
      <c r="AI160" s="53" t="s">
        <v>84</v>
      </c>
      <c r="AJ160" s="55" t="s">
        <v>109</v>
      </c>
      <c r="AK160" s="62">
        <v>42185</v>
      </c>
      <c r="AL160" s="63" t="s">
        <v>70</v>
      </c>
      <c r="AM160" s="64"/>
      <c r="AN160" s="64"/>
      <c r="AO160" s="66"/>
      <c r="AP160" s="67"/>
      <c r="AQ160" s="67"/>
      <c r="AR160" s="67"/>
      <c r="AS160" s="68" t="s">
        <v>73</v>
      </c>
      <c r="AT160" s="68"/>
      <c r="AU160" s="63"/>
      <c r="AV160" s="68"/>
      <c r="AW160" s="23" t="s">
        <v>74</v>
      </c>
    </row>
    <row r="161" spans="1:49" s="96" customFormat="1" ht="276" hidden="1" customHeight="1" x14ac:dyDescent="0.25">
      <c r="A161" s="42">
        <v>524</v>
      </c>
      <c r="B161" s="42">
        <v>100</v>
      </c>
      <c r="C161" s="42"/>
      <c r="D161" s="43"/>
      <c r="E161" s="122" t="s">
        <v>1120</v>
      </c>
      <c r="F161" s="136" t="s">
        <v>1121</v>
      </c>
      <c r="G161" s="122" t="s">
        <v>1122</v>
      </c>
      <c r="H161" s="47" t="s">
        <v>815</v>
      </c>
      <c r="I161" s="44" t="s">
        <v>1123</v>
      </c>
      <c r="J161" s="109" t="s">
        <v>1124</v>
      </c>
      <c r="K161" s="109" t="s">
        <v>1124</v>
      </c>
      <c r="L161" s="68">
        <v>4</v>
      </c>
      <c r="M161" s="49">
        <v>41791</v>
      </c>
      <c r="N161" s="49">
        <v>42460</v>
      </c>
      <c r="O161" s="50" t="s">
        <v>278</v>
      </c>
      <c r="P161" s="51" t="s">
        <v>279</v>
      </c>
      <c r="Q161" s="51" t="s">
        <v>116</v>
      </c>
      <c r="R161" s="51" t="s">
        <v>116</v>
      </c>
      <c r="S161" s="97" t="s">
        <v>117</v>
      </c>
      <c r="T161" s="97" t="s">
        <v>116</v>
      </c>
      <c r="U161" s="53" t="s">
        <v>164</v>
      </c>
      <c r="V161" s="93">
        <v>4</v>
      </c>
      <c r="W161" s="55">
        <f t="shared" si="6"/>
        <v>1</v>
      </c>
      <c r="X161" s="57" t="s">
        <v>295</v>
      </c>
      <c r="Y161" s="57" t="s">
        <v>102</v>
      </c>
      <c r="Z161" s="83" t="s">
        <v>1125</v>
      </c>
      <c r="AA161" s="57" t="s">
        <v>1107</v>
      </c>
      <c r="AB161" s="83"/>
      <c r="AC161" s="57"/>
      <c r="AD161" s="59" t="s">
        <v>810</v>
      </c>
      <c r="AE161" s="60">
        <f>IF(W161=100%,2,0)</f>
        <v>2</v>
      </c>
      <c r="AF161" s="60">
        <f>IF(N161&lt;$AG$8,0,1)</f>
        <v>0</v>
      </c>
      <c r="AG161" s="61" t="str">
        <f t="shared" si="7"/>
        <v>CUMPLIDA</v>
      </c>
      <c r="AH161" s="61" t="str">
        <f t="shared" si="8"/>
        <v>CUMPLIDA</v>
      </c>
      <c r="AI161" s="53" t="s">
        <v>165</v>
      </c>
      <c r="AJ161" s="55" t="s">
        <v>69</v>
      </c>
      <c r="AK161" s="62">
        <v>42369</v>
      </c>
      <c r="AL161" s="63" t="s">
        <v>596</v>
      </c>
      <c r="AM161" s="64"/>
      <c r="AN161" s="64"/>
      <c r="AO161" s="66" t="s">
        <v>72</v>
      </c>
      <c r="AP161" s="67"/>
      <c r="AQ161" s="67"/>
      <c r="AR161" s="67"/>
      <c r="AS161" s="68" t="s">
        <v>73</v>
      </c>
      <c r="AT161" s="68"/>
      <c r="AU161" s="63"/>
      <c r="AV161" s="68"/>
      <c r="AW161" s="23" t="s">
        <v>74</v>
      </c>
    </row>
    <row r="162" spans="1:49" s="96" customFormat="1" ht="230.45" hidden="1" customHeight="1" x14ac:dyDescent="0.25">
      <c r="A162" s="42">
        <v>525</v>
      </c>
      <c r="B162" s="42">
        <v>101</v>
      </c>
      <c r="C162" s="42"/>
      <c r="D162" s="43"/>
      <c r="E162" s="122" t="s">
        <v>1126</v>
      </c>
      <c r="F162" s="136" t="s">
        <v>1127</v>
      </c>
      <c r="G162" s="136" t="s">
        <v>1128</v>
      </c>
      <c r="H162" s="47" t="s">
        <v>159</v>
      </c>
      <c r="I162" s="44" t="s">
        <v>160</v>
      </c>
      <c r="J162" s="109" t="s">
        <v>1129</v>
      </c>
      <c r="K162" s="109" t="s">
        <v>1129</v>
      </c>
      <c r="L162" s="68">
        <v>4</v>
      </c>
      <c r="M162" s="49">
        <v>41791</v>
      </c>
      <c r="N162" s="49">
        <v>42185</v>
      </c>
      <c r="O162" s="50" t="s">
        <v>278</v>
      </c>
      <c r="P162" s="51" t="s">
        <v>279</v>
      </c>
      <c r="Q162" s="97" t="s">
        <v>152</v>
      </c>
      <c r="R162" s="51" t="s">
        <v>153</v>
      </c>
      <c r="S162" s="51" t="s">
        <v>154</v>
      </c>
      <c r="T162" s="51" t="s">
        <v>83</v>
      </c>
      <c r="U162" s="53" t="s">
        <v>165</v>
      </c>
      <c r="V162" s="93">
        <v>4</v>
      </c>
      <c r="W162" s="55">
        <f t="shared" si="6"/>
        <v>1</v>
      </c>
      <c r="X162" s="57" t="s">
        <v>295</v>
      </c>
      <c r="Y162" s="57" t="s">
        <v>102</v>
      </c>
      <c r="Z162" s="83" t="s">
        <v>1130</v>
      </c>
      <c r="AA162" s="57" t="s">
        <v>1107</v>
      </c>
      <c r="AB162" s="83"/>
      <c r="AC162" s="57"/>
      <c r="AD162" s="59" t="s">
        <v>810</v>
      </c>
      <c r="AE162" s="60">
        <f>IF(W162=100%,2,0)</f>
        <v>2</v>
      </c>
      <c r="AF162" s="60">
        <f>IF(N162&lt;$AG$8,0,1)</f>
        <v>0</v>
      </c>
      <c r="AG162" s="61" t="str">
        <f t="shared" si="7"/>
        <v>CUMPLIDA</v>
      </c>
      <c r="AH162" s="61" t="str">
        <f t="shared" si="8"/>
        <v>CUMPLIDA</v>
      </c>
      <c r="AI162" s="53" t="s">
        <v>165</v>
      </c>
      <c r="AJ162" s="55" t="s">
        <v>109</v>
      </c>
      <c r="AK162" s="62">
        <v>42185</v>
      </c>
      <c r="AL162" s="63" t="s">
        <v>70</v>
      </c>
      <c r="AM162" s="64"/>
      <c r="AN162" s="64"/>
      <c r="AO162" s="66"/>
      <c r="AP162" s="67"/>
      <c r="AQ162" s="67"/>
      <c r="AR162" s="67"/>
      <c r="AS162" s="68" t="s">
        <v>73</v>
      </c>
      <c r="AT162" s="68"/>
      <c r="AU162" s="63"/>
      <c r="AV162" s="68"/>
      <c r="AW162" s="23" t="s">
        <v>74</v>
      </c>
    </row>
    <row r="163" spans="1:49" s="96" customFormat="1" ht="216" hidden="1" customHeight="1" x14ac:dyDescent="0.25">
      <c r="A163" s="42">
        <v>526</v>
      </c>
      <c r="B163" s="42">
        <v>102</v>
      </c>
      <c r="C163" s="42"/>
      <c r="D163" s="43"/>
      <c r="E163" s="122" t="s">
        <v>1131</v>
      </c>
      <c r="F163" s="136" t="s">
        <v>1132</v>
      </c>
      <c r="G163" s="136" t="s">
        <v>1133</v>
      </c>
      <c r="H163" s="47" t="s">
        <v>159</v>
      </c>
      <c r="I163" s="44" t="s">
        <v>160</v>
      </c>
      <c r="J163" s="109" t="s">
        <v>1134</v>
      </c>
      <c r="K163" s="109" t="s">
        <v>1134</v>
      </c>
      <c r="L163" s="68">
        <v>4</v>
      </c>
      <c r="M163" s="49">
        <v>41791</v>
      </c>
      <c r="N163" s="49">
        <v>42185</v>
      </c>
      <c r="O163" s="50" t="s">
        <v>278</v>
      </c>
      <c r="P163" s="51" t="s">
        <v>279</v>
      </c>
      <c r="Q163" s="97" t="s">
        <v>152</v>
      </c>
      <c r="R163" s="51" t="s">
        <v>153</v>
      </c>
      <c r="S163" s="51" t="s">
        <v>154</v>
      </c>
      <c r="T163" s="51" t="s">
        <v>83</v>
      </c>
      <c r="U163" s="53" t="s">
        <v>67</v>
      </c>
      <c r="V163" s="93">
        <v>4</v>
      </c>
      <c r="W163" s="55">
        <f t="shared" si="6"/>
        <v>1</v>
      </c>
      <c r="X163" s="57" t="s">
        <v>295</v>
      </c>
      <c r="Y163" s="57" t="s">
        <v>102</v>
      </c>
      <c r="Z163" s="83" t="s">
        <v>1135</v>
      </c>
      <c r="AA163" s="57" t="s">
        <v>1107</v>
      </c>
      <c r="AB163" s="83"/>
      <c r="AC163" s="57"/>
      <c r="AD163" s="59" t="s">
        <v>810</v>
      </c>
      <c r="AE163" s="60">
        <f>IF(W163=100%,2,0)</f>
        <v>2</v>
      </c>
      <c r="AF163" s="60">
        <f>IF(N163&lt;$AG$8,0,1)</f>
        <v>0</v>
      </c>
      <c r="AG163" s="61" t="str">
        <f t="shared" si="7"/>
        <v>CUMPLIDA</v>
      </c>
      <c r="AH163" s="61" t="str">
        <f t="shared" si="8"/>
        <v>CUMPLIDA</v>
      </c>
      <c r="AI163" s="53" t="s">
        <v>67</v>
      </c>
      <c r="AJ163" s="55" t="s">
        <v>109</v>
      </c>
      <c r="AK163" s="62">
        <v>42185</v>
      </c>
      <c r="AL163" s="63" t="s">
        <v>70</v>
      </c>
      <c r="AM163" s="64"/>
      <c r="AN163" s="64"/>
      <c r="AO163" s="66"/>
      <c r="AP163" s="67"/>
      <c r="AQ163" s="67"/>
      <c r="AR163" s="67"/>
      <c r="AS163" s="68" t="s">
        <v>73</v>
      </c>
      <c r="AT163" s="68"/>
      <c r="AU163" s="63"/>
      <c r="AV163" s="68"/>
      <c r="AW163" s="23" t="s">
        <v>74</v>
      </c>
    </row>
    <row r="164" spans="1:49" s="96" customFormat="1" ht="409.6" hidden="1" customHeight="1" x14ac:dyDescent="0.25">
      <c r="A164" s="42">
        <v>527</v>
      </c>
      <c r="B164" s="42">
        <v>103</v>
      </c>
      <c r="C164" s="42"/>
      <c r="D164" s="43" t="s">
        <v>1136</v>
      </c>
      <c r="E164" s="122" t="s">
        <v>1137</v>
      </c>
      <c r="F164" s="122" t="s">
        <v>1138</v>
      </c>
      <c r="G164" s="136" t="s">
        <v>1110</v>
      </c>
      <c r="H164" s="47" t="s">
        <v>159</v>
      </c>
      <c r="I164" s="44" t="s">
        <v>160</v>
      </c>
      <c r="J164" s="109" t="s">
        <v>1139</v>
      </c>
      <c r="K164" s="109" t="s">
        <v>1140</v>
      </c>
      <c r="L164" s="68">
        <v>4</v>
      </c>
      <c r="M164" s="49">
        <v>41791</v>
      </c>
      <c r="N164" s="49">
        <v>42185</v>
      </c>
      <c r="O164" s="50" t="s">
        <v>278</v>
      </c>
      <c r="P164" s="51" t="s">
        <v>279</v>
      </c>
      <c r="Q164" s="97" t="s">
        <v>152</v>
      </c>
      <c r="R164" s="51" t="s">
        <v>153</v>
      </c>
      <c r="S164" s="51" t="s">
        <v>154</v>
      </c>
      <c r="T164" s="51" t="s">
        <v>83</v>
      </c>
      <c r="U164" s="53" t="s">
        <v>164</v>
      </c>
      <c r="V164" s="93">
        <v>4</v>
      </c>
      <c r="W164" s="55">
        <f t="shared" si="6"/>
        <v>1</v>
      </c>
      <c r="X164" s="57" t="s">
        <v>295</v>
      </c>
      <c r="Y164" s="57" t="s">
        <v>102</v>
      </c>
      <c r="Z164" s="83" t="s">
        <v>1141</v>
      </c>
      <c r="AA164" s="57" t="s">
        <v>1107</v>
      </c>
      <c r="AB164" s="83"/>
      <c r="AC164" s="57"/>
      <c r="AD164" s="59" t="s">
        <v>810</v>
      </c>
      <c r="AE164" s="60">
        <f>IF(W164=100%,2,0)</f>
        <v>2</v>
      </c>
      <c r="AF164" s="60">
        <f>IF(N164&lt;$AG$8,0,1)</f>
        <v>0</v>
      </c>
      <c r="AG164" s="61" t="str">
        <f t="shared" si="7"/>
        <v>CUMPLIDA</v>
      </c>
      <c r="AH164" s="61" t="str">
        <f t="shared" si="8"/>
        <v>CUMPLIDA</v>
      </c>
      <c r="AI164" s="53" t="s">
        <v>165</v>
      </c>
      <c r="AJ164" s="55" t="s">
        <v>109</v>
      </c>
      <c r="AK164" s="62">
        <v>42185</v>
      </c>
      <c r="AL164" s="63" t="s">
        <v>70</v>
      </c>
      <c r="AM164" s="64"/>
      <c r="AN164" s="64"/>
      <c r="AO164" s="66"/>
      <c r="AP164" s="67"/>
      <c r="AQ164" s="67"/>
      <c r="AR164" s="67"/>
      <c r="AS164" s="68" t="s">
        <v>73</v>
      </c>
      <c r="AT164" s="68"/>
      <c r="AU164" s="63"/>
      <c r="AV164" s="68"/>
      <c r="AW164" s="23" t="s">
        <v>74</v>
      </c>
    </row>
    <row r="165" spans="1:49" s="96" customFormat="1" ht="360" hidden="1" customHeight="1" x14ac:dyDescent="0.25">
      <c r="A165" s="42">
        <v>528</v>
      </c>
      <c r="B165" s="42">
        <v>104</v>
      </c>
      <c r="C165" s="42"/>
      <c r="D165" s="43"/>
      <c r="E165" s="122" t="s">
        <v>1142</v>
      </c>
      <c r="F165" s="136" t="s">
        <v>1143</v>
      </c>
      <c r="G165" s="136" t="s">
        <v>1144</v>
      </c>
      <c r="H165" s="122" t="s">
        <v>1145</v>
      </c>
      <c r="I165" s="122" t="s">
        <v>1146</v>
      </c>
      <c r="J165" s="122" t="s">
        <v>1147</v>
      </c>
      <c r="K165" s="122" t="s">
        <v>1147</v>
      </c>
      <c r="L165" s="63">
        <v>2</v>
      </c>
      <c r="M165" s="49">
        <v>41640</v>
      </c>
      <c r="N165" s="49">
        <v>42004</v>
      </c>
      <c r="O165" s="50" t="s">
        <v>278</v>
      </c>
      <c r="P165" s="51" t="s">
        <v>279</v>
      </c>
      <c r="Q165" s="97" t="s">
        <v>152</v>
      </c>
      <c r="R165" s="51" t="s">
        <v>153</v>
      </c>
      <c r="S165" s="51" t="s">
        <v>154</v>
      </c>
      <c r="T165" s="51" t="s">
        <v>83</v>
      </c>
      <c r="U165" s="53" t="s">
        <v>165</v>
      </c>
      <c r="V165" s="93">
        <v>2</v>
      </c>
      <c r="W165" s="55">
        <f t="shared" si="6"/>
        <v>1</v>
      </c>
      <c r="X165" s="57" t="s">
        <v>295</v>
      </c>
      <c r="Y165" s="57" t="s">
        <v>102</v>
      </c>
      <c r="Z165" s="83" t="s">
        <v>1148</v>
      </c>
      <c r="AA165" s="57" t="s">
        <v>1107</v>
      </c>
      <c r="AB165" s="83"/>
      <c r="AC165" s="57"/>
      <c r="AD165" s="59" t="s">
        <v>810</v>
      </c>
      <c r="AE165" s="60">
        <f>IF(W165=100%,2,0)</f>
        <v>2</v>
      </c>
      <c r="AF165" s="60">
        <f>IF(N165&lt;$AG$8,0,1)</f>
        <v>0</v>
      </c>
      <c r="AG165" s="61" t="str">
        <f t="shared" si="7"/>
        <v>CUMPLIDA</v>
      </c>
      <c r="AH165" s="61" t="str">
        <f t="shared" si="8"/>
        <v>CUMPLIDA</v>
      </c>
      <c r="AI165" s="53" t="s">
        <v>165</v>
      </c>
      <c r="AJ165" s="55" t="s">
        <v>109</v>
      </c>
      <c r="AK165" s="62">
        <v>42185</v>
      </c>
      <c r="AL165" s="63" t="s">
        <v>70</v>
      </c>
      <c r="AM165" s="64"/>
      <c r="AN165" s="64"/>
      <c r="AO165" s="66"/>
      <c r="AP165" s="67"/>
      <c r="AQ165" s="67"/>
      <c r="AR165" s="67"/>
      <c r="AS165" s="68" t="s">
        <v>73</v>
      </c>
      <c r="AT165" s="68"/>
      <c r="AU165" s="63"/>
      <c r="AV165" s="68"/>
      <c r="AW165" s="23" t="s">
        <v>74</v>
      </c>
    </row>
    <row r="166" spans="1:49" s="96" customFormat="1" ht="409.6" customHeight="1" x14ac:dyDescent="0.25">
      <c r="A166" s="69">
        <v>529</v>
      </c>
      <c r="B166" s="69">
        <v>105</v>
      </c>
      <c r="C166" s="42"/>
      <c r="D166" s="43"/>
      <c r="E166" s="115" t="s">
        <v>1149</v>
      </c>
      <c r="F166" s="169" t="s">
        <v>1150</v>
      </c>
      <c r="G166" s="169" t="s">
        <v>1091</v>
      </c>
      <c r="H166" s="73" t="s">
        <v>1151</v>
      </c>
      <c r="I166" s="70" t="s">
        <v>1152</v>
      </c>
      <c r="J166" s="193" t="s">
        <v>1153</v>
      </c>
      <c r="K166" s="193" t="s">
        <v>1154</v>
      </c>
      <c r="L166" s="87">
        <v>9</v>
      </c>
      <c r="M166" s="75">
        <v>41791</v>
      </c>
      <c r="N166" s="75">
        <v>42735</v>
      </c>
      <c r="O166" s="76" t="s">
        <v>278</v>
      </c>
      <c r="P166" s="77" t="s">
        <v>279</v>
      </c>
      <c r="Q166" s="134" t="s">
        <v>152</v>
      </c>
      <c r="R166" s="77" t="s">
        <v>153</v>
      </c>
      <c r="S166" s="77" t="s">
        <v>339</v>
      </c>
      <c r="T166" s="77" t="s">
        <v>83</v>
      </c>
      <c r="U166" s="78" t="s">
        <v>164</v>
      </c>
      <c r="V166" s="92">
        <v>9</v>
      </c>
      <c r="W166" s="80">
        <f t="shared" si="6"/>
        <v>1</v>
      </c>
      <c r="X166" s="57" t="s">
        <v>295</v>
      </c>
      <c r="Y166" s="57" t="s">
        <v>102</v>
      </c>
      <c r="Z166" s="83" t="s">
        <v>1155</v>
      </c>
      <c r="AA166" s="57" t="s">
        <v>1107</v>
      </c>
      <c r="AB166" s="83"/>
      <c r="AC166" s="57"/>
      <c r="AD166" s="81" t="s">
        <v>810</v>
      </c>
      <c r="AE166" s="60">
        <f>IF(W166=100%,2,0)</f>
        <v>2</v>
      </c>
      <c r="AF166" s="60">
        <f>IF(N166&lt;$AG$8,0,1)</f>
        <v>0</v>
      </c>
      <c r="AG166" s="61" t="str">
        <f t="shared" si="7"/>
        <v>CUMPLIDA</v>
      </c>
      <c r="AH166" s="61" t="str">
        <f t="shared" si="8"/>
        <v>CUMPLIDA</v>
      </c>
      <c r="AI166" s="78" t="s">
        <v>165</v>
      </c>
      <c r="AJ166" s="80"/>
      <c r="AK166" s="82">
        <v>42185</v>
      </c>
      <c r="AL166" s="83" t="s">
        <v>70</v>
      </c>
      <c r="AM166" s="58"/>
      <c r="AN166" s="58"/>
      <c r="AO166" s="85" t="s">
        <v>72</v>
      </c>
      <c r="AP166" s="86" t="s">
        <v>1156</v>
      </c>
      <c r="AQ166" s="67" t="s">
        <v>207</v>
      </c>
      <c r="AR166" s="86" t="s">
        <v>208</v>
      </c>
      <c r="AS166" s="87" t="s">
        <v>89</v>
      </c>
      <c r="AT166" s="88" t="s">
        <v>132</v>
      </c>
      <c r="AU166" s="83" t="s">
        <v>91</v>
      </c>
      <c r="AV166" s="83" t="s">
        <v>91</v>
      </c>
      <c r="AW166" s="87" t="s">
        <v>74</v>
      </c>
    </row>
    <row r="167" spans="1:49" s="96" customFormat="1" ht="100.9" hidden="1" customHeight="1" x14ac:dyDescent="0.25">
      <c r="A167" s="42">
        <v>530</v>
      </c>
      <c r="B167" s="42">
        <v>106</v>
      </c>
      <c r="C167" s="42"/>
      <c r="D167" s="43"/>
      <c r="E167" s="122" t="s">
        <v>1157</v>
      </c>
      <c r="F167" s="136" t="s">
        <v>1158</v>
      </c>
      <c r="G167" s="136" t="s">
        <v>1159</v>
      </c>
      <c r="H167" s="47" t="s">
        <v>159</v>
      </c>
      <c r="I167" s="44" t="s">
        <v>160</v>
      </c>
      <c r="J167" s="109" t="s">
        <v>1160</v>
      </c>
      <c r="K167" s="109" t="s">
        <v>1161</v>
      </c>
      <c r="L167" s="68">
        <v>4</v>
      </c>
      <c r="M167" s="49">
        <v>41791</v>
      </c>
      <c r="N167" s="49">
        <v>42185</v>
      </c>
      <c r="O167" s="50" t="s">
        <v>278</v>
      </c>
      <c r="P167" s="51" t="s">
        <v>279</v>
      </c>
      <c r="Q167" s="97" t="s">
        <v>152</v>
      </c>
      <c r="R167" s="51" t="s">
        <v>153</v>
      </c>
      <c r="S167" s="51" t="s">
        <v>154</v>
      </c>
      <c r="T167" s="51" t="s">
        <v>83</v>
      </c>
      <c r="U167" s="53" t="s">
        <v>164</v>
      </c>
      <c r="V167" s="93">
        <v>4</v>
      </c>
      <c r="W167" s="55">
        <f t="shared" si="6"/>
        <v>1</v>
      </c>
      <c r="X167" s="57" t="s">
        <v>295</v>
      </c>
      <c r="Y167" s="57" t="s">
        <v>102</v>
      </c>
      <c r="Z167" s="84" t="s">
        <v>1162</v>
      </c>
      <c r="AA167" s="57" t="s">
        <v>1163</v>
      </c>
      <c r="AB167" s="84"/>
      <c r="AC167" s="57"/>
      <c r="AD167" s="59" t="s">
        <v>810</v>
      </c>
      <c r="AE167" s="60">
        <f>IF(W167=100%,2,0)</f>
        <v>2</v>
      </c>
      <c r="AF167" s="60">
        <f>IF(N167&lt;$AG$8,0,1)</f>
        <v>0</v>
      </c>
      <c r="AG167" s="61" t="str">
        <f t="shared" si="7"/>
        <v>CUMPLIDA</v>
      </c>
      <c r="AH167" s="61" t="str">
        <f t="shared" si="8"/>
        <v>CUMPLIDA</v>
      </c>
      <c r="AI167" s="53" t="s">
        <v>165</v>
      </c>
      <c r="AJ167" s="55" t="s">
        <v>109</v>
      </c>
      <c r="AK167" s="62">
        <v>42185</v>
      </c>
      <c r="AL167" s="63" t="s">
        <v>70</v>
      </c>
      <c r="AM167" s="64"/>
      <c r="AN167" s="64"/>
      <c r="AO167" s="66"/>
      <c r="AP167" s="67"/>
      <c r="AQ167" s="67"/>
      <c r="AR167" s="67"/>
      <c r="AS167" s="68" t="s">
        <v>73</v>
      </c>
      <c r="AT167" s="68"/>
      <c r="AU167" s="94"/>
      <c r="AV167" s="95"/>
      <c r="AW167" s="23" t="s">
        <v>74</v>
      </c>
    </row>
    <row r="168" spans="1:49" s="96" customFormat="1" ht="409.6" hidden="1" customHeight="1" x14ac:dyDescent="0.25">
      <c r="A168" s="42">
        <v>531</v>
      </c>
      <c r="B168" s="42">
        <v>107</v>
      </c>
      <c r="C168" s="42"/>
      <c r="D168" s="43"/>
      <c r="E168" s="122" t="s">
        <v>1164</v>
      </c>
      <c r="F168" s="136" t="s">
        <v>1165</v>
      </c>
      <c r="G168" s="136" t="s">
        <v>1159</v>
      </c>
      <c r="H168" s="47" t="s">
        <v>159</v>
      </c>
      <c r="I168" s="44" t="s">
        <v>160</v>
      </c>
      <c r="J168" s="109" t="s">
        <v>1166</v>
      </c>
      <c r="K168" s="109" t="s">
        <v>1167</v>
      </c>
      <c r="L168" s="68">
        <v>4</v>
      </c>
      <c r="M168" s="49">
        <v>41791</v>
      </c>
      <c r="N168" s="49">
        <v>42185</v>
      </c>
      <c r="O168" s="50" t="s">
        <v>278</v>
      </c>
      <c r="P168" s="51" t="s">
        <v>279</v>
      </c>
      <c r="Q168" s="97" t="s">
        <v>152</v>
      </c>
      <c r="R168" s="51" t="s">
        <v>153</v>
      </c>
      <c r="S168" s="51" t="s">
        <v>154</v>
      </c>
      <c r="T168" s="51" t="s">
        <v>83</v>
      </c>
      <c r="U168" s="53" t="s">
        <v>164</v>
      </c>
      <c r="V168" s="93">
        <v>4</v>
      </c>
      <c r="W168" s="55">
        <f t="shared" si="6"/>
        <v>1</v>
      </c>
      <c r="X168" s="57" t="s">
        <v>295</v>
      </c>
      <c r="Y168" s="57" t="s">
        <v>102</v>
      </c>
      <c r="Z168" s="83" t="s">
        <v>1168</v>
      </c>
      <c r="AA168" s="57" t="s">
        <v>1107</v>
      </c>
      <c r="AB168" s="83"/>
      <c r="AC168" s="57"/>
      <c r="AD168" s="59" t="s">
        <v>810</v>
      </c>
      <c r="AE168" s="60">
        <f>IF(W168=100%,2,0)</f>
        <v>2</v>
      </c>
      <c r="AF168" s="60">
        <f>IF(N168&lt;$AG$8,0,1)</f>
        <v>0</v>
      </c>
      <c r="AG168" s="61" t="str">
        <f t="shared" si="7"/>
        <v>CUMPLIDA</v>
      </c>
      <c r="AH168" s="61" t="str">
        <f t="shared" si="8"/>
        <v>CUMPLIDA</v>
      </c>
      <c r="AI168" s="53" t="s">
        <v>165</v>
      </c>
      <c r="AJ168" s="55" t="s">
        <v>109</v>
      </c>
      <c r="AK168" s="62">
        <v>42185</v>
      </c>
      <c r="AL168" s="63" t="s">
        <v>70</v>
      </c>
      <c r="AM168" s="64"/>
      <c r="AN168" s="64"/>
      <c r="AO168" s="66"/>
      <c r="AP168" s="67"/>
      <c r="AQ168" s="67"/>
      <c r="AR168" s="67"/>
      <c r="AS168" s="68" t="s">
        <v>73</v>
      </c>
      <c r="AT168" s="68"/>
      <c r="AU168" s="63"/>
      <c r="AV168" s="68"/>
      <c r="AW168" s="23" t="s">
        <v>74</v>
      </c>
    </row>
    <row r="169" spans="1:49" s="96" customFormat="1" ht="158.44999999999999" customHeight="1" x14ac:dyDescent="0.25">
      <c r="A169" s="69">
        <v>533</v>
      </c>
      <c r="B169" s="69">
        <v>109</v>
      </c>
      <c r="C169" s="42"/>
      <c r="D169" s="43"/>
      <c r="E169" s="115" t="s">
        <v>1169</v>
      </c>
      <c r="F169" s="169" t="s">
        <v>1170</v>
      </c>
      <c r="G169" s="169" t="s">
        <v>1171</v>
      </c>
      <c r="H169" s="169" t="s">
        <v>1172</v>
      </c>
      <c r="I169" s="169" t="s">
        <v>1173</v>
      </c>
      <c r="J169" s="193" t="s">
        <v>1174</v>
      </c>
      <c r="K169" s="193" t="s">
        <v>1175</v>
      </c>
      <c r="L169" s="87">
        <v>6</v>
      </c>
      <c r="M169" s="75">
        <v>41791</v>
      </c>
      <c r="N169" s="75">
        <v>42916</v>
      </c>
      <c r="O169" s="76" t="s">
        <v>278</v>
      </c>
      <c r="P169" s="77" t="s">
        <v>279</v>
      </c>
      <c r="Q169" s="77" t="s">
        <v>116</v>
      </c>
      <c r="R169" s="77" t="s">
        <v>1176</v>
      </c>
      <c r="S169" s="134" t="s">
        <v>1177</v>
      </c>
      <c r="T169" s="134" t="s">
        <v>116</v>
      </c>
      <c r="U169" s="78" t="s">
        <v>84</v>
      </c>
      <c r="V169" s="92">
        <v>4</v>
      </c>
      <c r="W169" s="80">
        <f t="shared" si="6"/>
        <v>0.66666666666666663</v>
      </c>
      <c r="X169" s="57"/>
      <c r="Y169" s="57"/>
      <c r="Z169" s="58"/>
      <c r="AA169" s="57"/>
      <c r="AB169" s="58"/>
      <c r="AC169" s="57"/>
      <c r="AD169" s="81" t="s">
        <v>810</v>
      </c>
      <c r="AE169" s="60">
        <f>IF(W169=100%,2,0)</f>
        <v>0</v>
      </c>
      <c r="AF169" s="60">
        <f>IF(N169&lt;$AG$8,0,1)</f>
        <v>1</v>
      </c>
      <c r="AG169" s="61" t="str">
        <f t="shared" si="7"/>
        <v>EN TERMINO</v>
      </c>
      <c r="AH169" s="61" t="str">
        <f t="shared" si="8"/>
        <v>EN TERMINO</v>
      </c>
      <c r="AI169" s="78" t="s">
        <v>84</v>
      </c>
      <c r="AJ169" s="80"/>
      <c r="AK169" s="82">
        <v>42369</v>
      </c>
      <c r="AL169" s="83" t="s">
        <v>596</v>
      </c>
      <c r="AM169" s="58"/>
      <c r="AN169" s="58"/>
      <c r="AO169" s="85" t="s">
        <v>72</v>
      </c>
      <c r="AP169" s="86" t="s">
        <v>1178</v>
      </c>
      <c r="AQ169" s="67" t="s">
        <v>102</v>
      </c>
      <c r="AR169" s="86" t="s">
        <v>88</v>
      </c>
      <c r="AS169" s="87" t="s">
        <v>89</v>
      </c>
      <c r="AT169" s="88" t="s">
        <v>132</v>
      </c>
      <c r="AU169" s="83" t="s">
        <v>91</v>
      </c>
      <c r="AV169" s="83" t="s">
        <v>91</v>
      </c>
      <c r="AW169" s="87" t="s">
        <v>74</v>
      </c>
    </row>
    <row r="170" spans="1:49" s="96" customFormat="1" ht="270.75" hidden="1" customHeight="1" x14ac:dyDescent="0.25">
      <c r="A170" s="42">
        <v>534</v>
      </c>
      <c r="B170" s="42">
        <v>110</v>
      </c>
      <c r="C170" s="42"/>
      <c r="D170" s="43"/>
      <c r="E170" s="122" t="s">
        <v>1179</v>
      </c>
      <c r="F170" s="122" t="s">
        <v>1180</v>
      </c>
      <c r="G170" s="122" t="s">
        <v>1181</v>
      </c>
      <c r="H170" s="47" t="s">
        <v>1182</v>
      </c>
      <c r="I170" s="44" t="s">
        <v>1183</v>
      </c>
      <c r="J170" s="109" t="s">
        <v>1184</v>
      </c>
      <c r="K170" s="109" t="s">
        <v>1184</v>
      </c>
      <c r="L170" s="68">
        <v>5</v>
      </c>
      <c r="M170" s="49">
        <v>41791</v>
      </c>
      <c r="N170" s="49">
        <v>42460</v>
      </c>
      <c r="O170" s="50" t="s">
        <v>278</v>
      </c>
      <c r="P170" s="51" t="s">
        <v>279</v>
      </c>
      <c r="Q170" s="51" t="s">
        <v>152</v>
      </c>
      <c r="R170" s="51" t="s">
        <v>152</v>
      </c>
      <c r="S170" s="51" t="s">
        <v>417</v>
      </c>
      <c r="T170" s="97" t="s">
        <v>152</v>
      </c>
      <c r="U170" s="53" t="s">
        <v>67</v>
      </c>
      <c r="V170" s="93">
        <v>5</v>
      </c>
      <c r="W170" s="55">
        <f t="shared" si="6"/>
        <v>1</v>
      </c>
      <c r="X170" s="175"/>
      <c r="Y170" s="175"/>
      <c r="Z170" s="58"/>
      <c r="AA170" s="175"/>
      <c r="AB170" s="58"/>
      <c r="AC170" s="175"/>
      <c r="AD170" s="59" t="s">
        <v>810</v>
      </c>
      <c r="AE170" s="60">
        <f>IF(W170=100%,2,0)</f>
        <v>2</v>
      </c>
      <c r="AF170" s="60">
        <f>IF(N170&lt;$AG$8,0,1)</f>
        <v>0</v>
      </c>
      <c r="AG170" s="61" t="str">
        <f t="shared" si="7"/>
        <v>CUMPLIDA</v>
      </c>
      <c r="AH170" s="61" t="str">
        <f t="shared" si="8"/>
        <v>CUMPLIDA</v>
      </c>
      <c r="AI170" s="53" t="s">
        <v>67</v>
      </c>
      <c r="AJ170" s="55" t="s">
        <v>69</v>
      </c>
      <c r="AK170" s="62">
        <v>42369</v>
      </c>
      <c r="AL170" s="63" t="s">
        <v>596</v>
      </c>
      <c r="AM170" s="64"/>
      <c r="AN170" s="64"/>
      <c r="AO170" s="66" t="s">
        <v>72</v>
      </c>
      <c r="AP170" s="67"/>
      <c r="AQ170" s="67"/>
      <c r="AR170" s="67"/>
      <c r="AS170" s="68" t="s">
        <v>73</v>
      </c>
      <c r="AT170" s="68"/>
      <c r="AU170" s="94"/>
      <c r="AV170" s="95"/>
      <c r="AW170" s="23" t="s">
        <v>74</v>
      </c>
    </row>
    <row r="171" spans="1:49" s="96" customFormat="1" ht="353.25" hidden="1" customHeight="1" x14ac:dyDescent="0.25">
      <c r="A171" s="42">
        <v>554</v>
      </c>
      <c r="B171" s="42">
        <v>130</v>
      </c>
      <c r="C171" s="42"/>
      <c r="D171" s="43"/>
      <c r="E171" s="194" t="s">
        <v>1185</v>
      </c>
      <c r="F171" s="122" t="s">
        <v>1186</v>
      </c>
      <c r="G171" s="122" t="s">
        <v>1187</v>
      </c>
      <c r="H171" s="122" t="s">
        <v>1188</v>
      </c>
      <c r="I171" s="122" t="s">
        <v>1189</v>
      </c>
      <c r="J171" s="65" t="s">
        <v>1190</v>
      </c>
      <c r="K171" s="65" t="s">
        <v>1190</v>
      </c>
      <c r="L171" s="63">
        <v>9</v>
      </c>
      <c r="M171" s="49">
        <v>41659</v>
      </c>
      <c r="N171" s="49">
        <v>42185</v>
      </c>
      <c r="O171" s="50" t="s">
        <v>278</v>
      </c>
      <c r="P171" s="51" t="s">
        <v>279</v>
      </c>
      <c r="Q171" s="97" t="s">
        <v>152</v>
      </c>
      <c r="R171" s="97" t="s">
        <v>312</v>
      </c>
      <c r="S171" s="97" t="s">
        <v>313</v>
      </c>
      <c r="T171" s="51" t="s">
        <v>83</v>
      </c>
      <c r="U171" s="53" t="s">
        <v>122</v>
      </c>
      <c r="V171" s="93">
        <v>9</v>
      </c>
      <c r="W171" s="55">
        <f t="shared" si="6"/>
        <v>1</v>
      </c>
      <c r="X171" s="57"/>
      <c r="Y171" s="57"/>
      <c r="Z171" s="58"/>
      <c r="AA171" s="57"/>
      <c r="AB171" s="58"/>
      <c r="AC171" s="57"/>
      <c r="AD171" s="59" t="s">
        <v>810</v>
      </c>
      <c r="AE171" s="60">
        <f>IF(W171=100%,2,0)</f>
        <v>2</v>
      </c>
      <c r="AF171" s="60">
        <f>IF(N171&lt;$AG$8,0,1)</f>
        <v>0</v>
      </c>
      <c r="AG171" s="61" t="str">
        <f t="shared" si="7"/>
        <v>CUMPLIDA</v>
      </c>
      <c r="AH171" s="61" t="str">
        <f t="shared" si="8"/>
        <v>CUMPLIDA</v>
      </c>
      <c r="AI171" s="51" t="s">
        <v>123</v>
      </c>
      <c r="AJ171" s="55" t="s">
        <v>109</v>
      </c>
      <c r="AK171" s="62">
        <v>42185</v>
      </c>
      <c r="AL171" s="63" t="s">
        <v>70</v>
      </c>
      <c r="AM171" s="64"/>
      <c r="AN171" s="64"/>
      <c r="AO171" s="66"/>
      <c r="AP171" s="67"/>
      <c r="AQ171" s="67"/>
      <c r="AR171" s="67"/>
      <c r="AS171" s="68" t="s">
        <v>73</v>
      </c>
      <c r="AT171" s="68"/>
      <c r="AU171" s="63"/>
      <c r="AV171" s="68"/>
      <c r="AW171" s="23" t="s">
        <v>74</v>
      </c>
    </row>
    <row r="172" spans="1:49" s="96" customFormat="1" ht="100.9" hidden="1" customHeight="1" x14ac:dyDescent="0.25">
      <c r="A172" s="42">
        <v>555</v>
      </c>
      <c r="B172" s="42">
        <v>131</v>
      </c>
      <c r="C172" s="42"/>
      <c r="D172" s="43"/>
      <c r="E172" s="122" t="s">
        <v>1191</v>
      </c>
      <c r="F172" s="122" t="s">
        <v>1192</v>
      </c>
      <c r="G172" s="122" t="s">
        <v>1193</v>
      </c>
      <c r="H172" s="46" t="s">
        <v>1194</v>
      </c>
      <c r="I172" s="46" t="s">
        <v>1194</v>
      </c>
      <c r="J172" s="46" t="s">
        <v>1195</v>
      </c>
      <c r="K172" s="46" t="s">
        <v>1195</v>
      </c>
      <c r="L172" s="48">
        <v>4</v>
      </c>
      <c r="M172" s="49">
        <v>41810</v>
      </c>
      <c r="N172" s="49">
        <v>41943</v>
      </c>
      <c r="O172" s="50" t="s">
        <v>278</v>
      </c>
      <c r="P172" s="51" t="s">
        <v>279</v>
      </c>
      <c r="Q172" s="97" t="s">
        <v>152</v>
      </c>
      <c r="R172" s="97" t="s">
        <v>152</v>
      </c>
      <c r="S172" s="97" t="s">
        <v>417</v>
      </c>
      <c r="T172" s="97" t="s">
        <v>152</v>
      </c>
      <c r="U172" s="53" t="s">
        <v>67</v>
      </c>
      <c r="V172" s="93">
        <v>4</v>
      </c>
      <c r="W172" s="55">
        <f t="shared" ref="W172:W235" si="9">+V172/L172</f>
        <v>1</v>
      </c>
      <c r="X172" s="57"/>
      <c r="Y172" s="57"/>
      <c r="Z172" s="58"/>
      <c r="AA172" s="57"/>
      <c r="AB172" s="58"/>
      <c r="AC172" s="57"/>
      <c r="AD172" s="59" t="s">
        <v>810</v>
      </c>
      <c r="AE172" s="60">
        <f>IF(W172=100%,2,0)</f>
        <v>2</v>
      </c>
      <c r="AF172" s="60">
        <f>IF(N172&lt;$AG$8,0,1)</f>
        <v>0</v>
      </c>
      <c r="AG172" s="61" t="str">
        <f t="shared" si="7"/>
        <v>CUMPLIDA</v>
      </c>
      <c r="AH172" s="61" t="str">
        <f t="shared" si="8"/>
        <v>CUMPLIDA</v>
      </c>
      <c r="AI172" s="53" t="s">
        <v>67</v>
      </c>
      <c r="AJ172" s="55" t="s">
        <v>109</v>
      </c>
      <c r="AK172" s="62">
        <v>42185</v>
      </c>
      <c r="AL172" s="63" t="s">
        <v>70</v>
      </c>
      <c r="AM172" s="64"/>
      <c r="AN172" s="64"/>
      <c r="AO172" s="66"/>
      <c r="AP172" s="67"/>
      <c r="AQ172" s="67"/>
      <c r="AR172" s="67"/>
      <c r="AS172" s="68" t="s">
        <v>73</v>
      </c>
      <c r="AT172" s="68"/>
      <c r="AU172" s="63"/>
      <c r="AV172" s="68"/>
      <c r="AW172" s="23" t="s">
        <v>74</v>
      </c>
    </row>
    <row r="173" spans="1:49" s="23" customFormat="1" ht="409.6" customHeight="1" x14ac:dyDescent="0.25">
      <c r="A173" s="69">
        <v>559</v>
      </c>
      <c r="B173" s="69">
        <v>135</v>
      </c>
      <c r="C173" s="42"/>
      <c r="D173" s="43"/>
      <c r="E173" s="115" t="s">
        <v>1196</v>
      </c>
      <c r="F173" s="113" t="s">
        <v>1197</v>
      </c>
      <c r="G173" s="113" t="s">
        <v>1198</v>
      </c>
      <c r="H173" s="113" t="s">
        <v>703</v>
      </c>
      <c r="I173" s="113" t="s">
        <v>704</v>
      </c>
      <c r="J173" s="195" t="s">
        <v>1199</v>
      </c>
      <c r="K173" s="195" t="s">
        <v>1199</v>
      </c>
      <c r="L173" s="196">
        <v>7</v>
      </c>
      <c r="M173" s="146">
        <v>41810</v>
      </c>
      <c r="N173" s="146">
        <v>42916</v>
      </c>
      <c r="O173" s="76" t="s">
        <v>278</v>
      </c>
      <c r="P173" s="77" t="s">
        <v>279</v>
      </c>
      <c r="Q173" s="134" t="s">
        <v>152</v>
      </c>
      <c r="R173" s="134" t="s">
        <v>152</v>
      </c>
      <c r="S173" s="134" t="s">
        <v>280</v>
      </c>
      <c r="T173" s="134" t="s">
        <v>152</v>
      </c>
      <c r="U173" s="78" t="s">
        <v>84</v>
      </c>
      <c r="V173" s="92">
        <v>3</v>
      </c>
      <c r="W173" s="80">
        <f t="shared" si="9"/>
        <v>0.42857142857142855</v>
      </c>
      <c r="X173" s="57" t="s">
        <v>295</v>
      </c>
      <c r="Y173" s="57" t="s">
        <v>102</v>
      </c>
      <c r="Z173" s="83" t="s">
        <v>1200</v>
      </c>
      <c r="AA173" s="57" t="s">
        <v>1107</v>
      </c>
      <c r="AB173" s="83"/>
      <c r="AC173" s="57"/>
      <c r="AD173" s="81" t="s">
        <v>810</v>
      </c>
      <c r="AE173" s="60">
        <f>IF(W173=100%,2,0)</f>
        <v>0</v>
      </c>
      <c r="AF173" s="60">
        <f>IF(N173&lt;$AG$8,0,1)</f>
        <v>1</v>
      </c>
      <c r="AG173" s="61" t="str">
        <f t="shared" si="7"/>
        <v>EN TERMINO</v>
      </c>
      <c r="AH173" s="61" t="str">
        <f t="shared" si="8"/>
        <v>EN TERMINO</v>
      </c>
      <c r="AI173" s="78" t="s">
        <v>84</v>
      </c>
      <c r="AJ173" s="80"/>
      <c r="AK173" s="82">
        <v>42185</v>
      </c>
      <c r="AL173" s="83" t="s">
        <v>70</v>
      </c>
      <c r="AM173" s="58"/>
      <c r="AN173" s="84" t="s">
        <v>1201</v>
      </c>
      <c r="AO173" s="85" t="s">
        <v>72</v>
      </c>
      <c r="AP173" s="86" t="s">
        <v>1202</v>
      </c>
      <c r="AQ173" s="67" t="s">
        <v>87</v>
      </c>
      <c r="AR173" s="86" t="s">
        <v>620</v>
      </c>
      <c r="AS173" s="87" t="s">
        <v>89</v>
      </c>
      <c r="AT173" s="88" t="s">
        <v>90</v>
      </c>
      <c r="AU173" s="83" t="s">
        <v>786</v>
      </c>
      <c r="AV173" s="83" t="s">
        <v>1203</v>
      </c>
      <c r="AW173" s="87" t="s">
        <v>74</v>
      </c>
    </row>
    <row r="174" spans="1:49" s="23" customFormat="1" ht="286.5" customHeight="1" x14ac:dyDescent="0.25">
      <c r="A174" s="69">
        <v>560</v>
      </c>
      <c r="B174" s="69">
        <v>136</v>
      </c>
      <c r="C174" s="42"/>
      <c r="D174" s="43"/>
      <c r="E174" s="115" t="s">
        <v>1204</v>
      </c>
      <c r="F174" s="113" t="s">
        <v>1197</v>
      </c>
      <c r="G174" s="113" t="s">
        <v>1205</v>
      </c>
      <c r="H174" s="113" t="s">
        <v>703</v>
      </c>
      <c r="I174" s="113" t="s">
        <v>704</v>
      </c>
      <c r="J174" s="195" t="s">
        <v>1199</v>
      </c>
      <c r="K174" s="195" t="s">
        <v>1199</v>
      </c>
      <c r="L174" s="196">
        <v>7</v>
      </c>
      <c r="M174" s="146">
        <v>41810</v>
      </c>
      <c r="N174" s="146">
        <v>42916</v>
      </c>
      <c r="O174" s="76" t="s">
        <v>278</v>
      </c>
      <c r="P174" s="77" t="s">
        <v>279</v>
      </c>
      <c r="Q174" s="134" t="s">
        <v>152</v>
      </c>
      <c r="R174" s="134" t="s">
        <v>152</v>
      </c>
      <c r="S174" s="134" t="s">
        <v>280</v>
      </c>
      <c r="T174" s="134" t="s">
        <v>152</v>
      </c>
      <c r="U174" s="78" t="s">
        <v>84</v>
      </c>
      <c r="V174" s="92">
        <v>3</v>
      </c>
      <c r="W174" s="80">
        <f t="shared" si="9"/>
        <v>0.42857142857142855</v>
      </c>
      <c r="X174" s="57" t="s">
        <v>295</v>
      </c>
      <c r="Y174" s="57" t="s">
        <v>102</v>
      </c>
      <c r="Z174" s="83" t="s">
        <v>1206</v>
      </c>
      <c r="AA174" s="57" t="s">
        <v>1107</v>
      </c>
      <c r="AB174" s="83"/>
      <c r="AC174" s="57"/>
      <c r="AD174" s="81" t="s">
        <v>810</v>
      </c>
      <c r="AE174" s="60">
        <f>IF(W174=100%,2,0)</f>
        <v>0</v>
      </c>
      <c r="AF174" s="60">
        <f>IF(N174&lt;$AG$8,0,1)</f>
        <v>1</v>
      </c>
      <c r="AG174" s="61" t="str">
        <f t="shared" si="7"/>
        <v>EN TERMINO</v>
      </c>
      <c r="AH174" s="61" t="str">
        <f t="shared" si="8"/>
        <v>EN TERMINO</v>
      </c>
      <c r="AI174" s="78" t="s">
        <v>84</v>
      </c>
      <c r="AJ174" s="80"/>
      <c r="AK174" s="82">
        <v>42185</v>
      </c>
      <c r="AL174" s="83" t="s">
        <v>70</v>
      </c>
      <c r="AM174" s="58"/>
      <c r="AN174" s="84" t="s">
        <v>1201</v>
      </c>
      <c r="AO174" s="85" t="s">
        <v>72</v>
      </c>
      <c r="AP174" s="86" t="s">
        <v>1207</v>
      </c>
      <c r="AQ174" s="67" t="s">
        <v>87</v>
      </c>
      <c r="AR174" s="86" t="s">
        <v>620</v>
      </c>
      <c r="AS174" s="87" t="s">
        <v>89</v>
      </c>
      <c r="AT174" s="88" t="s">
        <v>90</v>
      </c>
      <c r="AU174" s="83" t="s">
        <v>103</v>
      </c>
      <c r="AV174" s="83" t="s">
        <v>1208</v>
      </c>
      <c r="AW174" s="87" t="s">
        <v>74</v>
      </c>
    </row>
    <row r="175" spans="1:49" s="96" customFormat="1" ht="72" hidden="1" customHeight="1" x14ac:dyDescent="0.25">
      <c r="A175" s="42">
        <v>561</v>
      </c>
      <c r="B175" s="42">
        <v>137</v>
      </c>
      <c r="C175" s="42"/>
      <c r="D175" s="43"/>
      <c r="E175" s="194" t="s">
        <v>1209</v>
      </c>
      <c r="F175" s="122" t="s">
        <v>1210</v>
      </c>
      <c r="G175" s="122" t="s">
        <v>1211</v>
      </c>
      <c r="H175" s="46" t="s">
        <v>1194</v>
      </c>
      <c r="I175" s="46" t="s">
        <v>1194</v>
      </c>
      <c r="J175" s="46" t="s">
        <v>1212</v>
      </c>
      <c r="K175" s="46" t="s">
        <v>1212</v>
      </c>
      <c r="L175" s="48">
        <v>5</v>
      </c>
      <c r="M175" s="49">
        <v>41810</v>
      </c>
      <c r="N175" s="49">
        <v>41943</v>
      </c>
      <c r="O175" s="50" t="s">
        <v>278</v>
      </c>
      <c r="P175" s="51" t="s">
        <v>279</v>
      </c>
      <c r="Q175" s="97" t="s">
        <v>152</v>
      </c>
      <c r="R175" s="51" t="s">
        <v>153</v>
      </c>
      <c r="S175" s="51" t="s">
        <v>154</v>
      </c>
      <c r="T175" s="51" t="s">
        <v>83</v>
      </c>
      <c r="U175" s="53" t="s">
        <v>122</v>
      </c>
      <c r="V175" s="93">
        <v>5</v>
      </c>
      <c r="W175" s="55">
        <f t="shared" si="9"/>
        <v>1</v>
      </c>
      <c r="X175" s="57"/>
      <c r="Y175" s="57"/>
      <c r="Z175" s="58"/>
      <c r="AA175" s="57"/>
      <c r="AB175" s="58"/>
      <c r="AC175" s="57"/>
      <c r="AD175" s="59" t="s">
        <v>810</v>
      </c>
      <c r="AE175" s="60">
        <f>IF(W175=100%,2,0)</f>
        <v>2</v>
      </c>
      <c r="AF175" s="60">
        <f>IF(N175&lt;$AG$8,0,1)</f>
        <v>0</v>
      </c>
      <c r="AG175" s="61" t="str">
        <f t="shared" si="7"/>
        <v>CUMPLIDA</v>
      </c>
      <c r="AH175" s="61" t="str">
        <f t="shared" si="8"/>
        <v>CUMPLIDA</v>
      </c>
      <c r="AI175" s="51" t="s">
        <v>123</v>
      </c>
      <c r="AJ175" s="55" t="s">
        <v>109</v>
      </c>
      <c r="AK175" s="62">
        <v>42185</v>
      </c>
      <c r="AL175" s="63" t="s">
        <v>70</v>
      </c>
      <c r="AM175" s="64"/>
      <c r="AN175" s="64"/>
      <c r="AO175" s="66"/>
      <c r="AP175" s="67"/>
      <c r="AQ175" s="67"/>
      <c r="AR175" s="67"/>
      <c r="AS175" s="68" t="s">
        <v>73</v>
      </c>
      <c r="AT175" s="68"/>
      <c r="AU175" s="94"/>
      <c r="AV175" s="95"/>
      <c r="AW175" s="23" t="s">
        <v>74</v>
      </c>
    </row>
    <row r="176" spans="1:49" s="96" customFormat="1" ht="129.6" hidden="1" customHeight="1" x14ac:dyDescent="0.25">
      <c r="A176" s="42">
        <v>563</v>
      </c>
      <c r="B176" s="42">
        <v>139</v>
      </c>
      <c r="C176" s="42"/>
      <c r="D176" s="43"/>
      <c r="E176" s="122" t="s">
        <v>1213</v>
      </c>
      <c r="F176" s="122" t="s">
        <v>1214</v>
      </c>
      <c r="G176" s="122" t="s">
        <v>1215</v>
      </c>
      <c r="H176" s="122" t="s">
        <v>1216</v>
      </c>
      <c r="I176" s="122" t="s">
        <v>866</v>
      </c>
      <c r="J176" s="137" t="s">
        <v>1217</v>
      </c>
      <c r="K176" s="137" t="s">
        <v>1217</v>
      </c>
      <c r="L176" s="63">
        <v>6</v>
      </c>
      <c r="M176" s="49">
        <v>41640</v>
      </c>
      <c r="N176" s="49">
        <v>42185</v>
      </c>
      <c r="O176" s="50" t="s">
        <v>278</v>
      </c>
      <c r="P176" s="51" t="s">
        <v>279</v>
      </c>
      <c r="Q176" s="97" t="s">
        <v>152</v>
      </c>
      <c r="R176" s="51" t="s">
        <v>153</v>
      </c>
      <c r="S176" s="51" t="s">
        <v>154</v>
      </c>
      <c r="T176" s="51" t="s">
        <v>83</v>
      </c>
      <c r="U176" s="53" t="s">
        <v>84</v>
      </c>
      <c r="V176" s="93">
        <v>6</v>
      </c>
      <c r="W176" s="55">
        <f t="shared" si="9"/>
        <v>1</v>
      </c>
      <c r="X176" s="57"/>
      <c r="Y176" s="57"/>
      <c r="Z176" s="58"/>
      <c r="AA176" s="57"/>
      <c r="AB176" s="58"/>
      <c r="AC176" s="57"/>
      <c r="AD176" s="59" t="s">
        <v>810</v>
      </c>
      <c r="AE176" s="60">
        <f>IF(W176=100%,2,0)</f>
        <v>2</v>
      </c>
      <c r="AF176" s="60">
        <f>IF(N176&lt;$AG$8,0,1)</f>
        <v>0</v>
      </c>
      <c r="AG176" s="61" t="str">
        <f t="shared" si="7"/>
        <v>CUMPLIDA</v>
      </c>
      <c r="AH176" s="61" t="str">
        <f t="shared" si="8"/>
        <v>CUMPLIDA</v>
      </c>
      <c r="AI176" s="53" t="s">
        <v>84</v>
      </c>
      <c r="AJ176" s="55" t="s">
        <v>109</v>
      </c>
      <c r="AK176" s="62">
        <v>42185</v>
      </c>
      <c r="AL176" s="63" t="s">
        <v>70</v>
      </c>
      <c r="AM176" s="64"/>
      <c r="AN176" s="64"/>
      <c r="AO176" s="66"/>
      <c r="AP176" s="67"/>
      <c r="AQ176" s="67"/>
      <c r="AR176" s="67"/>
      <c r="AS176" s="68" t="s">
        <v>73</v>
      </c>
      <c r="AT176" s="68"/>
      <c r="AU176" s="63"/>
      <c r="AV176" s="68"/>
      <c r="AW176" s="23" t="s">
        <v>74</v>
      </c>
    </row>
    <row r="177" spans="1:49" s="96" customFormat="1" ht="216" hidden="1" customHeight="1" x14ac:dyDescent="0.25">
      <c r="A177" s="42">
        <v>564</v>
      </c>
      <c r="B177" s="42">
        <v>140</v>
      </c>
      <c r="C177" s="42">
        <v>140</v>
      </c>
      <c r="D177" s="43" t="s">
        <v>1218</v>
      </c>
      <c r="E177" s="122" t="s">
        <v>1219</v>
      </c>
      <c r="F177" s="122" t="s">
        <v>1220</v>
      </c>
      <c r="G177" s="122" t="s">
        <v>1221</v>
      </c>
      <c r="H177" s="122" t="s">
        <v>1222</v>
      </c>
      <c r="I177" s="122" t="s">
        <v>1223</v>
      </c>
      <c r="J177" s="65" t="s">
        <v>1224</v>
      </c>
      <c r="K177" s="65" t="s">
        <v>1224</v>
      </c>
      <c r="L177" s="63">
        <v>8</v>
      </c>
      <c r="M177" s="49">
        <v>41609</v>
      </c>
      <c r="N177" s="49">
        <v>42185</v>
      </c>
      <c r="O177" s="50" t="s">
        <v>278</v>
      </c>
      <c r="P177" s="51" t="s">
        <v>279</v>
      </c>
      <c r="Q177" s="97" t="s">
        <v>152</v>
      </c>
      <c r="R177" s="97" t="s">
        <v>312</v>
      </c>
      <c r="S177" s="97" t="s">
        <v>313</v>
      </c>
      <c r="T177" s="51" t="s">
        <v>83</v>
      </c>
      <c r="U177" s="53" t="s">
        <v>84</v>
      </c>
      <c r="V177" s="93">
        <v>8</v>
      </c>
      <c r="W177" s="55">
        <f t="shared" si="9"/>
        <v>1</v>
      </c>
      <c r="X177" s="57"/>
      <c r="Y177" s="57"/>
      <c r="Z177" s="58"/>
      <c r="AA177" s="57"/>
      <c r="AB177" s="58"/>
      <c r="AC177" s="57"/>
      <c r="AD177" s="59" t="s">
        <v>810</v>
      </c>
      <c r="AE177" s="60">
        <f>IF(W177=100%,2,0)</f>
        <v>2</v>
      </c>
      <c r="AF177" s="60">
        <f>IF(N177&lt;$AG$8,0,1)</f>
        <v>0</v>
      </c>
      <c r="AG177" s="61" t="str">
        <f t="shared" si="7"/>
        <v>CUMPLIDA</v>
      </c>
      <c r="AH177" s="61" t="str">
        <f t="shared" si="8"/>
        <v>CUMPLIDA</v>
      </c>
      <c r="AI177" s="53" t="s">
        <v>84</v>
      </c>
      <c r="AJ177" s="55" t="s">
        <v>109</v>
      </c>
      <c r="AK177" s="62">
        <v>42185</v>
      </c>
      <c r="AL177" s="63" t="s">
        <v>70</v>
      </c>
      <c r="AM177" s="64"/>
      <c r="AN177" s="64"/>
      <c r="AO177" s="66"/>
      <c r="AP177" s="67"/>
      <c r="AQ177" s="67"/>
      <c r="AR177" s="67"/>
      <c r="AS177" s="68" t="s">
        <v>73</v>
      </c>
      <c r="AT177" s="68"/>
      <c r="AU177" s="63"/>
      <c r="AV177" s="68"/>
      <c r="AW177" s="23" t="s">
        <v>74</v>
      </c>
    </row>
    <row r="178" spans="1:49" s="96" customFormat="1" ht="57.6" hidden="1" customHeight="1" x14ac:dyDescent="0.25">
      <c r="A178" s="42">
        <v>566</v>
      </c>
      <c r="B178" s="42">
        <v>142</v>
      </c>
      <c r="C178" s="42"/>
      <c r="D178" s="43"/>
      <c r="E178" s="194" t="s">
        <v>1225</v>
      </c>
      <c r="F178" s="122" t="s">
        <v>1226</v>
      </c>
      <c r="G178" s="122" t="s">
        <v>1227</v>
      </c>
      <c r="H178" s="122" t="s">
        <v>1228</v>
      </c>
      <c r="I178" s="122" t="s">
        <v>1229</v>
      </c>
      <c r="J178" s="65" t="s">
        <v>1230</v>
      </c>
      <c r="K178" s="65" t="s">
        <v>1230</v>
      </c>
      <c r="L178" s="63">
        <v>2</v>
      </c>
      <c r="M178" s="49">
        <v>41659</v>
      </c>
      <c r="N178" s="49">
        <v>42185</v>
      </c>
      <c r="O178" s="50" t="s">
        <v>278</v>
      </c>
      <c r="P178" s="51" t="s">
        <v>279</v>
      </c>
      <c r="Q178" s="97" t="s">
        <v>152</v>
      </c>
      <c r="R178" s="97" t="s">
        <v>152</v>
      </c>
      <c r="S178" s="97" t="s">
        <v>417</v>
      </c>
      <c r="T178" s="97" t="s">
        <v>152</v>
      </c>
      <c r="U178" s="53" t="s">
        <v>67</v>
      </c>
      <c r="V178" s="93">
        <v>2</v>
      </c>
      <c r="W178" s="55">
        <f t="shared" si="9"/>
        <v>1</v>
      </c>
      <c r="X178" s="57" t="s">
        <v>480</v>
      </c>
      <c r="Y178" s="57" t="s">
        <v>102</v>
      </c>
      <c r="Z178" s="83" t="s">
        <v>1231</v>
      </c>
      <c r="AA178" s="57" t="s">
        <v>1232</v>
      </c>
      <c r="AB178" s="83"/>
      <c r="AC178" s="57"/>
      <c r="AD178" s="59" t="s">
        <v>810</v>
      </c>
      <c r="AE178" s="60">
        <f>IF(W178=100%,2,0)</f>
        <v>2</v>
      </c>
      <c r="AF178" s="60">
        <f>IF(N178&lt;$AG$8,0,1)</f>
        <v>0</v>
      </c>
      <c r="AG178" s="61" t="str">
        <f t="shared" si="7"/>
        <v>CUMPLIDA</v>
      </c>
      <c r="AH178" s="61" t="str">
        <f t="shared" si="8"/>
        <v>CUMPLIDA</v>
      </c>
      <c r="AI178" s="53" t="s">
        <v>67</v>
      </c>
      <c r="AJ178" s="55" t="s">
        <v>109</v>
      </c>
      <c r="AK178" s="62">
        <v>42004</v>
      </c>
      <c r="AL178" s="63" t="s">
        <v>118</v>
      </c>
      <c r="AM178" s="64"/>
      <c r="AN178" s="64"/>
      <c r="AO178" s="66"/>
      <c r="AP178" s="67"/>
      <c r="AQ178" s="67"/>
      <c r="AR178" s="67"/>
      <c r="AS178" s="68" t="s">
        <v>73</v>
      </c>
      <c r="AT178" s="68"/>
      <c r="AU178" s="63"/>
      <c r="AV178" s="68"/>
      <c r="AW178" s="23" t="s">
        <v>74</v>
      </c>
    </row>
    <row r="179" spans="1:49" s="96" customFormat="1" ht="158.44999999999999" customHeight="1" x14ac:dyDescent="0.25">
      <c r="A179" s="69">
        <v>568</v>
      </c>
      <c r="B179" s="69">
        <v>144</v>
      </c>
      <c r="C179" s="42"/>
      <c r="D179" s="43"/>
      <c r="E179" s="172" t="s">
        <v>1233</v>
      </c>
      <c r="F179" s="115" t="s">
        <v>1234</v>
      </c>
      <c r="G179" s="115" t="s">
        <v>1235</v>
      </c>
      <c r="H179" s="73" t="s">
        <v>1182</v>
      </c>
      <c r="I179" s="70" t="s">
        <v>1183</v>
      </c>
      <c r="J179" s="193" t="s">
        <v>1236</v>
      </c>
      <c r="K179" s="193" t="s">
        <v>1236</v>
      </c>
      <c r="L179" s="154">
        <v>8</v>
      </c>
      <c r="M179" s="75">
        <v>41791</v>
      </c>
      <c r="N179" s="75">
        <v>42916</v>
      </c>
      <c r="O179" s="76" t="s">
        <v>278</v>
      </c>
      <c r="P179" s="77" t="s">
        <v>279</v>
      </c>
      <c r="Q179" s="77" t="s">
        <v>116</v>
      </c>
      <c r="R179" s="77" t="s">
        <v>116</v>
      </c>
      <c r="S179" s="134" t="s">
        <v>117</v>
      </c>
      <c r="T179" s="134" t="s">
        <v>116</v>
      </c>
      <c r="U179" s="78" t="s">
        <v>67</v>
      </c>
      <c r="V179" s="92">
        <v>4</v>
      </c>
      <c r="W179" s="80">
        <f t="shared" si="9"/>
        <v>0.5</v>
      </c>
      <c r="X179" s="57"/>
      <c r="Y179" s="57"/>
      <c r="Z179" s="58"/>
      <c r="AA179" s="57"/>
      <c r="AB179" s="58"/>
      <c r="AC179" s="57"/>
      <c r="AD179" s="81" t="s">
        <v>810</v>
      </c>
      <c r="AE179" s="60">
        <f>IF(W179=100%,2,0)</f>
        <v>0</v>
      </c>
      <c r="AF179" s="60">
        <f>IF(N179&lt;$AG$8,0,1)</f>
        <v>1</v>
      </c>
      <c r="AG179" s="61" t="str">
        <f t="shared" si="7"/>
        <v>EN TERMINO</v>
      </c>
      <c r="AH179" s="61" t="str">
        <f t="shared" si="8"/>
        <v>EN TERMINO</v>
      </c>
      <c r="AI179" s="78" t="s">
        <v>67</v>
      </c>
      <c r="AJ179" s="80"/>
      <c r="AK179" s="82">
        <v>42369</v>
      </c>
      <c r="AL179" s="83" t="s">
        <v>596</v>
      </c>
      <c r="AM179" s="58"/>
      <c r="AN179" s="58"/>
      <c r="AO179" s="85" t="s">
        <v>72</v>
      </c>
      <c r="AP179" s="86" t="s">
        <v>1237</v>
      </c>
      <c r="AQ179" s="67" t="s">
        <v>87</v>
      </c>
      <c r="AR179" s="86" t="s">
        <v>88</v>
      </c>
      <c r="AS179" s="87" t="s">
        <v>89</v>
      </c>
      <c r="AT179" s="88" t="s">
        <v>132</v>
      </c>
      <c r="AU179" s="83" t="s">
        <v>91</v>
      </c>
      <c r="AV179" s="83" t="s">
        <v>91</v>
      </c>
      <c r="AW179" s="87" t="s">
        <v>74</v>
      </c>
    </row>
    <row r="180" spans="1:49" s="96" customFormat="1" ht="129.6" hidden="1" customHeight="1" x14ac:dyDescent="0.25">
      <c r="A180" s="42">
        <v>570</v>
      </c>
      <c r="B180" s="42">
        <v>146</v>
      </c>
      <c r="C180" s="42"/>
      <c r="D180" s="43"/>
      <c r="E180" s="122" t="s">
        <v>1238</v>
      </c>
      <c r="F180" s="122" t="s">
        <v>1239</v>
      </c>
      <c r="G180" s="122" t="s">
        <v>1240</v>
      </c>
      <c r="H180" s="122" t="s">
        <v>865</v>
      </c>
      <c r="I180" s="122" t="s">
        <v>866</v>
      </c>
      <c r="J180" s="137" t="s">
        <v>1241</v>
      </c>
      <c r="K180" s="137" t="s">
        <v>1241</v>
      </c>
      <c r="L180" s="63">
        <v>2</v>
      </c>
      <c r="M180" s="49">
        <v>41640</v>
      </c>
      <c r="N180" s="49">
        <v>42185</v>
      </c>
      <c r="O180" s="50" t="s">
        <v>278</v>
      </c>
      <c r="P180" s="51" t="s">
        <v>279</v>
      </c>
      <c r="Q180" s="97" t="s">
        <v>152</v>
      </c>
      <c r="R180" s="51" t="s">
        <v>153</v>
      </c>
      <c r="S180" s="51" t="s">
        <v>154</v>
      </c>
      <c r="T180" s="51" t="s">
        <v>83</v>
      </c>
      <c r="U180" s="53" t="s">
        <v>84</v>
      </c>
      <c r="V180" s="93">
        <v>2</v>
      </c>
      <c r="W180" s="55">
        <f t="shared" si="9"/>
        <v>1</v>
      </c>
      <c r="X180" s="57"/>
      <c r="Y180" s="57"/>
      <c r="Z180" s="58"/>
      <c r="AA180" s="57"/>
      <c r="AB180" s="58"/>
      <c r="AC180" s="57"/>
      <c r="AD180" s="59" t="s">
        <v>810</v>
      </c>
      <c r="AE180" s="60">
        <f>IF(W180=100%,2,0)</f>
        <v>2</v>
      </c>
      <c r="AF180" s="60">
        <f>IF(N180&lt;$AG$8,0,1)</f>
        <v>0</v>
      </c>
      <c r="AG180" s="61" t="str">
        <f t="shared" si="7"/>
        <v>CUMPLIDA</v>
      </c>
      <c r="AH180" s="61" t="str">
        <f t="shared" si="8"/>
        <v>CUMPLIDA</v>
      </c>
      <c r="AI180" s="53" t="s">
        <v>84</v>
      </c>
      <c r="AJ180" s="55" t="s">
        <v>109</v>
      </c>
      <c r="AK180" s="62">
        <v>42185</v>
      </c>
      <c r="AL180" s="63" t="s">
        <v>70</v>
      </c>
      <c r="AM180" s="64"/>
      <c r="AN180" s="64"/>
      <c r="AO180" s="66"/>
      <c r="AP180" s="67"/>
      <c r="AQ180" s="67"/>
      <c r="AR180" s="67"/>
      <c r="AS180" s="68" t="s">
        <v>73</v>
      </c>
      <c r="AT180" s="68"/>
      <c r="AU180" s="94"/>
      <c r="AV180" s="95"/>
      <c r="AW180" s="23" t="s">
        <v>74</v>
      </c>
    </row>
    <row r="181" spans="1:49" s="96" customFormat="1" ht="115.15" hidden="1" customHeight="1" x14ac:dyDescent="0.25">
      <c r="A181" s="42">
        <v>572</v>
      </c>
      <c r="B181" s="42">
        <v>148</v>
      </c>
      <c r="C181" s="42"/>
      <c r="D181" s="43"/>
      <c r="E181" s="122" t="s">
        <v>1242</v>
      </c>
      <c r="F181" s="122" t="s">
        <v>1243</v>
      </c>
      <c r="G181" s="122" t="s">
        <v>1244</v>
      </c>
      <c r="H181" s="47" t="s">
        <v>159</v>
      </c>
      <c r="I181" s="44" t="s">
        <v>160</v>
      </c>
      <c r="J181" s="109" t="s">
        <v>1245</v>
      </c>
      <c r="K181" s="109" t="s">
        <v>1245</v>
      </c>
      <c r="L181" s="48">
        <v>4</v>
      </c>
      <c r="M181" s="49">
        <v>41791</v>
      </c>
      <c r="N181" s="49">
        <v>42185</v>
      </c>
      <c r="O181" s="50" t="s">
        <v>278</v>
      </c>
      <c r="P181" s="51" t="s">
        <v>279</v>
      </c>
      <c r="Q181" s="97" t="s">
        <v>152</v>
      </c>
      <c r="R181" s="51" t="s">
        <v>153</v>
      </c>
      <c r="S181" s="51" t="s">
        <v>154</v>
      </c>
      <c r="T181" s="51" t="s">
        <v>83</v>
      </c>
      <c r="U181" s="53" t="s">
        <v>84</v>
      </c>
      <c r="V181" s="93">
        <v>4</v>
      </c>
      <c r="W181" s="55">
        <f t="shared" si="9"/>
        <v>1</v>
      </c>
      <c r="X181" s="57"/>
      <c r="Y181" s="57"/>
      <c r="Z181" s="58"/>
      <c r="AA181" s="57"/>
      <c r="AB181" s="58"/>
      <c r="AC181" s="57"/>
      <c r="AD181" s="59" t="s">
        <v>810</v>
      </c>
      <c r="AE181" s="60">
        <f>IF(W181=100%,2,0)</f>
        <v>2</v>
      </c>
      <c r="AF181" s="60">
        <f>IF(N181&lt;$AG$8,0,1)</f>
        <v>0</v>
      </c>
      <c r="AG181" s="61" t="str">
        <f t="shared" si="7"/>
        <v>CUMPLIDA</v>
      </c>
      <c r="AH181" s="61" t="str">
        <f t="shared" si="8"/>
        <v>CUMPLIDA</v>
      </c>
      <c r="AI181" s="53" t="s">
        <v>84</v>
      </c>
      <c r="AJ181" s="55" t="s">
        <v>109</v>
      </c>
      <c r="AK181" s="62">
        <v>42185</v>
      </c>
      <c r="AL181" s="63" t="s">
        <v>70</v>
      </c>
      <c r="AM181" s="64"/>
      <c r="AN181" s="64"/>
      <c r="AO181" s="66"/>
      <c r="AP181" s="67"/>
      <c r="AQ181" s="67"/>
      <c r="AR181" s="67"/>
      <c r="AS181" s="68" t="s">
        <v>73</v>
      </c>
      <c r="AT181" s="68"/>
      <c r="AU181" s="63"/>
      <c r="AV181" s="68"/>
      <c r="AW181" s="23" t="s">
        <v>74</v>
      </c>
    </row>
    <row r="182" spans="1:49" s="96" customFormat="1" ht="175.5" customHeight="1" x14ac:dyDescent="0.25">
      <c r="A182" s="69">
        <v>573</v>
      </c>
      <c r="B182" s="69">
        <v>149</v>
      </c>
      <c r="C182" s="42"/>
      <c r="D182" s="43"/>
      <c r="E182" s="172" t="s">
        <v>1246</v>
      </c>
      <c r="F182" s="115" t="s">
        <v>1247</v>
      </c>
      <c r="G182" s="115" t="s">
        <v>1248</v>
      </c>
      <c r="H182" s="73" t="s">
        <v>1249</v>
      </c>
      <c r="I182" s="70" t="s">
        <v>1250</v>
      </c>
      <c r="J182" s="193" t="s">
        <v>1251</v>
      </c>
      <c r="K182" s="193" t="s">
        <v>1252</v>
      </c>
      <c r="L182" s="74">
        <v>6</v>
      </c>
      <c r="M182" s="75">
        <v>41791</v>
      </c>
      <c r="N182" s="75">
        <v>42916</v>
      </c>
      <c r="O182" s="76" t="s">
        <v>278</v>
      </c>
      <c r="P182" s="77" t="s">
        <v>279</v>
      </c>
      <c r="Q182" s="77" t="s">
        <v>116</v>
      </c>
      <c r="R182" s="77" t="s">
        <v>116</v>
      </c>
      <c r="S182" s="134" t="s">
        <v>117</v>
      </c>
      <c r="T182" s="134" t="s">
        <v>116</v>
      </c>
      <c r="U182" s="78" t="s">
        <v>84</v>
      </c>
      <c r="V182" s="92">
        <v>4</v>
      </c>
      <c r="W182" s="80">
        <f t="shared" si="9"/>
        <v>0.66666666666666663</v>
      </c>
      <c r="X182" s="57"/>
      <c r="Y182" s="57"/>
      <c r="Z182" s="58"/>
      <c r="AA182" s="57"/>
      <c r="AB182" s="58"/>
      <c r="AC182" s="57"/>
      <c r="AD182" s="81" t="s">
        <v>810</v>
      </c>
      <c r="AE182" s="60">
        <f>IF(W182=100%,2,0)</f>
        <v>0</v>
      </c>
      <c r="AF182" s="60">
        <f>IF(N182&lt;$AG$8,0,1)</f>
        <v>1</v>
      </c>
      <c r="AG182" s="61" t="str">
        <f t="shared" si="7"/>
        <v>EN TERMINO</v>
      </c>
      <c r="AH182" s="61" t="str">
        <f t="shared" si="8"/>
        <v>EN TERMINO</v>
      </c>
      <c r="AI182" s="78" t="s">
        <v>84</v>
      </c>
      <c r="AJ182" s="80"/>
      <c r="AK182" s="82">
        <v>42369</v>
      </c>
      <c r="AL182" s="83" t="s">
        <v>596</v>
      </c>
      <c r="AM182" s="58"/>
      <c r="AN182" s="58"/>
      <c r="AO182" s="85" t="s">
        <v>72</v>
      </c>
      <c r="AP182" s="86" t="s">
        <v>1253</v>
      </c>
      <c r="AQ182" s="67" t="s">
        <v>102</v>
      </c>
      <c r="AR182" s="86" t="s">
        <v>88</v>
      </c>
      <c r="AS182" s="87" t="s">
        <v>89</v>
      </c>
      <c r="AT182" s="88" t="s">
        <v>132</v>
      </c>
      <c r="AU182" s="83" t="s">
        <v>91</v>
      </c>
      <c r="AV182" s="83" t="s">
        <v>91</v>
      </c>
      <c r="AW182" s="87" t="s">
        <v>74</v>
      </c>
    </row>
    <row r="183" spans="1:49" s="96" customFormat="1" ht="409.6" hidden="1" customHeight="1" x14ac:dyDescent="0.25">
      <c r="A183" s="42">
        <v>574</v>
      </c>
      <c r="B183" s="42">
        <v>150</v>
      </c>
      <c r="C183" s="42"/>
      <c r="D183" s="43"/>
      <c r="E183" s="194" t="s">
        <v>1254</v>
      </c>
      <c r="F183" s="122" t="s">
        <v>1255</v>
      </c>
      <c r="G183" s="122" t="s">
        <v>1256</v>
      </c>
      <c r="H183" s="47" t="s">
        <v>159</v>
      </c>
      <c r="I183" s="44" t="s">
        <v>160</v>
      </c>
      <c r="J183" s="109" t="s">
        <v>1257</v>
      </c>
      <c r="K183" s="109" t="s">
        <v>1257</v>
      </c>
      <c r="L183" s="48">
        <v>2</v>
      </c>
      <c r="M183" s="49">
        <v>41791</v>
      </c>
      <c r="N183" s="49">
        <v>42185</v>
      </c>
      <c r="O183" s="50" t="s">
        <v>278</v>
      </c>
      <c r="P183" s="51" t="s">
        <v>279</v>
      </c>
      <c r="Q183" s="97" t="s">
        <v>152</v>
      </c>
      <c r="R183" s="51" t="s">
        <v>153</v>
      </c>
      <c r="S183" s="51" t="s">
        <v>154</v>
      </c>
      <c r="T183" s="51" t="s">
        <v>83</v>
      </c>
      <c r="U183" s="53" t="s">
        <v>164</v>
      </c>
      <c r="V183" s="93">
        <v>2</v>
      </c>
      <c r="W183" s="55">
        <f t="shared" si="9"/>
        <v>1</v>
      </c>
      <c r="X183" s="57" t="s">
        <v>295</v>
      </c>
      <c r="Y183" s="57" t="s">
        <v>102</v>
      </c>
      <c r="Z183" s="83" t="s">
        <v>1258</v>
      </c>
      <c r="AA183" s="57" t="s">
        <v>1107</v>
      </c>
      <c r="AB183" s="83"/>
      <c r="AC183" s="57"/>
      <c r="AD183" s="59" t="s">
        <v>810</v>
      </c>
      <c r="AE183" s="60">
        <f>IF(W183=100%,2,0)</f>
        <v>2</v>
      </c>
      <c r="AF183" s="60">
        <f>IF(N183&lt;$AG$8,0,1)</f>
        <v>0</v>
      </c>
      <c r="AG183" s="61" t="str">
        <f t="shared" si="7"/>
        <v>CUMPLIDA</v>
      </c>
      <c r="AH183" s="61" t="str">
        <f t="shared" si="8"/>
        <v>CUMPLIDA</v>
      </c>
      <c r="AI183" s="53" t="s">
        <v>165</v>
      </c>
      <c r="AJ183" s="55" t="s">
        <v>109</v>
      </c>
      <c r="AK183" s="62">
        <v>42185</v>
      </c>
      <c r="AL183" s="63" t="s">
        <v>70</v>
      </c>
      <c r="AM183" s="64"/>
      <c r="AN183" s="64"/>
      <c r="AO183" s="66"/>
      <c r="AP183" s="67"/>
      <c r="AQ183" s="67"/>
      <c r="AR183" s="67"/>
      <c r="AS183" s="68" t="s">
        <v>73</v>
      </c>
      <c r="AT183" s="68"/>
      <c r="AU183" s="94"/>
      <c r="AV183" s="95"/>
      <c r="AW183" s="23" t="s">
        <v>74</v>
      </c>
    </row>
    <row r="184" spans="1:49" s="96" customFormat="1" ht="403.15" hidden="1" customHeight="1" x14ac:dyDescent="0.25">
      <c r="A184" s="42">
        <v>575</v>
      </c>
      <c r="B184" s="42">
        <v>151</v>
      </c>
      <c r="C184" s="42"/>
      <c r="D184" s="43"/>
      <c r="E184" s="122" t="s">
        <v>1259</v>
      </c>
      <c r="F184" s="122" t="s">
        <v>1260</v>
      </c>
      <c r="G184" s="122" t="s">
        <v>1261</v>
      </c>
      <c r="H184" s="136" t="s">
        <v>1262</v>
      </c>
      <c r="I184" s="136" t="s">
        <v>1263</v>
      </c>
      <c r="J184" s="65" t="s">
        <v>1264</v>
      </c>
      <c r="K184" s="65" t="s">
        <v>1264</v>
      </c>
      <c r="L184" s="63">
        <v>4</v>
      </c>
      <c r="M184" s="49">
        <v>41791</v>
      </c>
      <c r="N184" s="49">
        <v>42185</v>
      </c>
      <c r="O184" s="50" t="s">
        <v>278</v>
      </c>
      <c r="P184" s="51" t="s">
        <v>279</v>
      </c>
      <c r="Q184" s="97" t="s">
        <v>152</v>
      </c>
      <c r="R184" s="51" t="s">
        <v>153</v>
      </c>
      <c r="S184" s="51" t="s">
        <v>154</v>
      </c>
      <c r="T184" s="51" t="s">
        <v>83</v>
      </c>
      <c r="U184" s="53" t="s">
        <v>164</v>
      </c>
      <c r="V184" s="93">
        <v>4</v>
      </c>
      <c r="W184" s="55">
        <f t="shared" si="9"/>
        <v>1</v>
      </c>
      <c r="X184" s="57" t="s">
        <v>295</v>
      </c>
      <c r="Y184" s="57" t="s">
        <v>102</v>
      </c>
      <c r="Z184" s="83" t="s">
        <v>1265</v>
      </c>
      <c r="AA184" s="57" t="s">
        <v>1266</v>
      </c>
      <c r="AB184" s="83"/>
      <c r="AC184" s="57"/>
      <c r="AD184" s="59" t="s">
        <v>810</v>
      </c>
      <c r="AE184" s="60">
        <f>IF(W184=100%,2,0)</f>
        <v>2</v>
      </c>
      <c r="AF184" s="60">
        <f>IF(N184&lt;$AG$8,0,1)</f>
        <v>0</v>
      </c>
      <c r="AG184" s="61" t="str">
        <f t="shared" si="7"/>
        <v>CUMPLIDA</v>
      </c>
      <c r="AH184" s="61" t="str">
        <f t="shared" si="8"/>
        <v>CUMPLIDA</v>
      </c>
      <c r="AI184" s="53" t="s">
        <v>165</v>
      </c>
      <c r="AJ184" s="55" t="s">
        <v>109</v>
      </c>
      <c r="AK184" s="62">
        <v>42185</v>
      </c>
      <c r="AL184" s="63" t="s">
        <v>70</v>
      </c>
      <c r="AM184" s="64"/>
      <c r="AN184" s="64"/>
      <c r="AO184" s="66"/>
      <c r="AP184" s="67"/>
      <c r="AQ184" s="67"/>
      <c r="AR184" s="67"/>
      <c r="AS184" s="68" t="s">
        <v>73</v>
      </c>
      <c r="AT184" s="68"/>
      <c r="AU184" s="63"/>
      <c r="AV184" s="68"/>
      <c r="AW184" s="23" t="s">
        <v>74</v>
      </c>
    </row>
    <row r="185" spans="1:49" s="96" customFormat="1" ht="409.6" customHeight="1" x14ac:dyDescent="0.25">
      <c r="A185" s="69">
        <v>576</v>
      </c>
      <c r="B185" s="69">
        <v>152</v>
      </c>
      <c r="C185" s="42"/>
      <c r="D185" s="43"/>
      <c r="E185" s="115" t="s">
        <v>1267</v>
      </c>
      <c r="F185" s="115" t="s">
        <v>1268</v>
      </c>
      <c r="G185" s="115" t="s">
        <v>1269</v>
      </c>
      <c r="H185" s="169" t="s">
        <v>1270</v>
      </c>
      <c r="I185" s="169" t="s">
        <v>1271</v>
      </c>
      <c r="J185" s="193" t="s">
        <v>1272</v>
      </c>
      <c r="K185" s="193" t="s">
        <v>1272</v>
      </c>
      <c r="L185" s="83">
        <v>6</v>
      </c>
      <c r="M185" s="75">
        <v>41791</v>
      </c>
      <c r="N185" s="75">
        <v>42916</v>
      </c>
      <c r="O185" s="76" t="s">
        <v>278</v>
      </c>
      <c r="P185" s="77" t="s">
        <v>279</v>
      </c>
      <c r="Q185" s="77" t="s">
        <v>116</v>
      </c>
      <c r="R185" s="77" t="s">
        <v>116</v>
      </c>
      <c r="S185" s="134" t="s">
        <v>117</v>
      </c>
      <c r="T185" s="134" t="s">
        <v>116</v>
      </c>
      <c r="U185" s="78" t="s">
        <v>84</v>
      </c>
      <c r="V185" s="92">
        <v>4</v>
      </c>
      <c r="W185" s="80">
        <f t="shared" si="9"/>
        <v>0.66666666666666663</v>
      </c>
      <c r="X185" s="57" t="s">
        <v>295</v>
      </c>
      <c r="Y185" s="57" t="s">
        <v>102</v>
      </c>
      <c r="Z185" s="83" t="s">
        <v>1273</v>
      </c>
      <c r="AA185" s="57" t="s">
        <v>1274</v>
      </c>
      <c r="AB185" s="83"/>
      <c r="AC185" s="57"/>
      <c r="AD185" s="81" t="s">
        <v>810</v>
      </c>
      <c r="AE185" s="60">
        <f>IF(W185=100%,2,0)</f>
        <v>0</v>
      </c>
      <c r="AF185" s="60">
        <f>IF(N185&lt;$AG$8,0,1)</f>
        <v>1</v>
      </c>
      <c r="AG185" s="61" t="str">
        <f t="shared" si="7"/>
        <v>EN TERMINO</v>
      </c>
      <c r="AH185" s="61" t="str">
        <f t="shared" si="8"/>
        <v>EN TERMINO</v>
      </c>
      <c r="AI185" s="78" t="s">
        <v>84</v>
      </c>
      <c r="AJ185" s="80"/>
      <c r="AK185" s="82">
        <v>42369</v>
      </c>
      <c r="AL185" s="83" t="s">
        <v>596</v>
      </c>
      <c r="AM185" s="58"/>
      <c r="AN185" s="58"/>
      <c r="AO185" s="85" t="s">
        <v>72</v>
      </c>
      <c r="AP185" s="86" t="s">
        <v>1275</v>
      </c>
      <c r="AQ185" s="67" t="s">
        <v>102</v>
      </c>
      <c r="AR185" s="86" t="s">
        <v>88</v>
      </c>
      <c r="AS185" s="87" t="s">
        <v>89</v>
      </c>
      <c r="AT185" s="88" t="s">
        <v>132</v>
      </c>
      <c r="AU185" s="83" t="s">
        <v>91</v>
      </c>
      <c r="AV185" s="83" t="s">
        <v>91</v>
      </c>
      <c r="AW185" s="87" t="s">
        <v>74</v>
      </c>
    </row>
    <row r="186" spans="1:49" s="96" customFormat="1" ht="259.14999999999998" hidden="1" customHeight="1" x14ac:dyDescent="0.25">
      <c r="A186" s="42">
        <v>577</v>
      </c>
      <c r="B186" s="42">
        <v>153</v>
      </c>
      <c r="C186" s="42"/>
      <c r="D186" s="43"/>
      <c r="E186" s="194" t="s">
        <v>1276</v>
      </c>
      <c r="F186" s="122" t="s">
        <v>1277</v>
      </c>
      <c r="G186" s="122" t="s">
        <v>1278</v>
      </c>
      <c r="H186" s="45" t="s">
        <v>1279</v>
      </c>
      <c r="I186" s="45"/>
      <c r="J186" s="106" t="s">
        <v>1280</v>
      </c>
      <c r="K186" s="106" t="s">
        <v>1280</v>
      </c>
      <c r="L186" s="63">
        <v>7</v>
      </c>
      <c r="M186" s="49">
        <v>41673</v>
      </c>
      <c r="N186" s="49">
        <v>41912</v>
      </c>
      <c r="O186" s="50" t="s">
        <v>278</v>
      </c>
      <c r="P186" s="51" t="s">
        <v>279</v>
      </c>
      <c r="Q186" s="97" t="s">
        <v>152</v>
      </c>
      <c r="R186" s="97" t="s">
        <v>626</v>
      </c>
      <c r="S186" s="97" t="s">
        <v>627</v>
      </c>
      <c r="T186" s="51" t="s">
        <v>83</v>
      </c>
      <c r="U186" s="53" t="s">
        <v>67</v>
      </c>
      <c r="V186" s="93">
        <v>7</v>
      </c>
      <c r="W186" s="55">
        <f t="shared" si="9"/>
        <v>1</v>
      </c>
      <c r="X186" s="57"/>
      <c r="Y186" s="57"/>
      <c r="Z186" s="83"/>
      <c r="AA186" s="57"/>
      <c r="AB186" s="83"/>
      <c r="AC186" s="57"/>
      <c r="AD186" s="59" t="s">
        <v>810</v>
      </c>
      <c r="AE186" s="60">
        <f>IF(W186=100%,2,0)</f>
        <v>2</v>
      </c>
      <c r="AF186" s="60">
        <f>IF(N186&lt;$AG$8,0,1)</f>
        <v>0</v>
      </c>
      <c r="AG186" s="61" t="str">
        <f t="shared" si="7"/>
        <v>CUMPLIDA</v>
      </c>
      <c r="AH186" s="61" t="str">
        <f t="shared" si="8"/>
        <v>CUMPLIDA</v>
      </c>
      <c r="AI186" s="53" t="s">
        <v>67</v>
      </c>
      <c r="AJ186" s="55" t="s">
        <v>109</v>
      </c>
      <c r="AK186" s="62">
        <v>42004</v>
      </c>
      <c r="AL186" s="63" t="s">
        <v>118</v>
      </c>
      <c r="AM186" s="64"/>
      <c r="AN186" s="64"/>
      <c r="AO186" s="66"/>
      <c r="AP186" s="67"/>
      <c r="AQ186" s="67"/>
      <c r="AR186" s="67"/>
      <c r="AS186" s="68" t="s">
        <v>73</v>
      </c>
      <c r="AT186" s="68"/>
      <c r="AU186" s="94"/>
      <c r="AV186" s="95"/>
      <c r="AW186" s="23" t="s">
        <v>74</v>
      </c>
    </row>
    <row r="187" spans="1:49" s="23" customFormat="1" ht="268.5" customHeight="1" x14ac:dyDescent="0.25">
      <c r="A187" s="69">
        <v>578</v>
      </c>
      <c r="B187" s="69">
        <v>154</v>
      </c>
      <c r="C187" s="42"/>
      <c r="D187" s="43"/>
      <c r="E187" s="115" t="s">
        <v>1281</v>
      </c>
      <c r="F187" s="115" t="s">
        <v>1282</v>
      </c>
      <c r="G187" s="115" t="s">
        <v>1283</v>
      </c>
      <c r="H187" s="197" t="s">
        <v>1284</v>
      </c>
      <c r="I187" s="115" t="s">
        <v>1285</v>
      </c>
      <c r="J187" s="198" t="s">
        <v>1286</v>
      </c>
      <c r="K187" s="199" t="s">
        <v>1287</v>
      </c>
      <c r="L187" s="83">
        <v>7</v>
      </c>
      <c r="M187" s="75">
        <v>41640</v>
      </c>
      <c r="N187" s="75">
        <v>42735</v>
      </c>
      <c r="O187" s="76" t="s">
        <v>278</v>
      </c>
      <c r="P187" s="77" t="s">
        <v>279</v>
      </c>
      <c r="Q187" s="77" t="s">
        <v>152</v>
      </c>
      <c r="R187" s="134" t="s">
        <v>1288</v>
      </c>
      <c r="S187" s="134" t="s">
        <v>636</v>
      </c>
      <c r="T187" s="77" t="s">
        <v>83</v>
      </c>
      <c r="U187" s="78" t="s">
        <v>67</v>
      </c>
      <c r="V187" s="92">
        <v>7</v>
      </c>
      <c r="W187" s="80">
        <f t="shared" si="9"/>
        <v>1</v>
      </c>
      <c r="X187" s="57"/>
      <c r="Y187" s="57"/>
      <c r="Z187" s="58"/>
      <c r="AA187" s="57"/>
      <c r="AB187" s="58"/>
      <c r="AC187" s="57"/>
      <c r="AD187" s="81" t="s">
        <v>810</v>
      </c>
      <c r="AE187" s="60">
        <f>IF(W187=100%,2,0)</f>
        <v>2</v>
      </c>
      <c r="AF187" s="60">
        <f>IF(N187&lt;$AG$8,0,1)</f>
        <v>0</v>
      </c>
      <c r="AG187" s="61" t="str">
        <f t="shared" si="7"/>
        <v>CUMPLIDA</v>
      </c>
      <c r="AH187" s="61" t="str">
        <f t="shared" si="8"/>
        <v>CUMPLIDA</v>
      </c>
      <c r="AI187" s="78" t="s">
        <v>67</v>
      </c>
      <c r="AJ187" s="80"/>
      <c r="AK187" s="82">
        <v>42185</v>
      </c>
      <c r="AL187" s="83" t="s">
        <v>70</v>
      </c>
      <c r="AM187" s="58"/>
      <c r="AN187" s="84" t="s">
        <v>1289</v>
      </c>
      <c r="AO187" s="85" t="s">
        <v>72</v>
      </c>
      <c r="AP187" s="86" t="s">
        <v>1290</v>
      </c>
      <c r="AQ187" s="67" t="s">
        <v>207</v>
      </c>
      <c r="AR187" s="86" t="s">
        <v>208</v>
      </c>
      <c r="AS187" s="87" t="s">
        <v>89</v>
      </c>
      <c r="AT187" s="88" t="s">
        <v>90</v>
      </c>
      <c r="AU187" s="83" t="s">
        <v>177</v>
      </c>
      <c r="AV187" s="83" t="s">
        <v>1291</v>
      </c>
      <c r="AW187" s="87" t="s">
        <v>74</v>
      </c>
    </row>
    <row r="188" spans="1:49" s="23" customFormat="1" ht="329.25" customHeight="1" x14ac:dyDescent="0.25">
      <c r="A188" s="69">
        <v>579</v>
      </c>
      <c r="B188" s="69">
        <v>155</v>
      </c>
      <c r="C188" s="42"/>
      <c r="D188" s="43"/>
      <c r="E188" s="85" t="s">
        <v>1292</v>
      </c>
      <c r="F188" s="115" t="s">
        <v>1293</v>
      </c>
      <c r="G188" s="115" t="s">
        <v>1294</v>
      </c>
      <c r="H188" s="169" t="s">
        <v>1295</v>
      </c>
      <c r="I188" s="200" t="s">
        <v>1296</v>
      </c>
      <c r="J188" s="84" t="s">
        <v>1297</v>
      </c>
      <c r="K188" s="84" t="s">
        <v>1298</v>
      </c>
      <c r="L188" s="83">
        <v>8</v>
      </c>
      <c r="M188" s="75">
        <v>41640</v>
      </c>
      <c r="N188" s="75">
        <v>42735</v>
      </c>
      <c r="O188" s="76" t="s">
        <v>278</v>
      </c>
      <c r="P188" s="77" t="s">
        <v>279</v>
      </c>
      <c r="Q188" s="77" t="s">
        <v>266</v>
      </c>
      <c r="R188" s="77" t="s">
        <v>266</v>
      </c>
      <c r="S188" s="77" t="s">
        <v>379</v>
      </c>
      <c r="T188" s="91" t="s">
        <v>266</v>
      </c>
      <c r="U188" s="78" t="s">
        <v>67</v>
      </c>
      <c r="V188" s="92">
        <v>8</v>
      </c>
      <c r="W188" s="80">
        <f t="shared" si="9"/>
        <v>1</v>
      </c>
      <c r="X188" s="57"/>
      <c r="Y188" s="57"/>
      <c r="Z188" s="58"/>
      <c r="AA188" s="57"/>
      <c r="AB188" s="58"/>
      <c r="AC188" s="57"/>
      <c r="AD188" s="81" t="s">
        <v>810</v>
      </c>
      <c r="AE188" s="60">
        <f>IF(W188=100%,2,0)</f>
        <v>2</v>
      </c>
      <c r="AF188" s="60">
        <f>IF(N188&lt;$AG$8,0,1)</f>
        <v>0</v>
      </c>
      <c r="AG188" s="61" t="str">
        <f t="shared" si="7"/>
        <v>CUMPLIDA</v>
      </c>
      <c r="AH188" s="61" t="str">
        <f t="shared" si="8"/>
        <v>CUMPLIDA</v>
      </c>
      <c r="AI188" s="78" t="s">
        <v>67</v>
      </c>
      <c r="AJ188" s="80"/>
      <c r="AK188" s="82">
        <v>42185</v>
      </c>
      <c r="AL188" s="83" t="s">
        <v>70</v>
      </c>
      <c r="AM188" s="58"/>
      <c r="AN188" s="84" t="s">
        <v>1299</v>
      </c>
      <c r="AO188" s="85" t="s">
        <v>72</v>
      </c>
      <c r="AP188" s="67"/>
      <c r="AQ188" s="67"/>
      <c r="AR188" s="67"/>
      <c r="AS188" s="87" t="s">
        <v>89</v>
      </c>
      <c r="AT188" s="88" t="s">
        <v>90</v>
      </c>
      <c r="AU188" s="83" t="s">
        <v>177</v>
      </c>
      <c r="AV188" s="83" t="s">
        <v>324</v>
      </c>
      <c r="AW188" s="87" t="s">
        <v>74</v>
      </c>
    </row>
    <row r="189" spans="1:49" s="96" customFormat="1" ht="409.6" customHeight="1" x14ac:dyDescent="0.25">
      <c r="A189" s="69">
        <v>580</v>
      </c>
      <c r="B189" s="69">
        <v>156</v>
      </c>
      <c r="C189" s="42"/>
      <c r="D189" s="43"/>
      <c r="E189" s="115" t="s">
        <v>1300</v>
      </c>
      <c r="F189" s="115" t="s">
        <v>1301</v>
      </c>
      <c r="G189" s="115" t="s">
        <v>1302</v>
      </c>
      <c r="H189" s="115" t="s">
        <v>1303</v>
      </c>
      <c r="I189" s="115"/>
      <c r="J189" s="193" t="s">
        <v>1304</v>
      </c>
      <c r="K189" s="193" t="s">
        <v>1304</v>
      </c>
      <c r="L189" s="83">
        <v>5</v>
      </c>
      <c r="M189" s="75">
        <v>41640</v>
      </c>
      <c r="N189" s="75">
        <v>42551</v>
      </c>
      <c r="O189" s="76" t="s">
        <v>278</v>
      </c>
      <c r="P189" s="77" t="s">
        <v>279</v>
      </c>
      <c r="Q189" s="77" t="s">
        <v>116</v>
      </c>
      <c r="R189" s="77" t="s">
        <v>116</v>
      </c>
      <c r="S189" s="134" t="s">
        <v>117</v>
      </c>
      <c r="T189" s="134" t="s">
        <v>116</v>
      </c>
      <c r="U189" s="78" t="s">
        <v>165</v>
      </c>
      <c r="V189" s="92">
        <v>5</v>
      </c>
      <c r="W189" s="80">
        <f t="shared" si="9"/>
        <v>1</v>
      </c>
      <c r="X189" s="57" t="s">
        <v>295</v>
      </c>
      <c r="Y189" s="57" t="s">
        <v>102</v>
      </c>
      <c r="Z189" s="83" t="s">
        <v>1305</v>
      </c>
      <c r="AA189" s="57" t="s">
        <v>1306</v>
      </c>
      <c r="AB189" s="83"/>
      <c r="AC189" s="57"/>
      <c r="AD189" s="81" t="s">
        <v>810</v>
      </c>
      <c r="AE189" s="60">
        <f>IF(W189=100%,2,0)</f>
        <v>2</v>
      </c>
      <c r="AF189" s="60">
        <f>IF(N189&lt;$AG$8,0,1)</f>
        <v>0</v>
      </c>
      <c r="AG189" s="61" t="str">
        <f t="shared" si="7"/>
        <v>CUMPLIDA</v>
      </c>
      <c r="AH189" s="61" t="str">
        <f t="shared" si="8"/>
        <v>CUMPLIDA</v>
      </c>
      <c r="AI189" s="78" t="s">
        <v>165</v>
      </c>
      <c r="AJ189" s="80"/>
      <c r="AK189" s="80"/>
      <c r="AL189" s="58"/>
      <c r="AM189" s="58"/>
      <c r="AN189" s="58"/>
      <c r="AO189" s="85" t="s">
        <v>72</v>
      </c>
      <c r="AP189" s="67" t="s">
        <v>951</v>
      </c>
      <c r="AQ189" s="67"/>
      <c r="AR189" s="67"/>
      <c r="AS189" s="83" t="s">
        <v>640</v>
      </c>
      <c r="AT189" s="88"/>
      <c r="AU189" s="83" t="s">
        <v>177</v>
      </c>
      <c r="AV189" s="83" t="s">
        <v>1291</v>
      </c>
      <c r="AW189" s="87" t="s">
        <v>74</v>
      </c>
    </row>
    <row r="190" spans="1:49" s="96" customFormat="1" ht="201.6" customHeight="1" x14ac:dyDescent="0.25">
      <c r="A190" s="69">
        <v>581</v>
      </c>
      <c r="B190" s="69">
        <v>157</v>
      </c>
      <c r="C190" s="42"/>
      <c r="D190" s="43"/>
      <c r="E190" s="115" t="s">
        <v>1307</v>
      </c>
      <c r="F190" s="115" t="s">
        <v>1308</v>
      </c>
      <c r="G190" s="115" t="s">
        <v>1309</v>
      </c>
      <c r="H190" s="115" t="s">
        <v>1303</v>
      </c>
      <c r="I190" s="115"/>
      <c r="J190" s="193" t="s">
        <v>1310</v>
      </c>
      <c r="K190" s="193" t="s">
        <v>1310</v>
      </c>
      <c r="L190" s="83">
        <v>6</v>
      </c>
      <c r="M190" s="75">
        <v>41640</v>
      </c>
      <c r="N190" s="75">
        <v>42735</v>
      </c>
      <c r="O190" s="76" t="s">
        <v>278</v>
      </c>
      <c r="P190" s="77" t="s">
        <v>279</v>
      </c>
      <c r="Q190" s="77" t="s">
        <v>116</v>
      </c>
      <c r="R190" s="77" t="s">
        <v>116</v>
      </c>
      <c r="S190" s="134" t="s">
        <v>117</v>
      </c>
      <c r="T190" s="134" t="s">
        <v>116</v>
      </c>
      <c r="U190" s="78" t="s">
        <v>165</v>
      </c>
      <c r="V190" s="92">
        <v>6</v>
      </c>
      <c r="W190" s="80">
        <f t="shared" si="9"/>
        <v>1</v>
      </c>
      <c r="X190" s="57"/>
      <c r="Y190" s="57" t="s">
        <v>102</v>
      </c>
      <c r="Z190" s="83" t="s">
        <v>1311</v>
      </c>
      <c r="AA190" s="57" t="s">
        <v>1312</v>
      </c>
      <c r="AB190" s="83"/>
      <c r="AC190" s="57"/>
      <c r="AD190" s="81" t="s">
        <v>810</v>
      </c>
      <c r="AE190" s="60">
        <f>IF(W190=100%,2,0)</f>
        <v>2</v>
      </c>
      <c r="AF190" s="60">
        <f>IF(N190&lt;$AG$8,0,1)</f>
        <v>0</v>
      </c>
      <c r="AG190" s="61" t="str">
        <f t="shared" si="7"/>
        <v>CUMPLIDA</v>
      </c>
      <c r="AH190" s="61" t="str">
        <f t="shared" si="8"/>
        <v>CUMPLIDA</v>
      </c>
      <c r="AI190" s="78" t="s">
        <v>165</v>
      </c>
      <c r="AJ190" s="80"/>
      <c r="AK190" s="80"/>
      <c r="AL190" s="58"/>
      <c r="AM190" s="58"/>
      <c r="AN190" s="85"/>
      <c r="AO190" s="85" t="s">
        <v>72</v>
      </c>
      <c r="AP190" s="67" t="s">
        <v>951</v>
      </c>
      <c r="AQ190" s="67"/>
      <c r="AR190" s="67"/>
      <c r="AS190" s="83" t="s">
        <v>640</v>
      </c>
      <c r="AT190" s="88"/>
      <c r="AU190" s="83" t="s">
        <v>177</v>
      </c>
      <c r="AV190" s="83" t="s">
        <v>1291</v>
      </c>
      <c r="AW190" s="87" t="s">
        <v>74</v>
      </c>
    </row>
    <row r="191" spans="1:49" s="96" customFormat="1" ht="216" hidden="1" customHeight="1" x14ac:dyDescent="0.25">
      <c r="A191" s="42">
        <v>582</v>
      </c>
      <c r="B191" s="42">
        <v>158</v>
      </c>
      <c r="C191" s="42"/>
      <c r="D191" s="43"/>
      <c r="E191" s="122" t="s">
        <v>1313</v>
      </c>
      <c r="F191" s="122" t="s">
        <v>1314</v>
      </c>
      <c r="G191" s="122" t="s">
        <v>1315</v>
      </c>
      <c r="H191" s="201" t="s">
        <v>1316</v>
      </c>
      <c r="I191" s="201"/>
      <c r="J191" s="98" t="s">
        <v>1317</v>
      </c>
      <c r="K191" s="98" t="s">
        <v>1317</v>
      </c>
      <c r="L191" s="107">
        <v>5</v>
      </c>
      <c r="M191" s="49">
        <v>41640</v>
      </c>
      <c r="N191" s="49">
        <v>42369</v>
      </c>
      <c r="O191" s="50" t="s">
        <v>278</v>
      </c>
      <c r="P191" s="51" t="s">
        <v>279</v>
      </c>
      <c r="Q191" s="51" t="s">
        <v>266</v>
      </c>
      <c r="R191" s="51" t="s">
        <v>266</v>
      </c>
      <c r="S191" s="51" t="s">
        <v>379</v>
      </c>
      <c r="T191" s="52" t="s">
        <v>266</v>
      </c>
      <c r="U191" s="53" t="s">
        <v>67</v>
      </c>
      <c r="V191" s="93">
        <v>5</v>
      </c>
      <c r="W191" s="55">
        <f t="shared" si="9"/>
        <v>1</v>
      </c>
      <c r="X191" s="57"/>
      <c r="Y191" s="57"/>
      <c r="Z191" s="58"/>
      <c r="AA191" s="57"/>
      <c r="AB191" s="58"/>
      <c r="AC191" s="57"/>
      <c r="AD191" s="59" t="s">
        <v>810</v>
      </c>
      <c r="AE191" s="60">
        <f>IF(W191=100%,2,0)</f>
        <v>2</v>
      </c>
      <c r="AF191" s="60">
        <f>IF(N191&lt;$AG$8,0,1)</f>
        <v>0</v>
      </c>
      <c r="AG191" s="61" t="str">
        <f t="shared" si="7"/>
        <v>CUMPLIDA</v>
      </c>
      <c r="AH191" s="61" t="str">
        <f t="shared" si="8"/>
        <v>CUMPLIDA</v>
      </c>
      <c r="AI191" s="53" t="s">
        <v>67</v>
      </c>
      <c r="AJ191" s="55" t="s">
        <v>109</v>
      </c>
      <c r="AK191" s="62">
        <v>42185</v>
      </c>
      <c r="AL191" s="63" t="s">
        <v>70</v>
      </c>
      <c r="AM191" s="64"/>
      <c r="AN191" s="64"/>
      <c r="AO191" s="66"/>
      <c r="AP191" s="67"/>
      <c r="AQ191" s="67"/>
      <c r="AR191" s="67"/>
      <c r="AS191" s="68" t="s">
        <v>73</v>
      </c>
      <c r="AT191" s="68"/>
      <c r="AU191" s="94"/>
      <c r="AV191" s="95"/>
      <c r="AW191" s="23" t="s">
        <v>74</v>
      </c>
    </row>
    <row r="192" spans="1:49" s="96" customFormat="1" ht="273.60000000000002" customHeight="1" x14ac:dyDescent="0.25">
      <c r="A192" s="69">
        <v>583</v>
      </c>
      <c r="B192" s="69">
        <v>159</v>
      </c>
      <c r="C192" s="42"/>
      <c r="D192" s="43"/>
      <c r="E192" s="115" t="s">
        <v>1318</v>
      </c>
      <c r="F192" s="169" t="s">
        <v>1319</v>
      </c>
      <c r="G192" s="115" t="s">
        <v>1320</v>
      </c>
      <c r="H192" s="115" t="s">
        <v>1321</v>
      </c>
      <c r="I192" s="115" t="s">
        <v>431</v>
      </c>
      <c r="J192" s="84" t="s">
        <v>1322</v>
      </c>
      <c r="K192" s="84" t="s">
        <v>1323</v>
      </c>
      <c r="L192" s="83">
        <v>5</v>
      </c>
      <c r="M192" s="75">
        <v>41456</v>
      </c>
      <c r="N192" s="75">
        <v>42916</v>
      </c>
      <c r="O192" s="76" t="s">
        <v>1324</v>
      </c>
      <c r="P192" s="173" t="s">
        <v>1325</v>
      </c>
      <c r="Q192" s="134" t="s">
        <v>152</v>
      </c>
      <c r="R192" s="77" t="s">
        <v>153</v>
      </c>
      <c r="S192" s="77" t="s">
        <v>339</v>
      </c>
      <c r="T192" s="77" t="s">
        <v>83</v>
      </c>
      <c r="U192" s="78" t="s">
        <v>165</v>
      </c>
      <c r="V192" s="92">
        <v>2</v>
      </c>
      <c r="W192" s="80">
        <f t="shared" si="9"/>
        <v>0.4</v>
      </c>
      <c r="X192" s="57" t="s">
        <v>295</v>
      </c>
      <c r="Y192" s="57"/>
      <c r="Z192" s="83" t="s">
        <v>1326</v>
      </c>
      <c r="AA192" s="57"/>
      <c r="AB192" s="83"/>
      <c r="AC192" s="57"/>
      <c r="AD192" s="81" t="s">
        <v>810</v>
      </c>
      <c r="AE192" s="60">
        <f>IF(W192=100%,2,0)</f>
        <v>0</v>
      </c>
      <c r="AF192" s="60">
        <f>IF(N192&lt;$AG$8,0,1)</f>
        <v>1</v>
      </c>
      <c r="AG192" s="61" t="str">
        <f t="shared" si="7"/>
        <v>EN TERMINO</v>
      </c>
      <c r="AH192" s="61" t="str">
        <f t="shared" si="8"/>
        <v>EN TERMINO</v>
      </c>
      <c r="AI192" s="78" t="s">
        <v>165</v>
      </c>
      <c r="AJ192" s="80"/>
      <c r="AK192" s="82">
        <v>42185</v>
      </c>
      <c r="AL192" s="83" t="s">
        <v>155</v>
      </c>
      <c r="AM192" s="58"/>
      <c r="AN192" s="58"/>
      <c r="AO192" s="85" t="s">
        <v>72</v>
      </c>
      <c r="AP192" s="86" t="s">
        <v>1327</v>
      </c>
      <c r="AQ192" s="67" t="s">
        <v>102</v>
      </c>
      <c r="AR192" s="86" t="s">
        <v>88</v>
      </c>
      <c r="AS192" s="87" t="s">
        <v>89</v>
      </c>
      <c r="AT192" s="88" t="s">
        <v>132</v>
      </c>
      <c r="AU192" s="83" t="s">
        <v>995</v>
      </c>
      <c r="AV192" s="83" t="s">
        <v>995</v>
      </c>
      <c r="AW192" s="87" t="s">
        <v>74</v>
      </c>
    </row>
    <row r="193" spans="1:49" s="96" customFormat="1" ht="173.25" customHeight="1" x14ac:dyDescent="0.25">
      <c r="A193" s="69">
        <v>586</v>
      </c>
      <c r="B193" s="69">
        <v>162</v>
      </c>
      <c r="C193" s="42"/>
      <c r="D193" s="43"/>
      <c r="E193" s="115" t="s">
        <v>1328</v>
      </c>
      <c r="F193" s="169" t="s">
        <v>1329</v>
      </c>
      <c r="G193" s="169" t="s">
        <v>1330</v>
      </c>
      <c r="H193" s="72" t="s">
        <v>147</v>
      </c>
      <c r="I193" s="72" t="s">
        <v>148</v>
      </c>
      <c r="J193" s="85" t="s">
        <v>1331</v>
      </c>
      <c r="K193" s="85" t="s">
        <v>1331</v>
      </c>
      <c r="L193" s="83">
        <v>5</v>
      </c>
      <c r="M193" s="75">
        <v>41640</v>
      </c>
      <c r="N193" s="75">
        <v>42735</v>
      </c>
      <c r="O193" s="76" t="s">
        <v>1324</v>
      </c>
      <c r="P193" s="173" t="s">
        <v>1325</v>
      </c>
      <c r="Q193" s="134" t="s">
        <v>152</v>
      </c>
      <c r="R193" s="77" t="s">
        <v>153</v>
      </c>
      <c r="S193" s="77" t="s">
        <v>339</v>
      </c>
      <c r="T193" s="77" t="s">
        <v>83</v>
      </c>
      <c r="U193" s="78" t="s">
        <v>84</v>
      </c>
      <c r="V193" s="92">
        <v>5</v>
      </c>
      <c r="W193" s="80">
        <f t="shared" si="9"/>
        <v>1</v>
      </c>
      <c r="X193" s="57"/>
      <c r="Y193" s="57"/>
      <c r="Z193" s="58"/>
      <c r="AA193" s="57"/>
      <c r="AB193" s="58"/>
      <c r="AC193" s="57"/>
      <c r="AD193" s="81" t="s">
        <v>810</v>
      </c>
      <c r="AE193" s="60">
        <f>IF(W193=100%,2,0)</f>
        <v>2</v>
      </c>
      <c r="AF193" s="60">
        <f>IF(N193&lt;$AG$8,0,1)</f>
        <v>0</v>
      </c>
      <c r="AG193" s="61" t="str">
        <f t="shared" si="7"/>
        <v>CUMPLIDA</v>
      </c>
      <c r="AH193" s="61" t="str">
        <f t="shared" si="8"/>
        <v>CUMPLIDA</v>
      </c>
      <c r="AI193" s="78" t="s">
        <v>84</v>
      </c>
      <c r="AJ193" s="80"/>
      <c r="AK193" s="82">
        <v>42185</v>
      </c>
      <c r="AL193" s="83" t="s">
        <v>155</v>
      </c>
      <c r="AM193" s="58"/>
      <c r="AN193" s="58"/>
      <c r="AO193" s="85" t="s">
        <v>72</v>
      </c>
      <c r="AP193" s="86" t="s">
        <v>1332</v>
      </c>
      <c r="AQ193" s="67" t="s">
        <v>102</v>
      </c>
      <c r="AR193" s="86" t="s">
        <v>88</v>
      </c>
      <c r="AS193" s="87" t="s">
        <v>89</v>
      </c>
      <c r="AT193" s="88" t="s">
        <v>132</v>
      </c>
      <c r="AU193" s="83" t="s">
        <v>142</v>
      </c>
      <c r="AV193" s="83" t="s">
        <v>1333</v>
      </c>
      <c r="AW193" s="87" t="s">
        <v>74</v>
      </c>
    </row>
    <row r="194" spans="1:49" s="96" customFormat="1" ht="187.15" customHeight="1" x14ac:dyDescent="0.25">
      <c r="A194" s="69">
        <v>587</v>
      </c>
      <c r="B194" s="69">
        <v>163</v>
      </c>
      <c r="C194" s="42"/>
      <c r="D194" s="43"/>
      <c r="E194" s="115" t="s">
        <v>1334</v>
      </c>
      <c r="F194" s="169" t="s">
        <v>1335</v>
      </c>
      <c r="G194" s="169" t="s">
        <v>1336</v>
      </c>
      <c r="H194" s="169" t="s">
        <v>1337</v>
      </c>
      <c r="I194" s="72" t="s">
        <v>816</v>
      </c>
      <c r="J194" s="84" t="s">
        <v>1338</v>
      </c>
      <c r="K194" s="84" t="s">
        <v>1338</v>
      </c>
      <c r="L194" s="83">
        <v>7</v>
      </c>
      <c r="M194" s="75">
        <v>41699</v>
      </c>
      <c r="N194" s="75">
        <v>42735</v>
      </c>
      <c r="O194" s="76" t="s">
        <v>1324</v>
      </c>
      <c r="P194" s="173" t="s">
        <v>1325</v>
      </c>
      <c r="Q194" s="134" t="s">
        <v>152</v>
      </c>
      <c r="R194" s="134" t="s">
        <v>152</v>
      </c>
      <c r="S194" s="134" t="s">
        <v>280</v>
      </c>
      <c r="T194" s="91" t="s">
        <v>152</v>
      </c>
      <c r="U194" s="78" t="s">
        <v>67</v>
      </c>
      <c r="V194" s="92">
        <v>7</v>
      </c>
      <c r="W194" s="80">
        <f t="shared" si="9"/>
        <v>1</v>
      </c>
      <c r="X194" s="57"/>
      <c r="Y194" s="57"/>
      <c r="Z194" s="58"/>
      <c r="AA194" s="57"/>
      <c r="AB194" s="58"/>
      <c r="AC194" s="57"/>
      <c r="AD194" s="81" t="s">
        <v>810</v>
      </c>
      <c r="AE194" s="60">
        <f>IF(W194=100%,2,0)</f>
        <v>2</v>
      </c>
      <c r="AF194" s="60">
        <f>IF(N194&lt;$AG$8,0,1)</f>
        <v>0</v>
      </c>
      <c r="AG194" s="61" t="str">
        <f t="shared" si="7"/>
        <v>CUMPLIDA</v>
      </c>
      <c r="AH194" s="61" t="str">
        <f t="shared" si="8"/>
        <v>CUMPLIDA</v>
      </c>
      <c r="AI194" s="78" t="s">
        <v>67</v>
      </c>
      <c r="AJ194" s="80"/>
      <c r="AK194" s="82">
        <v>42185</v>
      </c>
      <c r="AL194" s="83" t="s">
        <v>155</v>
      </c>
      <c r="AM194" s="58"/>
      <c r="AN194" s="58"/>
      <c r="AO194" s="85" t="s">
        <v>72</v>
      </c>
      <c r="AP194" s="86" t="s">
        <v>1339</v>
      </c>
      <c r="AQ194" s="67" t="s">
        <v>102</v>
      </c>
      <c r="AR194" s="86" t="s">
        <v>88</v>
      </c>
      <c r="AS194" s="87" t="s">
        <v>89</v>
      </c>
      <c r="AT194" s="88" t="s">
        <v>132</v>
      </c>
      <c r="AU194" s="83" t="s">
        <v>142</v>
      </c>
      <c r="AV194" s="83" t="s">
        <v>662</v>
      </c>
      <c r="AW194" s="87" t="s">
        <v>74</v>
      </c>
    </row>
    <row r="195" spans="1:49" s="96" customFormat="1" ht="409.5" customHeight="1" x14ac:dyDescent="0.25">
      <c r="A195" s="69">
        <v>589</v>
      </c>
      <c r="B195" s="69">
        <v>165</v>
      </c>
      <c r="C195" s="42"/>
      <c r="D195" s="43"/>
      <c r="E195" s="172" t="s">
        <v>1340</v>
      </c>
      <c r="F195" s="115" t="s">
        <v>1341</v>
      </c>
      <c r="G195" s="115" t="s">
        <v>1342</v>
      </c>
      <c r="H195" s="72" t="s">
        <v>147</v>
      </c>
      <c r="I195" s="72" t="s">
        <v>148</v>
      </c>
      <c r="J195" s="202" t="s">
        <v>1343</v>
      </c>
      <c r="K195" s="202" t="s">
        <v>1343</v>
      </c>
      <c r="L195" s="83">
        <v>6</v>
      </c>
      <c r="M195" s="75">
        <v>41640</v>
      </c>
      <c r="N195" s="75">
        <v>42916</v>
      </c>
      <c r="O195" s="76" t="s">
        <v>1324</v>
      </c>
      <c r="P195" s="173" t="s">
        <v>1325</v>
      </c>
      <c r="Q195" s="134" t="s">
        <v>152</v>
      </c>
      <c r="R195" s="77" t="s">
        <v>153</v>
      </c>
      <c r="S195" s="77" t="s">
        <v>339</v>
      </c>
      <c r="T195" s="77" t="s">
        <v>83</v>
      </c>
      <c r="U195" s="78" t="s">
        <v>571</v>
      </c>
      <c r="V195" s="92">
        <v>5</v>
      </c>
      <c r="W195" s="80">
        <f t="shared" si="9"/>
        <v>0.83333333333333337</v>
      </c>
      <c r="X195" s="57" t="s">
        <v>295</v>
      </c>
      <c r="Y195" s="57"/>
      <c r="Z195" s="83" t="s">
        <v>1344</v>
      </c>
      <c r="AA195" s="57"/>
      <c r="AB195" s="83"/>
      <c r="AC195" s="57"/>
      <c r="AD195" s="81" t="s">
        <v>810</v>
      </c>
      <c r="AE195" s="60">
        <f>IF(W195=100%,2,0)</f>
        <v>0</v>
      </c>
      <c r="AF195" s="60">
        <f>IF(N195&lt;$AG$8,0,1)</f>
        <v>1</v>
      </c>
      <c r="AG195" s="61" t="str">
        <f t="shared" si="7"/>
        <v>EN TERMINO</v>
      </c>
      <c r="AH195" s="61" t="str">
        <f t="shared" si="8"/>
        <v>EN TERMINO</v>
      </c>
      <c r="AI195" s="77" t="s">
        <v>123</v>
      </c>
      <c r="AJ195" s="80"/>
      <c r="AK195" s="82">
        <v>42185</v>
      </c>
      <c r="AL195" s="83" t="s">
        <v>155</v>
      </c>
      <c r="AM195" s="58"/>
      <c r="AN195" s="58"/>
      <c r="AO195" s="85" t="s">
        <v>72</v>
      </c>
      <c r="AP195" s="86" t="s">
        <v>1345</v>
      </c>
      <c r="AQ195" s="67" t="s">
        <v>102</v>
      </c>
      <c r="AR195" s="86" t="s">
        <v>620</v>
      </c>
      <c r="AS195" s="83" t="s">
        <v>89</v>
      </c>
      <c r="AT195" s="99" t="s">
        <v>90</v>
      </c>
      <c r="AU195" s="83" t="s">
        <v>142</v>
      </c>
      <c r="AV195" s="83" t="s">
        <v>662</v>
      </c>
      <c r="AW195" s="87" t="s">
        <v>74</v>
      </c>
    </row>
    <row r="196" spans="1:49" s="23" customFormat="1" ht="331.15" customHeight="1" x14ac:dyDescent="0.25">
      <c r="A196" s="69">
        <v>590</v>
      </c>
      <c r="B196" s="69">
        <v>166</v>
      </c>
      <c r="C196" s="42"/>
      <c r="D196" s="43"/>
      <c r="E196" s="115" t="s">
        <v>1346</v>
      </c>
      <c r="F196" s="115" t="s">
        <v>1347</v>
      </c>
      <c r="G196" s="115" t="s">
        <v>1348</v>
      </c>
      <c r="H196" s="115" t="s">
        <v>1349</v>
      </c>
      <c r="I196" s="115" t="s">
        <v>1350</v>
      </c>
      <c r="J196" s="84" t="s">
        <v>1351</v>
      </c>
      <c r="K196" s="84" t="s">
        <v>1351</v>
      </c>
      <c r="L196" s="203">
        <v>7</v>
      </c>
      <c r="M196" s="75">
        <v>41671</v>
      </c>
      <c r="N196" s="75">
        <v>42704</v>
      </c>
      <c r="O196" s="76" t="s">
        <v>329</v>
      </c>
      <c r="P196" s="77" t="s">
        <v>330</v>
      </c>
      <c r="Q196" s="134" t="s">
        <v>65</v>
      </c>
      <c r="R196" s="77" t="s">
        <v>81</v>
      </c>
      <c r="S196" s="77" t="s">
        <v>82</v>
      </c>
      <c r="T196" s="77" t="s">
        <v>83</v>
      </c>
      <c r="U196" s="78" t="s">
        <v>164</v>
      </c>
      <c r="V196" s="92">
        <v>7</v>
      </c>
      <c r="W196" s="80">
        <f t="shared" si="9"/>
        <v>1</v>
      </c>
      <c r="X196" s="57" t="s">
        <v>1352</v>
      </c>
      <c r="Y196" s="57" t="s">
        <v>102</v>
      </c>
      <c r="Z196" s="83" t="s">
        <v>1353</v>
      </c>
      <c r="AA196" s="57" t="s">
        <v>1354</v>
      </c>
      <c r="AB196" s="83"/>
      <c r="AC196" s="57"/>
      <c r="AD196" s="81" t="s">
        <v>810</v>
      </c>
      <c r="AE196" s="60">
        <f>IF(W196=100%,2,0)</f>
        <v>2</v>
      </c>
      <c r="AF196" s="60">
        <f>IF(N196&lt;$AG$8,0,1)</f>
        <v>0</v>
      </c>
      <c r="AG196" s="61" t="str">
        <f t="shared" si="7"/>
        <v>CUMPLIDA</v>
      </c>
      <c r="AH196" s="61" t="str">
        <f t="shared" si="8"/>
        <v>CUMPLIDA</v>
      </c>
      <c r="AI196" s="78" t="s">
        <v>165</v>
      </c>
      <c r="AJ196" s="80"/>
      <c r="AK196" s="82">
        <v>42004</v>
      </c>
      <c r="AL196" s="83" t="s">
        <v>118</v>
      </c>
      <c r="AM196" s="85" t="s">
        <v>194</v>
      </c>
      <c r="AN196" s="84" t="s">
        <v>1355</v>
      </c>
      <c r="AO196" s="85" t="s">
        <v>72</v>
      </c>
      <c r="AP196" s="86" t="s">
        <v>1356</v>
      </c>
      <c r="AQ196" s="67" t="s">
        <v>102</v>
      </c>
      <c r="AR196" s="86" t="s">
        <v>620</v>
      </c>
      <c r="AS196" s="87" t="s">
        <v>89</v>
      </c>
      <c r="AT196" s="88" t="s">
        <v>90</v>
      </c>
      <c r="AU196" s="83" t="s">
        <v>91</v>
      </c>
      <c r="AV196" s="83" t="s">
        <v>91</v>
      </c>
      <c r="AW196" s="87" t="s">
        <v>74</v>
      </c>
    </row>
    <row r="197" spans="1:49" s="96" customFormat="1" ht="288" hidden="1" customHeight="1" x14ac:dyDescent="0.25">
      <c r="A197" s="42">
        <v>591</v>
      </c>
      <c r="B197" s="42">
        <v>167</v>
      </c>
      <c r="C197" s="42"/>
      <c r="D197" s="43"/>
      <c r="E197" s="122" t="s">
        <v>1357</v>
      </c>
      <c r="F197" s="122" t="s">
        <v>1358</v>
      </c>
      <c r="G197" s="122" t="s">
        <v>1348</v>
      </c>
      <c r="H197" s="136" t="s">
        <v>159</v>
      </c>
      <c r="I197" s="136"/>
      <c r="J197" s="65" t="s">
        <v>1359</v>
      </c>
      <c r="K197" s="65" t="s">
        <v>1359</v>
      </c>
      <c r="L197" s="63">
        <v>3</v>
      </c>
      <c r="M197" s="49">
        <v>41791</v>
      </c>
      <c r="N197" s="49">
        <v>42185</v>
      </c>
      <c r="O197" s="50" t="s">
        <v>329</v>
      </c>
      <c r="P197" s="51" t="s">
        <v>330</v>
      </c>
      <c r="Q197" s="97" t="s">
        <v>65</v>
      </c>
      <c r="R197" s="51" t="s">
        <v>81</v>
      </c>
      <c r="S197" s="51" t="s">
        <v>82</v>
      </c>
      <c r="T197" s="51" t="s">
        <v>83</v>
      </c>
      <c r="U197" s="53" t="s">
        <v>164</v>
      </c>
      <c r="V197" s="93">
        <v>3</v>
      </c>
      <c r="W197" s="55">
        <f t="shared" si="9"/>
        <v>1</v>
      </c>
      <c r="X197" s="57" t="s">
        <v>295</v>
      </c>
      <c r="Y197" s="57" t="s">
        <v>102</v>
      </c>
      <c r="Z197" s="83" t="s">
        <v>1353</v>
      </c>
      <c r="AA197" s="57" t="s">
        <v>1354</v>
      </c>
      <c r="AB197" s="83"/>
      <c r="AC197" s="57"/>
      <c r="AD197" s="59" t="s">
        <v>810</v>
      </c>
      <c r="AE197" s="60">
        <f>IF(W197=100%,2,0)</f>
        <v>2</v>
      </c>
      <c r="AF197" s="60">
        <f>IF(N197&lt;$AG$8,0,1)</f>
        <v>0</v>
      </c>
      <c r="AG197" s="61" t="str">
        <f t="shared" si="7"/>
        <v>CUMPLIDA</v>
      </c>
      <c r="AH197" s="61" t="str">
        <f t="shared" si="8"/>
        <v>CUMPLIDA</v>
      </c>
      <c r="AI197" s="53" t="s">
        <v>165</v>
      </c>
      <c r="AJ197" s="55" t="s">
        <v>109</v>
      </c>
      <c r="AK197" s="62">
        <v>42185</v>
      </c>
      <c r="AL197" s="63" t="s">
        <v>70</v>
      </c>
      <c r="AM197" s="64"/>
      <c r="AN197" s="64"/>
      <c r="AO197" s="66"/>
      <c r="AP197" s="67"/>
      <c r="AQ197" s="67"/>
      <c r="AR197" s="67"/>
      <c r="AS197" s="68" t="s">
        <v>73</v>
      </c>
      <c r="AT197" s="68"/>
      <c r="AU197" s="94"/>
      <c r="AV197" s="95"/>
      <c r="AW197" s="23" t="s">
        <v>74</v>
      </c>
    </row>
    <row r="198" spans="1:49" s="96" customFormat="1" ht="316.89999999999998" hidden="1" customHeight="1" x14ac:dyDescent="0.25">
      <c r="A198" s="42">
        <v>592</v>
      </c>
      <c r="B198" s="42">
        <v>168</v>
      </c>
      <c r="C198" s="42"/>
      <c r="D198" s="43"/>
      <c r="E198" s="122" t="s">
        <v>1360</v>
      </c>
      <c r="F198" s="122" t="s">
        <v>1361</v>
      </c>
      <c r="G198" s="122" t="s">
        <v>1362</v>
      </c>
      <c r="H198" s="47" t="s">
        <v>159</v>
      </c>
      <c r="I198" s="44" t="s">
        <v>160</v>
      </c>
      <c r="J198" s="46" t="s">
        <v>1363</v>
      </c>
      <c r="K198" s="46" t="s">
        <v>1363</v>
      </c>
      <c r="L198" s="48">
        <v>3</v>
      </c>
      <c r="M198" s="49">
        <v>41791</v>
      </c>
      <c r="N198" s="49">
        <v>42185</v>
      </c>
      <c r="O198" s="50" t="s">
        <v>329</v>
      </c>
      <c r="P198" s="51" t="s">
        <v>330</v>
      </c>
      <c r="Q198" s="97" t="s">
        <v>65</v>
      </c>
      <c r="R198" s="97" t="s">
        <v>1364</v>
      </c>
      <c r="S198" s="97" t="s">
        <v>1035</v>
      </c>
      <c r="T198" s="51" t="s">
        <v>83</v>
      </c>
      <c r="U198" s="53" t="s">
        <v>164</v>
      </c>
      <c r="V198" s="93">
        <v>3</v>
      </c>
      <c r="W198" s="55">
        <f t="shared" si="9"/>
        <v>1</v>
      </c>
      <c r="X198" s="57" t="s">
        <v>295</v>
      </c>
      <c r="Y198" s="57" t="s">
        <v>102</v>
      </c>
      <c r="Z198" s="83" t="s">
        <v>1353</v>
      </c>
      <c r="AA198" s="57" t="s">
        <v>1354</v>
      </c>
      <c r="AB198" s="83"/>
      <c r="AC198" s="57"/>
      <c r="AD198" s="59" t="s">
        <v>810</v>
      </c>
      <c r="AE198" s="60">
        <f>IF(W198=100%,2,0)</f>
        <v>2</v>
      </c>
      <c r="AF198" s="60">
        <f>IF(N198&lt;$AG$8,0,1)</f>
        <v>0</v>
      </c>
      <c r="AG198" s="61" t="str">
        <f t="shared" si="7"/>
        <v>CUMPLIDA</v>
      </c>
      <c r="AH198" s="61" t="str">
        <f t="shared" si="8"/>
        <v>CUMPLIDA</v>
      </c>
      <c r="AI198" s="53" t="s">
        <v>165</v>
      </c>
      <c r="AJ198" s="55" t="s">
        <v>109</v>
      </c>
      <c r="AK198" s="62">
        <v>42185</v>
      </c>
      <c r="AL198" s="63" t="s">
        <v>70</v>
      </c>
      <c r="AM198" s="64"/>
      <c r="AN198" s="64"/>
      <c r="AO198" s="66"/>
      <c r="AP198" s="67"/>
      <c r="AQ198" s="67"/>
      <c r="AR198" s="67"/>
      <c r="AS198" s="68" t="s">
        <v>73</v>
      </c>
      <c r="AT198" s="68"/>
      <c r="AU198" s="63"/>
      <c r="AV198" s="68"/>
      <c r="AW198" s="23" t="s">
        <v>74</v>
      </c>
    </row>
    <row r="199" spans="1:49" s="23" customFormat="1" ht="409.5" customHeight="1" x14ac:dyDescent="0.25">
      <c r="A199" s="69">
        <v>594</v>
      </c>
      <c r="B199" s="69">
        <v>170</v>
      </c>
      <c r="C199" s="42"/>
      <c r="D199" s="43"/>
      <c r="E199" s="115" t="s">
        <v>1365</v>
      </c>
      <c r="F199" s="115" t="s">
        <v>1366</v>
      </c>
      <c r="G199" s="115" t="s">
        <v>1367</v>
      </c>
      <c r="H199" s="115" t="s">
        <v>1368</v>
      </c>
      <c r="I199" s="115" t="s">
        <v>1369</v>
      </c>
      <c r="J199" s="204" t="s">
        <v>1370</v>
      </c>
      <c r="K199" s="204" t="s">
        <v>1370</v>
      </c>
      <c r="L199" s="83">
        <v>8</v>
      </c>
      <c r="M199" s="75">
        <v>41673</v>
      </c>
      <c r="N199" s="75">
        <v>42704</v>
      </c>
      <c r="O199" s="76" t="s">
        <v>329</v>
      </c>
      <c r="P199" s="77" t="s">
        <v>330</v>
      </c>
      <c r="Q199" s="134" t="s">
        <v>65</v>
      </c>
      <c r="R199" s="77" t="s">
        <v>81</v>
      </c>
      <c r="S199" s="77" t="s">
        <v>82</v>
      </c>
      <c r="T199" s="77" t="s">
        <v>83</v>
      </c>
      <c r="U199" s="78" t="s">
        <v>164</v>
      </c>
      <c r="V199" s="92">
        <v>8</v>
      </c>
      <c r="W199" s="80">
        <f t="shared" si="9"/>
        <v>1</v>
      </c>
      <c r="X199" s="57" t="s">
        <v>295</v>
      </c>
      <c r="Y199" s="57" t="s">
        <v>102</v>
      </c>
      <c r="Z199" s="83" t="s">
        <v>1371</v>
      </c>
      <c r="AA199" s="57" t="s">
        <v>1372</v>
      </c>
      <c r="AB199" s="83" t="s">
        <v>1373</v>
      </c>
      <c r="AC199" s="87" t="s">
        <v>1374</v>
      </c>
      <c r="AD199" s="81" t="s">
        <v>810</v>
      </c>
      <c r="AE199" s="60">
        <f>IF(W199=100%,2,0)</f>
        <v>2</v>
      </c>
      <c r="AF199" s="60">
        <f>IF(N199&lt;$AG$8,0,1)</f>
        <v>0</v>
      </c>
      <c r="AG199" s="61" t="str">
        <f t="shared" si="7"/>
        <v>CUMPLIDA</v>
      </c>
      <c r="AH199" s="61" t="str">
        <f t="shared" si="8"/>
        <v>CUMPLIDA</v>
      </c>
      <c r="AI199" s="78" t="s">
        <v>165</v>
      </c>
      <c r="AJ199" s="80"/>
      <c r="AK199" s="82">
        <v>42185</v>
      </c>
      <c r="AL199" s="83" t="s">
        <v>70</v>
      </c>
      <c r="AM199" s="58"/>
      <c r="AN199" s="84" t="s">
        <v>1375</v>
      </c>
      <c r="AO199" s="85" t="s">
        <v>72</v>
      </c>
      <c r="AP199" s="86" t="s">
        <v>1376</v>
      </c>
      <c r="AQ199" s="67" t="s">
        <v>102</v>
      </c>
      <c r="AR199" s="86" t="s">
        <v>88</v>
      </c>
      <c r="AS199" s="87" t="s">
        <v>89</v>
      </c>
      <c r="AT199" s="88" t="s">
        <v>90</v>
      </c>
      <c r="AU199" s="83" t="s">
        <v>1377</v>
      </c>
      <c r="AV199" s="83" t="s">
        <v>1378</v>
      </c>
      <c r="AW199" s="87" t="s">
        <v>74</v>
      </c>
    </row>
    <row r="200" spans="1:49" s="96" customFormat="1" ht="259.14999999999998" hidden="1" customHeight="1" x14ac:dyDescent="0.25">
      <c r="A200" s="42">
        <v>595</v>
      </c>
      <c r="B200" s="42">
        <v>171</v>
      </c>
      <c r="C200" s="42"/>
      <c r="D200" s="43"/>
      <c r="E200" s="122" t="s">
        <v>1379</v>
      </c>
      <c r="F200" s="122" t="s">
        <v>1380</v>
      </c>
      <c r="G200" s="122" t="s">
        <v>1381</v>
      </c>
      <c r="H200" s="47" t="s">
        <v>159</v>
      </c>
      <c r="I200" s="44" t="s">
        <v>160</v>
      </c>
      <c r="J200" s="46" t="s">
        <v>1382</v>
      </c>
      <c r="K200" s="46" t="s">
        <v>1382</v>
      </c>
      <c r="L200" s="63">
        <v>2</v>
      </c>
      <c r="M200" s="49">
        <v>41791</v>
      </c>
      <c r="N200" s="49">
        <v>42185</v>
      </c>
      <c r="O200" s="50" t="s">
        <v>329</v>
      </c>
      <c r="P200" s="51" t="s">
        <v>330</v>
      </c>
      <c r="Q200" s="97" t="s">
        <v>65</v>
      </c>
      <c r="R200" s="51" t="s">
        <v>81</v>
      </c>
      <c r="S200" s="51" t="s">
        <v>82</v>
      </c>
      <c r="T200" s="51" t="s">
        <v>83</v>
      </c>
      <c r="U200" s="53" t="s">
        <v>84</v>
      </c>
      <c r="V200" s="93">
        <v>2</v>
      </c>
      <c r="W200" s="55">
        <f t="shared" si="9"/>
        <v>1</v>
      </c>
      <c r="X200" s="57"/>
      <c r="Y200" s="57"/>
      <c r="Z200" s="58"/>
      <c r="AA200" s="57"/>
      <c r="AB200" s="58"/>
      <c r="AC200" s="57"/>
      <c r="AD200" s="59" t="s">
        <v>810</v>
      </c>
      <c r="AE200" s="60">
        <f>IF(W200=100%,2,0)</f>
        <v>2</v>
      </c>
      <c r="AF200" s="60">
        <f>IF(N200&lt;$AG$8,0,1)</f>
        <v>0</v>
      </c>
      <c r="AG200" s="61" t="str">
        <f t="shared" si="7"/>
        <v>CUMPLIDA</v>
      </c>
      <c r="AH200" s="61" t="str">
        <f t="shared" si="8"/>
        <v>CUMPLIDA</v>
      </c>
      <c r="AI200" s="53" t="s">
        <v>84</v>
      </c>
      <c r="AJ200" s="55" t="s">
        <v>109</v>
      </c>
      <c r="AK200" s="62">
        <v>42185</v>
      </c>
      <c r="AL200" s="63" t="s">
        <v>70</v>
      </c>
      <c r="AM200" s="64"/>
      <c r="AN200" s="64"/>
      <c r="AO200" s="66"/>
      <c r="AP200" s="67"/>
      <c r="AQ200" s="67"/>
      <c r="AR200" s="67"/>
      <c r="AS200" s="68" t="s">
        <v>73</v>
      </c>
      <c r="AT200" s="68"/>
      <c r="AU200" s="94"/>
      <c r="AV200" s="95"/>
      <c r="AW200" s="23" t="s">
        <v>74</v>
      </c>
    </row>
    <row r="201" spans="1:49" s="96" customFormat="1" ht="172.9" hidden="1" customHeight="1" x14ac:dyDescent="0.25">
      <c r="A201" s="42">
        <v>597</v>
      </c>
      <c r="B201" s="42">
        <v>173</v>
      </c>
      <c r="C201" s="42"/>
      <c r="D201" s="43"/>
      <c r="E201" s="122" t="s">
        <v>1383</v>
      </c>
      <c r="F201" s="122" t="s">
        <v>1384</v>
      </c>
      <c r="G201" s="122" t="s">
        <v>1385</v>
      </c>
      <c r="H201" s="176" t="s">
        <v>1386</v>
      </c>
      <c r="I201" s="176" t="s">
        <v>1387</v>
      </c>
      <c r="J201" s="177" t="s">
        <v>1388</v>
      </c>
      <c r="K201" s="177" t="s">
        <v>1389</v>
      </c>
      <c r="L201" s="178">
        <v>8</v>
      </c>
      <c r="M201" s="49">
        <v>41640</v>
      </c>
      <c r="N201" s="49">
        <v>42185</v>
      </c>
      <c r="O201" s="50" t="s">
        <v>329</v>
      </c>
      <c r="P201" s="51" t="s">
        <v>330</v>
      </c>
      <c r="Q201" s="97" t="s">
        <v>65</v>
      </c>
      <c r="R201" s="51" t="s">
        <v>81</v>
      </c>
      <c r="S201" s="51" t="s">
        <v>82</v>
      </c>
      <c r="T201" s="51" t="s">
        <v>83</v>
      </c>
      <c r="U201" s="53" t="s">
        <v>84</v>
      </c>
      <c r="V201" s="93">
        <v>8</v>
      </c>
      <c r="W201" s="55">
        <f t="shared" si="9"/>
        <v>1</v>
      </c>
      <c r="X201" s="57"/>
      <c r="Y201" s="57"/>
      <c r="Z201" s="58"/>
      <c r="AA201" s="57"/>
      <c r="AB201" s="58"/>
      <c r="AC201" s="57"/>
      <c r="AD201" s="59" t="s">
        <v>810</v>
      </c>
      <c r="AE201" s="60">
        <f>IF(W201=100%,2,0)</f>
        <v>2</v>
      </c>
      <c r="AF201" s="60">
        <f>IF(N201&lt;$AG$8,0,1)</f>
        <v>0</v>
      </c>
      <c r="AG201" s="61" t="str">
        <f t="shared" si="7"/>
        <v>CUMPLIDA</v>
      </c>
      <c r="AH201" s="61" t="str">
        <f t="shared" si="8"/>
        <v>CUMPLIDA</v>
      </c>
      <c r="AI201" s="53" t="s">
        <v>84</v>
      </c>
      <c r="AJ201" s="55" t="s">
        <v>109</v>
      </c>
      <c r="AK201" s="62">
        <v>42185</v>
      </c>
      <c r="AL201" s="63" t="s">
        <v>70</v>
      </c>
      <c r="AM201" s="64"/>
      <c r="AN201" s="64"/>
      <c r="AO201" s="66"/>
      <c r="AP201" s="67"/>
      <c r="AQ201" s="67"/>
      <c r="AR201" s="67"/>
      <c r="AS201" s="68" t="s">
        <v>73</v>
      </c>
      <c r="AT201" s="68"/>
      <c r="AU201" s="63"/>
      <c r="AV201" s="68"/>
      <c r="AW201" s="23" t="s">
        <v>74</v>
      </c>
    </row>
    <row r="202" spans="1:49" s="96" customFormat="1" ht="91.5" hidden="1" customHeight="1" x14ac:dyDescent="0.25">
      <c r="A202" s="42">
        <v>599</v>
      </c>
      <c r="B202" s="42">
        <v>175</v>
      </c>
      <c r="C202" s="42"/>
      <c r="D202" s="43"/>
      <c r="E202" s="122" t="s">
        <v>1390</v>
      </c>
      <c r="F202" s="122" t="s">
        <v>1385</v>
      </c>
      <c r="G202" s="122" t="s">
        <v>1391</v>
      </c>
      <c r="H202" s="176" t="s">
        <v>865</v>
      </c>
      <c r="I202" s="176" t="s">
        <v>866</v>
      </c>
      <c r="J202" s="65" t="s">
        <v>1392</v>
      </c>
      <c r="K202" s="65" t="s">
        <v>1392</v>
      </c>
      <c r="L202" s="178">
        <v>6</v>
      </c>
      <c r="M202" s="49">
        <v>41640</v>
      </c>
      <c r="N202" s="49">
        <v>42185</v>
      </c>
      <c r="O202" s="50" t="s">
        <v>329</v>
      </c>
      <c r="P202" s="51" t="s">
        <v>330</v>
      </c>
      <c r="Q202" s="97" t="s">
        <v>65</v>
      </c>
      <c r="R202" s="51" t="s">
        <v>81</v>
      </c>
      <c r="S202" s="51" t="s">
        <v>82</v>
      </c>
      <c r="T202" s="51" t="s">
        <v>83</v>
      </c>
      <c r="U202" s="53" t="s">
        <v>84</v>
      </c>
      <c r="V202" s="93">
        <v>6</v>
      </c>
      <c r="W202" s="55">
        <f t="shared" si="9"/>
        <v>1</v>
      </c>
      <c r="X202" s="57"/>
      <c r="Y202" s="57"/>
      <c r="Z202" s="58"/>
      <c r="AA202" s="57"/>
      <c r="AB202" s="58"/>
      <c r="AC202" s="57"/>
      <c r="AD202" s="59" t="s">
        <v>810</v>
      </c>
      <c r="AE202" s="60">
        <f>IF(W202=100%,2,0)</f>
        <v>2</v>
      </c>
      <c r="AF202" s="60">
        <f>IF(N202&lt;$AG$8,0,1)</f>
        <v>0</v>
      </c>
      <c r="AG202" s="61" t="str">
        <f t="shared" si="7"/>
        <v>CUMPLIDA</v>
      </c>
      <c r="AH202" s="61" t="str">
        <f t="shared" si="8"/>
        <v>CUMPLIDA</v>
      </c>
      <c r="AI202" s="53" t="s">
        <v>84</v>
      </c>
      <c r="AJ202" s="55" t="s">
        <v>109</v>
      </c>
      <c r="AK202" s="62">
        <v>42185</v>
      </c>
      <c r="AL202" s="63" t="s">
        <v>70</v>
      </c>
      <c r="AM202" s="64"/>
      <c r="AN202" s="64"/>
      <c r="AO202" s="66"/>
      <c r="AP202" s="67"/>
      <c r="AQ202" s="67"/>
      <c r="AR202" s="67"/>
      <c r="AS202" s="68" t="s">
        <v>73</v>
      </c>
      <c r="AT202" s="68"/>
      <c r="AU202" s="63"/>
      <c r="AV202" s="68"/>
      <c r="AW202" s="23" t="s">
        <v>74</v>
      </c>
    </row>
    <row r="203" spans="1:49" s="96" customFormat="1" ht="100.9" customHeight="1" x14ac:dyDescent="0.25">
      <c r="A203" s="69">
        <v>602</v>
      </c>
      <c r="B203" s="69">
        <v>178</v>
      </c>
      <c r="C203" s="42"/>
      <c r="D203" s="43"/>
      <c r="E203" s="115" t="s">
        <v>1393</v>
      </c>
      <c r="F203" s="115" t="s">
        <v>1394</v>
      </c>
      <c r="G203" s="115" t="s">
        <v>1395</v>
      </c>
      <c r="H203" s="115" t="s">
        <v>1396</v>
      </c>
      <c r="I203" s="115" t="s">
        <v>1397</v>
      </c>
      <c r="J203" s="84" t="s">
        <v>1398</v>
      </c>
      <c r="K203" s="84" t="s">
        <v>1398</v>
      </c>
      <c r="L203" s="83">
        <v>5</v>
      </c>
      <c r="M203" s="75">
        <v>41671</v>
      </c>
      <c r="N203" s="75">
        <v>42582</v>
      </c>
      <c r="O203" s="76" t="s">
        <v>329</v>
      </c>
      <c r="P203" s="77" t="s">
        <v>330</v>
      </c>
      <c r="Q203" s="134" t="s">
        <v>65</v>
      </c>
      <c r="R203" s="77" t="s">
        <v>81</v>
      </c>
      <c r="S203" s="77" t="s">
        <v>82</v>
      </c>
      <c r="T203" s="77" t="s">
        <v>83</v>
      </c>
      <c r="U203" s="78" t="s">
        <v>571</v>
      </c>
      <c r="V203" s="92">
        <v>5</v>
      </c>
      <c r="W203" s="80">
        <f t="shared" si="9"/>
        <v>1</v>
      </c>
      <c r="X203" s="57" t="s">
        <v>295</v>
      </c>
      <c r="Y203" s="57" t="s">
        <v>102</v>
      </c>
      <c r="Z203" s="83" t="s">
        <v>1399</v>
      </c>
      <c r="AA203" s="57" t="s">
        <v>1400</v>
      </c>
      <c r="AB203" s="83"/>
      <c r="AC203" s="57"/>
      <c r="AD203" s="81" t="s">
        <v>810</v>
      </c>
      <c r="AE203" s="60">
        <f>IF(W203=100%,2,0)</f>
        <v>2</v>
      </c>
      <c r="AF203" s="60">
        <f>IF(N203&lt;$AG$8,0,1)</f>
        <v>0</v>
      </c>
      <c r="AG203" s="61" t="str">
        <f t="shared" ref="AG203:AG266" si="10">IF(AE203+AF203&gt;1,"CUMPLIDA",IF(AF203=1,"EN TERMINO","VENCIDA"))</f>
        <v>CUMPLIDA</v>
      </c>
      <c r="AH203" s="61" t="str">
        <f t="shared" ref="AH203:AH266" si="11">IF(AG203="CUMPLIDA","CUMPLIDA",IF(AG203="EN TERMINO","EN TERMINO","VENCIDA"))</f>
        <v>CUMPLIDA</v>
      </c>
      <c r="AI203" s="77" t="s">
        <v>123</v>
      </c>
      <c r="AJ203" s="80"/>
      <c r="AK203" s="82">
        <v>42185</v>
      </c>
      <c r="AL203" s="83" t="s">
        <v>70</v>
      </c>
      <c r="AM203" s="58"/>
      <c r="AN203" s="58"/>
      <c r="AO203" s="85" t="s">
        <v>72</v>
      </c>
      <c r="AP203" s="86" t="s">
        <v>1401</v>
      </c>
      <c r="AQ203" s="67" t="s">
        <v>102</v>
      </c>
      <c r="AR203" s="86" t="s">
        <v>88</v>
      </c>
      <c r="AS203" s="83" t="s">
        <v>89</v>
      </c>
      <c r="AT203" s="99" t="s">
        <v>90</v>
      </c>
      <c r="AU203" s="83" t="s">
        <v>142</v>
      </c>
      <c r="AV203" s="83" t="s">
        <v>1402</v>
      </c>
      <c r="AW203" s="87" t="s">
        <v>74</v>
      </c>
    </row>
    <row r="204" spans="1:49" s="23" customFormat="1" ht="176.25" customHeight="1" x14ac:dyDescent="0.25">
      <c r="A204" s="69">
        <v>605</v>
      </c>
      <c r="B204" s="69">
        <v>181</v>
      </c>
      <c r="C204" s="42"/>
      <c r="D204" s="43"/>
      <c r="E204" s="115" t="s">
        <v>1403</v>
      </c>
      <c r="F204" s="115" t="s">
        <v>1404</v>
      </c>
      <c r="G204" s="115" t="s">
        <v>1405</v>
      </c>
      <c r="H204" s="115" t="s">
        <v>1406</v>
      </c>
      <c r="I204" s="115" t="s">
        <v>1407</v>
      </c>
      <c r="J204" s="84" t="s">
        <v>1408</v>
      </c>
      <c r="K204" s="84" t="s">
        <v>1409</v>
      </c>
      <c r="L204" s="83">
        <v>7</v>
      </c>
      <c r="M204" s="75">
        <v>41671</v>
      </c>
      <c r="N204" s="75">
        <v>42916</v>
      </c>
      <c r="O204" s="76" t="s">
        <v>329</v>
      </c>
      <c r="P204" s="77" t="s">
        <v>330</v>
      </c>
      <c r="Q204" s="134" t="s">
        <v>65</v>
      </c>
      <c r="R204" s="134" t="s">
        <v>172</v>
      </c>
      <c r="S204" s="134" t="s">
        <v>173</v>
      </c>
      <c r="T204" s="77" t="s">
        <v>83</v>
      </c>
      <c r="U204" s="78" t="s">
        <v>84</v>
      </c>
      <c r="V204" s="92">
        <v>4</v>
      </c>
      <c r="W204" s="80">
        <f t="shared" si="9"/>
        <v>0.5714285714285714</v>
      </c>
      <c r="X204" s="57"/>
      <c r="Y204" s="57"/>
      <c r="Z204" s="58"/>
      <c r="AA204" s="57"/>
      <c r="AB204" s="58"/>
      <c r="AC204" s="57"/>
      <c r="AD204" s="81" t="s">
        <v>810</v>
      </c>
      <c r="AE204" s="60">
        <f>IF(W204=100%,2,0)</f>
        <v>0</v>
      </c>
      <c r="AF204" s="60">
        <f>IF(N204&lt;$AG$8,0,1)</f>
        <v>1</v>
      </c>
      <c r="AG204" s="61" t="str">
        <f t="shared" si="10"/>
        <v>EN TERMINO</v>
      </c>
      <c r="AH204" s="61" t="str">
        <f t="shared" si="11"/>
        <v>EN TERMINO</v>
      </c>
      <c r="AI204" s="78" t="s">
        <v>84</v>
      </c>
      <c r="AJ204" s="80"/>
      <c r="AK204" s="82">
        <v>42004</v>
      </c>
      <c r="AL204" s="83" t="s">
        <v>118</v>
      </c>
      <c r="AM204" s="85"/>
      <c r="AN204" s="84" t="s">
        <v>1410</v>
      </c>
      <c r="AO204" s="85" t="s">
        <v>72</v>
      </c>
      <c r="AP204" s="67"/>
      <c r="AQ204" s="67"/>
      <c r="AR204" s="67"/>
      <c r="AS204" s="87" t="s">
        <v>89</v>
      </c>
      <c r="AT204" s="88" t="s">
        <v>90</v>
      </c>
      <c r="AU204" s="83" t="s">
        <v>103</v>
      </c>
      <c r="AV204" s="83" t="s">
        <v>271</v>
      </c>
      <c r="AW204" s="87" t="s">
        <v>74</v>
      </c>
    </row>
    <row r="205" spans="1:49" s="23" customFormat="1" ht="115.15" hidden="1" customHeight="1" x14ac:dyDescent="0.25">
      <c r="A205" s="42">
        <v>609</v>
      </c>
      <c r="B205" s="42">
        <v>185</v>
      </c>
      <c r="C205" s="42"/>
      <c r="D205" s="43"/>
      <c r="E205" s="122" t="s">
        <v>1411</v>
      </c>
      <c r="F205" s="122" t="s">
        <v>1412</v>
      </c>
      <c r="G205" s="122" t="s">
        <v>1413</v>
      </c>
      <c r="H205" s="122" t="s">
        <v>1414</v>
      </c>
      <c r="I205" s="122" t="s">
        <v>1415</v>
      </c>
      <c r="J205" s="65" t="s">
        <v>1416</v>
      </c>
      <c r="K205" s="65" t="s">
        <v>1416</v>
      </c>
      <c r="L205" s="205">
        <v>4</v>
      </c>
      <c r="M205" s="49">
        <v>41671</v>
      </c>
      <c r="N205" s="49">
        <v>42582</v>
      </c>
      <c r="O205" s="50" t="s">
        <v>329</v>
      </c>
      <c r="P205" s="51" t="s">
        <v>330</v>
      </c>
      <c r="Q205" s="97" t="s">
        <v>65</v>
      </c>
      <c r="R205" s="97" t="s">
        <v>65</v>
      </c>
      <c r="S205" s="97" t="s">
        <v>99</v>
      </c>
      <c r="T205" s="52" t="s">
        <v>65</v>
      </c>
      <c r="U205" s="53" t="s">
        <v>164</v>
      </c>
      <c r="V205" s="93">
        <v>4</v>
      </c>
      <c r="W205" s="55">
        <f t="shared" si="9"/>
        <v>1</v>
      </c>
      <c r="X205" s="57" t="s">
        <v>295</v>
      </c>
      <c r="Y205" s="57" t="s">
        <v>102</v>
      </c>
      <c r="Z205" s="83" t="s">
        <v>1353</v>
      </c>
      <c r="AA205" s="57" t="s">
        <v>1354</v>
      </c>
      <c r="AB205" s="83"/>
      <c r="AC205" s="57"/>
      <c r="AD205" s="59" t="s">
        <v>810</v>
      </c>
      <c r="AE205" s="60">
        <f>IF(W205=100%,2,0)</f>
        <v>2</v>
      </c>
      <c r="AF205" s="60">
        <f>IF(N205&lt;$AG$8,0,1)</f>
        <v>0</v>
      </c>
      <c r="AG205" s="61" t="str">
        <f t="shared" si="10"/>
        <v>CUMPLIDA</v>
      </c>
      <c r="AH205" s="61" t="str">
        <f t="shared" si="11"/>
        <v>CUMPLIDA</v>
      </c>
      <c r="AI205" s="53" t="s">
        <v>165</v>
      </c>
      <c r="AJ205" s="55" t="s">
        <v>69</v>
      </c>
      <c r="AK205" s="62">
        <v>42004</v>
      </c>
      <c r="AL205" s="63" t="s">
        <v>118</v>
      </c>
      <c r="AM205" s="64"/>
      <c r="AN205" s="65" t="s">
        <v>1417</v>
      </c>
      <c r="AO205" s="66" t="s">
        <v>72</v>
      </c>
      <c r="AP205" s="67"/>
      <c r="AQ205" s="67"/>
      <c r="AR205" s="67"/>
      <c r="AS205" s="68" t="s">
        <v>73</v>
      </c>
      <c r="AT205" s="68"/>
      <c r="AU205" s="94"/>
      <c r="AV205" s="95"/>
      <c r="AW205" s="23" t="s">
        <v>74</v>
      </c>
    </row>
    <row r="206" spans="1:49" s="23" customFormat="1" ht="216" customHeight="1" x14ac:dyDescent="0.25">
      <c r="A206" s="69">
        <v>612</v>
      </c>
      <c r="B206" s="69">
        <v>188</v>
      </c>
      <c r="C206" s="42"/>
      <c r="D206" s="43"/>
      <c r="E206" s="115" t="s">
        <v>1418</v>
      </c>
      <c r="F206" s="115" t="s">
        <v>1419</v>
      </c>
      <c r="G206" s="115" t="s">
        <v>1420</v>
      </c>
      <c r="H206" s="115" t="s">
        <v>1421</v>
      </c>
      <c r="I206" s="115" t="s">
        <v>1422</v>
      </c>
      <c r="J206" s="84" t="s">
        <v>1423</v>
      </c>
      <c r="K206" s="84" t="s">
        <v>1423</v>
      </c>
      <c r="L206" s="203">
        <v>8</v>
      </c>
      <c r="M206" s="75">
        <v>41671</v>
      </c>
      <c r="N206" s="75">
        <v>42704</v>
      </c>
      <c r="O206" s="76" t="s">
        <v>329</v>
      </c>
      <c r="P206" s="77" t="s">
        <v>330</v>
      </c>
      <c r="Q206" s="134" t="s">
        <v>65</v>
      </c>
      <c r="R206" s="77" t="s">
        <v>81</v>
      </c>
      <c r="S206" s="77" t="s">
        <v>82</v>
      </c>
      <c r="T206" s="77" t="s">
        <v>83</v>
      </c>
      <c r="U206" s="78" t="s">
        <v>84</v>
      </c>
      <c r="V206" s="92">
        <v>8</v>
      </c>
      <c r="W206" s="80">
        <f t="shared" si="9"/>
        <v>1</v>
      </c>
      <c r="X206" s="57"/>
      <c r="Y206" s="57"/>
      <c r="Z206" s="58"/>
      <c r="AA206" s="57"/>
      <c r="AB206" s="58"/>
      <c r="AC206" s="57"/>
      <c r="AD206" s="81" t="s">
        <v>810</v>
      </c>
      <c r="AE206" s="60">
        <f>IF(W206=100%,2,0)</f>
        <v>2</v>
      </c>
      <c r="AF206" s="60">
        <f>IF(N206&lt;$AG$8,0,1)</f>
        <v>0</v>
      </c>
      <c r="AG206" s="61" t="str">
        <f t="shared" si="10"/>
        <v>CUMPLIDA</v>
      </c>
      <c r="AH206" s="61" t="str">
        <f t="shared" si="11"/>
        <v>CUMPLIDA</v>
      </c>
      <c r="AI206" s="78" t="s">
        <v>84</v>
      </c>
      <c r="AJ206" s="80"/>
      <c r="AK206" s="82">
        <v>42004</v>
      </c>
      <c r="AL206" s="83" t="s">
        <v>118</v>
      </c>
      <c r="AM206" s="85"/>
      <c r="AN206" s="84" t="s">
        <v>1424</v>
      </c>
      <c r="AO206" s="85" t="s">
        <v>72</v>
      </c>
      <c r="AP206" s="67"/>
      <c r="AQ206" s="67"/>
      <c r="AR206" s="67"/>
      <c r="AS206" s="87" t="s">
        <v>89</v>
      </c>
      <c r="AT206" s="88" t="s">
        <v>90</v>
      </c>
      <c r="AU206" s="83" t="s">
        <v>142</v>
      </c>
      <c r="AV206" s="83" t="s">
        <v>143</v>
      </c>
      <c r="AW206" s="87" t="s">
        <v>74</v>
      </c>
    </row>
    <row r="207" spans="1:49" s="96" customFormat="1" ht="201.6" hidden="1" customHeight="1" x14ac:dyDescent="0.25">
      <c r="A207" s="42">
        <v>613</v>
      </c>
      <c r="B207" s="42">
        <v>189</v>
      </c>
      <c r="C207" s="42"/>
      <c r="D207" s="43"/>
      <c r="E207" s="122" t="s">
        <v>1425</v>
      </c>
      <c r="F207" s="122" t="s">
        <v>1426</v>
      </c>
      <c r="G207" s="122" t="s">
        <v>1427</v>
      </c>
      <c r="H207" s="122" t="s">
        <v>159</v>
      </c>
      <c r="I207" s="122"/>
      <c r="J207" s="65" t="s">
        <v>1428</v>
      </c>
      <c r="K207" s="65" t="s">
        <v>1428</v>
      </c>
      <c r="L207" s="63">
        <v>2</v>
      </c>
      <c r="M207" s="49">
        <v>41791</v>
      </c>
      <c r="N207" s="49">
        <v>42185</v>
      </c>
      <c r="O207" s="50" t="s">
        <v>329</v>
      </c>
      <c r="P207" s="51" t="s">
        <v>330</v>
      </c>
      <c r="Q207" s="97" t="s">
        <v>65</v>
      </c>
      <c r="R207" s="51" t="s">
        <v>81</v>
      </c>
      <c r="S207" s="51" t="s">
        <v>82</v>
      </c>
      <c r="T207" s="51" t="s">
        <v>83</v>
      </c>
      <c r="U207" s="53" t="s">
        <v>164</v>
      </c>
      <c r="V207" s="93">
        <v>2</v>
      </c>
      <c r="W207" s="55">
        <f t="shared" si="9"/>
        <v>1</v>
      </c>
      <c r="X207" s="57" t="s">
        <v>295</v>
      </c>
      <c r="Y207" s="57" t="s">
        <v>102</v>
      </c>
      <c r="Z207" s="83" t="s">
        <v>1353</v>
      </c>
      <c r="AA207" s="57" t="s">
        <v>1354</v>
      </c>
      <c r="AB207" s="83"/>
      <c r="AC207" s="57"/>
      <c r="AD207" s="59" t="s">
        <v>810</v>
      </c>
      <c r="AE207" s="60">
        <f>IF(W207=100%,2,0)</f>
        <v>2</v>
      </c>
      <c r="AF207" s="60">
        <f>IF(N207&lt;$AG$8,0,1)</f>
        <v>0</v>
      </c>
      <c r="AG207" s="61" t="str">
        <f t="shared" si="10"/>
        <v>CUMPLIDA</v>
      </c>
      <c r="AH207" s="61" t="str">
        <f t="shared" si="11"/>
        <v>CUMPLIDA</v>
      </c>
      <c r="AI207" s="53" t="s">
        <v>165</v>
      </c>
      <c r="AJ207" s="55" t="s">
        <v>109</v>
      </c>
      <c r="AK207" s="62">
        <v>42185</v>
      </c>
      <c r="AL207" s="63" t="s">
        <v>70</v>
      </c>
      <c r="AM207" s="64"/>
      <c r="AN207" s="64"/>
      <c r="AO207" s="66"/>
      <c r="AP207" s="67"/>
      <c r="AQ207" s="67"/>
      <c r="AR207" s="67"/>
      <c r="AS207" s="68" t="s">
        <v>73</v>
      </c>
      <c r="AT207" s="68"/>
      <c r="AU207" s="94"/>
      <c r="AV207" s="95"/>
      <c r="AW207" s="23" t="s">
        <v>74</v>
      </c>
    </row>
    <row r="208" spans="1:49" s="96" customFormat="1" ht="158.44999999999999" hidden="1" customHeight="1" x14ac:dyDescent="0.25">
      <c r="A208" s="42">
        <v>614</v>
      </c>
      <c r="B208" s="42">
        <v>190</v>
      </c>
      <c r="C208" s="42"/>
      <c r="D208" s="43"/>
      <c r="E208" s="122" t="s">
        <v>1429</v>
      </c>
      <c r="F208" s="122" t="s">
        <v>1430</v>
      </c>
      <c r="G208" s="122" t="s">
        <v>1431</v>
      </c>
      <c r="H208" s="47" t="s">
        <v>159</v>
      </c>
      <c r="I208" s="44" t="s">
        <v>160</v>
      </c>
      <c r="J208" s="65" t="s">
        <v>1432</v>
      </c>
      <c r="K208" s="65" t="s">
        <v>1432</v>
      </c>
      <c r="L208" s="48">
        <v>2</v>
      </c>
      <c r="M208" s="49">
        <v>41791</v>
      </c>
      <c r="N208" s="49">
        <v>42185</v>
      </c>
      <c r="O208" s="50" t="s">
        <v>329</v>
      </c>
      <c r="P208" s="51" t="s">
        <v>330</v>
      </c>
      <c r="Q208" s="97" t="s">
        <v>65</v>
      </c>
      <c r="R208" s="51" t="s">
        <v>81</v>
      </c>
      <c r="S208" s="51" t="s">
        <v>82</v>
      </c>
      <c r="T208" s="51" t="s">
        <v>83</v>
      </c>
      <c r="U208" s="53" t="s">
        <v>84</v>
      </c>
      <c r="V208" s="93">
        <v>2</v>
      </c>
      <c r="W208" s="55">
        <f t="shared" si="9"/>
        <v>1</v>
      </c>
      <c r="X208" s="57" t="s">
        <v>295</v>
      </c>
      <c r="Y208" s="57" t="s">
        <v>102</v>
      </c>
      <c r="Z208" s="83" t="s">
        <v>1353</v>
      </c>
      <c r="AA208" s="57" t="s">
        <v>1354</v>
      </c>
      <c r="AB208" s="83"/>
      <c r="AC208" s="57"/>
      <c r="AD208" s="59" t="s">
        <v>810</v>
      </c>
      <c r="AE208" s="60">
        <f>IF(W208=100%,2,0)</f>
        <v>2</v>
      </c>
      <c r="AF208" s="60">
        <f>IF(N208&lt;$AG$8,0,1)</f>
        <v>0</v>
      </c>
      <c r="AG208" s="61" t="str">
        <f t="shared" si="10"/>
        <v>CUMPLIDA</v>
      </c>
      <c r="AH208" s="61" t="str">
        <f t="shared" si="11"/>
        <v>CUMPLIDA</v>
      </c>
      <c r="AI208" s="53" t="s">
        <v>84</v>
      </c>
      <c r="AJ208" s="55" t="s">
        <v>109</v>
      </c>
      <c r="AK208" s="62">
        <v>42185</v>
      </c>
      <c r="AL208" s="63" t="s">
        <v>70</v>
      </c>
      <c r="AM208" s="64"/>
      <c r="AN208" s="64"/>
      <c r="AO208" s="66"/>
      <c r="AP208" s="67"/>
      <c r="AQ208" s="67"/>
      <c r="AR208" s="67"/>
      <c r="AS208" s="68" t="s">
        <v>73</v>
      </c>
      <c r="AT208" s="68"/>
      <c r="AU208" s="63"/>
      <c r="AV208" s="68"/>
      <c r="AW208" s="23" t="s">
        <v>74</v>
      </c>
    </row>
    <row r="209" spans="1:49" s="96" customFormat="1" ht="158.44999999999999" hidden="1" customHeight="1" x14ac:dyDescent="0.25">
      <c r="A209" s="42">
        <v>616</v>
      </c>
      <c r="B209" s="42">
        <v>192</v>
      </c>
      <c r="C209" s="42"/>
      <c r="D209" s="43"/>
      <c r="E209" s="122" t="s">
        <v>1433</v>
      </c>
      <c r="F209" s="122" t="s">
        <v>1434</v>
      </c>
      <c r="G209" s="122" t="s">
        <v>1435</v>
      </c>
      <c r="H209" s="122" t="s">
        <v>159</v>
      </c>
      <c r="I209" s="122"/>
      <c r="J209" s="65" t="s">
        <v>1436</v>
      </c>
      <c r="K209" s="65" t="s">
        <v>1436</v>
      </c>
      <c r="L209" s="205">
        <v>2</v>
      </c>
      <c r="M209" s="49">
        <v>41760</v>
      </c>
      <c r="N209" s="49">
        <v>42185</v>
      </c>
      <c r="O209" s="50" t="s">
        <v>329</v>
      </c>
      <c r="P209" s="51" t="s">
        <v>330</v>
      </c>
      <c r="Q209" s="97" t="s">
        <v>65</v>
      </c>
      <c r="R209" s="51" t="s">
        <v>81</v>
      </c>
      <c r="S209" s="51" t="s">
        <v>82</v>
      </c>
      <c r="T209" s="51" t="s">
        <v>83</v>
      </c>
      <c r="U209" s="53" t="s">
        <v>84</v>
      </c>
      <c r="V209" s="93">
        <v>2</v>
      </c>
      <c r="W209" s="55">
        <f t="shared" si="9"/>
        <v>1</v>
      </c>
      <c r="X209" s="57" t="s">
        <v>295</v>
      </c>
      <c r="Y209" s="57" t="s">
        <v>102</v>
      </c>
      <c r="Z209" s="83" t="s">
        <v>1353</v>
      </c>
      <c r="AA209" s="57" t="s">
        <v>1354</v>
      </c>
      <c r="AB209" s="83"/>
      <c r="AC209" s="57"/>
      <c r="AD209" s="59" t="s">
        <v>810</v>
      </c>
      <c r="AE209" s="60">
        <f>IF(W209=100%,2,0)</f>
        <v>2</v>
      </c>
      <c r="AF209" s="60">
        <f>IF(N209&lt;$AG$8,0,1)</f>
        <v>0</v>
      </c>
      <c r="AG209" s="61" t="str">
        <f t="shared" si="10"/>
        <v>CUMPLIDA</v>
      </c>
      <c r="AH209" s="61" t="str">
        <f t="shared" si="11"/>
        <v>CUMPLIDA</v>
      </c>
      <c r="AI209" s="53" t="s">
        <v>84</v>
      </c>
      <c r="AJ209" s="55" t="s">
        <v>109</v>
      </c>
      <c r="AK209" s="62">
        <v>42185</v>
      </c>
      <c r="AL209" s="63" t="s">
        <v>70</v>
      </c>
      <c r="AM209" s="64"/>
      <c r="AN209" s="64"/>
      <c r="AO209" s="66"/>
      <c r="AP209" s="67"/>
      <c r="AQ209" s="67"/>
      <c r="AR209" s="67"/>
      <c r="AS209" s="68" t="s">
        <v>73</v>
      </c>
      <c r="AT209" s="68"/>
      <c r="AU209" s="63"/>
      <c r="AV209" s="68"/>
      <c r="AW209" s="23" t="s">
        <v>74</v>
      </c>
    </row>
    <row r="210" spans="1:49" s="96" customFormat="1" ht="144" hidden="1" customHeight="1" x14ac:dyDescent="0.25">
      <c r="A210" s="42">
        <v>617</v>
      </c>
      <c r="B210" s="42">
        <v>193</v>
      </c>
      <c r="C210" s="42"/>
      <c r="D210" s="43"/>
      <c r="E210" s="122" t="s">
        <v>1437</v>
      </c>
      <c r="F210" s="122" t="s">
        <v>1438</v>
      </c>
      <c r="G210" s="122" t="s">
        <v>1439</v>
      </c>
      <c r="H210" s="122" t="s">
        <v>159</v>
      </c>
      <c r="I210" s="122"/>
      <c r="J210" s="65" t="s">
        <v>1440</v>
      </c>
      <c r="K210" s="65" t="s">
        <v>1441</v>
      </c>
      <c r="L210" s="205">
        <v>2</v>
      </c>
      <c r="M210" s="49">
        <v>41760</v>
      </c>
      <c r="N210" s="49">
        <v>42185</v>
      </c>
      <c r="O210" s="50" t="s">
        <v>329</v>
      </c>
      <c r="P210" s="51" t="s">
        <v>330</v>
      </c>
      <c r="Q210" s="97" t="s">
        <v>65</v>
      </c>
      <c r="R210" s="51" t="s">
        <v>81</v>
      </c>
      <c r="S210" s="51" t="s">
        <v>82</v>
      </c>
      <c r="T210" s="51" t="s">
        <v>83</v>
      </c>
      <c r="U210" s="53" t="s">
        <v>164</v>
      </c>
      <c r="V210" s="93">
        <v>2</v>
      </c>
      <c r="W210" s="55">
        <f t="shared" si="9"/>
        <v>1</v>
      </c>
      <c r="X210" s="57" t="s">
        <v>295</v>
      </c>
      <c r="Y210" s="57" t="s">
        <v>102</v>
      </c>
      <c r="Z210" s="83" t="s">
        <v>1353</v>
      </c>
      <c r="AA210" s="57" t="s">
        <v>1354</v>
      </c>
      <c r="AB210" s="83"/>
      <c r="AC210" s="57"/>
      <c r="AD210" s="59" t="s">
        <v>810</v>
      </c>
      <c r="AE210" s="60">
        <f>IF(W210=100%,2,0)</f>
        <v>2</v>
      </c>
      <c r="AF210" s="60">
        <f>IF(N210&lt;$AG$8,0,1)</f>
        <v>0</v>
      </c>
      <c r="AG210" s="61" t="str">
        <f t="shared" si="10"/>
        <v>CUMPLIDA</v>
      </c>
      <c r="AH210" s="61" t="str">
        <f t="shared" si="11"/>
        <v>CUMPLIDA</v>
      </c>
      <c r="AI210" s="53" t="s">
        <v>165</v>
      </c>
      <c r="AJ210" s="55" t="s">
        <v>109</v>
      </c>
      <c r="AK210" s="62">
        <v>42185</v>
      </c>
      <c r="AL210" s="63" t="s">
        <v>70</v>
      </c>
      <c r="AM210" s="64"/>
      <c r="AN210" s="64"/>
      <c r="AO210" s="66"/>
      <c r="AP210" s="67"/>
      <c r="AQ210" s="67"/>
      <c r="AR210" s="67"/>
      <c r="AS210" s="68" t="s">
        <v>73</v>
      </c>
      <c r="AT210" s="68"/>
      <c r="AU210" s="63"/>
      <c r="AV210" s="68"/>
      <c r="AW210" s="23" t="s">
        <v>74</v>
      </c>
    </row>
    <row r="211" spans="1:49" s="23" customFormat="1" ht="257.25" customHeight="1" x14ac:dyDescent="0.25">
      <c r="A211" s="69">
        <v>621</v>
      </c>
      <c r="B211" s="69">
        <v>197</v>
      </c>
      <c r="C211" s="42"/>
      <c r="D211" s="43"/>
      <c r="E211" s="115" t="s">
        <v>1442</v>
      </c>
      <c r="F211" s="115" t="s">
        <v>1443</v>
      </c>
      <c r="G211" s="115" t="s">
        <v>1444</v>
      </c>
      <c r="H211" s="115" t="s">
        <v>1445</v>
      </c>
      <c r="I211" s="84" t="s">
        <v>1446</v>
      </c>
      <c r="J211" s="84" t="s">
        <v>1447</v>
      </c>
      <c r="K211" s="84" t="s">
        <v>1447</v>
      </c>
      <c r="L211" s="203">
        <v>5</v>
      </c>
      <c r="M211" s="75">
        <v>41426</v>
      </c>
      <c r="N211" s="75">
        <v>42704</v>
      </c>
      <c r="O211" s="76" t="s">
        <v>329</v>
      </c>
      <c r="P211" s="77" t="s">
        <v>330</v>
      </c>
      <c r="Q211" s="134" t="s">
        <v>65</v>
      </c>
      <c r="R211" s="134" t="s">
        <v>65</v>
      </c>
      <c r="S211" s="134" t="s">
        <v>99</v>
      </c>
      <c r="T211" s="91" t="s">
        <v>65</v>
      </c>
      <c r="U211" s="78" t="s">
        <v>84</v>
      </c>
      <c r="V211" s="92">
        <v>5</v>
      </c>
      <c r="W211" s="80">
        <f t="shared" si="9"/>
        <v>1</v>
      </c>
      <c r="X211" s="57"/>
      <c r="Y211" s="57"/>
      <c r="Z211" s="58"/>
      <c r="AA211" s="57"/>
      <c r="AB211" s="58"/>
      <c r="AC211" s="57"/>
      <c r="AD211" s="81" t="s">
        <v>810</v>
      </c>
      <c r="AE211" s="60">
        <f>IF(W211=100%,2,0)</f>
        <v>2</v>
      </c>
      <c r="AF211" s="60">
        <f>IF(N211&lt;$AG$8,0,1)</f>
        <v>0</v>
      </c>
      <c r="AG211" s="61" t="str">
        <f t="shared" si="10"/>
        <v>CUMPLIDA</v>
      </c>
      <c r="AH211" s="61" t="str">
        <f t="shared" si="11"/>
        <v>CUMPLIDA</v>
      </c>
      <c r="AI211" s="78" t="s">
        <v>84</v>
      </c>
      <c r="AJ211" s="80"/>
      <c r="AK211" s="82">
        <v>42004</v>
      </c>
      <c r="AL211" s="83" t="s">
        <v>118</v>
      </c>
      <c r="AM211" s="58"/>
      <c r="AN211" s="84" t="s">
        <v>1448</v>
      </c>
      <c r="AO211" s="85" t="s">
        <v>72</v>
      </c>
      <c r="AP211" s="67"/>
      <c r="AQ211" s="67"/>
      <c r="AR211" s="67"/>
      <c r="AS211" s="87" t="s">
        <v>89</v>
      </c>
      <c r="AT211" s="88" t="s">
        <v>90</v>
      </c>
      <c r="AU211" s="83" t="s">
        <v>103</v>
      </c>
      <c r="AV211" s="83" t="s">
        <v>1208</v>
      </c>
      <c r="AW211" s="87" t="s">
        <v>74</v>
      </c>
    </row>
    <row r="212" spans="1:49" s="23" customFormat="1" ht="244.9" hidden="1" customHeight="1" x14ac:dyDescent="0.25">
      <c r="A212" s="42">
        <v>623</v>
      </c>
      <c r="B212" s="42">
        <v>199</v>
      </c>
      <c r="C212" s="42"/>
      <c r="D212" s="43" t="s">
        <v>1449</v>
      </c>
      <c r="E212" s="194" t="s">
        <v>1450</v>
      </c>
      <c r="F212" s="105" t="s">
        <v>1451</v>
      </c>
      <c r="G212" s="105" t="s">
        <v>1452</v>
      </c>
      <c r="H212" s="66" t="s">
        <v>1453</v>
      </c>
      <c r="I212" s="105" t="s">
        <v>1454</v>
      </c>
      <c r="J212" s="46" t="s">
        <v>1455</v>
      </c>
      <c r="K212" s="46" t="s">
        <v>1455</v>
      </c>
      <c r="L212" s="48">
        <v>6</v>
      </c>
      <c r="M212" s="49">
        <v>41791</v>
      </c>
      <c r="N212" s="49">
        <v>42643</v>
      </c>
      <c r="O212" s="50" t="s">
        <v>192</v>
      </c>
      <c r="P212" s="51" t="s">
        <v>193</v>
      </c>
      <c r="Q212" s="51" t="s">
        <v>152</v>
      </c>
      <c r="R212" s="51" t="s">
        <v>153</v>
      </c>
      <c r="S212" s="51" t="s">
        <v>154</v>
      </c>
      <c r="T212" s="51" t="s">
        <v>83</v>
      </c>
      <c r="U212" s="53" t="s">
        <v>165</v>
      </c>
      <c r="V212" s="54">
        <v>6</v>
      </c>
      <c r="W212" s="55">
        <f t="shared" si="9"/>
        <v>1</v>
      </c>
      <c r="X212" s="57"/>
      <c r="Y212" s="57"/>
      <c r="Z212" s="58"/>
      <c r="AA212" s="57"/>
      <c r="AB212" s="58"/>
      <c r="AC212" s="57"/>
      <c r="AD212" s="59" t="s">
        <v>810</v>
      </c>
      <c r="AE212" s="60">
        <f>IF(W212=100%,2,0)</f>
        <v>2</v>
      </c>
      <c r="AF212" s="60">
        <f>IF(N212&lt;$AG$8,0,1)</f>
        <v>0</v>
      </c>
      <c r="AG212" s="61" t="str">
        <f t="shared" si="10"/>
        <v>CUMPLIDA</v>
      </c>
      <c r="AH212" s="61" t="str">
        <f t="shared" si="11"/>
        <v>CUMPLIDA</v>
      </c>
      <c r="AI212" s="53" t="s">
        <v>165</v>
      </c>
      <c r="AJ212" s="55" t="s">
        <v>69</v>
      </c>
      <c r="AK212" s="62">
        <v>42185</v>
      </c>
      <c r="AL212" s="63" t="s">
        <v>70</v>
      </c>
      <c r="AM212" s="64"/>
      <c r="AN212" s="65" t="s">
        <v>1456</v>
      </c>
      <c r="AO212" s="66" t="s">
        <v>72</v>
      </c>
      <c r="AP212" s="86" t="s">
        <v>1457</v>
      </c>
      <c r="AQ212" s="67" t="s">
        <v>87</v>
      </c>
      <c r="AR212" s="86" t="s">
        <v>88</v>
      </c>
      <c r="AS212" s="68" t="s">
        <v>73</v>
      </c>
      <c r="AT212" s="68"/>
      <c r="AU212" s="94"/>
      <c r="AV212" s="95"/>
      <c r="AW212" s="23" t="s">
        <v>74</v>
      </c>
    </row>
    <row r="213" spans="1:49" s="23" customFormat="1" ht="220.5" hidden="1" customHeight="1" x14ac:dyDescent="0.25">
      <c r="A213" s="42">
        <v>624</v>
      </c>
      <c r="B213" s="42">
        <v>200</v>
      </c>
      <c r="C213" s="42"/>
      <c r="D213" s="43"/>
      <c r="E213" s="122" t="s">
        <v>1458</v>
      </c>
      <c r="F213" s="105" t="s">
        <v>1459</v>
      </c>
      <c r="G213" s="105" t="s">
        <v>1460</v>
      </c>
      <c r="H213" s="66" t="s">
        <v>1453</v>
      </c>
      <c r="I213" s="105" t="s">
        <v>1461</v>
      </c>
      <c r="J213" s="105" t="s">
        <v>1455</v>
      </c>
      <c r="K213" s="105" t="s">
        <v>1455</v>
      </c>
      <c r="L213" s="111">
        <v>6</v>
      </c>
      <c r="M213" s="49">
        <v>41791</v>
      </c>
      <c r="N213" s="49">
        <v>42735</v>
      </c>
      <c r="O213" s="50" t="s">
        <v>192</v>
      </c>
      <c r="P213" s="51" t="s">
        <v>193</v>
      </c>
      <c r="Q213" s="51" t="s">
        <v>152</v>
      </c>
      <c r="R213" s="51" t="s">
        <v>153</v>
      </c>
      <c r="S213" s="51" t="s">
        <v>154</v>
      </c>
      <c r="T213" s="51" t="s">
        <v>83</v>
      </c>
      <c r="U213" s="53" t="s">
        <v>165</v>
      </c>
      <c r="V213" s="93">
        <v>2</v>
      </c>
      <c r="W213" s="55">
        <f t="shared" si="9"/>
        <v>0.33333333333333331</v>
      </c>
      <c r="X213" s="57"/>
      <c r="Y213" s="57"/>
      <c r="Z213" s="58"/>
      <c r="AA213" s="57"/>
      <c r="AB213" s="58"/>
      <c r="AC213" s="57"/>
      <c r="AD213" s="59" t="s">
        <v>810</v>
      </c>
      <c r="AE213" s="60">
        <f>IF(W213=100%,2,0)</f>
        <v>0</v>
      </c>
      <c r="AF213" s="60">
        <f>IF(N213&lt;$AG$8,0,1)</f>
        <v>0</v>
      </c>
      <c r="AG213" s="61" t="str">
        <f t="shared" si="10"/>
        <v>VENCIDA</v>
      </c>
      <c r="AH213" s="61" t="str">
        <f t="shared" si="11"/>
        <v>VENCIDA</v>
      </c>
      <c r="AI213" s="53" t="s">
        <v>165</v>
      </c>
      <c r="AJ213" s="55" t="s">
        <v>69</v>
      </c>
      <c r="AK213" s="62">
        <v>42185</v>
      </c>
      <c r="AL213" s="63" t="s">
        <v>70</v>
      </c>
      <c r="AM213" s="64"/>
      <c r="AN213" s="65" t="s">
        <v>1456</v>
      </c>
      <c r="AO213" s="66" t="s">
        <v>72</v>
      </c>
      <c r="AP213" s="86" t="s">
        <v>1462</v>
      </c>
      <c r="AQ213" s="67" t="s">
        <v>207</v>
      </c>
      <c r="AR213" s="86" t="s">
        <v>208</v>
      </c>
      <c r="AS213" s="68" t="s">
        <v>73</v>
      </c>
      <c r="AT213" s="68"/>
      <c r="AU213" s="63"/>
      <c r="AV213" s="68"/>
      <c r="AW213" s="23" t="s">
        <v>74</v>
      </c>
    </row>
    <row r="214" spans="1:49" s="23" customFormat="1" ht="197.25" hidden="1" customHeight="1" x14ac:dyDescent="0.25">
      <c r="A214" s="42">
        <v>625</v>
      </c>
      <c r="B214" s="42">
        <v>201</v>
      </c>
      <c r="C214" s="42"/>
      <c r="D214" s="43"/>
      <c r="E214" s="122" t="s">
        <v>1463</v>
      </c>
      <c r="F214" s="105" t="s">
        <v>1464</v>
      </c>
      <c r="G214" s="105" t="s">
        <v>1465</v>
      </c>
      <c r="H214" s="66" t="s">
        <v>410</v>
      </c>
      <c r="I214" s="105" t="s">
        <v>411</v>
      </c>
      <c r="J214" s="65" t="s">
        <v>1466</v>
      </c>
      <c r="K214" s="65" t="s">
        <v>1466</v>
      </c>
      <c r="L214" s="63">
        <v>6</v>
      </c>
      <c r="M214" s="49">
        <v>41640</v>
      </c>
      <c r="N214" s="49">
        <v>42735</v>
      </c>
      <c r="O214" s="50" t="s">
        <v>192</v>
      </c>
      <c r="P214" s="51" t="s">
        <v>193</v>
      </c>
      <c r="Q214" s="51" t="s">
        <v>152</v>
      </c>
      <c r="R214" s="51" t="s">
        <v>153</v>
      </c>
      <c r="S214" s="51" t="s">
        <v>154</v>
      </c>
      <c r="T214" s="51" t="s">
        <v>83</v>
      </c>
      <c r="U214" s="53" t="s">
        <v>84</v>
      </c>
      <c r="V214" s="93">
        <v>2</v>
      </c>
      <c r="W214" s="55">
        <f t="shared" si="9"/>
        <v>0.33333333333333331</v>
      </c>
      <c r="X214" s="57"/>
      <c r="Y214" s="57"/>
      <c r="Z214" s="58"/>
      <c r="AA214" s="57"/>
      <c r="AB214" s="58"/>
      <c r="AC214" s="57"/>
      <c r="AD214" s="59" t="s">
        <v>810</v>
      </c>
      <c r="AE214" s="60">
        <f>IF(W214=100%,2,0)</f>
        <v>0</v>
      </c>
      <c r="AF214" s="60">
        <f>IF(N214&lt;$AG$8,0,1)</f>
        <v>0</v>
      </c>
      <c r="AG214" s="61" t="str">
        <f t="shared" si="10"/>
        <v>VENCIDA</v>
      </c>
      <c r="AH214" s="61" t="str">
        <f t="shared" si="11"/>
        <v>VENCIDA</v>
      </c>
      <c r="AI214" s="53" t="s">
        <v>84</v>
      </c>
      <c r="AJ214" s="55" t="s">
        <v>69</v>
      </c>
      <c r="AK214" s="62">
        <v>42185</v>
      </c>
      <c r="AL214" s="63" t="s">
        <v>70</v>
      </c>
      <c r="AM214" s="64"/>
      <c r="AN214" s="65" t="s">
        <v>1467</v>
      </c>
      <c r="AO214" s="66" t="s">
        <v>72</v>
      </c>
      <c r="AP214" s="67" t="s">
        <v>102</v>
      </c>
      <c r="AQ214" s="67"/>
      <c r="AR214" s="67"/>
      <c r="AS214" s="68" t="s">
        <v>73</v>
      </c>
      <c r="AT214" s="68"/>
      <c r="AU214" s="63"/>
      <c r="AV214" s="68"/>
      <c r="AW214" s="23" t="s">
        <v>74</v>
      </c>
    </row>
    <row r="215" spans="1:49" s="96" customFormat="1" ht="115.15" hidden="1" customHeight="1" x14ac:dyDescent="0.25">
      <c r="A215" s="42">
        <v>626</v>
      </c>
      <c r="B215" s="42">
        <v>202</v>
      </c>
      <c r="C215" s="42"/>
      <c r="D215" s="43"/>
      <c r="E215" s="122" t="s">
        <v>1468</v>
      </c>
      <c r="F215" s="136" t="s">
        <v>1469</v>
      </c>
      <c r="G215" s="122" t="s">
        <v>1470</v>
      </c>
      <c r="H215" s="47" t="s">
        <v>159</v>
      </c>
      <c r="I215" s="122"/>
      <c r="J215" s="46" t="s">
        <v>1471</v>
      </c>
      <c r="K215" s="46" t="s">
        <v>1471</v>
      </c>
      <c r="L215" s="63">
        <v>3</v>
      </c>
      <c r="M215" s="49">
        <v>41791</v>
      </c>
      <c r="N215" s="49">
        <v>42185</v>
      </c>
      <c r="O215" s="50" t="s">
        <v>192</v>
      </c>
      <c r="P215" s="51" t="s">
        <v>193</v>
      </c>
      <c r="Q215" s="51" t="s">
        <v>152</v>
      </c>
      <c r="R215" s="51" t="s">
        <v>153</v>
      </c>
      <c r="S215" s="51" t="s">
        <v>154</v>
      </c>
      <c r="T215" s="51" t="s">
        <v>83</v>
      </c>
      <c r="U215" s="53" t="s">
        <v>571</v>
      </c>
      <c r="V215" s="93">
        <v>3</v>
      </c>
      <c r="W215" s="55">
        <f t="shared" si="9"/>
        <v>1</v>
      </c>
      <c r="X215" s="57"/>
      <c r="Y215" s="57"/>
      <c r="Z215" s="58"/>
      <c r="AA215" s="57"/>
      <c r="AB215" s="58"/>
      <c r="AC215" s="57"/>
      <c r="AD215" s="59" t="s">
        <v>810</v>
      </c>
      <c r="AE215" s="60">
        <f>IF(W215=100%,2,0)</f>
        <v>2</v>
      </c>
      <c r="AF215" s="60">
        <f>IF(N215&lt;$AG$8,0,1)</f>
        <v>0</v>
      </c>
      <c r="AG215" s="61" t="str">
        <f t="shared" si="10"/>
        <v>CUMPLIDA</v>
      </c>
      <c r="AH215" s="61" t="str">
        <f t="shared" si="11"/>
        <v>CUMPLIDA</v>
      </c>
      <c r="AI215" s="51" t="s">
        <v>123</v>
      </c>
      <c r="AJ215" s="55" t="s">
        <v>69</v>
      </c>
      <c r="AK215" s="62">
        <v>42185</v>
      </c>
      <c r="AL215" s="63" t="s">
        <v>70</v>
      </c>
      <c r="AM215" s="64"/>
      <c r="AN215" s="64"/>
      <c r="AO215" s="66" t="s">
        <v>72</v>
      </c>
      <c r="AP215" s="67"/>
      <c r="AQ215" s="67"/>
      <c r="AR215" s="67"/>
      <c r="AS215" s="68" t="s">
        <v>73</v>
      </c>
      <c r="AT215" s="68"/>
      <c r="AU215" s="63"/>
      <c r="AV215" s="68"/>
      <c r="AW215" s="23" t="s">
        <v>74</v>
      </c>
    </row>
    <row r="216" spans="1:49" s="96" customFormat="1" ht="409.6" customHeight="1" x14ac:dyDescent="0.25">
      <c r="A216" s="69">
        <v>627</v>
      </c>
      <c r="B216" s="69">
        <v>203</v>
      </c>
      <c r="C216" s="42"/>
      <c r="D216" s="43"/>
      <c r="E216" s="115" t="s">
        <v>1472</v>
      </c>
      <c r="F216" s="169" t="s">
        <v>1473</v>
      </c>
      <c r="G216" s="115" t="s">
        <v>1474</v>
      </c>
      <c r="H216" s="206" t="s">
        <v>1475</v>
      </c>
      <c r="I216" s="100" t="s">
        <v>1476</v>
      </c>
      <c r="J216" s="207" t="s">
        <v>1477</v>
      </c>
      <c r="K216" s="207" t="s">
        <v>1477</v>
      </c>
      <c r="L216" s="103">
        <v>10</v>
      </c>
      <c r="M216" s="75">
        <v>41640</v>
      </c>
      <c r="N216" s="75">
        <v>42916</v>
      </c>
      <c r="O216" s="76" t="s">
        <v>1478</v>
      </c>
      <c r="P216" s="77" t="s">
        <v>1478</v>
      </c>
      <c r="Q216" s="77" t="s">
        <v>1479</v>
      </c>
      <c r="R216" s="77" t="s">
        <v>1479</v>
      </c>
      <c r="S216" s="77" t="s">
        <v>1480</v>
      </c>
      <c r="T216" s="77" t="s">
        <v>83</v>
      </c>
      <c r="U216" s="78" t="s">
        <v>164</v>
      </c>
      <c r="V216" s="92">
        <v>4</v>
      </c>
      <c r="W216" s="80">
        <f t="shared" si="9"/>
        <v>0.4</v>
      </c>
      <c r="X216" s="57"/>
      <c r="Y216" s="57"/>
      <c r="Z216" s="139" t="s">
        <v>1481</v>
      </c>
      <c r="AA216" s="57"/>
      <c r="AB216" s="139"/>
      <c r="AC216" s="57"/>
      <c r="AD216" s="81" t="s">
        <v>810</v>
      </c>
      <c r="AE216" s="60">
        <f>IF(W216=100%,2,0)</f>
        <v>0</v>
      </c>
      <c r="AF216" s="60">
        <f>IF(N216&lt;$AG$8,0,1)</f>
        <v>1</v>
      </c>
      <c r="AG216" s="61" t="str">
        <f t="shared" si="10"/>
        <v>EN TERMINO</v>
      </c>
      <c r="AH216" s="61" t="str">
        <f t="shared" si="11"/>
        <v>EN TERMINO</v>
      </c>
      <c r="AI216" s="78" t="s">
        <v>165</v>
      </c>
      <c r="AJ216" s="80"/>
      <c r="AK216" s="82">
        <v>42185</v>
      </c>
      <c r="AL216" s="83" t="s">
        <v>155</v>
      </c>
      <c r="AM216" s="58"/>
      <c r="AN216" s="58"/>
      <c r="AO216" s="85" t="s">
        <v>1482</v>
      </c>
      <c r="AP216" s="67" t="s">
        <v>102</v>
      </c>
      <c r="AQ216" s="67"/>
      <c r="AR216" s="67"/>
      <c r="AS216" s="87" t="s">
        <v>89</v>
      </c>
      <c r="AT216" s="88" t="s">
        <v>132</v>
      </c>
      <c r="AU216" s="83" t="s">
        <v>1483</v>
      </c>
      <c r="AV216" s="83" t="s">
        <v>1483</v>
      </c>
      <c r="AW216" s="87"/>
    </row>
    <row r="217" spans="1:49" s="96" customFormat="1" ht="100.9" hidden="1" customHeight="1" x14ac:dyDescent="0.25">
      <c r="A217" s="42">
        <v>628</v>
      </c>
      <c r="B217" s="42">
        <v>204</v>
      </c>
      <c r="C217" s="42"/>
      <c r="D217" s="43"/>
      <c r="E217" s="122" t="s">
        <v>1484</v>
      </c>
      <c r="F217" s="136" t="s">
        <v>1485</v>
      </c>
      <c r="G217" s="122" t="s">
        <v>1486</v>
      </c>
      <c r="H217" s="122" t="s">
        <v>1487</v>
      </c>
      <c r="I217" s="122"/>
      <c r="J217" s="65" t="s">
        <v>1488</v>
      </c>
      <c r="K217" s="65" t="s">
        <v>1488</v>
      </c>
      <c r="L217" s="63">
        <v>3</v>
      </c>
      <c r="M217" s="49">
        <v>41640</v>
      </c>
      <c r="N217" s="49">
        <v>42185</v>
      </c>
      <c r="O217" s="50" t="s">
        <v>192</v>
      </c>
      <c r="P217" s="51" t="s">
        <v>193</v>
      </c>
      <c r="Q217" s="51" t="s">
        <v>152</v>
      </c>
      <c r="R217" s="51" t="s">
        <v>153</v>
      </c>
      <c r="S217" s="51" t="s">
        <v>154</v>
      </c>
      <c r="T217" s="51" t="s">
        <v>83</v>
      </c>
      <c r="U217" s="53" t="s">
        <v>84</v>
      </c>
      <c r="V217" s="93">
        <v>3</v>
      </c>
      <c r="W217" s="55">
        <f t="shared" si="9"/>
        <v>1</v>
      </c>
      <c r="X217" s="57"/>
      <c r="Y217" s="57"/>
      <c r="Z217" s="58"/>
      <c r="AA217" s="57"/>
      <c r="AB217" s="58"/>
      <c r="AC217" s="57"/>
      <c r="AD217" s="59" t="s">
        <v>824</v>
      </c>
      <c r="AE217" s="60">
        <f>IF(W217=100%,2,0)</f>
        <v>2</v>
      </c>
      <c r="AF217" s="60">
        <f>IF(N217&lt;$AG$8,0,1)</f>
        <v>0</v>
      </c>
      <c r="AG217" s="61" t="str">
        <f t="shared" si="10"/>
        <v>CUMPLIDA</v>
      </c>
      <c r="AH217" s="61" t="str">
        <f t="shared" si="11"/>
        <v>CUMPLIDA</v>
      </c>
      <c r="AI217" s="53" t="s">
        <v>84</v>
      </c>
      <c r="AJ217" s="55" t="s">
        <v>109</v>
      </c>
      <c r="AK217" s="62">
        <v>42185</v>
      </c>
      <c r="AL217" s="63" t="s">
        <v>70</v>
      </c>
      <c r="AM217" s="64"/>
      <c r="AN217" s="64"/>
      <c r="AO217" s="66"/>
      <c r="AP217" s="67"/>
      <c r="AQ217" s="67"/>
      <c r="AR217" s="67"/>
      <c r="AS217" s="68" t="s">
        <v>73</v>
      </c>
      <c r="AT217" s="68"/>
      <c r="AU217" s="94"/>
      <c r="AV217" s="95"/>
      <c r="AW217" s="23" t="s">
        <v>74</v>
      </c>
    </row>
    <row r="218" spans="1:49" s="23" customFormat="1" ht="403.15" hidden="1" customHeight="1" x14ac:dyDescent="0.25">
      <c r="A218" s="42">
        <v>629</v>
      </c>
      <c r="B218" s="42">
        <v>205</v>
      </c>
      <c r="C218" s="42"/>
      <c r="D218" s="43" t="s">
        <v>1489</v>
      </c>
      <c r="E218" s="122" t="s">
        <v>1490</v>
      </c>
      <c r="F218" s="105" t="s">
        <v>1491</v>
      </c>
      <c r="G218" s="105" t="s">
        <v>1492</v>
      </c>
      <c r="H218" s="66" t="s">
        <v>410</v>
      </c>
      <c r="I218" s="105" t="s">
        <v>1461</v>
      </c>
      <c r="J218" s="46" t="s">
        <v>1493</v>
      </c>
      <c r="K218" s="46" t="s">
        <v>1493</v>
      </c>
      <c r="L218" s="48">
        <v>5</v>
      </c>
      <c r="M218" s="49">
        <v>41791</v>
      </c>
      <c r="N218" s="49">
        <v>42735</v>
      </c>
      <c r="O218" s="50" t="s">
        <v>192</v>
      </c>
      <c r="P218" s="51" t="s">
        <v>193</v>
      </c>
      <c r="Q218" s="51" t="s">
        <v>152</v>
      </c>
      <c r="R218" s="51" t="s">
        <v>153</v>
      </c>
      <c r="S218" s="51" t="s">
        <v>154</v>
      </c>
      <c r="T218" s="51" t="s">
        <v>83</v>
      </c>
      <c r="U218" s="53" t="s">
        <v>165</v>
      </c>
      <c r="V218" s="93">
        <v>2</v>
      </c>
      <c r="W218" s="55">
        <f t="shared" si="9"/>
        <v>0.4</v>
      </c>
      <c r="X218" s="57" t="s">
        <v>295</v>
      </c>
      <c r="Y218" s="57" t="s">
        <v>102</v>
      </c>
      <c r="Z218" s="139" t="s">
        <v>1494</v>
      </c>
      <c r="AA218" s="57" t="s">
        <v>1495</v>
      </c>
      <c r="AB218" s="139"/>
      <c r="AC218" s="57"/>
      <c r="AD218" s="59" t="s">
        <v>810</v>
      </c>
      <c r="AE218" s="60">
        <f>IF(W218=100%,2,0)</f>
        <v>0</v>
      </c>
      <c r="AF218" s="60">
        <f>IF(N218&lt;$AG$8,0,1)</f>
        <v>0</v>
      </c>
      <c r="AG218" s="61" t="str">
        <f t="shared" si="10"/>
        <v>VENCIDA</v>
      </c>
      <c r="AH218" s="61" t="str">
        <f t="shared" si="11"/>
        <v>VENCIDA</v>
      </c>
      <c r="AI218" s="53" t="s">
        <v>165</v>
      </c>
      <c r="AJ218" s="55" t="s">
        <v>69</v>
      </c>
      <c r="AK218" s="62">
        <v>42185</v>
      </c>
      <c r="AL218" s="63" t="s">
        <v>70</v>
      </c>
      <c r="AM218" s="64"/>
      <c r="AN218" s="65" t="s">
        <v>1496</v>
      </c>
      <c r="AO218" s="66" t="s">
        <v>72</v>
      </c>
      <c r="AP218" s="67" t="s">
        <v>102</v>
      </c>
      <c r="AQ218" s="67"/>
      <c r="AR218" s="67"/>
      <c r="AS218" s="68" t="s">
        <v>73</v>
      </c>
      <c r="AT218" s="68"/>
      <c r="AU218" s="63"/>
      <c r="AV218" s="68"/>
      <c r="AW218" s="23" t="s">
        <v>74</v>
      </c>
    </row>
    <row r="219" spans="1:49" s="23" customFormat="1" ht="194.25" hidden="1" customHeight="1" x14ac:dyDescent="0.25">
      <c r="A219" s="42">
        <v>632</v>
      </c>
      <c r="B219" s="42">
        <v>208</v>
      </c>
      <c r="C219" s="42"/>
      <c r="D219" s="43"/>
      <c r="E219" s="122" t="s">
        <v>1497</v>
      </c>
      <c r="F219" s="105" t="s">
        <v>1498</v>
      </c>
      <c r="G219" s="105" t="s">
        <v>1499</v>
      </c>
      <c r="H219" s="66" t="s">
        <v>410</v>
      </c>
      <c r="I219" s="105" t="s">
        <v>1461</v>
      </c>
      <c r="J219" s="46" t="s">
        <v>1493</v>
      </c>
      <c r="K219" s="46" t="s">
        <v>1493</v>
      </c>
      <c r="L219" s="63">
        <v>5</v>
      </c>
      <c r="M219" s="49">
        <v>41791</v>
      </c>
      <c r="N219" s="49">
        <v>42735</v>
      </c>
      <c r="O219" s="50" t="s">
        <v>192</v>
      </c>
      <c r="P219" s="51" t="s">
        <v>193</v>
      </c>
      <c r="Q219" s="51" t="s">
        <v>152</v>
      </c>
      <c r="R219" s="51" t="s">
        <v>153</v>
      </c>
      <c r="S219" s="51" t="s">
        <v>154</v>
      </c>
      <c r="T219" s="51" t="s">
        <v>83</v>
      </c>
      <c r="U219" s="53" t="s">
        <v>67</v>
      </c>
      <c r="V219" s="93">
        <v>2</v>
      </c>
      <c r="W219" s="55">
        <f t="shared" si="9"/>
        <v>0.4</v>
      </c>
      <c r="X219" s="57"/>
      <c r="Y219" s="57"/>
      <c r="Z219" s="58"/>
      <c r="AA219" s="57"/>
      <c r="AB219" s="58"/>
      <c r="AC219" s="57"/>
      <c r="AD219" s="59" t="s">
        <v>810</v>
      </c>
      <c r="AE219" s="60">
        <f>IF(W219=100%,2,0)</f>
        <v>0</v>
      </c>
      <c r="AF219" s="60">
        <f>IF(N219&lt;$AG$8,0,1)</f>
        <v>0</v>
      </c>
      <c r="AG219" s="61" t="str">
        <f t="shared" si="10"/>
        <v>VENCIDA</v>
      </c>
      <c r="AH219" s="61" t="str">
        <f t="shared" si="11"/>
        <v>VENCIDA</v>
      </c>
      <c r="AI219" s="53" t="s">
        <v>67</v>
      </c>
      <c r="AJ219" s="55" t="s">
        <v>69</v>
      </c>
      <c r="AK219" s="62">
        <v>42185</v>
      </c>
      <c r="AL219" s="63" t="s">
        <v>70</v>
      </c>
      <c r="AM219" s="64"/>
      <c r="AN219" s="65" t="s">
        <v>1456</v>
      </c>
      <c r="AO219" s="66" t="s">
        <v>72</v>
      </c>
      <c r="AP219" s="67"/>
      <c r="AQ219" s="67"/>
      <c r="AR219" s="67"/>
      <c r="AS219" s="68" t="s">
        <v>73</v>
      </c>
      <c r="AT219" s="68"/>
      <c r="AU219" s="63"/>
      <c r="AV219" s="68"/>
      <c r="AW219" s="23" t="s">
        <v>74</v>
      </c>
    </row>
    <row r="220" spans="1:49" s="23" customFormat="1" ht="189.75" hidden="1" customHeight="1" x14ac:dyDescent="0.25">
      <c r="A220" s="42">
        <v>633</v>
      </c>
      <c r="B220" s="42">
        <v>209</v>
      </c>
      <c r="C220" s="42"/>
      <c r="D220" s="43"/>
      <c r="E220" s="122" t="s">
        <v>1500</v>
      </c>
      <c r="F220" s="105" t="s">
        <v>1501</v>
      </c>
      <c r="G220" s="105" t="s">
        <v>1499</v>
      </c>
      <c r="H220" s="66" t="s">
        <v>410</v>
      </c>
      <c r="I220" s="105" t="s">
        <v>1461</v>
      </c>
      <c r="J220" s="65" t="s">
        <v>1502</v>
      </c>
      <c r="K220" s="65" t="s">
        <v>1502</v>
      </c>
      <c r="L220" s="63">
        <v>6</v>
      </c>
      <c r="M220" s="49">
        <v>41640</v>
      </c>
      <c r="N220" s="49">
        <v>42735</v>
      </c>
      <c r="O220" s="50" t="s">
        <v>192</v>
      </c>
      <c r="P220" s="51" t="s">
        <v>193</v>
      </c>
      <c r="Q220" s="51" t="s">
        <v>152</v>
      </c>
      <c r="R220" s="51" t="s">
        <v>153</v>
      </c>
      <c r="S220" s="51" t="s">
        <v>154</v>
      </c>
      <c r="T220" s="51" t="s">
        <v>83</v>
      </c>
      <c r="U220" s="53" t="s">
        <v>67</v>
      </c>
      <c r="V220" s="93">
        <v>2</v>
      </c>
      <c r="W220" s="55">
        <f t="shared" si="9"/>
        <v>0.33333333333333331</v>
      </c>
      <c r="X220" s="57"/>
      <c r="Y220" s="57"/>
      <c r="Z220" s="58"/>
      <c r="AA220" s="57"/>
      <c r="AB220" s="58"/>
      <c r="AC220" s="57"/>
      <c r="AD220" s="59" t="s">
        <v>810</v>
      </c>
      <c r="AE220" s="60">
        <f>IF(W220=100%,2,0)</f>
        <v>0</v>
      </c>
      <c r="AF220" s="60">
        <f>IF(N220&lt;$AG$8,0,1)</f>
        <v>0</v>
      </c>
      <c r="AG220" s="61" t="str">
        <f t="shared" si="10"/>
        <v>VENCIDA</v>
      </c>
      <c r="AH220" s="61" t="str">
        <f t="shared" si="11"/>
        <v>VENCIDA</v>
      </c>
      <c r="AI220" s="53" t="s">
        <v>67</v>
      </c>
      <c r="AJ220" s="55" t="s">
        <v>69</v>
      </c>
      <c r="AK220" s="62">
        <v>42185</v>
      </c>
      <c r="AL220" s="63" t="s">
        <v>70</v>
      </c>
      <c r="AM220" s="64"/>
      <c r="AN220" s="65" t="s">
        <v>1503</v>
      </c>
      <c r="AO220" s="66" t="s">
        <v>72</v>
      </c>
      <c r="AP220" s="67"/>
      <c r="AQ220" s="67"/>
      <c r="AR220" s="67"/>
      <c r="AS220" s="68" t="s">
        <v>73</v>
      </c>
      <c r="AT220" s="68"/>
      <c r="AU220" s="63"/>
      <c r="AV220" s="68"/>
      <c r="AW220" s="23" t="s">
        <v>74</v>
      </c>
    </row>
    <row r="221" spans="1:49" s="23" customFormat="1" ht="204.75" hidden="1" customHeight="1" x14ac:dyDescent="0.25">
      <c r="A221" s="42">
        <v>634</v>
      </c>
      <c r="B221" s="42">
        <v>210</v>
      </c>
      <c r="C221" s="42"/>
      <c r="D221" s="43"/>
      <c r="E221" s="122" t="s">
        <v>1504</v>
      </c>
      <c r="F221" s="105" t="s">
        <v>1505</v>
      </c>
      <c r="G221" s="105" t="s">
        <v>1499</v>
      </c>
      <c r="H221" s="66" t="s">
        <v>410</v>
      </c>
      <c r="I221" s="105" t="s">
        <v>1461</v>
      </c>
      <c r="J221" s="65" t="s">
        <v>1506</v>
      </c>
      <c r="K221" s="65" t="s">
        <v>1506</v>
      </c>
      <c r="L221" s="63">
        <v>5</v>
      </c>
      <c r="M221" s="49">
        <v>41640</v>
      </c>
      <c r="N221" s="49">
        <v>42735</v>
      </c>
      <c r="O221" s="50" t="s">
        <v>192</v>
      </c>
      <c r="P221" s="51" t="s">
        <v>193</v>
      </c>
      <c r="Q221" s="97" t="s">
        <v>152</v>
      </c>
      <c r="R221" s="97" t="s">
        <v>152</v>
      </c>
      <c r="S221" s="97" t="s">
        <v>417</v>
      </c>
      <c r="T221" s="97" t="s">
        <v>152</v>
      </c>
      <c r="U221" s="53" t="s">
        <v>67</v>
      </c>
      <c r="V221" s="93">
        <v>1</v>
      </c>
      <c r="W221" s="55">
        <f t="shared" si="9"/>
        <v>0.2</v>
      </c>
      <c r="X221" s="57"/>
      <c r="Y221" s="57"/>
      <c r="Z221" s="58"/>
      <c r="AA221" s="57"/>
      <c r="AB221" s="58"/>
      <c r="AC221" s="57"/>
      <c r="AD221" s="59" t="s">
        <v>810</v>
      </c>
      <c r="AE221" s="60">
        <f>IF(W221=100%,2,0)</f>
        <v>0</v>
      </c>
      <c r="AF221" s="60">
        <f>IF(N221&lt;$AG$8,0,1)</f>
        <v>0</v>
      </c>
      <c r="AG221" s="61" t="str">
        <f t="shared" si="10"/>
        <v>VENCIDA</v>
      </c>
      <c r="AH221" s="61" t="str">
        <f t="shared" si="11"/>
        <v>VENCIDA</v>
      </c>
      <c r="AI221" s="53" t="s">
        <v>67</v>
      </c>
      <c r="AJ221" s="55" t="s">
        <v>69</v>
      </c>
      <c r="AK221" s="62">
        <v>42185</v>
      </c>
      <c r="AL221" s="63" t="s">
        <v>70</v>
      </c>
      <c r="AM221" s="64"/>
      <c r="AN221" s="65" t="s">
        <v>1456</v>
      </c>
      <c r="AO221" s="66" t="s">
        <v>72</v>
      </c>
      <c r="AP221" s="67"/>
      <c r="AQ221" s="67"/>
      <c r="AR221" s="67"/>
      <c r="AS221" s="68" t="s">
        <v>73</v>
      </c>
      <c r="AT221" s="68"/>
      <c r="AU221" s="63"/>
      <c r="AV221" s="68"/>
      <c r="AW221" s="23" t="s">
        <v>74</v>
      </c>
    </row>
    <row r="222" spans="1:49" s="23" customFormat="1" ht="294.75" hidden="1" customHeight="1" x14ac:dyDescent="0.25">
      <c r="A222" s="42">
        <v>635</v>
      </c>
      <c r="B222" s="42">
        <v>211</v>
      </c>
      <c r="C222" s="42"/>
      <c r="D222" s="43"/>
      <c r="E222" s="194" t="s">
        <v>1507</v>
      </c>
      <c r="F222" s="105" t="s">
        <v>1508</v>
      </c>
      <c r="G222" s="105" t="s">
        <v>1499</v>
      </c>
      <c r="H222" s="66" t="s">
        <v>410</v>
      </c>
      <c r="I222" s="105" t="s">
        <v>411</v>
      </c>
      <c r="J222" s="65" t="s">
        <v>1509</v>
      </c>
      <c r="K222" s="65" t="s">
        <v>1509</v>
      </c>
      <c r="L222" s="63">
        <v>6</v>
      </c>
      <c r="M222" s="49">
        <v>41791</v>
      </c>
      <c r="N222" s="49">
        <v>42735</v>
      </c>
      <c r="O222" s="50" t="s">
        <v>192</v>
      </c>
      <c r="P222" s="51" t="s">
        <v>193</v>
      </c>
      <c r="Q222" s="51" t="s">
        <v>152</v>
      </c>
      <c r="R222" s="51" t="s">
        <v>153</v>
      </c>
      <c r="S222" s="51" t="s">
        <v>154</v>
      </c>
      <c r="T222" s="51" t="s">
        <v>83</v>
      </c>
      <c r="U222" s="53" t="s">
        <v>67</v>
      </c>
      <c r="V222" s="93">
        <v>2</v>
      </c>
      <c r="W222" s="55">
        <f t="shared" si="9"/>
        <v>0.33333333333333331</v>
      </c>
      <c r="X222" s="57"/>
      <c r="Y222" s="57"/>
      <c r="Z222" s="58"/>
      <c r="AA222" s="57"/>
      <c r="AB222" s="58"/>
      <c r="AC222" s="57"/>
      <c r="AD222" s="59" t="s">
        <v>810</v>
      </c>
      <c r="AE222" s="60">
        <f>IF(W222=100%,2,0)</f>
        <v>0</v>
      </c>
      <c r="AF222" s="60">
        <f>IF(N222&lt;$AG$8,0,1)</f>
        <v>0</v>
      </c>
      <c r="AG222" s="61" t="str">
        <f t="shared" si="10"/>
        <v>VENCIDA</v>
      </c>
      <c r="AH222" s="61" t="str">
        <f t="shared" si="11"/>
        <v>VENCIDA</v>
      </c>
      <c r="AI222" s="53" t="s">
        <v>67</v>
      </c>
      <c r="AJ222" s="55" t="s">
        <v>69</v>
      </c>
      <c r="AK222" s="62">
        <v>42185</v>
      </c>
      <c r="AL222" s="63" t="s">
        <v>70</v>
      </c>
      <c r="AM222" s="64"/>
      <c r="AN222" s="65" t="s">
        <v>1510</v>
      </c>
      <c r="AO222" s="66" t="s">
        <v>72</v>
      </c>
      <c r="AP222" s="67"/>
      <c r="AQ222" s="67"/>
      <c r="AR222" s="67"/>
      <c r="AS222" s="68" t="s">
        <v>73</v>
      </c>
      <c r="AT222" s="68"/>
      <c r="AU222" s="63"/>
      <c r="AV222" s="68"/>
      <c r="AW222" s="23" t="s">
        <v>74</v>
      </c>
    </row>
    <row r="223" spans="1:49" s="23" customFormat="1" ht="216" hidden="1" customHeight="1" x14ac:dyDescent="0.25">
      <c r="A223" s="42">
        <v>636</v>
      </c>
      <c r="B223" s="42">
        <v>212</v>
      </c>
      <c r="C223" s="42"/>
      <c r="D223" s="43"/>
      <c r="E223" s="122" t="s">
        <v>1511</v>
      </c>
      <c r="F223" s="105" t="s">
        <v>1512</v>
      </c>
      <c r="G223" s="105" t="s">
        <v>1513</v>
      </c>
      <c r="H223" s="66" t="s">
        <v>410</v>
      </c>
      <c r="I223" s="105" t="s">
        <v>411</v>
      </c>
      <c r="J223" s="65" t="s">
        <v>1509</v>
      </c>
      <c r="K223" s="65" t="s">
        <v>1509</v>
      </c>
      <c r="L223" s="63">
        <v>6</v>
      </c>
      <c r="M223" s="49">
        <v>41791</v>
      </c>
      <c r="N223" s="49">
        <v>42735</v>
      </c>
      <c r="O223" s="50" t="s">
        <v>192</v>
      </c>
      <c r="P223" s="51" t="s">
        <v>193</v>
      </c>
      <c r="Q223" s="51" t="s">
        <v>152</v>
      </c>
      <c r="R223" s="51" t="s">
        <v>153</v>
      </c>
      <c r="S223" s="51" t="s">
        <v>154</v>
      </c>
      <c r="T223" s="51" t="s">
        <v>83</v>
      </c>
      <c r="U223" s="53" t="s">
        <v>67</v>
      </c>
      <c r="V223" s="93">
        <v>2</v>
      </c>
      <c r="W223" s="55">
        <f t="shared" si="9"/>
        <v>0.33333333333333331</v>
      </c>
      <c r="X223" s="57"/>
      <c r="Y223" s="57"/>
      <c r="Z223" s="58"/>
      <c r="AA223" s="57"/>
      <c r="AB223" s="58"/>
      <c r="AC223" s="57"/>
      <c r="AD223" s="59" t="s">
        <v>810</v>
      </c>
      <c r="AE223" s="60">
        <f>IF(W223=100%,2,0)</f>
        <v>0</v>
      </c>
      <c r="AF223" s="60">
        <f>IF(N223&lt;$AG$8,0,1)</f>
        <v>0</v>
      </c>
      <c r="AG223" s="61" t="str">
        <f t="shared" si="10"/>
        <v>VENCIDA</v>
      </c>
      <c r="AH223" s="61" t="str">
        <f t="shared" si="11"/>
        <v>VENCIDA</v>
      </c>
      <c r="AI223" s="53" t="s">
        <v>67</v>
      </c>
      <c r="AJ223" s="55" t="s">
        <v>69</v>
      </c>
      <c r="AK223" s="62">
        <v>42185</v>
      </c>
      <c r="AL223" s="63" t="s">
        <v>70</v>
      </c>
      <c r="AM223" s="64"/>
      <c r="AN223" s="65" t="s">
        <v>1456</v>
      </c>
      <c r="AO223" s="66" t="s">
        <v>72</v>
      </c>
      <c r="AP223" s="67"/>
      <c r="AQ223" s="67"/>
      <c r="AR223" s="67"/>
      <c r="AS223" s="68" t="s">
        <v>73</v>
      </c>
      <c r="AT223" s="68"/>
      <c r="AU223" s="63"/>
      <c r="AV223" s="68"/>
      <c r="AW223" s="23" t="s">
        <v>74</v>
      </c>
    </row>
    <row r="224" spans="1:49" s="96" customFormat="1" ht="270.75" hidden="1" customHeight="1" x14ac:dyDescent="0.25">
      <c r="A224" s="42">
        <v>637</v>
      </c>
      <c r="B224" s="42">
        <v>213</v>
      </c>
      <c r="C224" s="42"/>
      <c r="D224" s="43"/>
      <c r="E224" s="122" t="s">
        <v>1514</v>
      </c>
      <c r="F224" s="122" t="s">
        <v>1515</v>
      </c>
      <c r="G224" s="122" t="s">
        <v>1516</v>
      </c>
      <c r="H224" s="47" t="s">
        <v>1517</v>
      </c>
      <c r="I224" s="137" t="s">
        <v>525</v>
      </c>
      <c r="J224" s="46" t="s">
        <v>1518</v>
      </c>
      <c r="K224" s="46" t="s">
        <v>1519</v>
      </c>
      <c r="L224" s="48">
        <v>2</v>
      </c>
      <c r="M224" s="49">
        <v>41640</v>
      </c>
      <c r="N224" s="49">
        <v>42369</v>
      </c>
      <c r="O224" s="50" t="s">
        <v>192</v>
      </c>
      <c r="P224" s="51" t="s">
        <v>193</v>
      </c>
      <c r="Q224" s="51" t="s">
        <v>152</v>
      </c>
      <c r="R224" s="51" t="s">
        <v>116</v>
      </c>
      <c r="S224" s="97" t="s">
        <v>117</v>
      </c>
      <c r="T224" s="97" t="s">
        <v>116</v>
      </c>
      <c r="U224" s="53" t="s">
        <v>67</v>
      </c>
      <c r="V224" s="93">
        <v>2</v>
      </c>
      <c r="W224" s="55">
        <f t="shared" si="9"/>
        <v>1</v>
      </c>
      <c r="X224" s="57"/>
      <c r="Y224" s="57"/>
      <c r="Z224" s="58"/>
      <c r="AA224" s="57"/>
      <c r="AB224" s="58"/>
      <c r="AC224" s="57"/>
      <c r="AD224" s="59" t="s">
        <v>824</v>
      </c>
      <c r="AE224" s="60">
        <f>IF(W224=100%,2,0)</f>
        <v>2</v>
      </c>
      <c r="AF224" s="60">
        <f>IF(N224&lt;$AG$8,0,1)</f>
        <v>0</v>
      </c>
      <c r="AG224" s="61" t="str">
        <f t="shared" si="10"/>
        <v>CUMPLIDA</v>
      </c>
      <c r="AH224" s="61" t="str">
        <f t="shared" si="11"/>
        <v>CUMPLIDA</v>
      </c>
      <c r="AI224" s="53" t="s">
        <v>67</v>
      </c>
      <c r="AJ224" s="55" t="s">
        <v>69</v>
      </c>
      <c r="AK224" s="62">
        <v>42369</v>
      </c>
      <c r="AL224" s="63" t="s">
        <v>596</v>
      </c>
      <c r="AM224" s="64"/>
      <c r="AN224" s="64"/>
      <c r="AO224" s="66" t="s">
        <v>72</v>
      </c>
      <c r="AP224" s="67"/>
      <c r="AQ224" s="67"/>
      <c r="AR224" s="67"/>
      <c r="AS224" s="68" t="s">
        <v>73</v>
      </c>
      <c r="AT224" s="68"/>
      <c r="AU224" s="63"/>
      <c r="AV224" s="68"/>
      <c r="AW224" s="23" t="s">
        <v>74</v>
      </c>
    </row>
    <row r="225" spans="1:49" s="96" customFormat="1" ht="218.25" hidden="1" customHeight="1" x14ac:dyDescent="0.25">
      <c r="A225" s="42">
        <v>638</v>
      </c>
      <c r="B225" s="42">
        <v>214</v>
      </c>
      <c r="C225" s="42"/>
      <c r="D225" s="43"/>
      <c r="E225" s="122" t="s">
        <v>1520</v>
      </c>
      <c r="F225" s="122" t="s">
        <v>1521</v>
      </c>
      <c r="G225" s="122" t="s">
        <v>1522</v>
      </c>
      <c r="H225" s="47" t="s">
        <v>1517</v>
      </c>
      <c r="I225" s="137" t="s">
        <v>525</v>
      </c>
      <c r="J225" s="46" t="s">
        <v>1518</v>
      </c>
      <c r="K225" s="46" t="s">
        <v>1523</v>
      </c>
      <c r="L225" s="63">
        <v>2</v>
      </c>
      <c r="M225" s="49">
        <v>41640</v>
      </c>
      <c r="N225" s="49">
        <v>42369</v>
      </c>
      <c r="O225" s="50" t="s">
        <v>192</v>
      </c>
      <c r="P225" s="51" t="s">
        <v>193</v>
      </c>
      <c r="Q225" s="51" t="s">
        <v>152</v>
      </c>
      <c r="R225" s="51" t="s">
        <v>116</v>
      </c>
      <c r="S225" s="97" t="s">
        <v>117</v>
      </c>
      <c r="T225" s="97" t="s">
        <v>116</v>
      </c>
      <c r="U225" s="53" t="s">
        <v>84</v>
      </c>
      <c r="V225" s="93">
        <v>2</v>
      </c>
      <c r="W225" s="55">
        <f t="shared" si="9"/>
        <v>1</v>
      </c>
      <c r="X225" s="57"/>
      <c r="Y225" s="57"/>
      <c r="Z225" s="58"/>
      <c r="AA225" s="57"/>
      <c r="AB225" s="58"/>
      <c r="AC225" s="57"/>
      <c r="AD225" s="59" t="s">
        <v>824</v>
      </c>
      <c r="AE225" s="60">
        <f>IF(W225=100%,2,0)</f>
        <v>2</v>
      </c>
      <c r="AF225" s="60">
        <f>IF(N225&lt;$AG$8,0,1)</f>
        <v>0</v>
      </c>
      <c r="AG225" s="61" t="str">
        <f t="shared" si="10"/>
        <v>CUMPLIDA</v>
      </c>
      <c r="AH225" s="61" t="str">
        <f t="shared" si="11"/>
        <v>CUMPLIDA</v>
      </c>
      <c r="AI225" s="53" t="s">
        <v>84</v>
      </c>
      <c r="AJ225" s="55" t="s">
        <v>69</v>
      </c>
      <c r="AK225" s="62">
        <v>42369</v>
      </c>
      <c r="AL225" s="63" t="s">
        <v>596</v>
      </c>
      <c r="AM225" s="64"/>
      <c r="AN225" s="64"/>
      <c r="AO225" s="66" t="s">
        <v>72</v>
      </c>
      <c r="AP225" s="67"/>
      <c r="AQ225" s="67"/>
      <c r="AR225" s="67"/>
      <c r="AS225" s="68" t="s">
        <v>73</v>
      </c>
      <c r="AT225" s="68"/>
      <c r="AU225" s="63"/>
      <c r="AV225" s="68"/>
      <c r="AW225" s="23" t="s">
        <v>74</v>
      </c>
    </row>
    <row r="226" spans="1:49" s="96" customFormat="1" ht="230.45" hidden="1" customHeight="1" x14ac:dyDescent="0.25">
      <c r="A226" s="42">
        <v>639</v>
      </c>
      <c r="B226" s="42">
        <v>215</v>
      </c>
      <c r="C226" s="42"/>
      <c r="D226" s="43"/>
      <c r="E226" s="194" t="s">
        <v>1524</v>
      </c>
      <c r="F226" s="122" t="s">
        <v>1525</v>
      </c>
      <c r="G226" s="122" t="s">
        <v>1526</v>
      </c>
      <c r="H226" s="47" t="s">
        <v>159</v>
      </c>
      <c r="I226" s="44" t="s">
        <v>160</v>
      </c>
      <c r="J226" s="46" t="s">
        <v>1527</v>
      </c>
      <c r="K226" s="46" t="s">
        <v>1527</v>
      </c>
      <c r="L226" s="48">
        <v>4</v>
      </c>
      <c r="M226" s="49">
        <v>41791</v>
      </c>
      <c r="N226" s="49">
        <v>42185</v>
      </c>
      <c r="O226" s="50" t="s">
        <v>192</v>
      </c>
      <c r="P226" s="51" t="s">
        <v>193</v>
      </c>
      <c r="Q226" s="51" t="s">
        <v>152</v>
      </c>
      <c r="R226" s="51" t="s">
        <v>153</v>
      </c>
      <c r="S226" s="51" t="s">
        <v>154</v>
      </c>
      <c r="T226" s="51" t="s">
        <v>83</v>
      </c>
      <c r="U226" s="53" t="s">
        <v>84</v>
      </c>
      <c r="V226" s="93">
        <v>4</v>
      </c>
      <c r="W226" s="55">
        <f t="shared" si="9"/>
        <v>1</v>
      </c>
      <c r="X226" s="57"/>
      <c r="Y226" s="57"/>
      <c r="Z226" s="58"/>
      <c r="AA226" s="57"/>
      <c r="AB226" s="58"/>
      <c r="AC226" s="57"/>
      <c r="AD226" s="59" t="s">
        <v>810</v>
      </c>
      <c r="AE226" s="60">
        <f>IF(W226=100%,2,0)</f>
        <v>2</v>
      </c>
      <c r="AF226" s="60">
        <f>IF(N226&lt;$AG$8,0,1)</f>
        <v>0</v>
      </c>
      <c r="AG226" s="61" t="str">
        <f t="shared" si="10"/>
        <v>CUMPLIDA</v>
      </c>
      <c r="AH226" s="61" t="str">
        <f t="shared" si="11"/>
        <v>CUMPLIDA</v>
      </c>
      <c r="AI226" s="53" t="s">
        <v>84</v>
      </c>
      <c r="AJ226" s="55" t="s">
        <v>109</v>
      </c>
      <c r="AK226" s="62">
        <v>42185</v>
      </c>
      <c r="AL226" s="63" t="s">
        <v>70</v>
      </c>
      <c r="AM226" s="64"/>
      <c r="AN226" s="64"/>
      <c r="AO226" s="66"/>
      <c r="AP226" s="67"/>
      <c r="AQ226" s="67"/>
      <c r="AR226" s="67"/>
      <c r="AS226" s="68" t="s">
        <v>73</v>
      </c>
      <c r="AT226" s="68"/>
      <c r="AU226" s="63"/>
      <c r="AV226" s="68"/>
      <c r="AW226" s="23" t="s">
        <v>74</v>
      </c>
    </row>
    <row r="227" spans="1:49" s="96" customFormat="1" ht="144" hidden="1" customHeight="1" x14ac:dyDescent="0.25">
      <c r="A227" s="42">
        <v>640</v>
      </c>
      <c r="B227" s="42">
        <v>216</v>
      </c>
      <c r="C227" s="42"/>
      <c r="D227" s="43"/>
      <c r="E227" s="194" t="s">
        <v>1528</v>
      </c>
      <c r="F227" s="122" t="s">
        <v>1529</v>
      </c>
      <c r="G227" s="122" t="s">
        <v>1530</v>
      </c>
      <c r="H227" s="47" t="s">
        <v>159</v>
      </c>
      <c r="I227" s="44" t="s">
        <v>160</v>
      </c>
      <c r="J227" s="46" t="s">
        <v>1531</v>
      </c>
      <c r="K227" s="46" t="s">
        <v>1531</v>
      </c>
      <c r="L227" s="48">
        <v>3</v>
      </c>
      <c r="M227" s="49">
        <v>41791</v>
      </c>
      <c r="N227" s="49">
        <v>42185</v>
      </c>
      <c r="O227" s="50" t="s">
        <v>192</v>
      </c>
      <c r="P227" s="51" t="s">
        <v>193</v>
      </c>
      <c r="Q227" s="51" t="s">
        <v>152</v>
      </c>
      <c r="R227" s="51" t="s">
        <v>153</v>
      </c>
      <c r="S227" s="51" t="s">
        <v>154</v>
      </c>
      <c r="T227" s="51" t="s">
        <v>83</v>
      </c>
      <c r="U227" s="53" t="s">
        <v>84</v>
      </c>
      <c r="V227" s="93">
        <v>3</v>
      </c>
      <c r="W227" s="55">
        <f t="shared" si="9"/>
        <v>1</v>
      </c>
      <c r="X227" s="57"/>
      <c r="Y227" s="57"/>
      <c r="Z227" s="58"/>
      <c r="AA227" s="57"/>
      <c r="AB227" s="58"/>
      <c r="AC227" s="57"/>
      <c r="AD227" s="59" t="s">
        <v>810</v>
      </c>
      <c r="AE227" s="60">
        <f>IF(W227=100%,2,0)</f>
        <v>2</v>
      </c>
      <c r="AF227" s="60">
        <f>IF(N227&lt;$AG$8,0,1)</f>
        <v>0</v>
      </c>
      <c r="AG227" s="61" t="str">
        <f t="shared" si="10"/>
        <v>CUMPLIDA</v>
      </c>
      <c r="AH227" s="61" t="str">
        <f t="shared" si="11"/>
        <v>CUMPLIDA</v>
      </c>
      <c r="AI227" s="53" t="s">
        <v>84</v>
      </c>
      <c r="AJ227" s="55" t="s">
        <v>109</v>
      </c>
      <c r="AK227" s="62">
        <v>42185</v>
      </c>
      <c r="AL227" s="63" t="s">
        <v>70</v>
      </c>
      <c r="AM227" s="64"/>
      <c r="AN227" s="64"/>
      <c r="AO227" s="66"/>
      <c r="AP227" s="67"/>
      <c r="AQ227" s="67"/>
      <c r="AR227" s="67"/>
      <c r="AS227" s="68" t="s">
        <v>73</v>
      </c>
      <c r="AT227" s="68"/>
      <c r="AU227" s="63"/>
      <c r="AV227" s="68"/>
      <c r="AW227" s="23" t="s">
        <v>74</v>
      </c>
    </row>
    <row r="228" spans="1:49" s="96" customFormat="1" ht="115.15" hidden="1" customHeight="1" x14ac:dyDescent="0.25">
      <c r="A228" s="42">
        <v>641</v>
      </c>
      <c r="B228" s="42">
        <v>217</v>
      </c>
      <c r="C228" s="42"/>
      <c r="D228" s="43"/>
      <c r="E228" s="194" t="s">
        <v>1532</v>
      </c>
      <c r="F228" s="122" t="s">
        <v>1533</v>
      </c>
      <c r="G228" s="122" t="s">
        <v>1534</v>
      </c>
      <c r="H228" s="47" t="s">
        <v>159</v>
      </c>
      <c r="I228" s="44" t="s">
        <v>160</v>
      </c>
      <c r="J228" s="46" t="s">
        <v>1535</v>
      </c>
      <c r="K228" s="46" t="s">
        <v>1535</v>
      </c>
      <c r="L228" s="48">
        <v>3</v>
      </c>
      <c r="M228" s="49">
        <v>41791</v>
      </c>
      <c r="N228" s="49">
        <v>42185</v>
      </c>
      <c r="O228" s="50" t="s">
        <v>192</v>
      </c>
      <c r="P228" s="51" t="s">
        <v>193</v>
      </c>
      <c r="Q228" s="51" t="s">
        <v>152</v>
      </c>
      <c r="R228" s="51" t="s">
        <v>153</v>
      </c>
      <c r="S228" s="51" t="s">
        <v>154</v>
      </c>
      <c r="T228" s="51" t="s">
        <v>83</v>
      </c>
      <c r="U228" s="53" t="s">
        <v>67</v>
      </c>
      <c r="V228" s="93">
        <v>3</v>
      </c>
      <c r="W228" s="55">
        <f t="shared" si="9"/>
        <v>1</v>
      </c>
      <c r="X228" s="57"/>
      <c r="Y228" s="57"/>
      <c r="Z228" s="58"/>
      <c r="AA228" s="57"/>
      <c r="AB228" s="58"/>
      <c r="AC228" s="57"/>
      <c r="AD228" s="59" t="s">
        <v>810</v>
      </c>
      <c r="AE228" s="60">
        <f>IF(W228=100%,2,0)</f>
        <v>2</v>
      </c>
      <c r="AF228" s="60">
        <f>IF(N228&lt;$AG$8,0,1)</f>
        <v>0</v>
      </c>
      <c r="AG228" s="61" t="str">
        <f t="shared" si="10"/>
        <v>CUMPLIDA</v>
      </c>
      <c r="AH228" s="61" t="str">
        <f t="shared" si="11"/>
        <v>CUMPLIDA</v>
      </c>
      <c r="AI228" s="53" t="s">
        <v>67</v>
      </c>
      <c r="AJ228" s="55" t="s">
        <v>109</v>
      </c>
      <c r="AK228" s="62">
        <v>42185</v>
      </c>
      <c r="AL228" s="63" t="s">
        <v>70</v>
      </c>
      <c r="AM228" s="64"/>
      <c r="AN228" s="64"/>
      <c r="AO228" s="66"/>
      <c r="AP228" s="67"/>
      <c r="AQ228" s="67"/>
      <c r="AR228" s="67"/>
      <c r="AS228" s="68" t="s">
        <v>73</v>
      </c>
      <c r="AT228" s="68"/>
      <c r="AU228" s="63"/>
      <c r="AV228" s="68"/>
      <c r="AW228" s="23" t="s">
        <v>74</v>
      </c>
    </row>
    <row r="229" spans="1:49" s="96" customFormat="1" ht="302.45" hidden="1" customHeight="1" x14ac:dyDescent="0.25">
      <c r="A229" s="42">
        <v>642</v>
      </c>
      <c r="B229" s="42">
        <v>218</v>
      </c>
      <c r="C229" s="42"/>
      <c r="D229" s="43"/>
      <c r="E229" s="122" t="s">
        <v>1536</v>
      </c>
      <c r="F229" s="122" t="s">
        <v>1537</v>
      </c>
      <c r="G229" s="122" t="s">
        <v>1538</v>
      </c>
      <c r="H229" s="47" t="s">
        <v>159</v>
      </c>
      <c r="I229" s="44" t="s">
        <v>160</v>
      </c>
      <c r="J229" s="46" t="s">
        <v>1539</v>
      </c>
      <c r="K229" s="46" t="s">
        <v>1540</v>
      </c>
      <c r="L229" s="48">
        <v>2</v>
      </c>
      <c r="M229" s="49">
        <v>41791</v>
      </c>
      <c r="N229" s="49">
        <v>42185</v>
      </c>
      <c r="O229" s="50" t="s">
        <v>192</v>
      </c>
      <c r="P229" s="51" t="s">
        <v>193</v>
      </c>
      <c r="Q229" s="51" t="s">
        <v>152</v>
      </c>
      <c r="R229" s="51" t="s">
        <v>153</v>
      </c>
      <c r="S229" s="51" t="s">
        <v>154</v>
      </c>
      <c r="T229" s="51" t="s">
        <v>83</v>
      </c>
      <c r="U229" s="53" t="s">
        <v>164</v>
      </c>
      <c r="V229" s="93">
        <v>2</v>
      </c>
      <c r="W229" s="55">
        <f t="shared" si="9"/>
        <v>1</v>
      </c>
      <c r="X229" s="57" t="s">
        <v>295</v>
      </c>
      <c r="Y229" s="57" t="s">
        <v>102</v>
      </c>
      <c r="Z229" s="83" t="s">
        <v>1541</v>
      </c>
      <c r="AA229" s="57" t="s">
        <v>1542</v>
      </c>
      <c r="AB229" s="83"/>
      <c r="AC229" s="57"/>
      <c r="AD229" s="59" t="s">
        <v>810</v>
      </c>
      <c r="AE229" s="60">
        <f>IF(W229=100%,2,0)</f>
        <v>2</v>
      </c>
      <c r="AF229" s="60">
        <f>IF(N229&lt;$AG$8,0,1)</f>
        <v>0</v>
      </c>
      <c r="AG229" s="61" t="str">
        <f t="shared" si="10"/>
        <v>CUMPLIDA</v>
      </c>
      <c r="AH229" s="61" t="str">
        <f t="shared" si="11"/>
        <v>CUMPLIDA</v>
      </c>
      <c r="AI229" s="53" t="s">
        <v>165</v>
      </c>
      <c r="AJ229" s="55" t="s">
        <v>109</v>
      </c>
      <c r="AK229" s="62">
        <v>42185</v>
      </c>
      <c r="AL229" s="63" t="s">
        <v>70</v>
      </c>
      <c r="AM229" s="64"/>
      <c r="AN229" s="64"/>
      <c r="AO229" s="66"/>
      <c r="AP229" s="67"/>
      <c r="AQ229" s="67"/>
      <c r="AR229" s="67"/>
      <c r="AS229" s="68" t="s">
        <v>73</v>
      </c>
      <c r="AT229" s="68"/>
      <c r="AU229" s="63"/>
      <c r="AV229" s="68"/>
      <c r="AW229" s="23" t="s">
        <v>74</v>
      </c>
    </row>
    <row r="230" spans="1:49" s="96" customFormat="1" ht="244.9" hidden="1" customHeight="1" x14ac:dyDescent="0.25">
      <c r="A230" s="42">
        <v>643</v>
      </c>
      <c r="B230" s="42">
        <v>219</v>
      </c>
      <c r="C230" s="42"/>
      <c r="D230" s="43"/>
      <c r="E230" s="194" t="s">
        <v>1543</v>
      </c>
      <c r="F230" s="122" t="s">
        <v>1544</v>
      </c>
      <c r="G230" s="122" t="s">
        <v>1545</v>
      </c>
      <c r="H230" s="47" t="s">
        <v>159</v>
      </c>
      <c r="I230" s="44" t="s">
        <v>160</v>
      </c>
      <c r="J230" s="46" t="s">
        <v>1546</v>
      </c>
      <c r="K230" s="46" t="s">
        <v>1546</v>
      </c>
      <c r="L230" s="48">
        <v>3</v>
      </c>
      <c r="M230" s="49">
        <v>41791</v>
      </c>
      <c r="N230" s="49">
        <v>42185</v>
      </c>
      <c r="O230" s="50" t="s">
        <v>192</v>
      </c>
      <c r="P230" s="51" t="s">
        <v>193</v>
      </c>
      <c r="Q230" s="51" t="s">
        <v>152</v>
      </c>
      <c r="R230" s="51" t="s">
        <v>153</v>
      </c>
      <c r="S230" s="51" t="s">
        <v>154</v>
      </c>
      <c r="T230" s="51" t="s">
        <v>83</v>
      </c>
      <c r="U230" s="53" t="s">
        <v>164</v>
      </c>
      <c r="V230" s="93">
        <v>3</v>
      </c>
      <c r="W230" s="55">
        <f t="shared" si="9"/>
        <v>1</v>
      </c>
      <c r="X230" s="57" t="s">
        <v>295</v>
      </c>
      <c r="Y230" s="57" t="s">
        <v>102</v>
      </c>
      <c r="Z230" s="83" t="s">
        <v>1547</v>
      </c>
      <c r="AA230" s="57" t="s">
        <v>1548</v>
      </c>
      <c r="AB230" s="83"/>
      <c r="AC230" s="57"/>
      <c r="AD230" s="59" t="s">
        <v>810</v>
      </c>
      <c r="AE230" s="60">
        <f>IF(W230=100%,2,0)</f>
        <v>2</v>
      </c>
      <c r="AF230" s="60">
        <f>IF(N230&lt;$AG$8,0,1)</f>
        <v>0</v>
      </c>
      <c r="AG230" s="61" t="str">
        <f t="shared" si="10"/>
        <v>CUMPLIDA</v>
      </c>
      <c r="AH230" s="61" t="str">
        <f t="shared" si="11"/>
        <v>CUMPLIDA</v>
      </c>
      <c r="AI230" s="53" t="s">
        <v>165</v>
      </c>
      <c r="AJ230" s="55" t="s">
        <v>109</v>
      </c>
      <c r="AK230" s="62">
        <v>42185</v>
      </c>
      <c r="AL230" s="63" t="s">
        <v>70</v>
      </c>
      <c r="AM230" s="64"/>
      <c r="AN230" s="64"/>
      <c r="AO230" s="66"/>
      <c r="AP230" s="67"/>
      <c r="AQ230" s="67"/>
      <c r="AR230" s="67"/>
      <c r="AS230" s="68" t="s">
        <v>73</v>
      </c>
      <c r="AT230" s="68"/>
      <c r="AU230" s="63"/>
      <c r="AV230" s="68"/>
      <c r="AW230" s="23" t="s">
        <v>74</v>
      </c>
    </row>
    <row r="231" spans="1:49" s="96" customFormat="1" ht="360" hidden="1" customHeight="1" x14ac:dyDescent="0.25">
      <c r="A231" s="42">
        <v>644</v>
      </c>
      <c r="B231" s="42">
        <v>220</v>
      </c>
      <c r="C231" s="42"/>
      <c r="D231" s="43"/>
      <c r="E231" s="194" t="s">
        <v>1549</v>
      </c>
      <c r="F231" s="122" t="s">
        <v>1550</v>
      </c>
      <c r="G231" s="122" t="s">
        <v>1551</v>
      </c>
      <c r="H231" s="47" t="s">
        <v>159</v>
      </c>
      <c r="I231" s="44" t="s">
        <v>160</v>
      </c>
      <c r="J231" s="46" t="s">
        <v>1552</v>
      </c>
      <c r="K231" s="46" t="s">
        <v>1552</v>
      </c>
      <c r="L231" s="48">
        <v>3</v>
      </c>
      <c r="M231" s="49">
        <v>41791</v>
      </c>
      <c r="N231" s="49">
        <v>42185</v>
      </c>
      <c r="O231" s="50" t="s">
        <v>192</v>
      </c>
      <c r="P231" s="51" t="s">
        <v>193</v>
      </c>
      <c r="Q231" s="51" t="s">
        <v>152</v>
      </c>
      <c r="R231" s="52" t="s">
        <v>1553</v>
      </c>
      <c r="S231" s="48" t="s">
        <v>154</v>
      </c>
      <c r="T231" s="51" t="s">
        <v>83</v>
      </c>
      <c r="U231" s="53" t="s">
        <v>164</v>
      </c>
      <c r="V231" s="93">
        <v>3</v>
      </c>
      <c r="W231" s="55">
        <f t="shared" si="9"/>
        <v>1</v>
      </c>
      <c r="X231" s="57" t="s">
        <v>295</v>
      </c>
      <c r="Y231" s="57" t="s">
        <v>102</v>
      </c>
      <c r="Z231" s="83" t="s">
        <v>1554</v>
      </c>
      <c r="AA231" s="57" t="s">
        <v>1555</v>
      </c>
      <c r="AB231" s="83"/>
      <c r="AC231" s="57"/>
      <c r="AD231" s="59" t="s">
        <v>810</v>
      </c>
      <c r="AE231" s="60">
        <f>IF(W231=100%,2,0)</f>
        <v>2</v>
      </c>
      <c r="AF231" s="60">
        <f>IF(N231&lt;$AG$8,0,1)</f>
        <v>0</v>
      </c>
      <c r="AG231" s="61" t="str">
        <f t="shared" si="10"/>
        <v>CUMPLIDA</v>
      </c>
      <c r="AH231" s="61" t="str">
        <f t="shared" si="11"/>
        <v>CUMPLIDA</v>
      </c>
      <c r="AI231" s="53" t="s">
        <v>165</v>
      </c>
      <c r="AJ231" s="55" t="s">
        <v>109</v>
      </c>
      <c r="AK231" s="62">
        <v>42185</v>
      </c>
      <c r="AL231" s="63" t="s">
        <v>70</v>
      </c>
      <c r="AM231" s="64"/>
      <c r="AN231" s="64"/>
      <c r="AO231" s="66"/>
      <c r="AP231" s="67"/>
      <c r="AQ231" s="67"/>
      <c r="AR231" s="67"/>
      <c r="AS231" s="68" t="s">
        <v>73</v>
      </c>
      <c r="AT231" s="68"/>
      <c r="AU231" s="63"/>
      <c r="AV231" s="68"/>
      <c r="AW231" s="23" t="s">
        <v>74</v>
      </c>
    </row>
    <row r="232" spans="1:49" s="96" customFormat="1" ht="115.15" hidden="1" customHeight="1" x14ac:dyDescent="0.25">
      <c r="A232" s="42">
        <v>645</v>
      </c>
      <c r="B232" s="42">
        <v>221</v>
      </c>
      <c r="C232" s="42"/>
      <c r="D232" s="43"/>
      <c r="E232" s="122" t="s">
        <v>1556</v>
      </c>
      <c r="F232" s="122" t="s">
        <v>1557</v>
      </c>
      <c r="G232" s="122" t="s">
        <v>1558</v>
      </c>
      <c r="H232" s="47" t="s">
        <v>159</v>
      </c>
      <c r="I232" s="44" t="s">
        <v>160</v>
      </c>
      <c r="J232" s="46" t="s">
        <v>1559</v>
      </c>
      <c r="K232" s="46" t="s">
        <v>1559</v>
      </c>
      <c r="L232" s="48">
        <v>3</v>
      </c>
      <c r="M232" s="49">
        <v>41791</v>
      </c>
      <c r="N232" s="49">
        <v>42185</v>
      </c>
      <c r="O232" s="50" t="s">
        <v>192</v>
      </c>
      <c r="P232" s="51" t="s">
        <v>193</v>
      </c>
      <c r="Q232" s="51" t="s">
        <v>152</v>
      </c>
      <c r="R232" s="52" t="s">
        <v>1553</v>
      </c>
      <c r="S232" s="48" t="s">
        <v>154</v>
      </c>
      <c r="T232" s="51" t="s">
        <v>83</v>
      </c>
      <c r="U232" s="53" t="s">
        <v>164</v>
      </c>
      <c r="V232" s="93">
        <v>3</v>
      </c>
      <c r="W232" s="55">
        <f t="shared" si="9"/>
        <v>1</v>
      </c>
      <c r="X232" s="57" t="s">
        <v>295</v>
      </c>
      <c r="Y232" s="57" t="s">
        <v>102</v>
      </c>
      <c r="Z232" s="83" t="s">
        <v>1560</v>
      </c>
      <c r="AA232" s="57" t="s">
        <v>1561</v>
      </c>
      <c r="AB232" s="83"/>
      <c r="AC232" s="57"/>
      <c r="AD232" s="59" t="s">
        <v>810</v>
      </c>
      <c r="AE232" s="60">
        <f>IF(W232=100%,2,0)</f>
        <v>2</v>
      </c>
      <c r="AF232" s="60">
        <f>IF(N232&lt;$AG$8,0,1)</f>
        <v>0</v>
      </c>
      <c r="AG232" s="61" t="str">
        <f t="shared" si="10"/>
        <v>CUMPLIDA</v>
      </c>
      <c r="AH232" s="61" t="str">
        <f t="shared" si="11"/>
        <v>CUMPLIDA</v>
      </c>
      <c r="AI232" s="53" t="s">
        <v>165</v>
      </c>
      <c r="AJ232" s="55" t="s">
        <v>109</v>
      </c>
      <c r="AK232" s="62">
        <v>42185</v>
      </c>
      <c r="AL232" s="63" t="s">
        <v>70</v>
      </c>
      <c r="AM232" s="64"/>
      <c r="AN232" s="64"/>
      <c r="AO232" s="66"/>
      <c r="AP232" s="67"/>
      <c r="AQ232" s="67"/>
      <c r="AR232" s="67"/>
      <c r="AS232" s="68" t="s">
        <v>73</v>
      </c>
      <c r="AT232" s="68"/>
      <c r="AU232" s="63"/>
      <c r="AV232" s="68"/>
      <c r="AW232" s="23" t="s">
        <v>74</v>
      </c>
    </row>
    <row r="233" spans="1:49" s="96" customFormat="1" ht="187.15" hidden="1" customHeight="1" x14ac:dyDescent="0.25">
      <c r="A233" s="42">
        <v>646</v>
      </c>
      <c r="B233" s="42">
        <v>222</v>
      </c>
      <c r="C233" s="42"/>
      <c r="D233" s="43"/>
      <c r="E233" s="122" t="s">
        <v>1562</v>
      </c>
      <c r="F233" s="122" t="s">
        <v>1563</v>
      </c>
      <c r="G233" s="122" t="s">
        <v>1564</v>
      </c>
      <c r="H233" s="47" t="s">
        <v>159</v>
      </c>
      <c r="I233" s="44" t="s">
        <v>160</v>
      </c>
      <c r="J233" s="46" t="s">
        <v>1565</v>
      </c>
      <c r="K233" s="46" t="s">
        <v>1565</v>
      </c>
      <c r="L233" s="48">
        <v>4</v>
      </c>
      <c r="M233" s="49">
        <v>41791</v>
      </c>
      <c r="N233" s="49">
        <v>42185</v>
      </c>
      <c r="O233" s="50" t="s">
        <v>192</v>
      </c>
      <c r="P233" s="51" t="s">
        <v>193</v>
      </c>
      <c r="Q233" s="51" t="s">
        <v>152</v>
      </c>
      <c r="R233" s="52" t="s">
        <v>1553</v>
      </c>
      <c r="S233" s="48" t="s">
        <v>154</v>
      </c>
      <c r="T233" s="51" t="s">
        <v>83</v>
      </c>
      <c r="U233" s="53" t="s">
        <v>84</v>
      </c>
      <c r="V233" s="93">
        <v>4</v>
      </c>
      <c r="W233" s="55">
        <f t="shared" si="9"/>
        <v>1</v>
      </c>
      <c r="X233" s="57"/>
      <c r="Y233" s="57"/>
      <c r="Z233" s="58"/>
      <c r="AA233" s="57"/>
      <c r="AB233" s="58"/>
      <c r="AC233" s="57"/>
      <c r="AD233" s="59" t="s">
        <v>810</v>
      </c>
      <c r="AE233" s="60">
        <f>IF(W233=100%,2,0)</f>
        <v>2</v>
      </c>
      <c r="AF233" s="60">
        <f>IF(N233&lt;$AG$8,0,1)</f>
        <v>0</v>
      </c>
      <c r="AG233" s="61" t="str">
        <f t="shared" si="10"/>
        <v>CUMPLIDA</v>
      </c>
      <c r="AH233" s="61" t="str">
        <f t="shared" si="11"/>
        <v>CUMPLIDA</v>
      </c>
      <c r="AI233" s="53" t="s">
        <v>84</v>
      </c>
      <c r="AJ233" s="55" t="s">
        <v>109</v>
      </c>
      <c r="AK233" s="62">
        <v>42185</v>
      </c>
      <c r="AL233" s="63" t="s">
        <v>70</v>
      </c>
      <c r="AM233" s="64"/>
      <c r="AN233" s="64"/>
      <c r="AO233" s="66"/>
      <c r="AP233" s="67"/>
      <c r="AQ233" s="67"/>
      <c r="AR233" s="67"/>
      <c r="AS233" s="68" t="s">
        <v>73</v>
      </c>
      <c r="AT233" s="68"/>
      <c r="AU233" s="63"/>
      <c r="AV233" s="68"/>
      <c r="AW233" s="23" t="s">
        <v>74</v>
      </c>
    </row>
    <row r="234" spans="1:49" s="96" customFormat="1" ht="216" hidden="1" customHeight="1" x14ac:dyDescent="0.25">
      <c r="A234" s="42">
        <v>647</v>
      </c>
      <c r="B234" s="42">
        <v>223</v>
      </c>
      <c r="C234" s="42"/>
      <c r="D234" s="43"/>
      <c r="E234" s="122" t="s">
        <v>1566</v>
      </c>
      <c r="F234" s="122" t="s">
        <v>1567</v>
      </c>
      <c r="G234" s="122" t="s">
        <v>1568</v>
      </c>
      <c r="H234" s="47" t="s">
        <v>159</v>
      </c>
      <c r="I234" s="44" t="s">
        <v>160</v>
      </c>
      <c r="J234" s="46" t="s">
        <v>1569</v>
      </c>
      <c r="K234" s="46" t="s">
        <v>1569</v>
      </c>
      <c r="L234" s="48">
        <v>3</v>
      </c>
      <c r="M234" s="49">
        <v>41791</v>
      </c>
      <c r="N234" s="49">
        <v>42185</v>
      </c>
      <c r="O234" s="50" t="s">
        <v>192</v>
      </c>
      <c r="P234" s="51" t="s">
        <v>193</v>
      </c>
      <c r="Q234" s="51" t="s">
        <v>152</v>
      </c>
      <c r="R234" s="52" t="s">
        <v>1553</v>
      </c>
      <c r="S234" s="48" t="s">
        <v>154</v>
      </c>
      <c r="T234" s="51" t="s">
        <v>83</v>
      </c>
      <c r="U234" s="53" t="s">
        <v>67</v>
      </c>
      <c r="V234" s="93">
        <v>3</v>
      </c>
      <c r="W234" s="55">
        <f t="shared" si="9"/>
        <v>1</v>
      </c>
      <c r="X234" s="57"/>
      <c r="Y234" s="57"/>
      <c r="Z234" s="58"/>
      <c r="AA234" s="57"/>
      <c r="AB234" s="58"/>
      <c r="AC234" s="57"/>
      <c r="AD234" s="59" t="s">
        <v>810</v>
      </c>
      <c r="AE234" s="60">
        <f>IF(W234=100%,2,0)</f>
        <v>2</v>
      </c>
      <c r="AF234" s="60">
        <f>IF(N234&lt;$AG$8,0,1)</f>
        <v>0</v>
      </c>
      <c r="AG234" s="61" t="str">
        <f t="shared" si="10"/>
        <v>CUMPLIDA</v>
      </c>
      <c r="AH234" s="61" t="str">
        <f t="shared" si="11"/>
        <v>CUMPLIDA</v>
      </c>
      <c r="AI234" s="53" t="s">
        <v>67</v>
      </c>
      <c r="AJ234" s="55" t="s">
        <v>109</v>
      </c>
      <c r="AK234" s="62">
        <v>42185</v>
      </c>
      <c r="AL234" s="63" t="s">
        <v>70</v>
      </c>
      <c r="AM234" s="64"/>
      <c r="AN234" s="64"/>
      <c r="AO234" s="66"/>
      <c r="AP234" s="67"/>
      <c r="AQ234" s="67"/>
      <c r="AR234" s="67"/>
      <c r="AS234" s="68" t="s">
        <v>73</v>
      </c>
      <c r="AT234" s="68"/>
      <c r="AU234" s="63"/>
      <c r="AV234" s="68"/>
      <c r="AW234" s="23" t="s">
        <v>74</v>
      </c>
    </row>
    <row r="235" spans="1:49" s="96" customFormat="1" ht="216" hidden="1" customHeight="1" x14ac:dyDescent="0.25">
      <c r="A235" s="42">
        <v>648</v>
      </c>
      <c r="B235" s="42">
        <v>224</v>
      </c>
      <c r="C235" s="42"/>
      <c r="D235" s="43"/>
      <c r="E235" s="122" t="s">
        <v>1570</v>
      </c>
      <c r="F235" s="122" t="s">
        <v>1571</v>
      </c>
      <c r="G235" s="122" t="s">
        <v>1572</v>
      </c>
      <c r="H235" s="45" t="s">
        <v>1279</v>
      </c>
      <c r="I235" s="45"/>
      <c r="J235" s="106" t="s">
        <v>1573</v>
      </c>
      <c r="K235" s="106" t="s">
        <v>1573</v>
      </c>
      <c r="L235" s="63">
        <v>5</v>
      </c>
      <c r="M235" s="49">
        <v>41673</v>
      </c>
      <c r="N235" s="49">
        <v>41912</v>
      </c>
      <c r="O235" s="50" t="s">
        <v>192</v>
      </c>
      <c r="P235" s="51" t="s">
        <v>193</v>
      </c>
      <c r="Q235" s="51" t="s">
        <v>152</v>
      </c>
      <c r="R235" s="52" t="s">
        <v>1574</v>
      </c>
      <c r="S235" s="48" t="s">
        <v>627</v>
      </c>
      <c r="T235" s="51" t="s">
        <v>83</v>
      </c>
      <c r="U235" s="53" t="s">
        <v>67</v>
      </c>
      <c r="V235" s="93">
        <v>5</v>
      </c>
      <c r="W235" s="55">
        <f t="shared" si="9"/>
        <v>1</v>
      </c>
      <c r="X235" s="57"/>
      <c r="Y235" s="57"/>
      <c r="Z235" s="58"/>
      <c r="AA235" s="57"/>
      <c r="AB235" s="58"/>
      <c r="AC235" s="57"/>
      <c r="AD235" s="59" t="s">
        <v>824</v>
      </c>
      <c r="AE235" s="60">
        <f>IF(W235=100%,2,0)</f>
        <v>2</v>
      </c>
      <c r="AF235" s="60">
        <f>IF(N235&lt;$AG$8,0,1)</f>
        <v>0</v>
      </c>
      <c r="AG235" s="61" t="str">
        <f t="shared" si="10"/>
        <v>CUMPLIDA</v>
      </c>
      <c r="AH235" s="61" t="str">
        <f t="shared" si="11"/>
        <v>CUMPLIDA</v>
      </c>
      <c r="AI235" s="53" t="s">
        <v>67</v>
      </c>
      <c r="AJ235" s="55" t="s">
        <v>69</v>
      </c>
      <c r="AK235" s="62">
        <v>42185</v>
      </c>
      <c r="AL235" s="63" t="s">
        <v>70</v>
      </c>
      <c r="AM235" s="64"/>
      <c r="AN235" s="64"/>
      <c r="AO235" s="66" t="s">
        <v>72</v>
      </c>
      <c r="AP235" s="67"/>
      <c r="AQ235" s="67"/>
      <c r="AR235" s="67"/>
      <c r="AS235" s="68" t="s">
        <v>73</v>
      </c>
      <c r="AT235" s="68"/>
      <c r="AU235" s="63"/>
      <c r="AV235" s="68"/>
      <c r="AW235" s="23" t="s">
        <v>74</v>
      </c>
    </row>
    <row r="236" spans="1:49" s="96" customFormat="1" ht="158.44999999999999" hidden="1" customHeight="1" x14ac:dyDescent="0.25">
      <c r="A236" s="42">
        <v>649</v>
      </c>
      <c r="B236" s="42">
        <v>225</v>
      </c>
      <c r="C236" s="42">
        <v>225</v>
      </c>
      <c r="D236" s="43" t="s">
        <v>1575</v>
      </c>
      <c r="E236" s="122" t="s">
        <v>1576</v>
      </c>
      <c r="F236" s="122"/>
      <c r="G236" s="122" t="s">
        <v>1577</v>
      </c>
      <c r="H236" s="122" t="s">
        <v>859</v>
      </c>
      <c r="I236" s="122"/>
      <c r="J236" s="137" t="s">
        <v>1578</v>
      </c>
      <c r="K236" s="137" t="s">
        <v>1578</v>
      </c>
      <c r="L236" s="63">
        <v>6</v>
      </c>
      <c r="M236" s="49">
        <v>41673</v>
      </c>
      <c r="N236" s="49">
        <v>42185</v>
      </c>
      <c r="O236" s="50" t="s">
        <v>63</v>
      </c>
      <c r="P236" s="51" t="s">
        <v>64</v>
      </c>
      <c r="Q236" s="52" t="s">
        <v>65</v>
      </c>
      <c r="R236" s="52" t="s">
        <v>1579</v>
      </c>
      <c r="S236" s="48" t="s">
        <v>173</v>
      </c>
      <c r="T236" s="51" t="s">
        <v>83</v>
      </c>
      <c r="U236" s="53" t="s">
        <v>164</v>
      </c>
      <c r="V236" s="93">
        <v>6</v>
      </c>
      <c r="W236" s="55">
        <f>+V236/L236</f>
        <v>1</v>
      </c>
      <c r="X236" s="57"/>
      <c r="Y236" s="57"/>
      <c r="Z236" s="58"/>
      <c r="AA236" s="57"/>
      <c r="AB236" s="58"/>
      <c r="AC236" s="57"/>
      <c r="AD236" s="59" t="s">
        <v>810</v>
      </c>
      <c r="AE236" s="60">
        <f>IF(W236=100%,2,0)</f>
        <v>2</v>
      </c>
      <c r="AF236" s="60">
        <f>IF(N236&lt;$AG$8,0,1)</f>
        <v>0</v>
      </c>
      <c r="AG236" s="61" t="str">
        <f t="shared" si="10"/>
        <v>CUMPLIDA</v>
      </c>
      <c r="AH236" s="61" t="str">
        <f t="shared" si="11"/>
        <v>CUMPLIDA</v>
      </c>
      <c r="AI236" s="53" t="s">
        <v>165</v>
      </c>
      <c r="AJ236" s="55" t="s">
        <v>109</v>
      </c>
      <c r="AK236" s="62">
        <v>42185</v>
      </c>
      <c r="AL236" s="63" t="s">
        <v>70</v>
      </c>
      <c r="AM236" s="64"/>
      <c r="AN236" s="64"/>
      <c r="AO236" s="66"/>
      <c r="AP236" s="67"/>
      <c r="AQ236" s="67"/>
      <c r="AR236" s="67"/>
      <c r="AS236" s="68" t="s">
        <v>73</v>
      </c>
      <c r="AT236" s="68"/>
      <c r="AU236" s="63"/>
      <c r="AV236" s="68"/>
      <c r="AW236" s="23" t="s">
        <v>74</v>
      </c>
    </row>
    <row r="237" spans="1:49" s="96" customFormat="1" ht="302.45" customHeight="1" x14ac:dyDescent="0.25">
      <c r="A237" s="69">
        <v>650</v>
      </c>
      <c r="B237" s="69">
        <v>226</v>
      </c>
      <c r="C237" s="42"/>
      <c r="D237" s="43" t="s">
        <v>1580</v>
      </c>
      <c r="E237" s="115" t="s">
        <v>1581</v>
      </c>
      <c r="F237" s="208" t="s">
        <v>1582</v>
      </c>
      <c r="G237" s="115" t="s">
        <v>1583</v>
      </c>
      <c r="H237" s="115" t="s">
        <v>1584</v>
      </c>
      <c r="I237" s="115" t="s">
        <v>1585</v>
      </c>
      <c r="J237" s="84" t="s">
        <v>1586</v>
      </c>
      <c r="K237" s="84" t="s">
        <v>1586</v>
      </c>
      <c r="L237" s="74">
        <v>8</v>
      </c>
      <c r="M237" s="75">
        <v>41671</v>
      </c>
      <c r="N237" s="75">
        <v>42855</v>
      </c>
      <c r="O237" s="76" t="s">
        <v>63</v>
      </c>
      <c r="P237" s="77" t="s">
        <v>64</v>
      </c>
      <c r="Q237" s="74" t="s">
        <v>65</v>
      </c>
      <c r="R237" s="74" t="s">
        <v>65</v>
      </c>
      <c r="S237" s="74" t="s">
        <v>99</v>
      </c>
      <c r="T237" s="91" t="s">
        <v>65</v>
      </c>
      <c r="U237" s="78" t="s">
        <v>67</v>
      </c>
      <c r="V237" s="92">
        <v>7</v>
      </c>
      <c r="W237" s="80">
        <f t="shared" ref="W237:W300" si="12">+V237/L237</f>
        <v>0.875</v>
      </c>
      <c r="X237" s="57" t="s">
        <v>295</v>
      </c>
      <c r="Y237" s="57"/>
      <c r="Z237" s="83" t="s">
        <v>1587</v>
      </c>
      <c r="AA237" s="209"/>
      <c r="AB237" s="83"/>
      <c r="AC237" s="209"/>
      <c r="AD237" s="81" t="s">
        <v>810</v>
      </c>
      <c r="AE237" s="60">
        <f>IF(W237=100%,2,0)</f>
        <v>0</v>
      </c>
      <c r="AF237" s="60">
        <f>IF(N237&lt;$AG$8,0,1)</f>
        <v>1</v>
      </c>
      <c r="AG237" s="61" t="str">
        <f t="shared" si="10"/>
        <v>EN TERMINO</v>
      </c>
      <c r="AH237" s="61" t="str">
        <f t="shared" si="11"/>
        <v>EN TERMINO</v>
      </c>
      <c r="AI237" s="78" t="s">
        <v>67</v>
      </c>
      <c r="AJ237" s="80"/>
      <c r="AK237" s="82"/>
      <c r="AL237" s="58"/>
      <c r="AM237" s="58"/>
      <c r="AN237" s="58"/>
      <c r="AO237" s="85" t="s">
        <v>72</v>
      </c>
      <c r="AP237" s="86" t="s">
        <v>1588</v>
      </c>
      <c r="AQ237" s="67" t="s">
        <v>102</v>
      </c>
      <c r="AR237" s="86" t="s">
        <v>88</v>
      </c>
      <c r="AS237" s="83" t="s">
        <v>640</v>
      </c>
      <c r="AT237" s="88"/>
      <c r="AU237" s="83" t="s">
        <v>142</v>
      </c>
      <c r="AV237" s="83" t="s">
        <v>1589</v>
      </c>
      <c r="AW237" s="87" t="s">
        <v>74</v>
      </c>
    </row>
    <row r="238" spans="1:49" s="23" customFormat="1" ht="287.25" customHeight="1" x14ac:dyDescent="0.25">
      <c r="A238" s="69">
        <v>651</v>
      </c>
      <c r="B238" s="69">
        <v>227</v>
      </c>
      <c r="C238" s="42"/>
      <c r="D238" s="43" t="s">
        <v>1590</v>
      </c>
      <c r="E238" s="115" t="s">
        <v>1591</v>
      </c>
      <c r="F238" s="115" t="s">
        <v>1592</v>
      </c>
      <c r="G238" s="115" t="s">
        <v>1593</v>
      </c>
      <c r="H238" s="115" t="s">
        <v>1594</v>
      </c>
      <c r="I238" s="115" t="s">
        <v>1585</v>
      </c>
      <c r="J238" s="84" t="s">
        <v>1595</v>
      </c>
      <c r="K238" s="84" t="s">
        <v>1595</v>
      </c>
      <c r="L238" s="83">
        <v>9</v>
      </c>
      <c r="M238" s="75">
        <v>41671</v>
      </c>
      <c r="N238" s="75">
        <v>42855</v>
      </c>
      <c r="O238" s="76" t="s">
        <v>63</v>
      </c>
      <c r="P238" s="77" t="s">
        <v>64</v>
      </c>
      <c r="Q238" s="91" t="s">
        <v>65</v>
      </c>
      <c r="R238" s="91" t="s">
        <v>1596</v>
      </c>
      <c r="S238" s="74" t="s">
        <v>82</v>
      </c>
      <c r="T238" s="77" t="s">
        <v>83</v>
      </c>
      <c r="U238" s="78" t="s">
        <v>164</v>
      </c>
      <c r="V238" s="92">
        <v>5</v>
      </c>
      <c r="W238" s="80">
        <f t="shared" si="12"/>
        <v>0.55555555555555558</v>
      </c>
      <c r="X238" s="57"/>
      <c r="Y238" s="57"/>
      <c r="Z238" s="58"/>
      <c r="AA238" s="57"/>
      <c r="AB238" s="58"/>
      <c r="AC238" s="57"/>
      <c r="AD238" s="81" t="s">
        <v>810</v>
      </c>
      <c r="AE238" s="60">
        <f>IF(W238=100%,2,0)</f>
        <v>0</v>
      </c>
      <c r="AF238" s="60">
        <f>IF(N238&lt;$AG$8,0,1)</f>
        <v>1</v>
      </c>
      <c r="AG238" s="61" t="str">
        <f t="shared" si="10"/>
        <v>EN TERMINO</v>
      </c>
      <c r="AH238" s="61" t="str">
        <f t="shared" si="11"/>
        <v>EN TERMINO</v>
      </c>
      <c r="AI238" s="78" t="s">
        <v>165</v>
      </c>
      <c r="AJ238" s="80"/>
      <c r="AK238" s="82">
        <v>42185</v>
      </c>
      <c r="AL238" s="83" t="s">
        <v>70</v>
      </c>
      <c r="AM238" s="58"/>
      <c r="AN238" s="84" t="s">
        <v>1597</v>
      </c>
      <c r="AO238" s="85" t="s">
        <v>72</v>
      </c>
      <c r="AP238" s="86" t="s">
        <v>1598</v>
      </c>
      <c r="AQ238" s="67" t="s">
        <v>102</v>
      </c>
      <c r="AR238" s="86" t="s">
        <v>88</v>
      </c>
      <c r="AS238" s="87" t="s">
        <v>89</v>
      </c>
      <c r="AT238" s="88" t="s">
        <v>90</v>
      </c>
      <c r="AU238" s="83" t="s">
        <v>142</v>
      </c>
      <c r="AV238" s="83" t="s">
        <v>1589</v>
      </c>
      <c r="AW238" s="87" t="s">
        <v>74</v>
      </c>
    </row>
    <row r="239" spans="1:49" s="96" customFormat="1" ht="115.15" hidden="1" customHeight="1" x14ac:dyDescent="0.25">
      <c r="A239" s="42">
        <v>653</v>
      </c>
      <c r="B239" s="42">
        <v>229</v>
      </c>
      <c r="C239" s="42"/>
      <c r="D239" s="43"/>
      <c r="E239" s="122" t="s">
        <v>1599</v>
      </c>
      <c r="F239" s="122"/>
      <c r="G239" s="122"/>
      <c r="H239" s="122" t="s">
        <v>1600</v>
      </c>
      <c r="I239" s="122"/>
      <c r="J239" s="137" t="s">
        <v>1578</v>
      </c>
      <c r="K239" s="137" t="s">
        <v>1578</v>
      </c>
      <c r="L239" s="63">
        <v>6</v>
      </c>
      <c r="M239" s="49">
        <v>41699</v>
      </c>
      <c r="N239" s="49">
        <v>42185</v>
      </c>
      <c r="O239" s="50" t="s">
        <v>63</v>
      </c>
      <c r="P239" s="51" t="s">
        <v>64</v>
      </c>
      <c r="Q239" s="52" t="s">
        <v>65</v>
      </c>
      <c r="R239" s="52" t="s">
        <v>1579</v>
      </c>
      <c r="S239" s="48" t="s">
        <v>173</v>
      </c>
      <c r="T239" s="51" t="s">
        <v>83</v>
      </c>
      <c r="U239" s="53" t="s">
        <v>67</v>
      </c>
      <c r="V239" s="93">
        <v>6</v>
      </c>
      <c r="W239" s="55">
        <f t="shared" si="12"/>
        <v>1</v>
      </c>
      <c r="X239" s="57"/>
      <c r="Y239" s="57"/>
      <c r="Z239" s="58"/>
      <c r="AA239" s="57"/>
      <c r="AB239" s="58"/>
      <c r="AC239" s="57"/>
      <c r="AD239" s="59" t="s">
        <v>824</v>
      </c>
      <c r="AE239" s="60">
        <f>IF(W239=100%,2,0)</f>
        <v>2</v>
      </c>
      <c r="AF239" s="60">
        <f>IF(N239&lt;$AG$8,0,1)</f>
        <v>0</v>
      </c>
      <c r="AG239" s="61" t="str">
        <f t="shared" si="10"/>
        <v>CUMPLIDA</v>
      </c>
      <c r="AH239" s="61" t="str">
        <f t="shared" si="11"/>
        <v>CUMPLIDA</v>
      </c>
      <c r="AI239" s="53" t="s">
        <v>67</v>
      </c>
      <c r="AJ239" s="55" t="s">
        <v>109</v>
      </c>
      <c r="AK239" s="62">
        <v>42185</v>
      </c>
      <c r="AL239" s="63" t="s">
        <v>70</v>
      </c>
      <c r="AM239" s="64"/>
      <c r="AN239" s="64"/>
      <c r="AO239" s="66"/>
      <c r="AP239" s="67"/>
      <c r="AQ239" s="67"/>
      <c r="AR239" s="67"/>
      <c r="AS239" s="68" t="s">
        <v>73</v>
      </c>
      <c r="AT239" s="68"/>
      <c r="AU239" s="94"/>
      <c r="AV239" s="95"/>
      <c r="AW239" s="23" t="s">
        <v>74</v>
      </c>
    </row>
    <row r="240" spans="1:49" s="23" customFormat="1" ht="187.15" customHeight="1" x14ac:dyDescent="0.25">
      <c r="A240" s="69">
        <v>655</v>
      </c>
      <c r="B240" s="69">
        <v>231</v>
      </c>
      <c r="C240" s="42"/>
      <c r="D240" s="43"/>
      <c r="E240" s="115" t="s">
        <v>1601</v>
      </c>
      <c r="F240" s="115" t="s">
        <v>1602</v>
      </c>
      <c r="G240" s="115" t="s">
        <v>1603</v>
      </c>
      <c r="H240" s="115" t="s">
        <v>1604</v>
      </c>
      <c r="I240" s="115" t="s">
        <v>1605</v>
      </c>
      <c r="J240" s="84" t="s">
        <v>1606</v>
      </c>
      <c r="K240" s="84" t="s">
        <v>1607</v>
      </c>
      <c r="L240" s="83">
        <v>5</v>
      </c>
      <c r="M240" s="75">
        <v>41671</v>
      </c>
      <c r="N240" s="75">
        <v>42704</v>
      </c>
      <c r="O240" s="76" t="s">
        <v>63</v>
      </c>
      <c r="P240" s="77" t="s">
        <v>64</v>
      </c>
      <c r="Q240" s="91" t="s">
        <v>65</v>
      </c>
      <c r="R240" s="91" t="s">
        <v>1596</v>
      </c>
      <c r="S240" s="74" t="s">
        <v>82</v>
      </c>
      <c r="T240" s="77" t="s">
        <v>83</v>
      </c>
      <c r="U240" s="78" t="s">
        <v>67</v>
      </c>
      <c r="V240" s="92">
        <v>5</v>
      </c>
      <c r="W240" s="80">
        <f t="shared" si="12"/>
        <v>1</v>
      </c>
      <c r="X240" s="57"/>
      <c r="Y240" s="57"/>
      <c r="Z240" s="58"/>
      <c r="AA240" s="57"/>
      <c r="AB240" s="58"/>
      <c r="AC240" s="57"/>
      <c r="AD240" s="81" t="s">
        <v>810</v>
      </c>
      <c r="AE240" s="60">
        <f>IF(W240=100%,2,0)</f>
        <v>2</v>
      </c>
      <c r="AF240" s="60">
        <f>IF(N240&lt;$AG$8,0,1)</f>
        <v>0</v>
      </c>
      <c r="AG240" s="61" t="str">
        <f t="shared" si="10"/>
        <v>CUMPLIDA</v>
      </c>
      <c r="AH240" s="61" t="str">
        <f t="shared" si="11"/>
        <v>CUMPLIDA</v>
      </c>
      <c r="AI240" s="78" t="s">
        <v>67</v>
      </c>
      <c r="AJ240" s="80"/>
      <c r="AK240" s="82">
        <v>42004</v>
      </c>
      <c r="AL240" s="83" t="s">
        <v>118</v>
      </c>
      <c r="AM240" s="85" t="s">
        <v>194</v>
      </c>
      <c r="AN240" s="84" t="s">
        <v>1608</v>
      </c>
      <c r="AO240" s="85" t="s">
        <v>72</v>
      </c>
      <c r="AP240" s="86" t="s">
        <v>1609</v>
      </c>
      <c r="AQ240" s="67" t="s">
        <v>102</v>
      </c>
      <c r="AR240" s="86" t="s">
        <v>88</v>
      </c>
      <c r="AS240" s="87" t="s">
        <v>89</v>
      </c>
      <c r="AT240" s="88" t="s">
        <v>90</v>
      </c>
      <c r="AU240" s="83" t="s">
        <v>103</v>
      </c>
      <c r="AV240" s="83" t="s">
        <v>1610</v>
      </c>
      <c r="AW240" s="87" t="s">
        <v>74</v>
      </c>
    </row>
    <row r="241" spans="1:49" s="23" customFormat="1" ht="409.5" customHeight="1" x14ac:dyDescent="0.25">
      <c r="A241" s="69">
        <v>656</v>
      </c>
      <c r="B241" s="69">
        <v>232</v>
      </c>
      <c r="C241" s="42"/>
      <c r="D241" s="43"/>
      <c r="E241" s="172" t="s">
        <v>1611</v>
      </c>
      <c r="F241" s="115" t="s">
        <v>1612</v>
      </c>
      <c r="G241" s="115" t="s">
        <v>1613</v>
      </c>
      <c r="H241" s="210" t="s">
        <v>1614</v>
      </c>
      <c r="I241" s="115" t="s">
        <v>1615</v>
      </c>
      <c r="J241" s="84" t="s">
        <v>1616</v>
      </c>
      <c r="K241" s="84" t="s">
        <v>1616</v>
      </c>
      <c r="L241" s="83">
        <v>9</v>
      </c>
      <c r="M241" s="75">
        <v>41671</v>
      </c>
      <c r="N241" s="75">
        <v>42825</v>
      </c>
      <c r="O241" s="76" t="s">
        <v>63</v>
      </c>
      <c r="P241" s="77" t="s">
        <v>64</v>
      </c>
      <c r="Q241" s="91" t="s">
        <v>65</v>
      </c>
      <c r="R241" s="91" t="s">
        <v>1596</v>
      </c>
      <c r="S241" s="74" t="s">
        <v>82</v>
      </c>
      <c r="T241" s="77" t="s">
        <v>83</v>
      </c>
      <c r="U241" s="78" t="s">
        <v>1617</v>
      </c>
      <c r="V241" s="92">
        <v>8</v>
      </c>
      <c r="W241" s="80">
        <f t="shared" si="12"/>
        <v>0.88888888888888884</v>
      </c>
      <c r="X241" s="57" t="s">
        <v>165</v>
      </c>
      <c r="Y241" s="57"/>
      <c r="Z241" s="83" t="s">
        <v>1618</v>
      </c>
      <c r="AA241" s="57"/>
      <c r="AB241" s="83"/>
      <c r="AC241" s="57"/>
      <c r="AD241" s="81" t="s">
        <v>810</v>
      </c>
      <c r="AE241" s="60">
        <f>IF(W241=100%,2,0)</f>
        <v>0</v>
      </c>
      <c r="AF241" s="60">
        <f>IF(N241&lt;$AG$8,0,1)</f>
        <v>1</v>
      </c>
      <c r="AG241" s="61" t="str">
        <f t="shared" si="10"/>
        <v>EN TERMINO</v>
      </c>
      <c r="AH241" s="61" t="str">
        <f t="shared" si="11"/>
        <v>EN TERMINO</v>
      </c>
      <c r="AI241" s="77" t="s">
        <v>123</v>
      </c>
      <c r="AJ241" s="80"/>
      <c r="AK241" s="82">
        <v>42004</v>
      </c>
      <c r="AL241" s="83" t="s">
        <v>118</v>
      </c>
      <c r="AM241" s="58"/>
      <c r="AN241" s="84" t="s">
        <v>1619</v>
      </c>
      <c r="AO241" s="85" t="s">
        <v>1482</v>
      </c>
      <c r="AP241" s="86" t="s">
        <v>1620</v>
      </c>
      <c r="AQ241" s="67" t="s">
        <v>102</v>
      </c>
      <c r="AR241" s="86" t="s">
        <v>88</v>
      </c>
      <c r="AS241" s="87" t="s">
        <v>89</v>
      </c>
      <c r="AT241" s="88" t="s">
        <v>90</v>
      </c>
      <c r="AU241" s="83" t="s">
        <v>142</v>
      </c>
      <c r="AV241" s="83" t="s">
        <v>1621</v>
      </c>
      <c r="AW241" s="87" t="s">
        <v>74</v>
      </c>
    </row>
    <row r="242" spans="1:49" s="96" customFormat="1" ht="144" hidden="1" customHeight="1" x14ac:dyDescent="0.25">
      <c r="A242" s="42">
        <v>657</v>
      </c>
      <c r="B242" s="42">
        <v>233</v>
      </c>
      <c r="C242" s="42"/>
      <c r="D242" s="43"/>
      <c r="E242" s="122" t="s">
        <v>1622</v>
      </c>
      <c r="F242" s="122" t="s">
        <v>1623</v>
      </c>
      <c r="G242" s="122" t="s">
        <v>1624</v>
      </c>
      <c r="H242" s="122" t="s">
        <v>1625</v>
      </c>
      <c r="I242" s="122" t="s">
        <v>1626</v>
      </c>
      <c r="J242" s="65" t="s">
        <v>1627</v>
      </c>
      <c r="K242" s="65" t="s">
        <v>1627</v>
      </c>
      <c r="L242" s="63">
        <v>6</v>
      </c>
      <c r="M242" s="49">
        <v>41671</v>
      </c>
      <c r="N242" s="49">
        <v>42185</v>
      </c>
      <c r="O242" s="50" t="s">
        <v>63</v>
      </c>
      <c r="P242" s="51" t="s">
        <v>64</v>
      </c>
      <c r="Q242" s="52" t="s">
        <v>65</v>
      </c>
      <c r="R242" s="52" t="s">
        <v>1596</v>
      </c>
      <c r="S242" s="48" t="s">
        <v>82</v>
      </c>
      <c r="T242" s="51" t="s">
        <v>83</v>
      </c>
      <c r="U242" s="53" t="s">
        <v>67</v>
      </c>
      <c r="V242" s="93">
        <v>6</v>
      </c>
      <c r="W242" s="55">
        <f t="shared" si="12"/>
        <v>1</v>
      </c>
      <c r="X242" s="57"/>
      <c r="Y242" s="57"/>
      <c r="Z242" s="58"/>
      <c r="AA242" s="57"/>
      <c r="AB242" s="58"/>
      <c r="AC242" s="57"/>
      <c r="AD242" s="59" t="s">
        <v>810</v>
      </c>
      <c r="AE242" s="60">
        <f>IF(W242=100%,2,0)</f>
        <v>2</v>
      </c>
      <c r="AF242" s="60">
        <f>IF(N242&lt;$AG$8,0,1)</f>
        <v>0</v>
      </c>
      <c r="AG242" s="61" t="str">
        <f t="shared" si="10"/>
        <v>CUMPLIDA</v>
      </c>
      <c r="AH242" s="61" t="str">
        <f t="shared" si="11"/>
        <v>CUMPLIDA</v>
      </c>
      <c r="AI242" s="53" t="s">
        <v>67</v>
      </c>
      <c r="AJ242" s="55" t="s">
        <v>109</v>
      </c>
      <c r="AK242" s="62">
        <v>42185</v>
      </c>
      <c r="AL242" s="63" t="s">
        <v>70</v>
      </c>
      <c r="AM242" s="64"/>
      <c r="AN242" s="64"/>
      <c r="AO242" s="66"/>
      <c r="AP242" s="67"/>
      <c r="AQ242" s="67"/>
      <c r="AR242" s="67"/>
      <c r="AS242" s="68" t="s">
        <v>73</v>
      </c>
      <c r="AT242" s="68"/>
      <c r="AU242" s="94"/>
      <c r="AV242" s="95"/>
      <c r="AW242" s="23" t="s">
        <v>74</v>
      </c>
    </row>
    <row r="243" spans="1:49" s="23" customFormat="1" ht="129.6" customHeight="1" x14ac:dyDescent="0.25">
      <c r="A243" s="69">
        <v>658</v>
      </c>
      <c r="B243" s="69">
        <v>234</v>
      </c>
      <c r="C243" s="42"/>
      <c r="D243" s="43"/>
      <c r="E243" s="115" t="s">
        <v>1628</v>
      </c>
      <c r="F243" s="115" t="s">
        <v>1629</v>
      </c>
      <c r="G243" s="115" t="s">
        <v>1630</v>
      </c>
      <c r="H243" s="115" t="s">
        <v>1631</v>
      </c>
      <c r="I243" s="115" t="s">
        <v>1632</v>
      </c>
      <c r="J243" s="84" t="s">
        <v>1633</v>
      </c>
      <c r="K243" s="84" t="s">
        <v>1634</v>
      </c>
      <c r="L243" s="83">
        <v>5</v>
      </c>
      <c r="M243" s="75">
        <v>41671</v>
      </c>
      <c r="N243" s="75">
        <v>42735</v>
      </c>
      <c r="O243" s="76" t="s">
        <v>63</v>
      </c>
      <c r="P243" s="77" t="s">
        <v>64</v>
      </c>
      <c r="Q243" s="91" t="s">
        <v>65</v>
      </c>
      <c r="R243" s="91" t="s">
        <v>65</v>
      </c>
      <c r="S243" s="91" t="s">
        <v>99</v>
      </c>
      <c r="T243" s="91" t="s">
        <v>65</v>
      </c>
      <c r="U243" s="78" t="s">
        <v>84</v>
      </c>
      <c r="V243" s="92">
        <v>5</v>
      </c>
      <c r="W243" s="80">
        <f t="shared" si="12"/>
        <v>1</v>
      </c>
      <c r="X243" s="57"/>
      <c r="Y243" s="57"/>
      <c r="Z243" s="58"/>
      <c r="AA243" s="57"/>
      <c r="AB243" s="58"/>
      <c r="AC243" s="57"/>
      <c r="AD243" s="81" t="s">
        <v>810</v>
      </c>
      <c r="AE243" s="60">
        <f>IF(W243=100%,2,0)</f>
        <v>2</v>
      </c>
      <c r="AF243" s="60">
        <f>IF(N243&lt;$AG$8,0,1)</f>
        <v>0</v>
      </c>
      <c r="AG243" s="61" t="str">
        <f t="shared" si="10"/>
        <v>CUMPLIDA</v>
      </c>
      <c r="AH243" s="61" t="str">
        <f t="shared" si="11"/>
        <v>CUMPLIDA</v>
      </c>
      <c r="AI243" s="78" t="s">
        <v>84</v>
      </c>
      <c r="AJ243" s="80"/>
      <c r="AK243" s="82">
        <v>42185</v>
      </c>
      <c r="AL243" s="83" t="s">
        <v>70</v>
      </c>
      <c r="AM243" s="58"/>
      <c r="AN243" s="84" t="s">
        <v>1635</v>
      </c>
      <c r="AO243" s="85" t="s">
        <v>72</v>
      </c>
      <c r="AP243" s="86" t="s">
        <v>1636</v>
      </c>
      <c r="AQ243" s="67" t="s">
        <v>102</v>
      </c>
      <c r="AR243" s="86" t="s">
        <v>88</v>
      </c>
      <c r="AS243" s="87" t="s">
        <v>89</v>
      </c>
      <c r="AT243" s="88" t="s">
        <v>90</v>
      </c>
      <c r="AU243" s="83" t="s">
        <v>142</v>
      </c>
      <c r="AV243" s="83" t="s">
        <v>143</v>
      </c>
      <c r="AW243" s="87" t="s">
        <v>74</v>
      </c>
    </row>
    <row r="244" spans="1:49" s="96" customFormat="1" ht="115.15" hidden="1" customHeight="1" x14ac:dyDescent="0.25">
      <c r="A244" s="42">
        <v>660</v>
      </c>
      <c r="B244" s="42">
        <v>236</v>
      </c>
      <c r="C244" s="42"/>
      <c r="D244" s="43"/>
      <c r="E244" s="122" t="s">
        <v>1637</v>
      </c>
      <c r="F244" s="122" t="s">
        <v>1638</v>
      </c>
      <c r="G244" s="122" t="s">
        <v>1639</v>
      </c>
      <c r="H244" s="136" t="s">
        <v>1640</v>
      </c>
      <c r="I244" s="136" t="s">
        <v>1641</v>
      </c>
      <c r="J244" s="137" t="s">
        <v>1642</v>
      </c>
      <c r="K244" s="137" t="s">
        <v>1642</v>
      </c>
      <c r="L244" s="63">
        <v>7</v>
      </c>
      <c r="M244" s="49">
        <v>41671</v>
      </c>
      <c r="N244" s="49">
        <v>42369</v>
      </c>
      <c r="O244" s="50" t="s">
        <v>63</v>
      </c>
      <c r="P244" s="51" t="s">
        <v>64</v>
      </c>
      <c r="Q244" s="48" t="s">
        <v>65</v>
      </c>
      <c r="R244" s="48" t="s">
        <v>65</v>
      </c>
      <c r="S244" s="48" t="s">
        <v>99</v>
      </c>
      <c r="T244" s="52" t="s">
        <v>65</v>
      </c>
      <c r="U244" s="53" t="s">
        <v>84</v>
      </c>
      <c r="V244" s="93">
        <v>7</v>
      </c>
      <c r="W244" s="55">
        <f t="shared" si="12"/>
        <v>1</v>
      </c>
      <c r="X244" s="57"/>
      <c r="Y244" s="57"/>
      <c r="Z244" s="58"/>
      <c r="AA244" s="57"/>
      <c r="AB244" s="58"/>
      <c r="AC244" s="57"/>
      <c r="AD244" s="59" t="s">
        <v>810</v>
      </c>
      <c r="AE244" s="60">
        <f>IF(W244=100%,2,0)</f>
        <v>2</v>
      </c>
      <c r="AF244" s="60">
        <f>IF(N244&lt;$AG$8,0,1)</f>
        <v>0</v>
      </c>
      <c r="AG244" s="61" t="str">
        <f t="shared" si="10"/>
        <v>CUMPLIDA</v>
      </c>
      <c r="AH244" s="61" t="str">
        <f t="shared" si="11"/>
        <v>CUMPLIDA</v>
      </c>
      <c r="AI244" s="53" t="s">
        <v>84</v>
      </c>
      <c r="AJ244" s="55" t="s">
        <v>69</v>
      </c>
      <c r="AK244" s="62">
        <v>42369</v>
      </c>
      <c r="AL244" s="63" t="s">
        <v>596</v>
      </c>
      <c r="AM244" s="64"/>
      <c r="AN244" s="64"/>
      <c r="AO244" s="66" t="s">
        <v>72</v>
      </c>
      <c r="AP244" s="67"/>
      <c r="AQ244" s="67"/>
      <c r="AR244" s="67"/>
      <c r="AS244" s="68" t="s">
        <v>73</v>
      </c>
      <c r="AT244" s="68"/>
      <c r="AU244" s="94"/>
      <c r="AV244" s="95"/>
      <c r="AW244" s="23" t="s">
        <v>74</v>
      </c>
    </row>
    <row r="245" spans="1:49" s="96" customFormat="1" ht="187.15" hidden="1" customHeight="1" x14ac:dyDescent="0.25">
      <c r="A245" s="42">
        <v>661</v>
      </c>
      <c r="B245" s="42">
        <v>237</v>
      </c>
      <c r="C245" s="42"/>
      <c r="D245" s="43"/>
      <c r="E245" s="122" t="s">
        <v>1643</v>
      </c>
      <c r="F245" s="122" t="s">
        <v>1644</v>
      </c>
      <c r="G245" s="122" t="s">
        <v>1645</v>
      </c>
      <c r="H245" s="136" t="s">
        <v>1646</v>
      </c>
      <c r="I245" s="136" t="s">
        <v>1647</v>
      </c>
      <c r="J245" s="177" t="s">
        <v>936</v>
      </c>
      <c r="K245" s="177" t="s">
        <v>936</v>
      </c>
      <c r="L245" s="63">
        <v>6</v>
      </c>
      <c r="M245" s="49">
        <v>41671</v>
      </c>
      <c r="N245" s="49">
        <v>42185</v>
      </c>
      <c r="O245" s="50" t="s">
        <v>63</v>
      </c>
      <c r="P245" s="51" t="s">
        <v>64</v>
      </c>
      <c r="Q245" s="52" t="s">
        <v>65</v>
      </c>
      <c r="R245" s="52" t="s">
        <v>1596</v>
      </c>
      <c r="S245" s="48" t="s">
        <v>82</v>
      </c>
      <c r="T245" s="51" t="s">
        <v>83</v>
      </c>
      <c r="U245" s="53" t="s">
        <v>84</v>
      </c>
      <c r="V245" s="93">
        <v>6</v>
      </c>
      <c r="W245" s="55">
        <f t="shared" si="12"/>
        <v>1</v>
      </c>
      <c r="X245" s="57"/>
      <c r="Y245" s="57"/>
      <c r="Z245" s="58"/>
      <c r="AA245" s="57"/>
      <c r="AB245" s="58"/>
      <c r="AC245" s="57"/>
      <c r="AD245" s="59" t="s">
        <v>824</v>
      </c>
      <c r="AE245" s="60">
        <f>IF(W245=100%,2,0)</f>
        <v>2</v>
      </c>
      <c r="AF245" s="60">
        <f>IF(N245&lt;$AG$8,0,1)</f>
        <v>0</v>
      </c>
      <c r="AG245" s="61" t="str">
        <f t="shared" si="10"/>
        <v>CUMPLIDA</v>
      </c>
      <c r="AH245" s="61" t="str">
        <f t="shared" si="11"/>
        <v>CUMPLIDA</v>
      </c>
      <c r="AI245" s="53" t="s">
        <v>84</v>
      </c>
      <c r="AJ245" s="55" t="s">
        <v>109</v>
      </c>
      <c r="AK245" s="62">
        <v>42185</v>
      </c>
      <c r="AL245" s="63" t="s">
        <v>70</v>
      </c>
      <c r="AM245" s="64"/>
      <c r="AN245" s="64"/>
      <c r="AO245" s="66"/>
      <c r="AP245" s="67"/>
      <c r="AQ245" s="67"/>
      <c r="AR245" s="67"/>
      <c r="AS245" s="68" t="s">
        <v>73</v>
      </c>
      <c r="AT245" s="68"/>
      <c r="AU245" s="63"/>
      <c r="AV245" s="68"/>
      <c r="AW245" s="23" t="s">
        <v>74</v>
      </c>
    </row>
    <row r="246" spans="1:49" s="96" customFormat="1" ht="264" hidden="1" customHeight="1" x14ac:dyDescent="0.25">
      <c r="A246" s="42">
        <v>663</v>
      </c>
      <c r="B246" s="42">
        <v>239</v>
      </c>
      <c r="C246" s="42"/>
      <c r="D246" s="43"/>
      <c r="E246" s="122" t="s">
        <v>1648</v>
      </c>
      <c r="F246" s="122" t="s">
        <v>1649</v>
      </c>
      <c r="G246" s="122" t="s">
        <v>1650</v>
      </c>
      <c r="H246" s="122" t="s">
        <v>1651</v>
      </c>
      <c r="I246" s="122" t="s">
        <v>1652</v>
      </c>
      <c r="J246" s="65" t="s">
        <v>1653</v>
      </c>
      <c r="K246" s="65" t="s">
        <v>1653</v>
      </c>
      <c r="L246" s="63">
        <v>9</v>
      </c>
      <c r="M246" s="49">
        <v>41671</v>
      </c>
      <c r="N246" s="49">
        <v>42185</v>
      </c>
      <c r="O246" s="50" t="s">
        <v>63</v>
      </c>
      <c r="P246" s="51" t="s">
        <v>64</v>
      </c>
      <c r="Q246" s="52" t="s">
        <v>65</v>
      </c>
      <c r="R246" s="51" t="s">
        <v>256</v>
      </c>
      <c r="S246" s="51" t="s">
        <v>257</v>
      </c>
      <c r="T246" s="51" t="s">
        <v>83</v>
      </c>
      <c r="U246" s="53" t="s">
        <v>84</v>
      </c>
      <c r="V246" s="93">
        <v>9</v>
      </c>
      <c r="W246" s="55">
        <f t="shared" si="12"/>
        <v>1</v>
      </c>
      <c r="X246" s="57"/>
      <c r="Y246" s="57"/>
      <c r="Z246" s="58"/>
      <c r="AA246" s="57"/>
      <c r="AB246" s="58"/>
      <c r="AC246" s="57"/>
      <c r="AD246" s="59" t="s">
        <v>824</v>
      </c>
      <c r="AE246" s="60">
        <f>IF(W246=100%,2,0)</f>
        <v>2</v>
      </c>
      <c r="AF246" s="60">
        <f>IF(N246&lt;$AG$8,0,1)</f>
        <v>0</v>
      </c>
      <c r="AG246" s="61" t="str">
        <f t="shared" si="10"/>
        <v>CUMPLIDA</v>
      </c>
      <c r="AH246" s="61" t="str">
        <f t="shared" si="11"/>
        <v>CUMPLIDA</v>
      </c>
      <c r="AI246" s="53" t="s">
        <v>84</v>
      </c>
      <c r="AJ246" s="55" t="s">
        <v>109</v>
      </c>
      <c r="AK246" s="62">
        <v>42004</v>
      </c>
      <c r="AL246" s="63" t="s">
        <v>118</v>
      </c>
      <c r="AM246" s="64"/>
      <c r="AN246" s="64"/>
      <c r="AO246" s="66"/>
      <c r="AP246" s="67"/>
      <c r="AQ246" s="67"/>
      <c r="AR246" s="67"/>
      <c r="AS246" s="68" t="s">
        <v>73</v>
      </c>
      <c r="AT246" s="68"/>
      <c r="AU246" s="63"/>
      <c r="AV246" s="68"/>
      <c r="AW246" s="23" t="s">
        <v>74</v>
      </c>
    </row>
    <row r="247" spans="1:49" s="96" customFormat="1" ht="182.25" hidden="1" customHeight="1" x14ac:dyDescent="0.25">
      <c r="A247" s="42">
        <v>664</v>
      </c>
      <c r="B247" s="42">
        <v>240</v>
      </c>
      <c r="C247" s="42"/>
      <c r="D247" s="43"/>
      <c r="E247" s="122" t="s">
        <v>1654</v>
      </c>
      <c r="F247" s="122" t="s">
        <v>1655</v>
      </c>
      <c r="G247" s="122" t="s">
        <v>1656</v>
      </c>
      <c r="H247" s="136" t="s">
        <v>1657</v>
      </c>
      <c r="I247" s="136" t="s">
        <v>1658</v>
      </c>
      <c r="J247" s="137" t="s">
        <v>1659</v>
      </c>
      <c r="K247" s="137" t="s">
        <v>1659</v>
      </c>
      <c r="L247" s="63">
        <v>6</v>
      </c>
      <c r="M247" s="49">
        <v>41671</v>
      </c>
      <c r="N247" s="49">
        <v>42369</v>
      </c>
      <c r="O247" s="50" t="s">
        <v>63</v>
      </c>
      <c r="P247" s="51" t="s">
        <v>64</v>
      </c>
      <c r="Q247" s="48" t="s">
        <v>65</v>
      </c>
      <c r="R247" s="48" t="s">
        <v>65</v>
      </c>
      <c r="S247" s="48" t="s">
        <v>99</v>
      </c>
      <c r="T247" s="52" t="s">
        <v>65</v>
      </c>
      <c r="U247" s="53" t="s">
        <v>84</v>
      </c>
      <c r="V247" s="93">
        <v>6</v>
      </c>
      <c r="W247" s="55">
        <f t="shared" si="12"/>
        <v>1</v>
      </c>
      <c r="X247" s="57"/>
      <c r="Y247" s="57"/>
      <c r="Z247" s="58"/>
      <c r="AA247" s="57"/>
      <c r="AB247" s="58"/>
      <c r="AC247" s="57"/>
      <c r="AD247" s="59" t="s">
        <v>810</v>
      </c>
      <c r="AE247" s="60">
        <f>IF(W247=100%,2,0)</f>
        <v>2</v>
      </c>
      <c r="AF247" s="60">
        <f>IF(N247&lt;$AG$8,0,1)</f>
        <v>0</v>
      </c>
      <c r="AG247" s="61" t="str">
        <f t="shared" si="10"/>
        <v>CUMPLIDA</v>
      </c>
      <c r="AH247" s="61" t="str">
        <f t="shared" si="11"/>
        <v>CUMPLIDA</v>
      </c>
      <c r="AI247" s="53" t="s">
        <v>84</v>
      </c>
      <c r="AJ247" s="55" t="s">
        <v>69</v>
      </c>
      <c r="AK247" s="62">
        <v>42369</v>
      </c>
      <c r="AL247" s="63" t="s">
        <v>596</v>
      </c>
      <c r="AM247" s="64"/>
      <c r="AN247" s="64"/>
      <c r="AO247" s="66" t="s">
        <v>72</v>
      </c>
      <c r="AP247" s="67"/>
      <c r="AQ247" s="67"/>
      <c r="AR247" s="67"/>
      <c r="AS247" s="68" t="s">
        <v>73</v>
      </c>
      <c r="AT247" s="68"/>
      <c r="AU247" s="63"/>
      <c r="AV247" s="68"/>
      <c r="AW247" s="23" t="s">
        <v>74</v>
      </c>
    </row>
    <row r="248" spans="1:49" s="96" customFormat="1" ht="273.60000000000002" hidden="1" customHeight="1" x14ac:dyDescent="0.25">
      <c r="A248" s="42">
        <v>665</v>
      </c>
      <c r="B248" s="42">
        <v>241</v>
      </c>
      <c r="C248" s="42"/>
      <c r="D248" s="43"/>
      <c r="E248" s="122" t="s">
        <v>1660</v>
      </c>
      <c r="F248" s="122" t="s">
        <v>1661</v>
      </c>
      <c r="G248" s="122" t="s">
        <v>1662</v>
      </c>
      <c r="H248" s="136" t="s">
        <v>1657</v>
      </c>
      <c r="I248" s="136" t="s">
        <v>1658</v>
      </c>
      <c r="J248" s="65" t="s">
        <v>1663</v>
      </c>
      <c r="K248" s="65" t="s">
        <v>1663</v>
      </c>
      <c r="L248" s="63">
        <v>7</v>
      </c>
      <c r="M248" s="49">
        <v>41671</v>
      </c>
      <c r="N248" s="49">
        <v>42369</v>
      </c>
      <c r="O248" s="50" t="s">
        <v>63</v>
      </c>
      <c r="P248" s="51" t="s">
        <v>64</v>
      </c>
      <c r="Q248" s="52" t="s">
        <v>65</v>
      </c>
      <c r="R248" s="48" t="s">
        <v>1664</v>
      </c>
      <c r="S248" s="48" t="s">
        <v>1665</v>
      </c>
      <c r="T248" s="48" t="s">
        <v>83</v>
      </c>
      <c r="U248" s="53" t="s">
        <v>67</v>
      </c>
      <c r="V248" s="93">
        <v>7</v>
      </c>
      <c r="W248" s="55">
        <f t="shared" si="12"/>
        <v>1</v>
      </c>
      <c r="X248" s="57"/>
      <c r="Y248" s="57"/>
      <c r="Z248" s="58"/>
      <c r="AA248" s="57"/>
      <c r="AB248" s="58"/>
      <c r="AC248" s="57"/>
      <c r="AD248" s="59" t="s">
        <v>810</v>
      </c>
      <c r="AE248" s="60">
        <f>IF(W248=100%,2,0)</f>
        <v>2</v>
      </c>
      <c r="AF248" s="60">
        <f>IF(N248&lt;$AG$8,0,1)</f>
        <v>0</v>
      </c>
      <c r="AG248" s="61" t="str">
        <f t="shared" si="10"/>
        <v>CUMPLIDA</v>
      </c>
      <c r="AH248" s="61" t="str">
        <f t="shared" si="11"/>
        <v>CUMPLIDA</v>
      </c>
      <c r="AI248" s="53" t="s">
        <v>67</v>
      </c>
      <c r="AJ248" s="55" t="s">
        <v>69</v>
      </c>
      <c r="AK248" s="62">
        <v>42369</v>
      </c>
      <c r="AL248" s="63" t="s">
        <v>596</v>
      </c>
      <c r="AM248" s="64"/>
      <c r="AN248" s="64"/>
      <c r="AO248" s="66" t="s">
        <v>72</v>
      </c>
      <c r="AP248" s="67"/>
      <c r="AQ248" s="67"/>
      <c r="AR248" s="67"/>
      <c r="AS248" s="68" t="s">
        <v>73</v>
      </c>
      <c r="AT248" s="68"/>
      <c r="AU248" s="63"/>
      <c r="AV248" s="68"/>
      <c r="AW248" s="23" t="s">
        <v>74</v>
      </c>
    </row>
    <row r="249" spans="1:49" s="96" customFormat="1" ht="216" hidden="1" customHeight="1" x14ac:dyDescent="0.25">
      <c r="A249" s="42">
        <v>666</v>
      </c>
      <c r="B249" s="42">
        <v>242</v>
      </c>
      <c r="C249" s="42"/>
      <c r="D249" s="43"/>
      <c r="E249" s="122" t="s">
        <v>1666</v>
      </c>
      <c r="F249" s="122" t="s">
        <v>1667</v>
      </c>
      <c r="G249" s="122" t="s">
        <v>1668</v>
      </c>
      <c r="H249" s="122" t="s">
        <v>1669</v>
      </c>
      <c r="I249" s="179" t="s">
        <v>1670</v>
      </c>
      <c r="J249" s="106" t="s">
        <v>1671</v>
      </c>
      <c r="K249" s="106" t="s">
        <v>1671</v>
      </c>
      <c r="L249" s="63">
        <v>1</v>
      </c>
      <c r="M249" s="49">
        <v>41699</v>
      </c>
      <c r="N249" s="49">
        <v>41882</v>
      </c>
      <c r="O249" s="50" t="s">
        <v>65</v>
      </c>
      <c r="P249" s="51" t="s">
        <v>65</v>
      </c>
      <c r="Q249" s="52" t="s">
        <v>65</v>
      </c>
      <c r="R249" s="52" t="s">
        <v>65</v>
      </c>
      <c r="S249" s="52" t="s">
        <v>99</v>
      </c>
      <c r="T249" s="52" t="s">
        <v>65</v>
      </c>
      <c r="U249" s="53" t="s">
        <v>84</v>
      </c>
      <c r="V249" s="93">
        <v>1</v>
      </c>
      <c r="W249" s="55">
        <f t="shared" si="12"/>
        <v>1</v>
      </c>
      <c r="X249" s="57"/>
      <c r="Y249" s="57"/>
      <c r="Z249" s="58"/>
      <c r="AA249" s="57"/>
      <c r="AB249" s="58"/>
      <c r="AC249" s="57"/>
      <c r="AD249" s="59" t="s">
        <v>824</v>
      </c>
      <c r="AE249" s="60">
        <f>IF(W249=100%,2,0)</f>
        <v>2</v>
      </c>
      <c r="AF249" s="60">
        <f>IF(N249&lt;$AG$8,0,1)</f>
        <v>0</v>
      </c>
      <c r="AG249" s="61" t="str">
        <f t="shared" si="10"/>
        <v>CUMPLIDA</v>
      </c>
      <c r="AH249" s="61" t="str">
        <f t="shared" si="11"/>
        <v>CUMPLIDA</v>
      </c>
      <c r="AI249" s="53" t="s">
        <v>84</v>
      </c>
      <c r="AJ249" s="55" t="s">
        <v>69</v>
      </c>
      <c r="AK249" s="62">
        <v>42185</v>
      </c>
      <c r="AL249" s="63" t="s">
        <v>155</v>
      </c>
      <c r="AM249" s="64"/>
      <c r="AN249" s="64"/>
      <c r="AO249" s="66" t="s">
        <v>72</v>
      </c>
      <c r="AP249" s="67"/>
      <c r="AQ249" s="67"/>
      <c r="AR249" s="67"/>
      <c r="AS249" s="68" t="s">
        <v>73</v>
      </c>
      <c r="AT249" s="68"/>
      <c r="AU249" s="63"/>
      <c r="AV249" s="68"/>
    </row>
    <row r="250" spans="1:49" s="96" customFormat="1" ht="115.15" hidden="1" customHeight="1" x14ac:dyDescent="0.25">
      <c r="A250" s="42">
        <v>667</v>
      </c>
      <c r="B250" s="42">
        <v>243</v>
      </c>
      <c r="C250" s="42"/>
      <c r="D250" s="43"/>
      <c r="E250" s="194" t="s">
        <v>1672</v>
      </c>
      <c r="F250" s="122" t="s">
        <v>1673</v>
      </c>
      <c r="G250" s="122" t="s">
        <v>1674</v>
      </c>
      <c r="H250" s="122" t="s">
        <v>1675</v>
      </c>
      <c r="I250" s="122" t="s">
        <v>1676</v>
      </c>
      <c r="J250" s="65" t="s">
        <v>1677</v>
      </c>
      <c r="K250" s="65" t="s">
        <v>1677</v>
      </c>
      <c r="L250" s="63">
        <v>5</v>
      </c>
      <c r="M250" s="49">
        <v>41671</v>
      </c>
      <c r="N250" s="49">
        <v>42185</v>
      </c>
      <c r="O250" s="50" t="s">
        <v>63</v>
      </c>
      <c r="P250" s="51" t="s">
        <v>64</v>
      </c>
      <c r="Q250" s="52" t="s">
        <v>65</v>
      </c>
      <c r="R250" s="52" t="s">
        <v>65</v>
      </c>
      <c r="S250" s="52" t="s">
        <v>99</v>
      </c>
      <c r="T250" s="52" t="s">
        <v>65</v>
      </c>
      <c r="U250" s="53" t="s">
        <v>67</v>
      </c>
      <c r="V250" s="93">
        <v>5</v>
      </c>
      <c r="W250" s="55">
        <f t="shared" si="12"/>
        <v>1</v>
      </c>
      <c r="X250" s="57"/>
      <c r="Y250" s="57"/>
      <c r="Z250" s="58"/>
      <c r="AA250" s="57"/>
      <c r="AB250" s="58"/>
      <c r="AC250" s="57"/>
      <c r="AD250" s="59" t="s">
        <v>810</v>
      </c>
      <c r="AE250" s="60">
        <f>IF(W250=100%,2,0)</f>
        <v>2</v>
      </c>
      <c r="AF250" s="60">
        <f>IF(N250&lt;$AG$8,0,1)</f>
        <v>0</v>
      </c>
      <c r="AG250" s="61" t="str">
        <f t="shared" si="10"/>
        <v>CUMPLIDA</v>
      </c>
      <c r="AH250" s="61" t="str">
        <f t="shared" si="11"/>
        <v>CUMPLIDA</v>
      </c>
      <c r="AI250" s="53" t="s">
        <v>67</v>
      </c>
      <c r="AJ250" s="55" t="s">
        <v>109</v>
      </c>
      <c r="AK250" s="62">
        <v>42185</v>
      </c>
      <c r="AL250" s="63" t="s">
        <v>70</v>
      </c>
      <c r="AM250" s="64"/>
      <c r="AN250" s="64"/>
      <c r="AO250" s="66"/>
      <c r="AP250" s="67"/>
      <c r="AQ250" s="67"/>
      <c r="AR250" s="67"/>
      <c r="AS250" s="68" t="s">
        <v>73</v>
      </c>
      <c r="AT250" s="68"/>
      <c r="AU250" s="63"/>
      <c r="AV250" s="68"/>
      <c r="AW250" s="23" t="s">
        <v>74</v>
      </c>
    </row>
    <row r="251" spans="1:49" s="96" customFormat="1" ht="86.45" hidden="1" customHeight="1" x14ac:dyDescent="0.25">
      <c r="A251" s="42">
        <v>668</v>
      </c>
      <c r="B251" s="42">
        <v>244</v>
      </c>
      <c r="C251" s="42"/>
      <c r="D251" s="43"/>
      <c r="E251" s="122" t="s">
        <v>1678</v>
      </c>
      <c r="F251" s="122" t="s">
        <v>1679</v>
      </c>
      <c r="G251" s="122" t="s">
        <v>1680</v>
      </c>
      <c r="H251" s="122" t="s">
        <v>1681</v>
      </c>
      <c r="I251" s="122" t="s">
        <v>1682</v>
      </c>
      <c r="J251" s="65" t="s">
        <v>1683</v>
      </c>
      <c r="K251" s="65" t="s">
        <v>1683</v>
      </c>
      <c r="L251" s="63">
        <v>2</v>
      </c>
      <c r="M251" s="49">
        <v>41671</v>
      </c>
      <c r="N251" s="49">
        <v>41943</v>
      </c>
      <c r="O251" s="50" t="s">
        <v>63</v>
      </c>
      <c r="P251" s="51" t="s">
        <v>64</v>
      </c>
      <c r="Q251" s="52" t="s">
        <v>65</v>
      </c>
      <c r="R251" s="52" t="s">
        <v>65</v>
      </c>
      <c r="S251" s="52" t="s">
        <v>99</v>
      </c>
      <c r="T251" s="52" t="s">
        <v>65</v>
      </c>
      <c r="U251" s="53" t="s">
        <v>67</v>
      </c>
      <c r="V251" s="93">
        <v>2</v>
      </c>
      <c r="W251" s="55">
        <f t="shared" si="12"/>
        <v>1</v>
      </c>
      <c r="X251" s="57"/>
      <c r="Y251" s="57"/>
      <c r="Z251" s="58"/>
      <c r="AA251" s="57"/>
      <c r="AB251" s="58"/>
      <c r="AC251" s="57"/>
      <c r="AD251" s="59" t="s">
        <v>810</v>
      </c>
      <c r="AE251" s="60">
        <f>IF(W251=100%,2,0)</f>
        <v>2</v>
      </c>
      <c r="AF251" s="60">
        <f>IF(N251&lt;$AG$8,0,1)</f>
        <v>0</v>
      </c>
      <c r="AG251" s="61" t="str">
        <f t="shared" si="10"/>
        <v>CUMPLIDA</v>
      </c>
      <c r="AH251" s="61" t="str">
        <f t="shared" si="11"/>
        <v>CUMPLIDA</v>
      </c>
      <c r="AI251" s="53" t="s">
        <v>67</v>
      </c>
      <c r="AJ251" s="55" t="s">
        <v>109</v>
      </c>
      <c r="AK251" s="62">
        <v>42185</v>
      </c>
      <c r="AL251" s="63" t="s">
        <v>70</v>
      </c>
      <c r="AM251" s="64"/>
      <c r="AN251" s="64"/>
      <c r="AO251" s="66"/>
      <c r="AP251" s="67"/>
      <c r="AQ251" s="67"/>
      <c r="AR251" s="67"/>
      <c r="AS251" s="68" t="s">
        <v>73</v>
      </c>
      <c r="AT251" s="68"/>
      <c r="AU251" s="63"/>
      <c r="AV251" s="68"/>
      <c r="AW251" s="23" t="s">
        <v>74</v>
      </c>
    </row>
    <row r="252" spans="1:49" s="96" customFormat="1" ht="172.9" hidden="1" customHeight="1" x14ac:dyDescent="0.25">
      <c r="A252" s="42">
        <v>669</v>
      </c>
      <c r="B252" s="42">
        <v>245</v>
      </c>
      <c r="C252" s="42"/>
      <c r="D252" s="43"/>
      <c r="E252" s="122" t="s">
        <v>1684</v>
      </c>
      <c r="F252" s="122" t="s">
        <v>1679</v>
      </c>
      <c r="G252" s="122" t="s">
        <v>1685</v>
      </c>
      <c r="H252" s="122" t="s">
        <v>1686</v>
      </c>
      <c r="I252" s="122" t="s">
        <v>1687</v>
      </c>
      <c r="J252" s="65" t="s">
        <v>1688</v>
      </c>
      <c r="K252" s="65" t="s">
        <v>1688</v>
      </c>
      <c r="L252" s="63">
        <v>3</v>
      </c>
      <c r="M252" s="49">
        <v>41671</v>
      </c>
      <c r="N252" s="49">
        <v>41943</v>
      </c>
      <c r="O252" s="50" t="s">
        <v>63</v>
      </c>
      <c r="P252" s="51" t="s">
        <v>64</v>
      </c>
      <c r="Q252" s="52" t="s">
        <v>65</v>
      </c>
      <c r="R252" s="52" t="s">
        <v>65</v>
      </c>
      <c r="S252" s="52" t="s">
        <v>99</v>
      </c>
      <c r="T252" s="52" t="s">
        <v>65</v>
      </c>
      <c r="U252" s="53" t="s">
        <v>67</v>
      </c>
      <c r="V252" s="93">
        <v>3</v>
      </c>
      <c r="W252" s="55">
        <f t="shared" si="12"/>
        <v>1</v>
      </c>
      <c r="X252" s="57"/>
      <c r="Y252" s="57"/>
      <c r="Z252" s="58"/>
      <c r="AA252" s="57"/>
      <c r="AB252" s="58"/>
      <c r="AC252" s="57"/>
      <c r="AD252" s="59" t="s">
        <v>810</v>
      </c>
      <c r="AE252" s="60">
        <f>IF(W252=100%,2,0)</f>
        <v>2</v>
      </c>
      <c r="AF252" s="60">
        <f>IF(N252&lt;$AG$8,0,1)</f>
        <v>0</v>
      </c>
      <c r="AG252" s="61" t="str">
        <f t="shared" si="10"/>
        <v>CUMPLIDA</v>
      </c>
      <c r="AH252" s="61" t="str">
        <f t="shared" si="11"/>
        <v>CUMPLIDA</v>
      </c>
      <c r="AI252" s="53" t="s">
        <v>67</v>
      </c>
      <c r="AJ252" s="55" t="s">
        <v>109</v>
      </c>
      <c r="AK252" s="62">
        <v>42185</v>
      </c>
      <c r="AL252" s="63" t="s">
        <v>70</v>
      </c>
      <c r="AM252" s="64"/>
      <c r="AN252" s="64"/>
      <c r="AO252" s="66"/>
      <c r="AP252" s="67"/>
      <c r="AQ252" s="67"/>
      <c r="AR252" s="67"/>
      <c r="AS252" s="68" t="s">
        <v>73</v>
      </c>
      <c r="AT252" s="68"/>
      <c r="AU252" s="63"/>
      <c r="AV252" s="68"/>
      <c r="AW252" s="23" t="s">
        <v>74</v>
      </c>
    </row>
    <row r="253" spans="1:49" s="96" customFormat="1" ht="158.44999999999999" hidden="1" customHeight="1" x14ac:dyDescent="0.25">
      <c r="A253" s="42">
        <v>670</v>
      </c>
      <c r="B253" s="42">
        <v>246</v>
      </c>
      <c r="C253" s="42"/>
      <c r="D253" s="43"/>
      <c r="E253" s="122" t="s">
        <v>1689</v>
      </c>
      <c r="F253" s="122" t="s">
        <v>1679</v>
      </c>
      <c r="G253" s="122" t="s">
        <v>1690</v>
      </c>
      <c r="H253" s="122" t="s">
        <v>1691</v>
      </c>
      <c r="I253" s="122" t="s">
        <v>1692</v>
      </c>
      <c r="J253" s="65" t="s">
        <v>1693</v>
      </c>
      <c r="K253" s="65" t="s">
        <v>1693</v>
      </c>
      <c r="L253" s="63">
        <v>2</v>
      </c>
      <c r="M253" s="49">
        <v>41671</v>
      </c>
      <c r="N253" s="49">
        <v>41943</v>
      </c>
      <c r="O253" s="50" t="s">
        <v>63</v>
      </c>
      <c r="P253" s="51" t="s">
        <v>64</v>
      </c>
      <c r="Q253" s="52" t="s">
        <v>65</v>
      </c>
      <c r="R253" s="52" t="s">
        <v>65</v>
      </c>
      <c r="S253" s="52" t="s">
        <v>99</v>
      </c>
      <c r="T253" s="52" t="s">
        <v>65</v>
      </c>
      <c r="U253" s="53" t="s">
        <v>67</v>
      </c>
      <c r="V253" s="93">
        <v>2</v>
      </c>
      <c r="W253" s="55">
        <f t="shared" si="12"/>
        <v>1</v>
      </c>
      <c r="X253" s="57"/>
      <c r="Y253" s="57"/>
      <c r="Z253" s="58"/>
      <c r="AA253" s="57"/>
      <c r="AB253" s="58"/>
      <c r="AC253" s="57"/>
      <c r="AD253" s="59" t="s">
        <v>810</v>
      </c>
      <c r="AE253" s="60">
        <f>IF(W253=100%,2,0)</f>
        <v>2</v>
      </c>
      <c r="AF253" s="60">
        <f>IF(N253&lt;$AG$8,0,1)</f>
        <v>0</v>
      </c>
      <c r="AG253" s="61" t="str">
        <f t="shared" si="10"/>
        <v>CUMPLIDA</v>
      </c>
      <c r="AH253" s="61" t="str">
        <f t="shared" si="11"/>
        <v>CUMPLIDA</v>
      </c>
      <c r="AI253" s="53" t="s">
        <v>67</v>
      </c>
      <c r="AJ253" s="55" t="s">
        <v>109</v>
      </c>
      <c r="AK253" s="62">
        <v>42004</v>
      </c>
      <c r="AL253" s="63" t="s">
        <v>118</v>
      </c>
      <c r="AM253" s="64"/>
      <c r="AN253" s="64"/>
      <c r="AO253" s="66"/>
      <c r="AP253" s="67"/>
      <c r="AQ253" s="67"/>
      <c r="AR253" s="67"/>
      <c r="AS253" s="68" t="s">
        <v>73</v>
      </c>
      <c r="AT253" s="68"/>
      <c r="AU253" s="63"/>
      <c r="AV253" s="68"/>
      <c r="AW253" s="23" t="s">
        <v>74</v>
      </c>
    </row>
    <row r="254" spans="1:49" s="96" customFormat="1" ht="115.15" hidden="1" customHeight="1" x14ac:dyDescent="0.25">
      <c r="A254" s="42">
        <v>671</v>
      </c>
      <c r="B254" s="42">
        <v>247</v>
      </c>
      <c r="C254" s="42"/>
      <c r="D254" s="43"/>
      <c r="E254" s="122" t="s">
        <v>1694</v>
      </c>
      <c r="F254" s="122" t="s">
        <v>1679</v>
      </c>
      <c r="G254" s="122" t="s">
        <v>1695</v>
      </c>
      <c r="H254" s="122" t="s">
        <v>1691</v>
      </c>
      <c r="I254" s="122" t="s">
        <v>1696</v>
      </c>
      <c r="J254" s="65" t="s">
        <v>1697</v>
      </c>
      <c r="K254" s="65" t="s">
        <v>1697</v>
      </c>
      <c r="L254" s="63">
        <v>3</v>
      </c>
      <c r="M254" s="49">
        <v>41671</v>
      </c>
      <c r="N254" s="49">
        <v>41943</v>
      </c>
      <c r="O254" s="50" t="s">
        <v>63</v>
      </c>
      <c r="P254" s="51" t="s">
        <v>64</v>
      </c>
      <c r="Q254" s="52" t="s">
        <v>65</v>
      </c>
      <c r="R254" s="52" t="s">
        <v>65</v>
      </c>
      <c r="S254" s="52" t="s">
        <v>99</v>
      </c>
      <c r="T254" s="52" t="s">
        <v>65</v>
      </c>
      <c r="U254" s="53" t="s">
        <v>67</v>
      </c>
      <c r="V254" s="93">
        <v>3</v>
      </c>
      <c r="W254" s="55">
        <f t="shared" si="12"/>
        <v>1</v>
      </c>
      <c r="X254" s="57"/>
      <c r="Y254" s="57"/>
      <c r="Z254" s="58"/>
      <c r="AA254" s="57"/>
      <c r="AB254" s="58"/>
      <c r="AC254" s="57"/>
      <c r="AD254" s="59" t="s">
        <v>810</v>
      </c>
      <c r="AE254" s="60">
        <f>IF(W254=100%,2,0)</f>
        <v>2</v>
      </c>
      <c r="AF254" s="60">
        <f>IF(N254&lt;$AG$8,0,1)</f>
        <v>0</v>
      </c>
      <c r="AG254" s="61" t="str">
        <f t="shared" si="10"/>
        <v>CUMPLIDA</v>
      </c>
      <c r="AH254" s="61" t="str">
        <f t="shared" si="11"/>
        <v>CUMPLIDA</v>
      </c>
      <c r="AI254" s="53" t="s">
        <v>67</v>
      </c>
      <c r="AJ254" s="55" t="s">
        <v>109</v>
      </c>
      <c r="AK254" s="62">
        <v>42185</v>
      </c>
      <c r="AL254" s="63" t="s">
        <v>70</v>
      </c>
      <c r="AM254" s="64"/>
      <c r="AN254" s="64"/>
      <c r="AO254" s="66"/>
      <c r="AP254" s="67"/>
      <c r="AQ254" s="67"/>
      <c r="AR254" s="67"/>
      <c r="AS254" s="68" t="s">
        <v>73</v>
      </c>
      <c r="AT254" s="68"/>
      <c r="AU254" s="63"/>
      <c r="AV254" s="68"/>
      <c r="AW254" s="23" t="s">
        <v>74</v>
      </c>
    </row>
    <row r="255" spans="1:49" s="96" customFormat="1" ht="100.9" hidden="1" customHeight="1" x14ac:dyDescent="0.25">
      <c r="A255" s="42">
        <v>672</v>
      </c>
      <c r="B255" s="42">
        <v>248</v>
      </c>
      <c r="C255" s="42"/>
      <c r="D255" s="43"/>
      <c r="E255" s="122" t="s">
        <v>1698</v>
      </c>
      <c r="F255" s="122" t="s">
        <v>1679</v>
      </c>
      <c r="G255" s="122" t="s">
        <v>1685</v>
      </c>
      <c r="H255" s="122" t="s">
        <v>1699</v>
      </c>
      <c r="I255" s="122" t="s">
        <v>1692</v>
      </c>
      <c r="J255" s="65" t="s">
        <v>1688</v>
      </c>
      <c r="K255" s="65" t="s">
        <v>1688</v>
      </c>
      <c r="L255" s="63">
        <v>3</v>
      </c>
      <c r="M255" s="49">
        <v>41671</v>
      </c>
      <c r="N255" s="49">
        <v>42185</v>
      </c>
      <c r="O255" s="50" t="s">
        <v>63</v>
      </c>
      <c r="P255" s="51" t="s">
        <v>64</v>
      </c>
      <c r="Q255" s="52" t="s">
        <v>65</v>
      </c>
      <c r="R255" s="52" t="s">
        <v>65</v>
      </c>
      <c r="S255" s="52" t="s">
        <v>99</v>
      </c>
      <c r="T255" s="52" t="s">
        <v>65</v>
      </c>
      <c r="U255" s="53" t="s">
        <v>67</v>
      </c>
      <c r="V255" s="93">
        <v>3</v>
      </c>
      <c r="W255" s="55">
        <f t="shared" si="12"/>
        <v>1</v>
      </c>
      <c r="X255" s="57"/>
      <c r="Y255" s="57"/>
      <c r="Z255" s="58"/>
      <c r="AA255" s="57"/>
      <c r="AB255" s="58"/>
      <c r="AC255" s="57"/>
      <c r="AD255" s="59" t="s">
        <v>810</v>
      </c>
      <c r="AE255" s="60">
        <f>IF(W255=100%,2,0)</f>
        <v>2</v>
      </c>
      <c r="AF255" s="60">
        <f>IF(N255&lt;$AG$8,0,1)</f>
        <v>0</v>
      </c>
      <c r="AG255" s="61" t="str">
        <f t="shared" si="10"/>
        <v>CUMPLIDA</v>
      </c>
      <c r="AH255" s="61" t="str">
        <f t="shared" si="11"/>
        <v>CUMPLIDA</v>
      </c>
      <c r="AI255" s="53" t="s">
        <v>67</v>
      </c>
      <c r="AJ255" s="55" t="s">
        <v>109</v>
      </c>
      <c r="AK255" s="62">
        <v>42185</v>
      </c>
      <c r="AL255" s="63" t="s">
        <v>70</v>
      </c>
      <c r="AM255" s="64"/>
      <c r="AN255" s="64"/>
      <c r="AO255" s="66"/>
      <c r="AP255" s="67"/>
      <c r="AQ255" s="67"/>
      <c r="AR255" s="67"/>
      <c r="AS255" s="68" t="s">
        <v>73</v>
      </c>
      <c r="AT255" s="68"/>
      <c r="AU255" s="63"/>
      <c r="AV255" s="68"/>
      <c r="AW255" s="23" t="s">
        <v>74</v>
      </c>
    </row>
    <row r="256" spans="1:49" s="23" customFormat="1" ht="399" customHeight="1" x14ac:dyDescent="0.25">
      <c r="A256" s="69">
        <v>673</v>
      </c>
      <c r="B256" s="69">
        <v>249</v>
      </c>
      <c r="C256" s="42"/>
      <c r="D256" s="43"/>
      <c r="E256" s="115" t="s">
        <v>1700</v>
      </c>
      <c r="F256" s="115" t="s">
        <v>1701</v>
      </c>
      <c r="G256" s="115" t="s">
        <v>1702</v>
      </c>
      <c r="H256" s="115" t="s">
        <v>1703</v>
      </c>
      <c r="I256" s="115" t="s">
        <v>1704</v>
      </c>
      <c r="J256" s="84" t="s">
        <v>1705</v>
      </c>
      <c r="K256" s="84" t="s">
        <v>1706</v>
      </c>
      <c r="L256" s="83">
        <v>6</v>
      </c>
      <c r="M256" s="75">
        <v>41671</v>
      </c>
      <c r="N256" s="75">
        <v>42855</v>
      </c>
      <c r="O256" s="76" t="s">
        <v>63</v>
      </c>
      <c r="P256" s="77" t="s">
        <v>64</v>
      </c>
      <c r="Q256" s="91" t="s">
        <v>65</v>
      </c>
      <c r="R256" s="91" t="s">
        <v>65</v>
      </c>
      <c r="S256" s="91" t="s">
        <v>99</v>
      </c>
      <c r="T256" s="91" t="s">
        <v>65</v>
      </c>
      <c r="U256" s="78" t="s">
        <v>84</v>
      </c>
      <c r="V256" s="92">
        <v>4</v>
      </c>
      <c r="W256" s="80">
        <f t="shared" si="12"/>
        <v>0.66666666666666663</v>
      </c>
      <c r="X256" s="57"/>
      <c r="Y256" s="57"/>
      <c r="Z256" s="58"/>
      <c r="AA256" s="57"/>
      <c r="AB256" s="58"/>
      <c r="AC256" s="57"/>
      <c r="AD256" s="81" t="s">
        <v>810</v>
      </c>
      <c r="AE256" s="60">
        <f>IF(W256=100%,2,0)</f>
        <v>0</v>
      </c>
      <c r="AF256" s="60">
        <f>IF(N256&lt;$AG$8,0,1)</f>
        <v>1</v>
      </c>
      <c r="AG256" s="61" t="str">
        <f t="shared" si="10"/>
        <v>EN TERMINO</v>
      </c>
      <c r="AH256" s="61" t="str">
        <f t="shared" si="11"/>
        <v>EN TERMINO</v>
      </c>
      <c r="AI256" s="78" t="s">
        <v>84</v>
      </c>
      <c r="AJ256" s="80"/>
      <c r="AK256" s="82">
        <v>42185</v>
      </c>
      <c r="AL256" s="83" t="s">
        <v>70</v>
      </c>
      <c r="AM256" s="58"/>
      <c r="AN256" s="84" t="s">
        <v>1707</v>
      </c>
      <c r="AO256" s="85" t="s">
        <v>72</v>
      </c>
      <c r="AP256" s="86" t="s">
        <v>1708</v>
      </c>
      <c r="AQ256" s="67" t="s">
        <v>102</v>
      </c>
      <c r="AR256" s="86" t="s">
        <v>88</v>
      </c>
      <c r="AS256" s="87" t="s">
        <v>89</v>
      </c>
      <c r="AT256" s="88" t="s">
        <v>90</v>
      </c>
      <c r="AU256" s="83" t="s">
        <v>142</v>
      </c>
      <c r="AV256" s="83" t="s">
        <v>143</v>
      </c>
      <c r="AW256" s="87" t="s">
        <v>74</v>
      </c>
    </row>
    <row r="257" spans="1:49" s="96" customFormat="1" ht="144" hidden="1" customHeight="1" x14ac:dyDescent="0.25">
      <c r="A257" s="42">
        <v>674</v>
      </c>
      <c r="B257" s="42">
        <v>250</v>
      </c>
      <c r="C257" s="42"/>
      <c r="D257" s="43"/>
      <c r="E257" s="122" t="s">
        <v>1709</v>
      </c>
      <c r="F257" s="122" t="s">
        <v>1710</v>
      </c>
      <c r="G257" s="122" t="s">
        <v>1711</v>
      </c>
      <c r="H257" s="122" t="s">
        <v>1712</v>
      </c>
      <c r="I257" s="122" t="s">
        <v>1713</v>
      </c>
      <c r="J257" s="65" t="s">
        <v>1714</v>
      </c>
      <c r="K257" s="65" t="s">
        <v>1714</v>
      </c>
      <c r="L257" s="63">
        <v>6</v>
      </c>
      <c r="M257" s="49">
        <v>41671</v>
      </c>
      <c r="N257" s="49">
        <v>42185</v>
      </c>
      <c r="O257" s="50" t="s">
        <v>63</v>
      </c>
      <c r="P257" s="51" t="s">
        <v>64</v>
      </c>
      <c r="Q257" s="52" t="s">
        <v>65</v>
      </c>
      <c r="R257" s="52" t="s">
        <v>1596</v>
      </c>
      <c r="S257" s="48" t="s">
        <v>82</v>
      </c>
      <c r="T257" s="51" t="s">
        <v>83</v>
      </c>
      <c r="U257" s="53" t="s">
        <v>84</v>
      </c>
      <c r="V257" s="93">
        <v>6</v>
      </c>
      <c r="W257" s="55">
        <f t="shared" si="12"/>
        <v>1</v>
      </c>
      <c r="X257" s="57"/>
      <c r="Y257" s="57"/>
      <c r="Z257" s="58"/>
      <c r="AA257" s="57"/>
      <c r="AB257" s="58"/>
      <c r="AC257" s="57"/>
      <c r="AD257" s="59" t="s">
        <v>810</v>
      </c>
      <c r="AE257" s="60">
        <f>IF(W257=100%,2,0)</f>
        <v>2</v>
      </c>
      <c r="AF257" s="60">
        <f>IF(N257&lt;$AG$8,0,1)</f>
        <v>0</v>
      </c>
      <c r="AG257" s="61" t="str">
        <f t="shared" si="10"/>
        <v>CUMPLIDA</v>
      </c>
      <c r="AH257" s="61" t="str">
        <f t="shared" si="11"/>
        <v>CUMPLIDA</v>
      </c>
      <c r="AI257" s="53" t="s">
        <v>84</v>
      </c>
      <c r="AJ257" s="55" t="s">
        <v>109</v>
      </c>
      <c r="AK257" s="62">
        <v>42004</v>
      </c>
      <c r="AL257" s="63" t="s">
        <v>118</v>
      </c>
      <c r="AM257" s="64"/>
      <c r="AN257" s="64"/>
      <c r="AO257" s="66"/>
      <c r="AP257" s="67"/>
      <c r="AQ257" s="67"/>
      <c r="AR257" s="67"/>
      <c r="AS257" s="68" t="s">
        <v>73</v>
      </c>
      <c r="AT257" s="68"/>
      <c r="AU257" s="94"/>
      <c r="AV257" s="95"/>
      <c r="AW257" s="23" t="s">
        <v>74</v>
      </c>
    </row>
    <row r="258" spans="1:49" s="96" customFormat="1" ht="72" hidden="1" customHeight="1" x14ac:dyDescent="0.25">
      <c r="A258" s="212">
        <v>675</v>
      </c>
      <c r="B258" s="212">
        <v>251</v>
      </c>
      <c r="C258" s="212"/>
      <c r="D258" s="213"/>
      <c r="E258" s="122" t="s">
        <v>1715</v>
      </c>
      <c r="F258" s="122" t="s">
        <v>1716</v>
      </c>
      <c r="G258" s="122" t="s">
        <v>1717</v>
      </c>
      <c r="H258" s="122" t="s">
        <v>1718</v>
      </c>
      <c r="I258" s="122" t="s">
        <v>1719</v>
      </c>
      <c r="J258" s="65" t="s">
        <v>1720</v>
      </c>
      <c r="K258" s="65" t="s">
        <v>1720</v>
      </c>
      <c r="L258" s="63">
        <v>3</v>
      </c>
      <c r="M258" s="49">
        <v>41609</v>
      </c>
      <c r="N258" s="49">
        <v>41912</v>
      </c>
      <c r="O258" s="50" t="s">
        <v>63</v>
      </c>
      <c r="P258" s="51" t="s">
        <v>64</v>
      </c>
      <c r="Q258" s="52" t="s">
        <v>65</v>
      </c>
      <c r="R258" s="52" t="s">
        <v>65</v>
      </c>
      <c r="S258" s="52" t="s">
        <v>99</v>
      </c>
      <c r="T258" s="52" t="s">
        <v>65</v>
      </c>
      <c r="U258" s="53" t="s">
        <v>84</v>
      </c>
      <c r="V258" s="93">
        <v>3</v>
      </c>
      <c r="W258" s="55">
        <f t="shared" si="12"/>
        <v>1</v>
      </c>
      <c r="X258" s="215"/>
      <c r="Y258" s="215"/>
      <c r="Z258" s="58"/>
      <c r="AA258" s="215"/>
      <c r="AB258" s="58"/>
      <c r="AC258" s="215"/>
      <c r="AD258" s="59" t="s">
        <v>810</v>
      </c>
      <c r="AE258" s="60">
        <f>IF(W258=100%,2,0)</f>
        <v>2</v>
      </c>
      <c r="AF258" s="60">
        <f>IF(N258&lt;$AG$8,0,1)</f>
        <v>0</v>
      </c>
      <c r="AG258" s="61" t="str">
        <f t="shared" si="10"/>
        <v>CUMPLIDA</v>
      </c>
      <c r="AH258" s="61" t="str">
        <f t="shared" si="11"/>
        <v>CUMPLIDA</v>
      </c>
      <c r="AI258" s="53" t="s">
        <v>84</v>
      </c>
      <c r="AJ258" s="55" t="s">
        <v>109</v>
      </c>
      <c r="AK258" s="62">
        <v>42004</v>
      </c>
      <c r="AL258" s="63" t="s">
        <v>118</v>
      </c>
      <c r="AM258" s="64"/>
      <c r="AN258" s="64"/>
      <c r="AO258" s="66"/>
      <c r="AP258" s="67"/>
      <c r="AQ258" s="67"/>
      <c r="AR258" s="67"/>
      <c r="AS258" s="68" t="s">
        <v>73</v>
      </c>
      <c r="AT258" s="68"/>
      <c r="AU258" s="63"/>
      <c r="AV258" s="68"/>
      <c r="AW258" s="23" t="s">
        <v>74</v>
      </c>
    </row>
    <row r="259" spans="1:49" s="96" customFormat="1" ht="409.6" hidden="1" customHeight="1" x14ac:dyDescent="0.25">
      <c r="A259" s="42">
        <v>676</v>
      </c>
      <c r="B259" s="42">
        <v>252</v>
      </c>
      <c r="C259" s="42"/>
      <c r="D259" s="43"/>
      <c r="E259" s="194" t="s">
        <v>1721</v>
      </c>
      <c r="F259" s="136" t="s">
        <v>1722</v>
      </c>
      <c r="G259" s="136" t="s">
        <v>1723</v>
      </c>
      <c r="H259" s="122" t="s">
        <v>1724</v>
      </c>
      <c r="I259" s="65" t="s">
        <v>1725</v>
      </c>
      <c r="J259" s="122" t="s">
        <v>1726</v>
      </c>
      <c r="K259" s="122" t="s">
        <v>1726</v>
      </c>
      <c r="L259" s="63">
        <v>1</v>
      </c>
      <c r="M259" s="49">
        <v>41640</v>
      </c>
      <c r="N259" s="49">
        <v>42124</v>
      </c>
      <c r="O259" s="50" t="s">
        <v>1727</v>
      </c>
      <c r="P259" s="138" t="s">
        <v>1728</v>
      </c>
      <c r="Q259" s="52" t="s">
        <v>65</v>
      </c>
      <c r="R259" s="52" t="s">
        <v>65</v>
      </c>
      <c r="S259" s="52" t="s">
        <v>99</v>
      </c>
      <c r="T259" s="52" t="s">
        <v>65</v>
      </c>
      <c r="U259" s="53" t="s">
        <v>164</v>
      </c>
      <c r="V259" s="93">
        <v>1</v>
      </c>
      <c r="W259" s="55">
        <f t="shared" si="12"/>
        <v>1</v>
      </c>
      <c r="X259" s="57" t="s">
        <v>1352</v>
      </c>
      <c r="Y259" s="57" t="s">
        <v>102</v>
      </c>
      <c r="Z259" s="83" t="s">
        <v>1729</v>
      </c>
      <c r="AA259" s="57" t="s">
        <v>1730</v>
      </c>
      <c r="AB259" s="83" t="s">
        <v>1731</v>
      </c>
      <c r="AC259" s="57" t="s">
        <v>299</v>
      </c>
      <c r="AD259" s="59" t="s">
        <v>810</v>
      </c>
      <c r="AE259" s="60">
        <f>IF(W259=100%,2,0)</f>
        <v>2</v>
      </c>
      <c r="AF259" s="60">
        <f>IF(N259&lt;$AG$8,0,1)</f>
        <v>0</v>
      </c>
      <c r="AG259" s="61" t="str">
        <f t="shared" si="10"/>
        <v>CUMPLIDA</v>
      </c>
      <c r="AH259" s="61" t="str">
        <f t="shared" si="11"/>
        <v>CUMPLIDA</v>
      </c>
      <c r="AI259" s="53" t="s">
        <v>165</v>
      </c>
      <c r="AJ259" s="55" t="s">
        <v>69</v>
      </c>
      <c r="AK259" s="62">
        <v>42185</v>
      </c>
      <c r="AL259" s="63" t="s">
        <v>155</v>
      </c>
      <c r="AM259" s="64"/>
      <c r="AN259" s="64"/>
      <c r="AO259" s="66" t="s">
        <v>72</v>
      </c>
      <c r="AP259" s="67"/>
      <c r="AQ259" s="67"/>
      <c r="AR259" s="67"/>
      <c r="AS259" s="68" t="s">
        <v>73</v>
      </c>
      <c r="AT259" s="68"/>
      <c r="AU259" s="63"/>
      <c r="AV259" s="68"/>
      <c r="AW259" s="23" t="s">
        <v>74</v>
      </c>
    </row>
    <row r="260" spans="1:49" s="96" customFormat="1" ht="201.6" customHeight="1" x14ac:dyDescent="0.25">
      <c r="A260" s="69">
        <v>677</v>
      </c>
      <c r="B260" s="69">
        <v>253</v>
      </c>
      <c r="C260" s="42"/>
      <c r="D260" s="43"/>
      <c r="E260" s="115" t="s">
        <v>1732</v>
      </c>
      <c r="F260" s="169" t="s">
        <v>1733</v>
      </c>
      <c r="G260" s="169" t="s">
        <v>1734</v>
      </c>
      <c r="H260" s="72" t="s">
        <v>147</v>
      </c>
      <c r="I260" s="71" t="s">
        <v>1735</v>
      </c>
      <c r="J260" s="102" t="s">
        <v>1736</v>
      </c>
      <c r="K260" s="102" t="s">
        <v>1736</v>
      </c>
      <c r="L260" s="103">
        <v>10</v>
      </c>
      <c r="M260" s="75">
        <v>41640</v>
      </c>
      <c r="N260" s="75">
        <v>42735</v>
      </c>
      <c r="O260" s="76" t="s">
        <v>1727</v>
      </c>
      <c r="P260" s="173" t="s">
        <v>1728</v>
      </c>
      <c r="Q260" s="91" t="s">
        <v>65</v>
      </c>
      <c r="R260" s="91" t="s">
        <v>65</v>
      </c>
      <c r="S260" s="91" t="s">
        <v>99</v>
      </c>
      <c r="T260" s="91" t="s">
        <v>65</v>
      </c>
      <c r="U260" s="78" t="s">
        <v>67</v>
      </c>
      <c r="V260" s="216">
        <v>10</v>
      </c>
      <c r="W260" s="80">
        <f t="shared" si="12"/>
        <v>1</v>
      </c>
      <c r="X260" s="57"/>
      <c r="Y260" s="57"/>
      <c r="Z260" s="58"/>
      <c r="AA260" s="57"/>
      <c r="AB260" s="58"/>
      <c r="AC260" s="57"/>
      <c r="AD260" s="81" t="s">
        <v>810</v>
      </c>
      <c r="AE260" s="60">
        <f>IF(W260=100%,2,0)</f>
        <v>2</v>
      </c>
      <c r="AF260" s="60">
        <f>IF(N260&lt;$AG$8,0,1)</f>
        <v>0</v>
      </c>
      <c r="AG260" s="61" t="str">
        <f t="shared" si="10"/>
        <v>CUMPLIDA</v>
      </c>
      <c r="AH260" s="61" t="str">
        <f t="shared" si="11"/>
        <v>CUMPLIDA</v>
      </c>
      <c r="AI260" s="78" t="s">
        <v>67</v>
      </c>
      <c r="AJ260" s="80"/>
      <c r="AK260" s="82">
        <v>42185</v>
      </c>
      <c r="AL260" s="83" t="s">
        <v>155</v>
      </c>
      <c r="AM260" s="58"/>
      <c r="AN260" s="58"/>
      <c r="AO260" s="85" t="s">
        <v>72</v>
      </c>
      <c r="AP260" s="67"/>
      <c r="AQ260" s="67"/>
      <c r="AR260" s="67"/>
      <c r="AS260" s="87" t="s">
        <v>89</v>
      </c>
      <c r="AT260" s="88" t="s">
        <v>132</v>
      </c>
      <c r="AU260" s="83" t="s">
        <v>1737</v>
      </c>
      <c r="AV260" s="83" t="s">
        <v>1738</v>
      </c>
      <c r="AW260" s="87" t="s">
        <v>74</v>
      </c>
    </row>
    <row r="261" spans="1:49" s="96" customFormat="1" ht="228.75" customHeight="1" x14ac:dyDescent="0.25">
      <c r="A261" s="69">
        <v>679</v>
      </c>
      <c r="B261" s="69">
        <v>255</v>
      </c>
      <c r="C261" s="42"/>
      <c r="D261" s="43"/>
      <c r="E261" s="115" t="s">
        <v>1739</v>
      </c>
      <c r="F261" s="169" t="s">
        <v>1733</v>
      </c>
      <c r="G261" s="169" t="s">
        <v>1740</v>
      </c>
      <c r="H261" s="115" t="s">
        <v>1741</v>
      </c>
      <c r="I261" s="84" t="s">
        <v>1742</v>
      </c>
      <c r="J261" s="102" t="s">
        <v>1743</v>
      </c>
      <c r="K261" s="102" t="s">
        <v>1744</v>
      </c>
      <c r="L261" s="103">
        <v>8</v>
      </c>
      <c r="M261" s="75">
        <v>41640</v>
      </c>
      <c r="N261" s="75">
        <v>42735</v>
      </c>
      <c r="O261" s="76" t="s">
        <v>1727</v>
      </c>
      <c r="P261" s="173" t="s">
        <v>1728</v>
      </c>
      <c r="Q261" s="91" t="s">
        <v>65</v>
      </c>
      <c r="R261" s="77" t="s">
        <v>256</v>
      </c>
      <c r="S261" s="77" t="s">
        <v>257</v>
      </c>
      <c r="T261" s="77" t="s">
        <v>83</v>
      </c>
      <c r="U261" s="78" t="s">
        <v>84</v>
      </c>
      <c r="V261" s="92">
        <v>8</v>
      </c>
      <c r="W261" s="80">
        <f t="shared" si="12"/>
        <v>1</v>
      </c>
      <c r="X261" s="57" t="s">
        <v>480</v>
      </c>
      <c r="Y261" s="57" t="s">
        <v>102</v>
      </c>
      <c r="Z261" s="57" t="s">
        <v>1745</v>
      </c>
      <c r="AA261" s="57" t="s">
        <v>1746</v>
      </c>
      <c r="AB261" s="57"/>
      <c r="AC261" s="57"/>
      <c r="AD261" s="81" t="s">
        <v>810</v>
      </c>
      <c r="AE261" s="60">
        <f>IF(W261=100%,2,0)</f>
        <v>2</v>
      </c>
      <c r="AF261" s="60">
        <f>IF(N261&lt;$AG$8,0,1)</f>
        <v>0</v>
      </c>
      <c r="AG261" s="61" t="str">
        <f t="shared" si="10"/>
        <v>CUMPLIDA</v>
      </c>
      <c r="AH261" s="61" t="str">
        <f t="shared" si="11"/>
        <v>CUMPLIDA</v>
      </c>
      <c r="AI261" s="78" t="s">
        <v>84</v>
      </c>
      <c r="AJ261" s="80"/>
      <c r="AK261" s="82">
        <v>42185</v>
      </c>
      <c r="AL261" s="83" t="s">
        <v>155</v>
      </c>
      <c r="AM261" s="58"/>
      <c r="AN261" s="58"/>
      <c r="AO261" s="85" t="s">
        <v>72</v>
      </c>
      <c r="AP261" s="67"/>
      <c r="AQ261" s="67"/>
      <c r="AR261" s="67"/>
      <c r="AS261" s="87" t="s">
        <v>89</v>
      </c>
      <c r="AT261" s="88" t="s">
        <v>132</v>
      </c>
      <c r="AU261" s="83" t="s">
        <v>142</v>
      </c>
      <c r="AV261" s="83" t="s">
        <v>613</v>
      </c>
      <c r="AW261" s="87" t="s">
        <v>74</v>
      </c>
    </row>
    <row r="262" spans="1:49" s="96" customFormat="1" ht="254.25" customHeight="1" x14ac:dyDescent="0.25">
      <c r="A262" s="69">
        <v>680</v>
      </c>
      <c r="B262" s="69">
        <v>256</v>
      </c>
      <c r="C262" s="42"/>
      <c r="D262" s="43"/>
      <c r="E262" s="115" t="s">
        <v>1747</v>
      </c>
      <c r="F262" s="169" t="s">
        <v>1748</v>
      </c>
      <c r="G262" s="169" t="s">
        <v>1749</v>
      </c>
      <c r="H262" s="206" t="s">
        <v>1750</v>
      </c>
      <c r="I262" s="206" t="s">
        <v>1751</v>
      </c>
      <c r="J262" s="207" t="s">
        <v>1752</v>
      </c>
      <c r="K262" s="207" t="s">
        <v>1752</v>
      </c>
      <c r="L262" s="103">
        <v>9</v>
      </c>
      <c r="M262" s="75">
        <v>41640</v>
      </c>
      <c r="N262" s="75">
        <v>42674</v>
      </c>
      <c r="O262" s="76" t="s">
        <v>1727</v>
      </c>
      <c r="P262" s="173" t="s">
        <v>1728</v>
      </c>
      <c r="Q262" s="91" t="s">
        <v>65</v>
      </c>
      <c r="R262" s="91" t="s">
        <v>1596</v>
      </c>
      <c r="S262" s="74" t="s">
        <v>82</v>
      </c>
      <c r="T262" s="77" t="s">
        <v>83</v>
      </c>
      <c r="U262" s="78" t="s">
        <v>122</v>
      </c>
      <c r="V262" s="92">
        <v>9</v>
      </c>
      <c r="W262" s="80">
        <f t="shared" si="12"/>
        <v>1</v>
      </c>
      <c r="X262" s="57" t="s">
        <v>480</v>
      </c>
      <c r="Y262" s="57" t="s">
        <v>102</v>
      </c>
      <c r="Z262" s="83" t="s">
        <v>1753</v>
      </c>
      <c r="AA262" s="57" t="s">
        <v>1746</v>
      </c>
      <c r="AB262" s="83"/>
      <c r="AC262" s="57"/>
      <c r="AD262" s="81" t="s">
        <v>810</v>
      </c>
      <c r="AE262" s="60">
        <f>IF(W262=100%,2,0)</f>
        <v>2</v>
      </c>
      <c r="AF262" s="60">
        <f>IF(N262&lt;$AG$8,0,1)</f>
        <v>0</v>
      </c>
      <c r="AG262" s="61" t="str">
        <f t="shared" si="10"/>
        <v>CUMPLIDA</v>
      </c>
      <c r="AH262" s="61" t="str">
        <f t="shared" si="11"/>
        <v>CUMPLIDA</v>
      </c>
      <c r="AI262" s="77" t="s">
        <v>123</v>
      </c>
      <c r="AJ262" s="80"/>
      <c r="AK262" s="82">
        <v>42185</v>
      </c>
      <c r="AL262" s="83" t="s">
        <v>155</v>
      </c>
      <c r="AM262" s="58"/>
      <c r="AN262" s="58"/>
      <c r="AO262" s="85" t="s">
        <v>72</v>
      </c>
      <c r="AP262" s="86" t="s">
        <v>1754</v>
      </c>
      <c r="AQ262" s="67" t="s">
        <v>102</v>
      </c>
      <c r="AR262" s="86" t="s">
        <v>88</v>
      </c>
      <c r="AS262" s="83" t="s">
        <v>89</v>
      </c>
      <c r="AT262" s="99" t="s">
        <v>90</v>
      </c>
      <c r="AU262" s="83" t="s">
        <v>142</v>
      </c>
      <c r="AV262" s="83" t="s">
        <v>695</v>
      </c>
      <c r="AW262" s="87" t="s">
        <v>74</v>
      </c>
    </row>
    <row r="263" spans="1:49" s="96" customFormat="1" ht="267" hidden="1" customHeight="1" x14ac:dyDescent="0.25">
      <c r="A263" s="42">
        <v>682</v>
      </c>
      <c r="B263" s="42">
        <v>258</v>
      </c>
      <c r="C263" s="42"/>
      <c r="D263" s="43"/>
      <c r="E263" s="122" t="s">
        <v>1755</v>
      </c>
      <c r="F263" s="122" t="s">
        <v>1756</v>
      </c>
      <c r="G263" s="136" t="s">
        <v>1757</v>
      </c>
      <c r="H263" s="136" t="s">
        <v>1758</v>
      </c>
      <c r="I263" s="136"/>
      <c r="J263" s="136" t="s">
        <v>1759</v>
      </c>
      <c r="K263" s="136" t="s">
        <v>1759</v>
      </c>
      <c r="L263" s="138">
        <v>5</v>
      </c>
      <c r="M263" s="49">
        <v>41640</v>
      </c>
      <c r="N263" s="49">
        <v>42004</v>
      </c>
      <c r="O263" s="50" t="s">
        <v>984</v>
      </c>
      <c r="P263" s="138" t="s">
        <v>985</v>
      </c>
      <c r="Q263" s="52" t="s">
        <v>65</v>
      </c>
      <c r="R263" s="52" t="s">
        <v>65</v>
      </c>
      <c r="S263" s="52" t="s">
        <v>99</v>
      </c>
      <c r="T263" s="52" t="s">
        <v>65</v>
      </c>
      <c r="U263" s="53" t="s">
        <v>571</v>
      </c>
      <c r="V263" s="93">
        <v>5</v>
      </c>
      <c r="W263" s="55">
        <f t="shared" si="12"/>
        <v>1</v>
      </c>
      <c r="X263" s="57"/>
      <c r="Y263" s="57"/>
      <c r="Z263" s="58"/>
      <c r="AA263" s="57"/>
      <c r="AB263" s="58"/>
      <c r="AC263" s="57"/>
      <c r="AD263" s="59" t="s">
        <v>810</v>
      </c>
      <c r="AE263" s="60">
        <f>IF(W263=100%,2,0)</f>
        <v>2</v>
      </c>
      <c r="AF263" s="60">
        <f>IF(N263&lt;$AG$8,0,1)</f>
        <v>0</v>
      </c>
      <c r="AG263" s="61" t="str">
        <f t="shared" si="10"/>
        <v>CUMPLIDA</v>
      </c>
      <c r="AH263" s="61" t="str">
        <f t="shared" si="11"/>
        <v>CUMPLIDA</v>
      </c>
      <c r="AI263" s="51" t="s">
        <v>123</v>
      </c>
      <c r="AJ263" s="55" t="s">
        <v>109</v>
      </c>
      <c r="AK263" s="62">
        <v>42004</v>
      </c>
      <c r="AL263" s="63" t="s">
        <v>118</v>
      </c>
      <c r="AM263" s="64"/>
      <c r="AN263" s="64"/>
      <c r="AO263" s="66"/>
      <c r="AP263" s="67"/>
      <c r="AQ263" s="67"/>
      <c r="AR263" s="67"/>
      <c r="AS263" s="68" t="s">
        <v>73</v>
      </c>
      <c r="AT263" s="68"/>
      <c r="AU263" s="94"/>
      <c r="AV263" s="95"/>
      <c r="AW263" s="23" t="s">
        <v>74</v>
      </c>
    </row>
    <row r="264" spans="1:49" s="23" customFormat="1" ht="214.5" customHeight="1" x14ac:dyDescent="0.25">
      <c r="A264" s="69">
        <v>690</v>
      </c>
      <c r="B264" s="69">
        <v>8</v>
      </c>
      <c r="C264" s="42"/>
      <c r="D264" s="43"/>
      <c r="E264" s="115" t="s">
        <v>1760</v>
      </c>
      <c r="F264" s="169" t="s">
        <v>1761</v>
      </c>
      <c r="G264" s="217" t="s">
        <v>1762</v>
      </c>
      <c r="H264" s="218" t="s">
        <v>1763</v>
      </c>
      <c r="I264" s="218" t="s">
        <v>1764</v>
      </c>
      <c r="J264" s="132" t="s">
        <v>1765</v>
      </c>
      <c r="K264" s="132" t="s">
        <v>1765</v>
      </c>
      <c r="L264" s="219">
        <v>10</v>
      </c>
      <c r="M264" s="75">
        <v>41791</v>
      </c>
      <c r="N264" s="75">
        <v>42825</v>
      </c>
      <c r="O264" s="76" t="s">
        <v>1766</v>
      </c>
      <c r="P264" s="77" t="s">
        <v>1767</v>
      </c>
      <c r="Q264" s="91" t="s">
        <v>65</v>
      </c>
      <c r="R264" s="91" t="s">
        <v>65</v>
      </c>
      <c r="S264" s="91" t="s">
        <v>99</v>
      </c>
      <c r="T264" s="91" t="s">
        <v>65</v>
      </c>
      <c r="U264" s="78" t="s">
        <v>67</v>
      </c>
      <c r="V264" s="92">
        <v>8</v>
      </c>
      <c r="W264" s="80">
        <f t="shared" si="12"/>
        <v>0.8</v>
      </c>
      <c r="X264" s="57"/>
      <c r="Y264" s="57"/>
      <c r="Z264" s="58"/>
      <c r="AA264" s="57"/>
      <c r="AB264" s="58"/>
      <c r="AC264" s="57"/>
      <c r="AD264" s="81" t="s">
        <v>824</v>
      </c>
      <c r="AE264" s="60">
        <f>IF(W264=100%,2,0)</f>
        <v>0</v>
      </c>
      <c r="AF264" s="60">
        <f>IF(N264&lt;$AG$8,0,1)</f>
        <v>1</v>
      </c>
      <c r="AG264" s="61" t="str">
        <f t="shared" si="10"/>
        <v>EN TERMINO</v>
      </c>
      <c r="AH264" s="61" t="str">
        <f t="shared" si="11"/>
        <v>EN TERMINO</v>
      </c>
      <c r="AI264" s="78" t="s">
        <v>67</v>
      </c>
      <c r="AJ264" s="80"/>
      <c r="AK264" s="82">
        <v>42185</v>
      </c>
      <c r="AL264" s="83" t="s">
        <v>155</v>
      </c>
      <c r="AM264" s="58"/>
      <c r="AN264" s="84" t="s">
        <v>1768</v>
      </c>
      <c r="AO264" s="85" t="s">
        <v>72</v>
      </c>
      <c r="AP264" s="67"/>
      <c r="AQ264" s="67"/>
      <c r="AR264" s="67"/>
      <c r="AS264" s="87" t="s">
        <v>89</v>
      </c>
      <c r="AT264" s="88" t="s">
        <v>90</v>
      </c>
      <c r="AU264" s="83" t="s">
        <v>142</v>
      </c>
      <c r="AV264" s="83" t="s">
        <v>1769</v>
      </c>
      <c r="AW264" s="87"/>
    </row>
    <row r="265" spans="1:49" s="96" customFormat="1" ht="144" hidden="1" customHeight="1" x14ac:dyDescent="0.25">
      <c r="A265" s="42">
        <v>698</v>
      </c>
      <c r="B265" s="42">
        <v>16</v>
      </c>
      <c r="C265" s="42"/>
      <c r="D265" s="43"/>
      <c r="E265" s="122" t="s">
        <v>1770</v>
      </c>
      <c r="F265" s="122" t="s">
        <v>1771</v>
      </c>
      <c r="G265" s="44" t="s">
        <v>1772</v>
      </c>
      <c r="H265" s="44" t="s">
        <v>1773</v>
      </c>
      <c r="I265" s="46" t="s">
        <v>1774</v>
      </c>
      <c r="J265" s="220" t="s">
        <v>1775</v>
      </c>
      <c r="K265" s="220" t="s">
        <v>1775</v>
      </c>
      <c r="L265" s="63">
        <v>3</v>
      </c>
      <c r="M265" s="49">
        <v>41699</v>
      </c>
      <c r="N265" s="49">
        <v>42185</v>
      </c>
      <c r="O265" s="50" t="s">
        <v>226</v>
      </c>
      <c r="P265" s="51" t="s">
        <v>226</v>
      </c>
      <c r="Q265" s="52" t="s">
        <v>65</v>
      </c>
      <c r="R265" s="52" t="s">
        <v>65</v>
      </c>
      <c r="S265" s="52" t="s">
        <v>99</v>
      </c>
      <c r="T265" s="52" t="s">
        <v>65</v>
      </c>
      <c r="U265" s="53" t="s">
        <v>67</v>
      </c>
      <c r="V265" s="93">
        <v>3</v>
      </c>
      <c r="W265" s="55">
        <f t="shared" si="12"/>
        <v>1</v>
      </c>
      <c r="X265" s="57"/>
      <c r="Y265" s="57"/>
      <c r="Z265" s="58"/>
      <c r="AA265" s="57"/>
      <c r="AB265" s="58"/>
      <c r="AC265" s="57"/>
      <c r="AD265" s="59" t="s">
        <v>824</v>
      </c>
      <c r="AE265" s="60">
        <f>IF(W265=100%,2,0)</f>
        <v>2</v>
      </c>
      <c r="AF265" s="60">
        <f>IF(N265&lt;$AG$8,0,1)</f>
        <v>0</v>
      </c>
      <c r="AG265" s="61" t="str">
        <f t="shared" si="10"/>
        <v>CUMPLIDA</v>
      </c>
      <c r="AH265" s="61" t="str">
        <f t="shared" si="11"/>
        <v>CUMPLIDA</v>
      </c>
      <c r="AI265" s="53" t="s">
        <v>67</v>
      </c>
      <c r="AJ265" s="55" t="s">
        <v>109</v>
      </c>
      <c r="AK265" s="62">
        <v>42185</v>
      </c>
      <c r="AL265" s="63" t="s">
        <v>155</v>
      </c>
      <c r="AM265" s="64"/>
      <c r="AN265" s="64"/>
      <c r="AO265" s="66"/>
      <c r="AP265" s="67"/>
      <c r="AQ265" s="67"/>
      <c r="AR265" s="67"/>
      <c r="AS265" s="68" t="s">
        <v>73</v>
      </c>
      <c r="AT265" s="68"/>
      <c r="AU265" s="94"/>
      <c r="AV265" s="95"/>
    </row>
    <row r="266" spans="1:49" s="96" customFormat="1" ht="57.6" hidden="1" customHeight="1" x14ac:dyDescent="0.25">
      <c r="A266" s="42">
        <v>709</v>
      </c>
      <c r="B266" s="42">
        <v>27</v>
      </c>
      <c r="C266" s="42"/>
      <c r="D266" s="43"/>
      <c r="E266" s="122" t="s">
        <v>1776</v>
      </c>
      <c r="F266" s="122" t="s">
        <v>1777</v>
      </c>
      <c r="G266" s="122" t="s">
        <v>1778</v>
      </c>
      <c r="H266" s="122" t="s">
        <v>1779</v>
      </c>
      <c r="I266" s="46" t="s">
        <v>1780</v>
      </c>
      <c r="J266" s="122" t="s">
        <v>1781</v>
      </c>
      <c r="K266" s="122" t="s">
        <v>1781</v>
      </c>
      <c r="L266" s="63">
        <v>1</v>
      </c>
      <c r="M266" s="49">
        <v>41334</v>
      </c>
      <c r="N266" s="49">
        <v>41670</v>
      </c>
      <c r="O266" s="50" t="s">
        <v>1782</v>
      </c>
      <c r="P266" s="51" t="s">
        <v>1782</v>
      </c>
      <c r="Q266" s="52" t="s">
        <v>563</v>
      </c>
      <c r="R266" s="52" t="s">
        <v>563</v>
      </c>
      <c r="S266" s="52" t="s">
        <v>564</v>
      </c>
      <c r="T266" s="52" t="s">
        <v>563</v>
      </c>
      <c r="U266" s="53" t="s">
        <v>67</v>
      </c>
      <c r="V266" s="221">
        <v>1</v>
      </c>
      <c r="W266" s="55">
        <f t="shared" si="12"/>
        <v>1</v>
      </c>
      <c r="X266" s="57"/>
      <c r="Y266" s="57"/>
      <c r="Z266" s="58"/>
      <c r="AA266" s="57"/>
      <c r="AB266" s="58"/>
      <c r="AC266" s="57"/>
      <c r="AD266" s="59" t="s">
        <v>824</v>
      </c>
      <c r="AE266" s="60">
        <f>IF(W266=100%,2,0)</f>
        <v>2</v>
      </c>
      <c r="AF266" s="60">
        <f>IF(N266&lt;$AG$8,0,1)</f>
        <v>0</v>
      </c>
      <c r="AG266" s="61" t="str">
        <f t="shared" si="10"/>
        <v>CUMPLIDA</v>
      </c>
      <c r="AH266" s="61" t="str">
        <f t="shared" si="11"/>
        <v>CUMPLIDA</v>
      </c>
      <c r="AI266" s="53" t="s">
        <v>67</v>
      </c>
      <c r="AJ266" s="55" t="s">
        <v>69</v>
      </c>
      <c r="AK266" s="62">
        <v>42185</v>
      </c>
      <c r="AL266" s="63" t="s">
        <v>155</v>
      </c>
      <c r="AM266" s="64"/>
      <c r="AN266" s="64"/>
      <c r="AO266" s="66" t="s">
        <v>72</v>
      </c>
      <c r="AP266" s="67"/>
      <c r="AQ266" s="67"/>
      <c r="AR266" s="67"/>
      <c r="AS266" s="68" t="s">
        <v>73</v>
      </c>
      <c r="AT266" s="68"/>
      <c r="AU266" s="63"/>
      <c r="AV266" s="68"/>
    </row>
    <row r="267" spans="1:49" s="96" customFormat="1" ht="409.6" hidden="1" customHeight="1" x14ac:dyDescent="0.25">
      <c r="A267" s="42">
        <v>712</v>
      </c>
      <c r="B267" s="42">
        <v>30</v>
      </c>
      <c r="C267" s="42"/>
      <c r="D267" s="43" t="s">
        <v>1783</v>
      </c>
      <c r="E267" s="122" t="s">
        <v>1784</v>
      </c>
      <c r="F267" s="122" t="s">
        <v>1785</v>
      </c>
      <c r="G267" s="122" t="s">
        <v>1786</v>
      </c>
      <c r="H267" s="122" t="s">
        <v>1787</v>
      </c>
      <c r="I267" s="122"/>
      <c r="J267" s="122" t="s">
        <v>1788</v>
      </c>
      <c r="K267" s="122" t="s">
        <v>1788</v>
      </c>
      <c r="L267" s="63">
        <v>4</v>
      </c>
      <c r="M267" s="49">
        <v>41673</v>
      </c>
      <c r="N267" s="49">
        <v>42004</v>
      </c>
      <c r="O267" s="50" t="s">
        <v>378</v>
      </c>
      <c r="P267" s="51" t="s">
        <v>378</v>
      </c>
      <c r="Q267" s="52" t="s">
        <v>266</v>
      </c>
      <c r="R267" s="52" t="s">
        <v>266</v>
      </c>
      <c r="S267" s="52" t="s">
        <v>379</v>
      </c>
      <c r="T267" s="52" t="s">
        <v>266</v>
      </c>
      <c r="U267" s="53" t="s">
        <v>67</v>
      </c>
      <c r="V267" s="221">
        <v>4</v>
      </c>
      <c r="W267" s="55">
        <f t="shared" si="12"/>
        <v>1</v>
      </c>
      <c r="X267" s="57"/>
      <c r="Y267" s="57"/>
      <c r="Z267" s="58"/>
      <c r="AA267" s="57"/>
      <c r="AB267" s="58"/>
      <c r="AC267" s="57"/>
      <c r="AD267" s="59" t="s">
        <v>824</v>
      </c>
      <c r="AE267" s="60">
        <f>IF(W267=100%,2,0)</f>
        <v>2</v>
      </c>
      <c r="AF267" s="60">
        <f>IF(N267&lt;$AG$8,0,1)</f>
        <v>0</v>
      </c>
      <c r="AG267" s="61" t="str">
        <f t="shared" ref="AG267:AG330" si="13">IF(AE267+AF267&gt;1,"CUMPLIDA",IF(AF267=1,"EN TERMINO","VENCIDA"))</f>
        <v>CUMPLIDA</v>
      </c>
      <c r="AH267" s="61" t="str">
        <f t="shared" ref="AH267:AH330" si="14">IF(AG267="CUMPLIDA","CUMPLIDA",IF(AG267="EN TERMINO","EN TERMINO","VENCIDA"))</f>
        <v>CUMPLIDA</v>
      </c>
      <c r="AI267" s="53" t="s">
        <v>67</v>
      </c>
      <c r="AJ267" s="55" t="s">
        <v>109</v>
      </c>
      <c r="AK267" s="62">
        <v>42185</v>
      </c>
      <c r="AL267" s="63" t="s">
        <v>70</v>
      </c>
      <c r="AM267" s="64"/>
      <c r="AN267" s="64"/>
      <c r="AO267" s="66"/>
      <c r="AP267" s="67"/>
      <c r="AQ267" s="67"/>
      <c r="AR267" s="67"/>
      <c r="AS267" s="68" t="s">
        <v>73</v>
      </c>
      <c r="AT267" s="68"/>
      <c r="AU267" s="63"/>
      <c r="AV267" s="68"/>
    </row>
    <row r="268" spans="1:49" s="96" customFormat="1" ht="374.45" hidden="1" customHeight="1" x14ac:dyDescent="0.25">
      <c r="A268" s="42">
        <v>713</v>
      </c>
      <c r="B268" s="42">
        <v>31</v>
      </c>
      <c r="C268" s="42"/>
      <c r="D268" s="43" t="s">
        <v>1789</v>
      </c>
      <c r="E268" s="122" t="s">
        <v>1790</v>
      </c>
      <c r="F268" s="122" t="s">
        <v>1791</v>
      </c>
      <c r="G268" s="122" t="s">
        <v>1792</v>
      </c>
      <c r="H268" s="122" t="s">
        <v>1793</v>
      </c>
      <c r="I268" s="122"/>
      <c r="J268" s="122" t="s">
        <v>1794</v>
      </c>
      <c r="K268" s="122" t="s">
        <v>1795</v>
      </c>
      <c r="L268" s="63">
        <v>28</v>
      </c>
      <c r="M268" s="49">
        <v>41673</v>
      </c>
      <c r="N268" s="49">
        <v>42004</v>
      </c>
      <c r="O268" s="50" t="s">
        <v>378</v>
      </c>
      <c r="P268" s="51" t="s">
        <v>378</v>
      </c>
      <c r="Q268" s="52" t="s">
        <v>266</v>
      </c>
      <c r="R268" s="52" t="s">
        <v>266</v>
      </c>
      <c r="S268" s="52" t="s">
        <v>1796</v>
      </c>
      <c r="T268" s="52" t="s">
        <v>266</v>
      </c>
      <c r="U268" s="53" t="s">
        <v>67</v>
      </c>
      <c r="V268" s="221">
        <v>28</v>
      </c>
      <c r="W268" s="55">
        <f t="shared" si="12"/>
        <v>1</v>
      </c>
      <c r="X268" s="57"/>
      <c r="Y268" s="57"/>
      <c r="Z268" s="58"/>
      <c r="AA268" s="57"/>
      <c r="AB268" s="58"/>
      <c r="AC268" s="57"/>
      <c r="AD268" s="59" t="s">
        <v>824</v>
      </c>
      <c r="AE268" s="60">
        <f>IF(W268=100%,2,0)</f>
        <v>2</v>
      </c>
      <c r="AF268" s="60">
        <f>IF(N268&lt;$AG$8,0,1)</f>
        <v>0</v>
      </c>
      <c r="AG268" s="61" t="str">
        <f t="shared" si="13"/>
        <v>CUMPLIDA</v>
      </c>
      <c r="AH268" s="61" t="str">
        <f t="shared" si="14"/>
        <v>CUMPLIDA</v>
      </c>
      <c r="AI268" s="53" t="s">
        <v>67</v>
      </c>
      <c r="AJ268" s="55" t="s">
        <v>109</v>
      </c>
      <c r="AK268" s="62">
        <v>42185</v>
      </c>
      <c r="AL268" s="63" t="s">
        <v>70</v>
      </c>
      <c r="AM268" s="64"/>
      <c r="AN268" s="64"/>
      <c r="AO268" s="66"/>
      <c r="AP268" s="67"/>
      <c r="AQ268" s="67"/>
      <c r="AR268" s="67"/>
      <c r="AS268" s="68" t="s">
        <v>73</v>
      </c>
      <c r="AT268" s="68"/>
      <c r="AU268" s="63"/>
      <c r="AV268" s="68"/>
    </row>
    <row r="269" spans="1:49" s="96" customFormat="1" ht="172.9" hidden="1" customHeight="1" x14ac:dyDescent="0.25">
      <c r="A269" s="42">
        <v>716</v>
      </c>
      <c r="B269" s="42">
        <v>34</v>
      </c>
      <c r="C269" s="42"/>
      <c r="D269" s="43"/>
      <c r="E269" s="122" t="s">
        <v>1797</v>
      </c>
      <c r="F269" s="122" t="s">
        <v>1798</v>
      </c>
      <c r="G269" s="122" t="s">
        <v>1799</v>
      </c>
      <c r="H269" s="122" t="s">
        <v>1800</v>
      </c>
      <c r="I269" s="46" t="s">
        <v>1801</v>
      </c>
      <c r="J269" s="122" t="s">
        <v>1802</v>
      </c>
      <c r="K269" s="122" t="s">
        <v>1802</v>
      </c>
      <c r="L269" s="68">
        <v>6</v>
      </c>
      <c r="M269" s="49">
        <v>41640</v>
      </c>
      <c r="N269" s="49">
        <v>42369</v>
      </c>
      <c r="O269" s="50" t="s">
        <v>1803</v>
      </c>
      <c r="P269" s="51" t="s">
        <v>1803</v>
      </c>
      <c r="Q269" s="51" t="s">
        <v>116</v>
      </c>
      <c r="R269" s="51" t="s">
        <v>116</v>
      </c>
      <c r="S269" s="97" t="s">
        <v>117</v>
      </c>
      <c r="T269" s="97" t="s">
        <v>116</v>
      </c>
      <c r="U269" s="53" t="s">
        <v>67</v>
      </c>
      <c r="V269" s="221">
        <v>6</v>
      </c>
      <c r="W269" s="55">
        <f t="shared" si="12"/>
        <v>1</v>
      </c>
      <c r="X269" s="57"/>
      <c r="Y269" s="57"/>
      <c r="Z269" s="58"/>
      <c r="AA269" s="57"/>
      <c r="AB269" s="58"/>
      <c r="AC269" s="57"/>
      <c r="AD269" s="59" t="s">
        <v>824</v>
      </c>
      <c r="AE269" s="60">
        <f>IF(W269=100%,2,0)</f>
        <v>2</v>
      </c>
      <c r="AF269" s="60">
        <f>IF(N269&lt;$AG$8,0,1)</f>
        <v>0</v>
      </c>
      <c r="AG269" s="61" t="str">
        <f t="shared" si="13"/>
        <v>CUMPLIDA</v>
      </c>
      <c r="AH269" s="61" t="str">
        <f t="shared" si="14"/>
        <v>CUMPLIDA</v>
      </c>
      <c r="AI269" s="53" t="s">
        <v>67</v>
      </c>
      <c r="AJ269" s="55" t="s">
        <v>69</v>
      </c>
      <c r="AK269" s="62">
        <v>42369</v>
      </c>
      <c r="AL269" s="63" t="s">
        <v>596</v>
      </c>
      <c r="AM269" s="64"/>
      <c r="AN269" s="64"/>
      <c r="AO269" s="66" t="s">
        <v>72</v>
      </c>
      <c r="AP269" s="67"/>
      <c r="AQ269" s="67"/>
      <c r="AR269" s="67"/>
      <c r="AS269" s="68" t="s">
        <v>73</v>
      </c>
      <c r="AT269" s="68"/>
      <c r="AU269" s="63"/>
      <c r="AV269" s="68"/>
    </row>
    <row r="270" spans="1:49" s="96" customFormat="1" ht="403.15" hidden="1" customHeight="1" x14ac:dyDescent="0.25">
      <c r="A270" s="42">
        <v>717</v>
      </c>
      <c r="B270" s="42">
        <v>35</v>
      </c>
      <c r="C270" s="42"/>
      <c r="D270" s="43" t="s">
        <v>1804</v>
      </c>
      <c r="E270" s="122" t="s">
        <v>1805</v>
      </c>
      <c r="F270" s="122" t="s">
        <v>1806</v>
      </c>
      <c r="G270" s="122" t="s">
        <v>1807</v>
      </c>
      <c r="H270" s="122" t="s">
        <v>1808</v>
      </c>
      <c r="I270" s="122"/>
      <c r="J270" s="47" t="s">
        <v>1809</v>
      </c>
      <c r="K270" s="47" t="s">
        <v>1809</v>
      </c>
      <c r="L270" s="63">
        <v>25</v>
      </c>
      <c r="M270" s="49">
        <v>41673</v>
      </c>
      <c r="N270" s="49">
        <v>42185</v>
      </c>
      <c r="O270" s="50" t="s">
        <v>378</v>
      </c>
      <c r="P270" s="51" t="s">
        <v>378</v>
      </c>
      <c r="Q270" s="52" t="s">
        <v>266</v>
      </c>
      <c r="R270" s="52" t="s">
        <v>266</v>
      </c>
      <c r="S270" s="52" t="s">
        <v>1796</v>
      </c>
      <c r="T270" s="52" t="s">
        <v>266</v>
      </c>
      <c r="U270" s="53" t="s">
        <v>67</v>
      </c>
      <c r="V270" s="221">
        <v>25</v>
      </c>
      <c r="W270" s="55">
        <f t="shared" si="12"/>
        <v>1</v>
      </c>
      <c r="X270" s="57"/>
      <c r="Y270" s="57"/>
      <c r="Z270" s="58"/>
      <c r="AA270" s="57"/>
      <c r="AB270" s="58"/>
      <c r="AC270" s="57"/>
      <c r="AD270" s="59" t="s">
        <v>824</v>
      </c>
      <c r="AE270" s="60">
        <f>IF(W270=100%,2,0)</f>
        <v>2</v>
      </c>
      <c r="AF270" s="60">
        <f>IF(N270&lt;$AG$8,0,1)</f>
        <v>0</v>
      </c>
      <c r="AG270" s="61" t="str">
        <f t="shared" si="13"/>
        <v>CUMPLIDA</v>
      </c>
      <c r="AH270" s="61" t="str">
        <f t="shared" si="14"/>
        <v>CUMPLIDA</v>
      </c>
      <c r="AI270" s="53" t="s">
        <v>67</v>
      </c>
      <c r="AJ270" s="55" t="s">
        <v>109</v>
      </c>
      <c r="AK270" s="62">
        <v>42185</v>
      </c>
      <c r="AL270" s="63" t="s">
        <v>70</v>
      </c>
      <c r="AM270" s="64"/>
      <c r="AN270" s="64"/>
      <c r="AO270" s="66"/>
      <c r="AP270" s="67"/>
      <c r="AQ270" s="67"/>
      <c r="AR270" s="67"/>
      <c r="AS270" s="68" t="s">
        <v>73</v>
      </c>
      <c r="AT270" s="68"/>
      <c r="AU270" s="63"/>
      <c r="AV270" s="68"/>
    </row>
    <row r="271" spans="1:49" s="96" customFormat="1" ht="187.15" hidden="1" customHeight="1" x14ac:dyDescent="0.25">
      <c r="A271" s="42">
        <v>718</v>
      </c>
      <c r="B271" s="42">
        <v>36</v>
      </c>
      <c r="C271" s="42"/>
      <c r="D271" s="43" t="s">
        <v>1810</v>
      </c>
      <c r="E271" s="122" t="s">
        <v>1811</v>
      </c>
      <c r="F271" s="122" t="s">
        <v>1812</v>
      </c>
      <c r="G271" s="122" t="s">
        <v>1813</v>
      </c>
      <c r="H271" s="122" t="s">
        <v>1814</v>
      </c>
      <c r="I271" s="122"/>
      <c r="J271" s="122" t="s">
        <v>1815</v>
      </c>
      <c r="K271" s="122" t="s">
        <v>1815</v>
      </c>
      <c r="L271" s="63">
        <v>15</v>
      </c>
      <c r="M271" s="49">
        <v>41673</v>
      </c>
      <c r="N271" s="49">
        <v>42004</v>
      </c>
      <c r="O271" s="50" t="s">
        <v>378</v>
      </c>
      <c r="P271" s="51" t="s">
        <v>378</v>
      </c>
      <c r="Q271" s="52" t="s">
        <v>266</v>
      </c>
      <c r="R271" s="52" t="s">
        <v>266</v>
      </c>
      <c r="S271" s="52" t="s">
        <v>1796</v>
      </c>
      <c r="T271" s="52" t="s">
        <v>266</v>
      </c>
      <c r="U271" s="53" t="s">
        <v>67</v>
      </c>
      <c r="V271" s="221">
        <v>15</v>
      </c>
      <c r="W271" s="55">
        <f t="shared" si="12"/>
        <v>1</v>
      </c>
      <c r="X271" s="57"/>
      <c r="Y271" s="57"/>
      <c r="Z271" s="58"/>
      <c r="AA271" s="57"/>
      <c r="AB271" s="58"/>
      <c r="AC271" s="57"/>
      <c r="AD271" s="59" t="s">
        <v>824</v>
      </c>
      <c r="AE271" s="60">
        <f>IF(W271=100%,2,0)</f>
        <v>2</v>
      </c>
      <c r="AF271" s="60">
        <f>IF(N271&lt;$AG$8,0,1)</f>
        <v>0</v>
      </c>
      <c r="AG271" s="61" t="str">
        <f t="shared" si="13"/>
        <v>CUMPLIDA</v>
      </c>
      <c r="AH271" s="61" t="str">
        <f t="shared" si="14"/>
        <v>CUMPLIDA</v>
      </c>
      <c r="AI271" s="53" t="s">
        <v>67</v>
      </c>
      <c r="AJ271" s="55" t="s">
        <v>109</v>
      </c>
      <c r="AK271" s="62">
        <v>42185</v>
      </c>
      <c r="AL271" s="63" t="s">
        <v>70</v>
      </c>
      <c r="AM271" s="64"/>
      <c r="AN271" s="64"/>
      <c r="AO271" s="66"/>
      <c r="AP271" s="67"/>
      <c r="AQ271" s="67"/>
      <c r="AR271" s="67"/>
      <c r="AS271" s="68" t="s">
        <v>73</v>
      </c>
      <c r="AT271" s="68"/>
      <c r="AU271" s="63"/>
      <c r="AV271" s="68"/>
    </row>
    <row r="272" spans="1:49" s="96" customFormat="1" ht="100.9" hidden="1" customHeight="1" x14ac:dyDescent="0.25">
      <c r="A272" s="42">
        <v>719</v>
      </c>
      <c r="B272" s="42">
        <v>37</v>
      </c>
      <c r="C272" s="42"/>
      <c r="D272" s="43"/>
      <c r="E272" s="122" t="s">
        <v>1816</v>
      </c>
      <c r="F272" s="122" t="s">
        <v>1817</v>
      </c>
      <c r="G272" s="122" t="s">
        <v>1818</v>
      </c>
      <c r="H272" s="122" t="s">
        <v>1819</v>
      </c>
      <c r="I272" s="122"/>
      <c r="J272" s="122" t="s">
        <v>1820</v>
      </c>
      <c r="K272" s="122" t="s">
        <v>1821</v>
      </c>
      <c r="L272" s="63">
        <v>5</v>
      </c>
      <c r="M272" s="49">
        <v>41673</v>
      </c>
      <c r="N272" s="49">
        <v>42004</v>
      </c>
      <c r="O272" s="50" t="s">
        <v>378</v>
      </c>
      <c r="P272" s="51" t="s">
        <v>378</v>
      </c>
      <c r="Q272" s="52" t="s">
        <v>266</v>
      </c>
      <c r="R272" s="52" t="s">
        <v>266</v>
      </c>
      <c r="S272" s="52" t="s">
        <v>1796</v>
      </c>
      <c r="T272" s="52" t="s">
        <v>266</v>
      </c>
      <c r="U272" s="53" t="s">
        <v>67</v>
      </c>
      <c r="V272" s="221">
        <v>5</v>
      </c>
      <c r="W272" s="55">
        <f t="shared" si="12"/>
        <v>1</v>
      </c>
      <c r="X272" s="57"/>
      <c r="Y272" s="57"/>
      <c r="Z272" s="58"/>
      <c r="AA272" s="57"/>
      <c r="AB272" s="58"/>
      <c r="AC272" s="57"/>
      <c r="AD272" s="59" t="s">
        <v>824</v>
      </c>
      <c r="AE272" s="60">
        <f>IF(W272=100%,2,0)</f>
        <v>2</v>
      </c>
      <c r="AF272" s="60">
        <f>IF(N272&lt;$AG$8,0,1)</f>
        <v>0</v>
      </c>
      <c r="AG272" s="61" t="str">
        <f t="shared" si="13"/>
        <v>CUMPLIDA</v>
      </c>
      <c r="AH272" s="61" t="str">
        <f t="shared" si="14"/>
        <v>CUMPLIDA</v>
      </c>
      <c r="AI272" s="53" t="s">
        <v>67</v>
      </c>
      <c r="AJ272" s="55" t="s">
        <v>109</v>
      </c>
      <c r="AK272" s="62">
        <v>42004</v>
      </c>
      <c r="AL272" s="63" t="s">
        <v>118</v>
      </c>
      <c r="AM272" s="64"/>
      <c r="AN272" s="64"/>
      <c r="AO272" s="66"/>
      <c r="AP272" s="67"/>
      <c r="AQ272" s="67"/>
      <c r="AR272" s="67"/>
      <c r="AS272" s="68" t="s">
        <v>73</v>
      </c>
      <c r="AT272" s="68"/>
      <c r="AU272" s="63"/>
      <c r="AV272" s="68"/>
    </row>
    <row r="273" spans="1:49" s="96" customFormat="1" ht="201.6" hidden="1" customHeight="1" x14ac:dyDescent="0.25">
      <c r="A273" s="42">
        <v>720</v>
      </c>
      <c r="B273" s="42">
        <v>38</v>
      </c>
      <c r="C273" s="42"/>
      <c r="D273" s="43" t="s">
        <v>1822</v>
      </c>
      <c r="E273" s="122" t="s">
        <v>1823</v>
      </c>
      <c r="F273" s="122" t="s">
        <v>1824</v>
      </c>
      <c r="G273" s="122" t="s">
        <v>1825</v>
      </c>
      <c r="H273" s="201" t="s">
        <v>1826</v>
      </c>
      <c r="I273" s="201"/>
      <c r="J273" s="106" t="s">
        <v>1827</v>
      </c>
      <c r="K273" s="106" t="s">
        <v>1828</v>
      </c>
      <c r="L273" s="143">
        <v>4</v>
      </c>
      <c r="M273" s="49">
        <v>41640</v>
      </c>
      <c r="N273" s="49">
        <v>42004</v>
      </c>
      <c r="O273" s="50" t="s">
        <v>329</v>
      </c>
      <c r="P273" s="51" t="s">
        <v>330</v>
      </c>
      <c r="Q273" s="52" t="s">
        <v>65</v>
      </c>
      <c r="R273" s="52" t="s">
        <v>1579</v>
      </c>
      <c r="S273" s="48" t="s">
        <v>173</v>
      </c>
      <c r="T273" s="51" t="s">
        <v>83</v>
      </c>
      <c r="U273" s="53" t="s">
        <v>67</v>
      </c>
      <c r="V273" s="221">
        <v>4</v>
      </c>
      <c r="W273" s="55">
        <f t="shared" si="12"/>
        <v>1</v>
      </c>
      <c r="X273" s="57"/>
      <c r="Y273" s="57"/>
      <c r="Z273" s="58"/>
      <c r="AA273" s="57"/>
      <c r="AB273" s="58"/>
      <c r="AC273" s="57"/>
      <c r="AD273" s="59" t="s">
        <v>824</v>
      </c>
      <c r="AE273" s="60">
        <f>IF(W273=100%,2,0)</f>
        <v>2</v>
      </c>
      <c r="AF273" s="60">
        <f>IF(N273&lt;$AG$8,0,1)</f>
        <v>0</v>
      </c>
      <c r="AG273" s="61" t="str">
        <f t="shared" si="13"/>
        <v>CUMPLIDA</v>
      </c>
      <c r="AH273" s="61" t="str">
        <f t="shared" si="14"/>
        <v>CUMPLIDA</v>
      </c>
      <c r="AI273" s="53" t="s">
        <v>67</v>
      </c>
      <c r="AJ273" s="55" t="s">
        <v>69</v>
      </c>
      <c r="AK273" s="62">
        <v>42185</v>
      </c>
      <c r="AL273" s="63" t="s">
        <v>70</v>
      </c>
      <c r="AM273" s="64"/>
      <c r="AN273" s="64"/>
      <c r="AO273" s="66" t="s">
        <v>72</v>
      </c>
      <c r="AP273" s="67"/>
      <c r="AQ273" s="67"/>
      <c r="AR273" s="67"/>
      <c r="AS273" s="68" t="s">
        <v>73</v>
      </c>
      <c r="AT273" s="68"/>
      <c r="AU273" s="63"/>
      <c r="AV273" s="68"/>
      <c r="AW273" s="23" t="s">
        <v>74</v>
      </c>
    </row>
    <row r="274" spans="1:49" s="96" customFormat="1" ht="409.6" hidden="1" customHeight="1" x14ac:dyDescent="0.25">
      <c r="A274" s="42">
        <v>721</v>
      </c>
      <c r="B274" s="42">
        <v>39</v>
      </c>
      <c r="C274" s="42"/>
      <c r="D274" s="43"/>
      <c r="E274" s="122" t="s">
        <v>1829</v>
      </c>
      <c r="F274" s="122" t="s">
        <v>1830</v>
      </c>
      <c r="G274" s="122" t="s">
        <v>1831</v>
      </c>
      <c r="H274" s="122" t="s">
        <v>1832</v>
      </c>
      <c r="I274" s="46"/>
      <c r="J274" s="122" t="s">
        <v>1833</v>
      </c>
      <c r="K274" s="122" t="s">
        <v>1833</v>
      </c>
      <c r="L274" s="63">
        <v>6</v>
      </c>
      <c r="M274" s="49">
        <v>41699</v>
      </c>
      <c r="N274" s="49">
        <v>42185</v>
      </c>
      <c r="O274" s="50" t="s">
        <v>79</v>
      </c>
      <c r="P274" s="51" t="s">
        <v>80</v>
      </c>
      <c r="Q274" s="52" t="s">
        <v>65</v>
      </c>
      <c r="R274" s="52" t="s">
        <v>1596</v>
      </c>
      <c r="S274" s="48" t="s">
        <v>82</v>
      </c>
      <c r="T274" s="51" t="s">
        <v>83</v>
      </c>
      <c r="U274" s="53" t="s">
        <v>67</v>
      </c>
      <c r="V274" s="221">
        <v>6</v>
      </c>
      <c r="W274" s="55">
        <f t="shared" si="12"/>
        <v>1</v>
      </c>
      <c r="X274" s="57" t="s">
        <v>480</v>
      </c>
      <c r="Y274" s="57" t="s">
        <v>87</v>
      </c>
      <c r="Z274" s="83" t="s">
        <v>1834</v>
      </c>
      <c r="AA274" s="57"/>
      <c r="AB274" s="83"/>
      <c r="AC274" s="57"/>
      <c r="AD274" s="59" t="s">
        <v>824</v>
      </c>
      <c r="AE274" s="60">
        <f>IF(W274=100%,2,0)</f>
        <v>2</v>
      </c>
      <c r="AF274" s="60">
        <f>IF(N274&lt;$AG$8,0,1)</f>
        <v>0</v>
      </c>
      <c r="AG274" s="61" t="str">
        <f t="shared" si="13"/>
        <v>CUMPLIDA</v>
      </c>
      <c r="AH274" s="61" t="str">
        <f t="shared" si="14"/>
        <v>CUMPLIDA</v>
      </c>
      <c r="AI274" s="53" t="s">
        <v>67</v>
      </c>
      <c r="AJ274" s="55" t="s">
        <v>109</v>
      </c>
      <c r="AK274" s="62">
        <v>42185</v>
      </c>
      <c r="AL274" s="63" t="s">
        <v>70</v>
      </c>
      <c r="AM274" s="64"/>
      <c r="AN274" s="64"/>
      <c r="AO274" s="66"/>
      <c r="AP274" s="67"/>
      <c r="AQ274" s="67"/>
      <c r="AR274" s="67"/>
      <c r="AS274" s="68" t="s">
        <v>73</v>
      </c>
      <c r="AT274" s="68"/>
      <c r="AU274" s="63"/>
      <c r="AV274" s="68"/>
      <c r="AW274" s="23" t="s">
        <v>92</v>
      </c>
    </row>
    <row r="275" spans="1:49" s="96" customFormat="1" ht="331.15" hidden="1" customHeight="1" x14ac:dyDescent="0.25">
      <c r="A275" s="42">
        <v>722</v>
      </c>
      <c r="B275" s="42">
        <v>40</v>
      </c>
      <c r="C275" s="42"/>
      <c r="D275" s="43"/>
      <c r="E275" s="122" t="s">
        <v>1835</v>
      </c>
      <c r="F275" s="122" t="s">
        <v>1836</v>
      </c>
      <c r="G275" s="122" t="s">
        <v>1837</v>
      </c>
      <c r="H275" s="47" t="s">
        <v>120</v>
      </c>
      <c r="I275" s="47"/>
      <c r="J275" s="98" t="s">
        <v>1838</v>
      </c>
      <c r="K275" s="98" t="s">
        <v>1838</v>
      </c>
      <c r="L275" s="48">
        <v>6</v>
      </c>
      <c r="M275" s="49">
        <v>41640</v>
      </c>
      <c r="N275" s="49">
        <v>42004</v>
      </c>
      <c r="O275" s="50" t="s">
        <v>97</v>
      </c>
      <c r="P275" s="51" t="s">
        <v>98</v>
      </c>
      <c r="Q275" s="52" t="s">
        <v>65</v>
      </c>
      <c r="R275" s="52" t="s">
        <v>65</v>
      </c>
      <c r="S275" s="52" t="s">
        <v>99</v>
      </c>
      <c r="T275" s="52" t="s">
        <v>65</v>
      </c>
      <c r="U275" s="53" t="s">
        <v>67</v>
      </c>
      <c r="V275" s="221">
        <v>6</v>
      </c>
      <c r="W275" s="55">
        <f t="shared" si="12"/>
        <v>1</v>
      </c>
      <c r="X275" s="57"/>
      <c r="Y275" s="57"/>
      <c r="Z275" s="58"/>
      <c r="AA275" s="57"/>
      <c r="AB275" s="58"/>
      <c r="AC275" s="57"/>
      <c r="AD275" s="59" t="s">
        <v>824</v>
      </c>
      <c r="AE275" s="60">
        <f>IF(W275=100%,2,0)</f>
        <v>2</v>
      </c>
      <c r="AF275" s="60">
        <f>IF(N275&lt;$AG$8,0,1)</f>
        <v>0</v>
      </c>
      <c r="AG275" s="61" t="str">
        <f t="shared" si="13"/>
        <v>CUMPLIDA</v>
      </c>
      <c r="AH275" s="61" t="str">
        <f t="shared" si="14"/>
        <v>CUMPLIDA</v>
      </c>
      <c r="AI275" s="53" t="s">
        <v>67</v>
      </c>
      <c r="AJ275" s="55" t="s">
        <v>109</v>
      </c>
      <c r="AK275" s="62">
        <v>42185</v>
      </c>
      <c r="AL275" s="63" t="s">
        <v>70</v>
      </c>
      <c r="AM275" s="64"/>
      <c r="AN275" s="64"/>
      <c r="AO275" s="66"/>
      <c r="AP275" s="67"/>
      <c r="AQ275" s="67"/>
      <c r="AR275" s="67"/>
      <c r="AS275" s="68" t="s">
        <v>73</v>
      </c>
      <c r="AT275" s="68"/>
      <c r="AU275" s="63"/>
      <c r="AV275" s="68"/>
      <c r="AW275" s="23" t="s">
        <v>92</v>
      </c>
    </row>
    <row r="276" spans="1:49" s="96" customFormat="1" ht="345.6" hidden="1" customHeight="1" x14ac:dyDescent="0.25">
      <c r="A276" s="42">
        <v>723</v>
      </c>
      <c r="B276" s="42">
        <v>41</v>
      </c>
      <c r="C276" s="42"/>
      <c r="D276" s="43"/>
      <c r="E276" s="122" t="s">
        <v>1839</v>
      </c>
      <c r="F276" s="122" t="s">
        <v>1840</v>
      </c>
      <c r="G276" s="122" t="s">
        <v>1841</v>
      </c>
      <c r="H276" s="122" t="s">
        <v>1842</v>
      </c>
      <c r="I276" s="122" t="s">
        <v>1843</v>
      </c>
      <c r="J276" s="122" t="s">
        <v>1844</v>
      </c>
      <c r="K276" s="122" t="s">
        <v>1844</v>
      </c>
      <c r="L276" s="63">
        <v>6</v>
      </c>
      <c r="M276" s="49">
        <v>41548</v>
      </c>
      <c r="N276" s="49">
        <v>42004</v>
      </c>
      <c r="O276" s="50" t="s">
        <v>1845</v>
      </c>
      <c r="P276" s="51" t="s">
        <v>1846</v>
      </c>
      <c r="Q276" s="52" t="s">
        <v>266</v>
      </c>
      <c r="R276" s="52" t="s">
        <v>1847</v>
      </c>
      <c r="S276" s="48" t="s">
        <v>1848</v>
      </c>
      <c r="T276" s="51" t="s">
        <v>83</v>
      </c>
      <c r="U276" s="53" t="s">
        <v>67</v>
      </c>
      <c r="V276" s="221">
        <v>6</v>
      </c>
      <c r="W276" s="55">
        <f t="shared" si="12"/>
        <v>1</v>
      </c>
      <c r="X276" s="57"/>
      <c r="Y276" s="57"/>
      <c r="Z276" s="58"/>
      <c r="AA276" s="57"/>
      <c r="AB276" s="58"/>
      <c r="AC276" s="57"/>
      <c r="AD276" s="59" t="s">
        <v>824</v>
      </c>
      <c r="AE276" s="60">
        <f>IF(W276=100%,2,0)</f>
        <v>2</v>
      </c>
      <c r="AF276" s="60">
        <f>IF(N276&lt;$AG$8,0,1)</f>
        <v>0</v>
      </c>
      <c r="AG276" s="61" t="str">
        <f t="shared" si="13"/>
        <v>CUMPLIDA</v>
      </c>
      <c r="AH276" s="61" t="str">
        <f t="shared" si="14"/>
        <v>CUMPLIDA</v>
      </c>
      <c r="AI276" s="53" t="s">
        <v>67</v>
      </c>
      <c r="AJ276" s="55" t="s">
        <v>69</v>
      </c>
      <c r="AK276" s="62">
        <v>42185</v>
      </c>
      <c r="AL276" s="63" t="s">
        <v>155</v>
      </c>
      <c r="AM276" s="64"/>
      <c r="AN276" s="64"/>
      <c r="AO276" s="66" t="s">
        <v>72</v>
      </c>
      <c r="AP276" s="67"/>
      <c r="AQ276" s="67"/>
      <c r="AR276" s="67"/>
      <c r="AS276" s="68" t="s">
        <v>73</v>
      </c>
      <c r="AT276" s="68"/>
      <c r="AU276" s="63"/>
      <c r="AV276" s="68"/>
    </row>
    <row r="277" spans="1:49" s="96" customFormat="1" ht="100.9" hidden="1" customHeight="1" x14ac:dyDescent="0.25">
      <c r="A277" s="42">
        <v>727</v>
      </c>
      <c r="B277" s="42">
        <v>45</v>
      </c>
      <c r="C277" s="42"/>
      <c r="D277" s="43"/>
      <c r="E277" s="122" t="s">
        <v>1849</v>
      </c>
      <c r="F277" s="122" t="s">
        <v>1850</v>
      </c>
      <c r="G277" s="122" t="s">
        <v>1851</v>
      </c>
      <c r="H277" s="122" t="s">
        <v>1852</v>
      </c>
      <c r="I277" s="46"/>
      <c r="J277" s="122" t="s">
        <v>1853</v>
      </c>
      <c r="K277" s="122" t="s">
        <v>1853</v>
      </c>
      <c r="L277" s="63">
        <v>4</v>
      </c>
      <c r="M277" s="49">
        <v>41699</v>
      </c>
      <c r="N277" s="49">
        <v>42004</v>
      </c>
      <c r="O277" s="50" t="s">
        <v>115</v>
      </c>
      <c r="P277" s="51" t="s">
        <v>115</v>
      </c>
      <c r="Q277" s="97" t="s">
        <v>116</v>
      </c>
      <c r="R277" s="97" t="s">
        <v>116</v>
      </c>
      <c r="S277" s="97" t="s">
        <v>117</v>
      </c>
      <c r="T277" s="97" t="s">
        <v>116</v>
      </c>
      <c r="U277" s="53" t="s">
        <v>67</v>
      </c>
      <c r="V277" s="222">
        <v>4</v>
      </c>
      <c r="W277" s="55">
        <f t="shared" si="12"/>
        <v>1</v>
      </c>
      <c r="X277" s="57"/>
      <c r="Y277" s="57"/>
      <c r="Z277" s="58"/>
      <c r="AA277" s="57"/>
      <c r="AB277" s="58"/>
      <c r="AC277" s="57"/>
      <c r="AD277" s="59" t="s">
        <v>824</v>
      </c>
      <c r="AE277" s="60">
        <f>IF(W277=100%,2,0)</f>
        <v>2</v>
      </c>
      <c r="AF277" s="60">
        <f>IF(N277&lt;$AG$8,0,1)</f>
        <v>0</v>
      </c>
      <c r="AG277" s="61" t="str">
        <f t="shared" si="13"/>
        <v>CUMPLIDA</v>
      </c>
      <c r="AH277" s="61" t="str">
        <f t="shared" si="14"/>
        <v>CUMPLIDA</v>
      </c>
      <c r="AI277" s="53" t="s">
        <v>67</v>
      </c>
      <c r="AJ277" s="55" t="s">
        <v>109</v>
      </c>
      <c r="AK277" s="62">
        <v>42004</v>
      </c>
      <c r="AL277" s="63" t="s">
        <v>118</v>
      </c>
      <c r="AM277" s="64"/>
      <c r="AN277" s="64"/>
      <c r="AO277" s="66"/>
      <c r="AP277" s="67"/>
      <c r="AQ277" s="67"/>
      <c r="AR277" s="67"/>
      <c r="AS277" s="68" t="s">
        <v>73</v>
      </c>
      <c r="AT277" s="68"/>
      <c r="AU277" s="63"/>
      <c r="AV277" s="68"/>
    </row>
    <row r="278" spans="1:49" s="96" customFormat="1" ht="316.89999999999998" customHeight="1" x14ac:dyDescent="0.25">
      <c r="A278" s="69">
        <v>728</v>
      </c>
      <c r="B278" s="69">
        <v>46</v>
      </c>
      <c r="C278" s="42"/>
      <c r="D278" s="43"/>
      <c r="E278" s="115" t="s">
        <v>1854</v>
      </c>
      <c r="F278" s="115" t="s">
        <v>1855</v>
      </c>
      <c r="G278" s="115" t="s">
        <v>1856</v>
      </c>
      <c r="H278" s="72" t="s">
        <v>1857</v>
      </c>
      <c r="I278" s="72" t="s">
        <v>1858</v>
      </c>
      <c r="J278" s="72" t="s">
        <v>1859</v>
      </c>
      <c r="K278" s="72" t="s">
        <v>1859</v>
      </c>
      <c r="L278" s="74">
        <v>4</v>
      </c>
      <c r="M278" s="75">
        <v>41820</v>
      </c>
      <c r="N278" s="75">
        <v>42735</v>
      </c>
      <c r="O278" s="76" t="s">
        <v>1860</v>
      </c>
      <c r="P278" s="77" t="s">
        <v>1860</v>
      </c>
      <c r="Q278" s="91" t="s">
        <v>1861</v>
      </c>
      <c r="R278" s="91" t="s">
        <v>1861</v>
      </c>
      <c r="S278" s="91" t="s">
        <v>1862</v>
      </c>
      <c r="T278" s="91" t="s">
        <v>1861</v>
      </c>
      <c r="U278" s="78" t="s">
        <v>67</v>
      </c>
      <c r="V278" s="170">
        <v>4</v>
      </c>
      <c r="W278" s="80">
        <f t="shared" si="12"/>
        <v>1</v>
      </c>
      <c r="X278" s="57"/>
      <c r="Y278" s="57"/>
      <c r="Z278" s="58"/>
      <c r="AA278" s="57"/>
      <c r="AB278" s="58"/>
      <c r="AC278" s="57"/>
      <c r="AD278" s="81" t="s">
        <v>824</v>
      </c>
      <c r="AE278" s="60">
        <f>IF(W278=100%,2,0)</f>
        <v>2</v>
      </c>
      <c r="AF278" s="60">
        <f>IF(N278&lt;$AG$8,0,1)</f>
        <v>0</v>
      </c>
      <c r="AG278" s="61" t="str">
        <f t="shared" si="13"/>
        <v>CUMPLIDA</v>
      </c>
      <c r="AH278" s="61" t="str">
        <f t="shared" si="14"/>
        <v>CUMPLIDA</v>
      </c>
      <c r="AI278" s="78" t="s">
        <v>67</v>
      </c>
      <c r="AJ278" s="80"/>
      <c r="AK278" s="82">
        <v>42185</v>
      </c>
      <c r="AL278" s="83" t="s">
        <v>155</v>
      </c>
      <c r="AM278" s="58"/>
      <c r="AN278" s="58"/>
      <c r="AO278" s="85" t="s">
        <v>72</v>
      </c>
      <c r="AP278" s="67"/>
      <c r="AQ278" s="67"/>
      <c r="AR278" s="67"/>
      <c r="AS278" s="87" t="s">
        <v>89</v>
      </c>
      <c r="AT278" s="88" t="s">
        <v>132</v>
      </c>
      <c r="AU278" s="83" t="s">
        <v>103</v>
      </c>
      <c r="AV278" s="83" t="s">
        <v>1610</v>
      </c>
      <c r="AW278" s="87"/>
    </row>
    <row r="279" spans="1:49" s="96" customFormat="1" ht="172.9" hidden="1" customHeight="1" x14ac:dyDescent="0.25">
      <c r="A279" s="42">
        <v>729</v>
      </c>
      <c r="B279" s="42">
        <v>1</v>
      </c>
      <c r="C279" s="42"/>
      <c r="D279" s="43"/>
      <c r="E279" s="194" t="s">
        <v>1863</v>
      </c>
      <c r="F279" s="122" t="s">
        <v>1864</v>
      </c>
      <c r="G279" s="122" t="s">
        <v>1865</v>
      </c>
      <c r="H279" s="136" t="s">
        <v>1866</v>
      </c>
      <c r="I279" s="136" t="s">
        <v>290</v>
      </c>
      <c r="J279" s="137" t="s">
        <v>1867</v>
      </c>
      <c r="K279" s="137" t="s">
        <v>1867</v>
      </c>
      <c r="L279" s="138">
        <v>4</v>
      </c>
      <c r="M279" s="49">
        <v>41791</v>
      </c>
      <c r="N279" s="49">
        <v>42185</v>
      </c>
      <c r="O279" s="50" t="s">
        <v>292</v>
      </c>
      <c r="P279" s="63" t="s">
        <v>293</v>
      </c>
      <c r="Q279" s="51" t="s">
        <v>152</v>
      </c>
      <c r="R279" s="51" t="s">
        <v>1868</v>
      </c>
      <c r="S279" s="51" t="s">
        <v>154</v>
      </c>
      <c r="T279" s="51" t="s">
        <v>83</v>
      </c>
      <c r="U279" s="53" t="s">
        <v>571</v>
      </c>
      <c r="V279" s="221">
        <v>4</v>
      </c>
      <c r="W279" s="55">
        <f t="shared" si="12"/>
        <v>1</v>
      </c>
      <c r="X279" s="57"/>
      <c r="Y279" s="57"/>
      <c r="Z279" s="58"/>
      <c r="AA279" s="57"/>
      <c r="AB279" s="58"/>
      <c r="AC279" s="57"/>
      <c r="AD279" s="59" t="s">
        <v>1869</v>
      </c>
      <c r="AE279" s="60">
        <f>IF(W279=100%,2,0)</f>
        <v>2</v>
      </c>
      <c r="AF279" s="60">
        <f>IF(N279&lt;$AG$8,0,1)</f>
        <v>0</v>
      </c>
      <c r="AG279" s="61" t="str">
        <f t="shared" si="13"/>
        <v>CUMPLIDA</v>
      </c>
      <c r="AH279" s="61" t="str">
        <f t="shared" si="14"/>
        <v>CUMPLIDA</v>
      </c>
      <c r="AI279" s="51" t="s">
        <v>123</v>
      </c>
      <c r="AJ279" s="55" t="s">
        <v>109</v>
      </c>
      <c r="AK279" s="62">
        <v>42185</v>
      </c>
      <c r="AL279" s="63" t="s">
        <v>70</v>
      </c>
      <c r="AM279" s="64"/>
      <c r="AN279" s="64"/>
      <c r="AO279" s="66"/>
      <c r="AP279" s="67"/>
      <c r="AQ279" s="67"/>
      <c r="AR279" s="67"/>
      <c r="AS279" s="68" t="s">
        <v>73</v>
      </c>
      <c r="AT279" s="68"/>
      <c r="AU279" s="94"/>
      <c r="AV279" s="95"/>
      <c r="AW279" s="23" t="s">
        <v>74</v>
      </c>
    </row>
    <row r="280" spans="1:49" s="96" customFormat="1" ht="100.9" hidden="1" customHeight="1" x14ac:dyDescent="0.25">
      <c r="A280" s="42">
        <v>730</v>
      </c>
      <c r="B280" s="42">
        <v>2</v>
      </c>
      <c r="C280" s="42"/>
      <c r="D280" s="43"/>
      <c r="E280" s="194" t="s">
        <v>1870</v>
      </c>
      <c r="F280" s="122" t="s">
        <v>1871</v>
      </c>
      <c r="G280" s="122" t="s">
        <v>1872</v>
      </c>
      <c r="H280" s="136" t="s">
        <v>1873</v>
      </c>
      <c r="I280" s="136" t="s">
        <v>1874</v>
      </c>
      <c r="J280" s="137" t="s">
        <v>1875</v>
      </c>
      <c r="K280" s="137" t="s">
        <v>1875</v>
      </c>
      <c r="L280" s="138">
        <v>3</v>
      </c>
      <c r="M280" s="49">
        <v>41791</v>
      </c>
      <c r="N280" s="49">
        <v>42185</v>
      </c>
      <c r="O280" s="50" t="s">
        <v>292</v>
      </c>
      <c r="P280" s="63" t="s">
        <v>293</v>
      </c>
      <c r="Q280" s="51" t="s">
        <v>152</v>
      </c>
      <c r="R280" s="51" t="s">
        <v>1868</v>
      </c>
      <c r="S280" s="51" t="s">
        <v>154</v>
      </c>
      <c r="T280" s="51" t="s">
        <v>83</v>
      </c>
      <c r="U280" s="53" t="s">
        <v>571</v>
      </c>
      <c r="V280" s="221">
        <v>3</v>
      </c>
      <c r="W280" s="55">
        <f t="shared" si="12"/>
        <v>1</v>
      </c>
      <c r="X280" s="57"/>
      <c r="Y280" s="57"/>
      <c r="Z280" s="58"/>
      <c r="AA280" s="57"/>
      <c r="AB280" s="58"/>
      <c r="AC280" s="57"/>
      <c r="AD280" s="59" t="s">
        <v>1869</v>
      </c>
      <c r="AE280" s="60">
        <f>IF(W280=100%,2,0)</f>
        <v>2</v>
      </c>
      <c r="AF280" s="60">
        <f>IF(N280&lt;$AG$8,0,1)</f>
        <v>0</v>
      </c>
      <c r="AG280" s="61" t="str">
        <f t="shared" si="13"/>
        <v>CUMPLIDA</v>
      </c>
      <c r="AH280" s="61" t="str">
        <f t="shared" si="14"/>
        <v>CUMPLIDA</v>
      </c>
      <c r="AI280" s="51" t="s">
        <v>123</v>
      </c>
      <c r="AJ280" s="55" t="s">
        <v>109</v>
      </c>
      <c r="AK280" s="62">
        <v>42185</v>
      </c>
      <c r="AL280" s="63" t="s">
        <v>70</v>
      </c>
      <c r="AM280" s="64"/>
      <c r="AN280" s="64"/>
      <c r="AO280" s="66"/>
      <c r="AP280" s="67"/>
      <c r="AQ280" s="67"/>
      <c r="AR280" s="67"/>
      <c r="AS280" s="68" t="s">
        <v>73</v>
      </c>
      <c r="AT280" s="68"/>
      <c r="AU280" s="63"/>
      <c r="AV280" s="68"/>
      <c r="AW280" s="23" t="s">
        <v>74</v>
      </c>
    </row>
    <row r="281" spans="1:49" s="96" customFormat="1" ht="216" hidden="1" customHeight="1" x14ac:dyDescent="0.25">
      <c r="A281" s="42">
        <v>731</v>
      </c>
      <c r="B281" s="42">
        <v>3</v>
      </c>
      <c r="C281" s="42"/>
      <c r="D281" s="43" t="s">
        <v>1876</v>
      </c>
      <c r="E281" s="194" t="s">
        <v>1877</v>
      </c>
      <c r="F281" s="122" t="s">
        <v>1878</v>
      </c>
      <c r="G281" s="122" t="s">
        <v>1879</v>
      </c>
      <c r="H281" s="136" t="s">
        <v>1880</v>
      </c>
      <c r="I281" s="136"/>
      <c r="J281" s="137" t="s">
        <v>1881</v>
      </c>
      <c r="K281" s="137" t="s">
        <v>1881</v>
      </c>
      <c r="L281" s="138">
        <v>6</v>
      </c>
      <c r="M281" s="49">
        <v>41671</v>
      </c>
      <c r="N281" s="49">
        <v>42185</v>
      </c>
      <c r="O281" s="50" t="s">
        <v>292</v>
      </c>
      <c r="P281" s="63" t="s">
        <v>293</v>
      </c>
      <c r="Q281" s="51" t="s">
        <v>152</v>
      </c>
      <c r="R281" s="51" t="s">
        <v>1868</v>
      </c>
      <c r="S281" s="51" t="s">
        <v>154</v>
      </c>
      <c r="T281" s="51" t="s">
        <v>83</v>
      </c>
      <c r="U281" s="53" t="s">
        <v>164</v>
      </c>
      <c r="V281" s="221">
        <v>6</v>
      </c>
      <c r="W281" s="55">
        <f t="shared" si="12"/>
        <v>1</v>
      </c>
      <c r="X281" s="57"/>
      <c r="Y281" s="57"/>
      <c r="Z281" s="58"/>
      <c r="AA281" s="57"/>
      <c r="AB281" s="58"/>
      <c r="AC281" s="57"/>
      <c r="AD281" s="59" t="s">
        <v>1869</v>
      </c>
      <c r="AE281" s="60">
        <f>IF(W281=100%,2,0)</f>
        <v>2</v>
      </c>
      <c r="AF281" s="60">
        <f>IF(N281&lt;$AG$8,0,1)</f>
        <v>0</v>
      </c>
      <c r="AG281" s="61" t="str">
        <f t="shared" si="13"/>
        <v>CUMPLIDA</v>
      </c>
      <c r="AH281" s="61" t="str">
        <f t="shared" si="14"/>
        <v>CUMPLIDA</v>
      </c>
      <c r="AI281" s="53" t="s">
        <v>165</v>
      </c>
      <c r="AJ281" s="55" t="s">
        <v>109</v>
      </c>
      <c r="AK281" s="62">
        <v>42185</v>
      </c>
      <c r="AL281" s="63" t="s">
        <v>70</v>
      </c>
      <c r="AM281" s="64"/>
      <c r="AN281" s="64"/>
      <c r="AO281" s="66"/>
      <c r="AP281" s="67"/>
      <c r="AQ281" s="67"/>
      <c r="AR281" s="67"/>
      <c r="AS281" s="68" t="s">
        <v>73</v>
      </c>
      <c r="AT281" s="68"/>
      <c r="AU281" s="63"/>
      <c r="AV281" s="68"/>
      <c r="AW281" s="23" t="s">
        <v>74</v>
      </c>
    </row>
    <row r="282" spans="1:49" s="96" customFormat="1" ht="115.15" hidden="1" customHeight="1" x14ac:dyDescent="0.25">
      <c r="A282" s="42">
        <v>732</v>
      </c>
      <c r="B282" s="42">
        <v>4</v>
      </c>
      <c r="C282" s="42"/>
      <c r="D282" s="43"/>
      <c r="E282" s="194" t="s">
        <v>1882</v>
      </c>
      <c r="F282" s="122" t="s">
        <v>1883</v>
      </c>
      <c r="G282" s="122" t="s">
        <v>1884</v>
      </c>
      <c r="H282" s="136" t="s">
        <v>1885</v>
      </c>
      <c r="I282" s="136" t="s">
        <v>1886</v>
      </c>
      <c r="J282" s="137" t="s">
        <v>1887</v>
      </c>
      <c r="K282" s="137" t="s">
        <v>1887</v>
      </c>
      <c r="L282" s="138">
        <v>4</v>
      </c>
      <c r="M282" s="49">
        <v>41791</v>
      </c>
      <c r="N282" s="49">
        <v>42185</v>
      </c>
      <c r="O282" s="50" t="s">
        <v>292</v>
      </c>
      <c r="P282" s="63" t="s">
        <v>293</v>
      </c>
      <c r="Q282" s="51" t="s">
        <v>152</v>
      </c>
      <c r="R282" s="51" t="s">
        <v>1868</v>
      </c>
      <c r="S282" s="51" t="s">
        <v>154</v>
      </c>
      <c r="T282" s="51" t="s">
        <v>83</v>
      </c>
      <c r="U282" s="53" t="s">
        <v>164</v>
      </c>
      <c r="V282" s="221">
        <v>4</v>
      </c>
      <c r="W282" s="55">
        <f t="shared" si="12"/>
        <v>1</v>
      </c>
      <c r="X282" s="57"/>
      <c r="Y282" s="57"/>
      <c r="Z282" s="58"/>
      <c r="AA282" s="57"/>
      <c r="AB282" s="58"/>
      <c r="AC282" s="57"/>
      <c r="AD282" s="59" t="s">
        <v>1869</v>
      </c>
      <c r="AE282" s="60">
        <f>IF(W282=100%,2,0)</f>
        <v>2</v>
      </c>
      <c r="AF282" s="60">
        <f>IF(N282&lt;$AG$8,0,1)</f>
        <v>0</v>
      </c>
      <c r="AG282" s="61" t="str">
        <f t="shared" si="13"/>
        <v>CUMPLIDA</v>
      </c>
      <c r="AH282" s="61" t="str">
        <f t="shared" si="14"/>
        <v>CUMPLIDA</v>
      </c>
      <c r="AI282" s="53" t="s">
        <v>165</v>
      </c>
      <c r="AJ282" s="55" t="s">
        <v>109</v>
      </c>
      <c r="AK282" s="62">
        <v>42185</v>
      </c>
      <c r="AL282" s="63" t="s">
        <v>70</v>
      </c>
      <c r="AM282" s="64"/>
      <c r="AN282" s="64"/>
      <c r="AO282" s="66"/>
      <c r="AP282" s="67"/>
      <c r="AQ282" s="67"/>
      <c r="AR282" s="67"/>
      <c r="AS282" s="68" t="s">
        <v>73</v>
      </c>
      <c r="AT282" s="68"/>
      <c r="AU282" s="63"/>
      <c r="AV282" s="68"/>
      <c r="AW282" s="23" t="s">
        <v>74</v>
      </c>
    </row>
    <row r="283" spans="1:49" s="96" customFormat="1" ht="129.6" hidden="1" customHeight="1" x14ac:dyDescent="0.25">
      <c r="A283" s="42">
        <v>734</v>
      </c>
      <c r="B283" s="42">
        <v>6</v>
      </c>
      <c r="C283" s="42"/>
      <c r="D283" s="43"/>
      <c r="E283" s="194" t="s">
        <v>1888</v>
      </c>
      <c r="F283" s="122" t="s">
        <v>1889</v>
      </c>
      <c r="G283" s="122" t="s">
        <v>1890</v>
      </c>
      <c r="H283" s="136" t="s">
        <v>1885</v>
      </c>
      <c r="I283" s="136" t="s">
        <v>1886</v>
      </c>
      <c r="J283" s="137" t="s">
        <v>1891</v>
      </c>
      <c r="K283" s="137" t="s">
        <v>1891</v>
      </c>
      <c r="L283" s="138">
        <v>4</v>
      </c>
      <c r="M283" s="49">
        <v>41791</v>
      </c>
      <c r="N283" s="49">
        <v>42185</v>
      </c>
      <c r="O283" s="50" t="s">
        <v>292</v>
      </c>
      <c r="P283" s="63" t="s">
        <v>293</v>
      </c>
      <c r="Q283" s="51" t="s">
        <v>152</v>
      </c>
      <c r="R283" s="51" t="s">
        <v>1868</v>
      </c>
      <c r="S283" s="51" t="s">
        <v>154</v>
      </c>
      <c r="T283" s="51" t="s">
        <v>83</v>
      </c>
      <c r="U283" s="53" t="s">
        <v>164</v>
      </c>
      <c r="V283" s="221">
        <v>4</v>
      </c>
      <c r="W283" s="55">
        <f t="shared" si="12"/>
        <v>1</v>
      </c>
      <c r="X283" s="57"/>
      <c r="Y283" s="57"/>
      <c r="Z283" s="58"/>
      <c r="AA283" s="57"/>
      <c r="AB283" s="58"/>
      <c r="AC283" s="57"/>
      <c r="AD283" s="59" t="s">
        <v>1869</v>
      </c>
      <c r="AE283" s="60">
        <f>IF(W283=100%,2,0)</f>
        <v>2</v>
      </c>
      <c r="AF283" s="60">
        <f>IF(N283&lt;$AG$8,0,1)</f>
        <v>0</v>
      </c>
      <c r="AG283" s="61" t="str">
        <f t="shared" si="13"/>
        <v>CUMPLIDA</v>
      </c>
      <c r="AH283" s="61" t="str">
        <f t="shared" si="14"/>
        <v>CUMPLIDA</v>
      </c>
      <c r="AI283" s="53" t="s">
        <v>165</v>
      </c>
      <c r="AJ283" s="55" t="s">
        <v>109</v>
      </c>
      <c r="AK283" s="62">
        <v>42185</v>
      </c>
      <c r="AL283" s="63" t="s">
        <v>70</v>
      </c>
      <c r="AM283" s="64"/>
      <c r="AN283" s="64"/>
      <c r="AO283" s="66"/>
      <c r="AP283" s="67"/>
      <c r="AQ283" s="67"/>
      <c r="AR283" s="67"/>
      <c r="AS283" s="68" t="s">
        <v>73</v>
      </c>
      <c r="AT283" s="68"/>
      <c r="AU283" s="63"/>
      <c r="AV283" s="68"/>
      <c r="AW283" s="23" t="s">
        <v>74</v>
      </c>
    </row>
    <row r="284" spans="1:49" s="96" customFormat="1" ht="225" hidden="1" customHeight="1" x14ac:dyDescent="0.25">
      <c r="A284" s="42">
        <v>735</v>
      </c>
      <c r="B284" s="42">
        <v>7</v>
      </c>
      <c r="C284" s="42"/>
      <c r="D284" s="43"/>
      <c r="E284" s="194" t="s">
        <v>1892</v>
      </c>
      <c r="F284" s="122" t="s">
        <v>1893</v>
      </c>
      <c r="G284" s="122" t="s">
        <v>1894</v>
      </c>
      <c r="H284" s="136" t="s">
        <v>1880</v>
      </c>
      <c r="I284" s="136"/>
      <c r="J284" s="137" t="s">
        <v>1895</v>
      </c>
      <c r="K284" s="137" t="s">
        <v>1895</v>
      </c>
      <c r="L284" s="138">
        <v>6</v>
      </c>
      <c r="M284" s="49">
        <v>41671</v>
      </c>
      <c r="N284" s="49">
        <v>42185</v>
      </c>
      <c r="O284" s="50" t="s">
        <v>292</v>
      </c>
      <c r="P284" s="63" t="s">
        <v>293</v>
      </c>
      <c r="Q284" s="51" t="s">
        <v>152</v>
      </c>
      <c r="R284" s="51" t="s">
        <v>1868</v>
      </c>
      <c r="S284" s="51" t="s">
        <v>154</v>
      </c>
      <c r="T284" s="51" t="s">
        <v>83</v>
      </c>
      <c r="U284" s="53" t="s">
        <v>164</v>
      </c>
      <c r="V284" s="221">
        <v>6</v>
      </c>
      <c r="W284" s="55">
        <f t="shared" si="12"/>
        <v>1</v>
      </c>
      <c r="X284" s="57" t="s">
        <v>295</v>
      </c>
      <c r="Y284" s="57" t="s">
        <v>87</v>
      </c>
      <c r="Z284" s="83" t="s">
        <v>1896</v>
      </c>
      <c r="AA284" s="57"/>
      <c r="AB284" s="83"/>
      <c r="AC284" s="57"/>
      <c r="AD284" s="59" t="s">
        <v>1869</v>
      </c>
      <c r="AE284" s="60">
        <f>IF(W284=100%,2,0)</f>
        <v>2</v>
      </c>
      <c r="AF284" s="60">
        <f>IF(N284&lt;$AG$8,0,1)</f>
        <v>0</v>
      </c>
      <c r="AG284" s="61" t="str">
        <f t="shared" si="13"/>
        <v>CUMPLIDA</v>
      </c>
      <c r="AH284" s="61" t="str">
        <f t="shared" si="14"/>
        <v>CUMPLIDA</v>
      </c>
      <c r="AI284" s="53" t="s">
        <v>165</v>
      </c>
      <c r="AJ284" s="55" t="s">
        <v>109</v>
      </c>
      <c r="AK284" s="62">
        <v>42185</v>
      </c>
      <c r="AL284" s="63" t="s">
        <v>70</v>
      </c>
      <c r="AM284" s="64"/>
      <c r="AN284" s="64"/>
      <c r="AO284" s="66"/>
      <c r="AP284" s="67"/>
      <c r="AQ284" s="67"/>
      <c r="AR284" s="67"/>
      <c r="AS284" s="68" t="s">
        <v>73</v>
      </c>
      <c r="AT284" s="68"/>
      <c r="AU284" s="63"/>
      <c r="AV284" s="68"/>
      <c r="AW284" s="23" t="s">
        <v>74</v>
      </c>
    </row>
    <row r="285" spans="1:49" s="96" customFormat="1" ht="158.44999999999999" hidden="1" customHeight="1" x14ac:dyDescent="0.25">
      <c r="A285" s="42">
        <v>736</v>
      </c>
      <c r="B285" s="42">
        <v>8</v>
      </c>
      <c r="C285" s="42"/>
      <c r="D285" s="43"/>
      <c r="E285" s="194" t="s">
        <v>1897</v>
      </c>
      <c r="F285" s="122" t="s">
        <v>1898</v>
      </c>
      <c r="G285" s="122" t="s">
        <v>1899</v>
      </c>
      <c r="H285" s="136" t="s">
        <v>1880</v>
      </c>
      <c r="I285" s="136"/>
      <c r="J285" s="137" t="s">
        <v>1900</v>
      </c>
      <c r="K285" s="137" t="s">
        <v>1900</v>
      </c>
      <c r="L285" s="138">
        <v>6</v>
      </c>
      <c r="M285" s="49">
        <v>41671</v>
      </c>
      <c r="N285" s="49">
        <v>42185</v>
      </c>
      <c r="O285" s="50" t="s">
        <v>292</v>
      </c>
      <c r="P285" s="63" t="s">
        <v>293</v>
      </c>
      <c r="Q285" s="51" t="s">
        <v>152</v>
      </c>
      <c r="R285" s="51" t="s">
        <v>1868</v>
      </c>
      <c r="S285" s="51" t="s">
        <v>154</v>
      </c>
      <c r="T285" s="51" t="s">
        <v>83</v>
      </c>
      <c r="U285" s="53" t="s">
        <v>164</v>
      </c>
      <c r="V285" s="221">
        <v>6</v>
      </c>
      <c r="W285" s="55">
        <f t="shared" si="12"/>
        <v>1</v>
      </c>
      <c r="X285" s="57"/>
      <c r="Y285" s="57"/>
      <c r="Z285" s="58"/>
      <c r="AA285" s="57"/>
      <c r="AB285" s="58"/>
      <c r="AC285" s="57"/>
      <c r="AD285" s="59" t="s">
        <v>1869</v>
      </c>
      <c r="AE285" s="60">
        <f>IF(W285=100%,2,0)</f>
        <v>2</v>
      </c>
      <c r="AF285" s="60">
        <f>IF(N285&lt;$AG$8,0,1)</f>
        <v>0</v>
      </c>
      <c r="AG285" s="61" t="str">
        <f t="shared" si="13"/>
        <v>CUMPLIDA</v>
      </c>
      <c r="AH285" s="61" t="str">
        <f t="shared" si="14"/>
        <v>CUMPLIDA</v>
      </c>
      <c r="AI285" s="53" t="s">
        <v>165</v>
      </c>
      <c r="AJ285" s="55" t="s">
        <v>109</v>
      </c>
      <c r="AK285" s="62">
        <v>42185</v>
      </c>
      <c r="AL285" s="63" t="s">
        <v>70</v>
      </c>
      <c r="AM285" s="64"/>
      <c r="AN285" s="64"/>
      <c r="AO285" s="66"/>
      <c r="AP285" s="67"/>
      <c r="AQ285" s="67"/>
      <c r="AR285" s="67"/>
      <c r="AS285" s="68" t="s">
        <v>73</v>
      </c>
      <c r="AT285" s="68"/>
      <c r="AU285" s="63"/>
      <c r="AV285" s="68"/>
      <c r="AW285" s="23" t="s">
        <v>74</v>
      </c>
    </row>
    <row r="286" spans="1:49" s="96" customFormat="1" ht="409.6" hidden="1" customHeight="1" x14ac:dyDescent="0.25">
      <c r="A286" s="42">
        <v>738</v>
      </c>
      <c r="B286" s="42">
        <v>10</v>
      </c>
      <c r="C286" s="42"/>
      <c r="D286" s="43" t="s">
        <v>1901</v>
      </c>
      <c r="E286" s="194" t="s">
        <v>1902</v>
      </c>
      <c r="F286" s="122" t="s">
        <v>1903</v>
      </c>
      <c r="G286" s="122" t="s">
        <v>1904</v>
      </c>
      <c r="H286" s="136" t="s">
        <v>1905</v>
      </c>
      <c r="I286" s="136"/>
      <c r="J286" s="65" t="s">
        <v>1906</v>
      </c>
      <c r="K286" s="65" t="s">
        <v>1906</v>
      </c>
      <c r="L286" s="63">
        <v>5</v>
      </c>
      <c r="M286" s="49">
        <v>41640</v>
      </c>
      <c r="N286" s="49">
        <v>42185</v>
      </c>
      <c r="O286" s="50" t="s">
        <v>292</v>
      </c>
      <c r="P286" s="63" t="s">
        <v>293</v>
      </c>
      <c r="Q286" s="51" t="s">
        <v>152</v>
      </c>
      <c r="R286" s="51" t="s">
        <v>1868</v>
      </c>
      <c r="S286" s="51" t="s">
        <v>154</v>
      </c>
      <c r="T286" s="51" t="s">
        <v>83</v>
      </c>
      <c r="U286" s="53" t="s">
        <v>164</v>
      </c>
      <c r="V286" s="221">
        <v>5</v>
      </c>
      <c r="W286" s="55">
        <f t="shared" si="12"/>
        <v>1</v>
      </c>
      <c r="X286" s="57"/>
      <c r="Y286" s="57"/>
      <c r="Z286" s="58"/>
      <c r="AA286" s="57"/>
      <c r="AB286" s="58"/>
      <c r="AC286" s="57"/>
      <c r="AD286" s="59" t="s">
        <v>1869</v>
      </c>
      <c r="AE286" s="60">
        <f>IF(W286=100%,2,0)</f>
        <v>2</v>
      </c>
      <c r="AF286" s="60">
        <f>IF(N286&lt;$AG$8,0,1)</f>
        <v>0</v>
      </c>
      <c r="AG286" s="61" t="str">
        <f t="shared" si="13"/>
        <v>CUMPLIDA</v>
      </c>
      <c r="AH286" s="61" t="str">
        <f t="shared" si="14"/>
        <v>CUMPLIDA</v>
      </c>
      <c r="AI286" s="53" t="s">
        <v>165</v>
      </c>
      <c r="AJ286" s="55" t="s">
        <v>109</v>
      </c>
      <c r="AK286" s="62">
        <v>42185</v>
      </c>
      <c r="AL286" s="63" t="s">
        <v>70</v>
      </c>
      <c r="AM286" s="64"/>
      <c r="AN286" s="64"/>
      <c r="AO286" s="66"/>
      <c r="AP286" s="67"/>
      <c r="AQ286" s="67"/>
      <c r="AR286" s="67"/>
      <c r="AS286" s="68" t="s">
        <v>73</v>
      </c>
      <c r="AT286" s="68"/>
      <c r="AU286" s="63"/>
      <c r="AV286" s="68"/>
      <c r="AW286" s="23" t="s">
        <v>74</v>
      </c>
    </row>
    <row r="287" spans="1:49" s="96" customFormat="1" ht="172.9" hidden="1" customHeight="1" x14ac:dyDescent="0.25">
      <c r="A287" s="42">
        <v>739</v>
      </c>
      <c r="B287" s="42">
        <v>11</v>
      </c>
      <c r="C287" s="42"/>
      <c r="D287" s="43"/>
      <c r="E287" s="194" t="s">
        <v>1907</v>
      </c>
      <c r="F287" s="122" t="s">
        <v>1908</v>
      </c>
      <c r="G287" s="122" t="s">
        <v>1909</v>
      </c>
      <c r="H287" s="136" t="s">
        <v>1910</v>
      </c>
      <c r="I287" s="138" t="s">
        <v>1911</v>
      </c>
      <c r="J287" s="137" t="s">
        <v>1912</v>
      </c>
      <c r="K287" s="137" t="s">
        <v>1912</v>
      </c>
      <c r="L287" s="138">
        <v>4</v>
      </c>
      <c r="M287" s="49">
        <v>41791</v>
      </c>
      <c r="N287" s="49">
        <v>42185</v>
      </c>
      <c r="O287" s="50" t="s">
        <v>292</v>
      </c>
      <c r="P287" s="63" t="s">
        <v>293</v>
      </c>
      <c r="Q287" s="51" t="s">
        <v>152</v>
      </c>
      <c r="R287" s="51" t="s">
        <v>1868</v>
      </c>
      <c r="S287" s="51" t="s">
        <v>154</v>
      </c>
      <c r="T287" s="51" t="s">
        <v>83</v>
      </c>
      <c r="U287" s="53" t="s">
        <v>122</v>
      </c>
      <c r="V287" s="221">
        <v>4</v>
      </c>
      <c r="W287" s="55">
        <f t="shared" si="12"/>
        <v>1</v>
      </c>
      <c r="X287" s="57"/>
      <c r="Y287" s="57"/>
      <c r="Z287" s="58"/>
      <c r="AA287" s="57"/>
      <c r="AB287" s="58"/>
      <c r="AC287" s="57"/>
      <c r="AD287" s="59" t="s">
        <v>1869</v>
      </c>
      <c r="AE287" s="60">
        <f>IF(W287=100%,2,0)</f>
        <v>2</v>
      </c>
      <c r="AF287" s="60">
        <f>IF(N287&lt;$AG$8,0,1)</f>
        <v>0</v>
      </c>
      <c r="AG287" s="61" t="str">
        <f t="shared" si="13"/>
        <v>CUMPLIDA</v>
      </c>
      <c r="AH287" s="61" t="str">
        <f t="shared" si="14"/>
        <v>CUMPLIDA</v>
      </c>
      <c r="AI287" s="51" t="s">
        <v>123</v>
      </c>
      <c r="AJ287" s="55" t="s">
        <v>109</v>
      </c>
      <c r="AK287" s="62">
        <v>42185</v>
      </c>
      <c r="AL287" s="63" t="s">
        <v>70</v>
      </c>
      <c r="AM287" s="64"/>
      <c r="AN287" s="64"/>
      <c r="AO287" s="66"/>
      <c r="AP287" s="67"/>
      <c r="AQ287" s="67"/>
      <c r="AR287" s="67"/>
      <c r="AS287" s="68" t="s">
        <v>73</v>
      </c>
      <c r="AT287" s="68"/>
      <c r="AU287" s="63"/>
      <c r="AV287" s="68"/>
      <c r="AW287" s="23" t="s">
        <v>74</v>
      </c>
    </row>
    <row r="288" spans="1:49" s="96" customFormat="1" ht="158.44999999999999" hidden="1" customHeight="1" x14ac:dyDescent="0.25">
      <c r="A288" s="42">
        <v>741</v>
      </c>
      <c r="B288" s="42">
        <v>13</v>
      </c>
      <c r="C288" s="42"/>
      <c r="D288" s="43"/>
      <c r="E288" s="194" t="s">
        <v>1913</v>
      </c>
      <c r="F288" s="122" t="s">
        <v>1914</v>
      </c>
      <c r="G288" s="122" t="s">
        <v>1915</v>
      </c>
      <c r="H288" s="136" t="s">
        <v>1916</v>
      </c>
      <c r="I288" s="136" t="s">
        <v>1917</v>
      </c>
      <c r="J288" s="137" t="s">
        <v>1918</v>
      </c>
      <c r="K288" s="137" t="s">
        <v>1918</v>
      </c>
      <c r="L288" s="138">
        <v>6</v>
      </c>
      <c r="M288" s="49">
        <v>41791</v>
      </c>
      <c r="N288" s="49">
        <v>42185</v>
      </c>
      <c r="O288" s="50" t="s">
        <v>292</v>
      </c>
      <c r="P288" s="63" t="s">
        <v>293</v>
      </c>
      <c r="Q288" s="51" t="s">
        <v>152</v>
      </c>
      <c r="R288" s="51" t="s">
        <v>1868</v>
      </c>
      <c r="S288" s="51" t="s">
        <v>154</v>
      </c>
      <c r="T288" s="51" t="s">
        <v>83</v>
      </c>
      <c r="U288" s="53" t="s">
        <v>84</v>
      </c>
      <c r="V288" s="221">
        <v>6</v>
      </c>
      <c r="W288" s="55">
        <f t="shared" si="12"/>
        <v>1</v>
      </c>
      <c r="X288" s="57"/>
      <c r="Y288" s="57"/>
      <c r="Z288" s="58"/>
      <c r="AA288" s="57"/>
      <c r="AB288" s="58"/>
      <c r="AC288" s="57"/>
      <c r="AD288" s="59" t="s">
        <v>1869</v>
      </c>
      <c r="AE288" s="60">
        <f>IF(W288=100%,2,0)</f>
        <v>2</v>
      </c>
      <c r="AF288" s="60">
        <f>IF(N288&lt;$AG$8,0,1)</f>
        <v>0</v>
      </c>
      <c r="AG288" s="61" t="str">
        <f t="shared" si="13"/>
        <v>CUMPLIDA</v>
      </c>
      <c r="AH288" s="61" t="str">
        <f t="shared" si="14"/>
        <v>CUMPLIDA</v>
      </c>
      <c r="AI288" s="53" t="s">
        <v>84</v>
      </c>
      <c r="AJ288" s="55" t="s">
        <v>109</v>
      </c>
      <c r="AK288" s="62">
        <v>42185</v>
      </c>
      <c r="AL288" s="63" t="s">
        <v>70</v>
      </c>
      <c r="AM288" s="64"/>
      <c r="AN288" s="64"/>
      <c r="AO288" s="66"/>
      <c r="AP288" s="67"/>
      <c r="AQ288" s="67"/>
      <c r="AR288" s="67"/>
      <c r="AS288" s="68" t="s">
        <v>73</v>
      </c>
      <c r="AT288" s="68"/>
      <c r="AU288" s="63"/>
      <c r="AV288" s="68"/>
      <c r="AW288" s="23" t="s">
        <v>74</v>
      </c>
    </row>
    <row r="289" spans="1:49" s="96" customFormat="1" ht="216" hidden="1" customHeight="1" x14ac:dyDescent="0.25">
      <c r="A289" s="42">
        <v>743</v>
      </c>
      <c r="B289" s="42">
        <v>15</v>
      </c>
      <c r="C289" s="42"/>
      <c r="D289" s="43"/>
      <c r="E289" s="194" t="s">
        <v>1919</v>
      </c>
      <c r="F289" s="122" t="s">
        <v>1920</v>
      </c>
      <c r="G289" s="122" t="s">
        <v>1921</v>
      </c>
      <c r="H289" s="136" t="s">
        <v>1922</v>
      </c>
      <c r="I289" s="136" t="s">
        <v>1923</v>
      </c>
      <c r="J289" s="137" t="s">
        <v>1924</v>
      </c>
      <c r="K289" s="137" t="s">
        <v>1924</v>
      </c>
      <c r="L289" s="138">
        <v>5</v>
      </c>
      <c r="M289" s="49">
        <v>41791</v>
      </c>
      <c r="N289" s="49">
        <v>42185</v>
      </c>
      <c r="O289" s="50" t="s">
        <v>292</v>
      </c>
      <c r="P289" s="63" t="s">
        <v>293</v>
      </c>
      <c r="Q289" s="51" t="s">
        <v>152</v>
      </c>
      <c r="R289" s="51" t="s">
        <v>1868</v>
      </c>
      <c r="S289" s="51" t="s">
        <v>154</v>
      </c>
      <c r="T289" s="51" t="s">
        <v>83</v>
      </c>
      <c r="U289" s="53" t="s">
        <v>84</v>
      </c>
      <c r="V289" s="221">
        <v>5</v>
      </c>
      <c r="W289" s="55">
        <f t="shared" si="12"/>
        <v>1</v>
      </c>
      <c r="X289" s="57"/>
      <c r="Y289" s="57"/>
      <c r="Z289" s="58"/>
      <c r="AA289" s="57"/>
      <c r="AB289" s="58"/>
      <c r="AC289" s="57"/>
      <c r="AD289" s="59" t="s">
        <v>1869</v>
      </c>
      <c r="AE289" s="60">
        <f>IF(W289=100%,2,0)</f>
        <v>2</v>
      </c>
      <c r="AF289" s="60">
        <f>IF(N289&lt;$AG$8,0,1)</f>
        <v>0</v>
      </c>
      <c r="AG289" s="61" t="str">
        <f t="shared" si="13"/>
        <v>CUMPLIDA</v>
      </c>
      <c r="AH289" s="61" t="str">
        <f t="shared" si="14"/>
        <v>CUMPLIDA</v>
      </c>
      <c r="AI289" s="53" t="s">
        <v>84</v>
      </c>
      <c r="AJ289" s="55" t="s">
        <v>109</v>
      </c>
      <c r="AK289" s="62">
        <v>42185</v>
      </c>
      <c r="AL289" s="63" t="s">
        <v>70</v>
      </c>
      <c r="AM289" s="64"/>
      <c r="AN289" s="64"/>
      <c r="AO289" s="66"/>
      <c r="AP289" s="67"/>
      <c r="AQ289" s="67"/>
      <c r="AR289" s="67"/>
      <c r="AS289" s="68" t="s">
        <v>73</v>
      </c>
      <c r="AT289" s="68"/>
      <c r="AU289" s="63"/>
      <c r="AV289" s="68"/>
      <c r="AW289" s="23" t="s">
        <v>74</v>
      </c>
    </row>
    <row r="290" spans="1:49" s="23" customFormat="1" ht="144" customHeight="1" x14ac:dyDescent="0.25">
      <c r="A290" s="69">
        <v>744</v>
      </c>
      <c r="B290" s="69">
        <v>16</v>
      </c>
      <c r="C290" s="42"/>
      <c r="D290" s="43"/>
      <c r="E290" s="172" t="s">
        <v>1925</v>
      </c>
      <c r="F290" s="113" t="s">
        <v>1926</v>
      </c>
      <c r="G290" s="113" t="s">
        <v>1927</v>
      </c>
      <c r="H290" s="73" t="s">
        <v>1928</v>
      </c>
      <c r="I290" s="113" t="s">
        <v>1929</v>
      </c>
      <c r="J290" s="113" t="s">
        <v>1930</v>
      </c>
      <c r="K290" s="113" t="s">
        <v>1931</v>
      </c>
      <c r="L290" s="133">
        <v>6</v>
      </c>
      <c r="M290" s="75">
        <v>41640</v>
      </c>
      <c r="N290" s="75">
        <v>42735</v>
      </c>
      <c r="O290" s="76" t="s">
        <v>292</v>
      </c>
      <c r="P290" s="83" t="s">
        <v>293</v>
      </c>
      <c r="Q290" s="77" t="s">
        <v>152</v>
      </c>
      <c r="R290" s="77" t="s">
        <v>1868</v>
      </c>
      <c r="S290" s="77" t="s">
        <v>339</v>
      </c>
      <c r="T290" s="77" t="s">
        <v>83</v>
      </c>
      <c r="U290" s="78" t="s">
        <v>84</v>
      </c>
      <c r="V290" s="170">
        <v>6</v>
      </c>
      <c r="W290" s="80">
        <f t="shared" si="12"/>
        <v>1</v>
      </c>
      <c r="X290" s="57"/>
      <c r="Y290" s="57"/>
      <c r="Z290" s="58"/>
      <c r="AA290" s="57"/>
      <c r="AB290" s="58"/>
      <c r="AC290" s="57"/>
      <c r="AD290" s="81" t="s">
        <v>1869</v>
      </c>
      <c r="AE290" s="60">
        <f>IF(W290=100%,2,0)</f>
        <v>2</v>
      </c>
      <c r="AF290" s="60">
        <f>IF(N290&lt;$AG$8,0,1)</f>
        <v>0</v>
      </c>
      <c r="AG290" s="61" t="str">
        <f t="shared" si="13"/>
        <v>CUMPLIDA</v>
      </c>
      <c r="AH290" s="61" t="str">
        <f t="shared" si="14"/>
        <v>CUMPLIDA</v>
      </c>
      <c r="AI290" s="78" t="s">
        <v>84</v>
      </c>
      <c r="AJ290" s="80"/>
      <c r="AK290" s="82">
        <v>42185</v>
      </c>
      <c r="AL290" s="83" t="s">
        <v>70</v>
      </c>
      <c r="AM290" s="58"/>
      <c r="AN290" s="84" t="s">
        <v>1932</v>
      </c>
      <c r="AO290" s="85" t="s">
        <v>72</v>
      </c>
      <c r="AP290" s="86" t="s">
        <v>1933</v>
      </c>
      <c r="AQ290" s="67" t="s">
        <v>87</v>
      </c>
      <c r="AR290" s="86" t="s">
        <v>88</v>
      </c>
      <c r="AS290" s="87" t="s">
        <v>89</v>
      </c>
      <c r="AT290" s="88" t="s">
        <v>90</v>
      </c>
      <c r="AU290" s="83" t="s">
        <v>91</v>
      </c>
      <c r="AV290" s="83" t="s">
        <v>91</v>
      </c>
      <c r="AW290" s="87" t="s">
        <v>74</v>
      </c>
    </row>
    <row r="291" spans="1:49" s="96" customFormat="1" ht="331.15" hidden="1" customHeight="1" x14ac:dyDescent="0.25">
      <c r="A291" s="42">
        <v>745</v>
      </c>
      <c r="B291" s="42">
        <v>17</v>
      </c>
      <c r="C291" s="42"/>
      <c r="D291" s="43" t="s">
        <v>1934</v>
      </c>
      <c r="E291" s="194" t="s">
        <v>1935</v>
      </c>
      <c r="F291" s="122" t="s">
        <v>1936</v>
      </c>
      <c r="G291" s="122" t="s">
        <v>1937</v>
      </c>
      <c r="H291" s="122" t="s">
        <v>1938</v>
      </c>
      <c r="I291" s="122" t="s">
        <v>1939</v>
      </c>
      <c r="J291" s="65" t="s">
        <v>1940</v>
      </c>
      <c r="K291" s="65" t="s">
        <v>1941</v>
      </c>
      <c r="L291" s="63">
        <v>7</v>
      </c>
      <c r="M291" s="49">
        <v>41699</v>
      </c>
      <c r="N291" s="49">
        <v>42369</v>
      </c>
      <c r="O291" s="50" t="s">
        <v>1942</v>
      </c>
      <c r="P291" s="51" t="s">
        <v>1943</v>
      </c>
      <c r="Q291" s="51" t="s">
        <v>1479</v>
      </c>
      <c r="R291" s="48" t="s">
        <v>1944</v>
      </c>
      <c r="S291" s="56" t="s">
        <v>1945</v>
      </c>
      <c r="T291" s="51" t="s">
        <v>83</v>
      </c>
      <c r="U291" s="53" t="s">
        <v>84</v>
      </c>
      <c r="V291" s="221">
        <v>7</v>
      </c>
      <c r="W291" s="55">
        <f t="shared" si="12"/>
        <v>1</v>
      </c>
      <c r="X291" s="175"/>
      <c r="Y291" s="175"/>
      <c r="Z291" s="58"/>
      <c r="AA291" s="175"/>
      <c r="AB291" s="58"/>
      <c r="AC291" s="175"/>
      <c r="AD291" s="59" t="s">
        <v>1869</v>
      </c>
      <c r="AE291" s="60">
        <f>IF(W291=100%,2,0)</f>
        <v>2</v>
      </c>
      <c r="AF291" s="60">
        <f>IF(N291&lt;$AG$8,0,1)</f>
        <v>0</v>
      </c>
      <c r="AG291" s="61" t="str">
        <f t="shared" si="13"/>
        <v>CUMPLIDA</v>
      </c>
      <c r="AH291" s="61" t="str">
        <f t="shared" si="14"/>
        <v>CUMPLIDA</v>
      </c>
      <c r="AI291" s="53" t="s">
        <v>84</v>
      </c>
      <c r="AJ291" s="55" t="s">
        <v>69</v>
      </c>
      <c r="AK291" s="62">
        <v>42369</v>
      </c>
      <c r="AL291" s="63" t="s">
        <v>596</v>
      </c>
      <c r="AM291" s="64"/>
      <c r="AN291" s="64"/>
      <c r="AO291" s="66" t="s">
        <v>72</v>
      </c>
      <c r="AP291" s="67"/>
      <c r="AQ291" s="67"/>
      <c r="AR291" s="67"/>
      <c r="AS291" s="68" t="s">
        <v>73</v>
      </c>
      <c r="AT291" s="68"/>
      <c r="AU291" s="94"/>
      <c r="AV291" s="95"/>
    </row>
    <row r="292" spans="1:49" s="96" customFormat="1" ht="129.6" hidden="1" customHeight="1" x14ac:dyDescent="0.25">
      <c r="A292" s="42">
        <v>747</v>
      </c>
      <c r="B292" s="42">
        <v>19</v>
      </c>
      <c r="C292" s="42"/>
      <c r="D292" s="43"/>
      <c r="E292" s="194" t="s">
        <v>1946</v>
      </c>
      <c r="F292" s="122" t="s">
        <v>1947</v>
      </c>
      <c r="G292" s="122" t="s">
        <v>1948</v>
      </c>
      <c r="H292" s="136" t="s">
        <v>1905</v>
      </c>
      <c r="I292" s="136"/>
      <c r="J292" s="65" t="s">
        <v>1949</v>
      </c>
      <c r="K292" s="65" t="s">
        <v>1949</v>
      </c>
      <c r="L292" s="63">
        <v>4</v>
      </c>
      <c r="M292" s="49">
        <v>41640</v>
      </c>
      <c r="N292" s="49">
        <v>42185</v>
      </c>
      <c r="O292" s="50" t="s">
        <v>292</v>
      </c>
      <c r="P292" s="63" t="s">
        <v>293</v>
      </c>
      <c r="Q292" s="51" t="s">
        <v>152</v>
      </c>
      <c r="R292" s="51" t="s">
        <v>1868</v>
      </c>
      <c r="S292" s="51" t="s">
        <v>154</v>
      </c>
      <c r="T292" s="51" t="s">
        <v>83</v>
      </c>
      <c r="U292" s="53" t="s">
        <v>67</v>
      </c>
      <c r="V292" s="221">
        <v>4</v>
      </c>
      <c r="W292" s="55">
        <f t="shared" si="12"/>
        <v>1</v>
      </c>
      <c r="X292" s="57"/>
      <c r="Y292" s="57"/>
      <c r="Z292" s="58"/>
      <c r="AA292" s="57"/>
      <c r="AB292" s="58"/>
      <c r="AC292" s="57"/>
      <c r="AD292" s="59" t="s">
        <v>1869</v>
      </c>
      <c r="AE292" s="60">
        <f>IF(W292=100%,2,0)</f>
        <v>2</v>
      </c>
      <c r="AF292" s="60">
        <f>IF(N292&lt;$AG$8,0,1)</f>
        <v>0</v>
      </c>
      <c r="AG292" s="61" t="str">
        <f t="shared" si="13"/>
        <v>CUMPLIDA</v>
      </c>
      <c r="AH292" s="61" t="str">
        <f t="shared" si="14"/>
        <v>CUMPLIDA</v>
      </c>
      <c r="AI292" s="53" t="s">
        <v>67</v>
      </c>
      <c r="AJ292" s="55" t="s">
        <v>109</v>
      </c>
      <c r="AK292" s="62">
        <v>42185</v>
      </c>
      <c r="AL292" s="63" t="s">
        <v>70</v>
      </c>
      <c r="AM292" s="64"/>
      <c r="AN292" s="64"/>
      <c r="AO292" s="66"/>
      <c r="AP292" s="67"/>
      <c r="AQ292" s="67"/>
      <c r="AR292" s="67"/>
      <c r="AS292" s="68" t="s">
        <v>73</v>
      </c>
      <c r="AT292" s="68"/>
      <c r="AU292" s="63"/>
      <c r="AV292" s="68"/>
      <c r="AW292" s="23" t="s">
        <v>74</v>
      </c>
    </row>
    <row r="293" spans="1:49" s="23" customFormat="1" ht="271.5" customHeight="1" x14ac:dyDescent="0.25">
      <c r="A293" s="69">
        <v>748</v>
      </c>
      <c r="B293" s="69">
        <v>1</v>
      </c>
      <c r="C293" s="42"/>
      <c r="D293" s="43"/>
      <c r="E293" s="172" t="s">
        <v>1950</v>
      </c>
      <c r="F293" s="169" t="s">
        <v>1951</v>
      </c>
      <c r="G293" s="169" t="s">
        <v>1952</v>
      </c>
      <c r="H293" s="200" t="s">
        <v>1953</v>
      </c>
      <c r="I293" s="223" t="s">
        <v>1954</v>
      </c>
      <c r="J293" s="187" t="s">
        <v>1955</v>
      </c>
      <c r="K293" s="187" t="s">
        <v>1955</v>
      </c>
      <c r="L293" s="224">
        <v>7</v>
      </c>
      <c r="M293" s="75">
        <v>41671</v>
      </c>
      <c r="N293" s="75">
        <v>42735</v>
      </c>
      <c r="O293" s="76" t="s">
        <v>904</v>
      </c>
      <c r="P293" s="129" t="s">
        <v>905</v>
      </c>
      <c r="Q293" s="134" t="s">
        <v>152</v>
      </c>
      <c r="R293" s="91" t="s">
        <v>1574</v>
      </c>
      <c r="S293" s="91" t="s">
        <v>636</v>
      </c>
      <c r="T293" s="77" t="s">
        <v>83</v>
      </c>
      <c r="U293" s="78" t="s">
        <v>67</v>
      </c>
      <c r="V293" s="170">
        <v>7</v>
      </c>
      <c r="W293" s="80">
        <f t="shared" si="12"/>
        <v>1</v>
      </c>
      <c r="X293" s="57"/>
      <c r="Y293" s="57"/>
      <c r="Z293" s="58"/>
      <c r="AA293" s="57"/>
      <c r="AB293" s="58"/>
      <c r="AC293" s="57"/>
      <c r="AD293" s="81" t="s">
        <v>1869</v>
      </c>
      <c r="AE293" s="60">
        <f>IF(W293=100%,2,0)</f>
        <v>2</v>
      </c>
      <c r="AF293" s="60">
        <f>IF(N293&lt;$AG$8,0,1)</f>
        <v>0</v>
      </c>
      <c r="AG293" s="61" t="str">
        <f t="shared" si="13"/>
        <v>CUMPLIDA</v>
      </c>
      <c r="AH293" s="61" t="str">
        <f t="shared" si="14"/>
        <v>CUMPLIDA</v>
      </c>
      <c r="AI293" s="78" t="s">
        <v>67</v>
      </c>
      <c r="AJ293" s="80"/>
      <c r="AK293" s="82">
        <v>42004</v>
      </c>
      <c r="AL293" s="83" t="s">
        <v>118</v>
      </c>
      <c r="AM293" s="58"/>
      <c r="AN293" s="84" t="s">
        <v>1956</v>
      </c>
      <c r="AO293" s="85" t="s">
        <v>72</v>
      </c>
      <c r="AP293" s="67"/>
      <c r="AQ293" s="67"/>
      <c r="AR293" s="67"/>
      <c r="AS293" s="87" t="s">
        <v>89</v>
      </c>
      <c r="AT293" s="88" t="s">
        <v>90</v>
      </c>
      <c r="AU293" s="83" t="s">
        <v>177</v>
      </c>
      <c r="AV293" s="83" t="s">
        <v>1957</v>
      </c>
      <c r="AW293" s="87" t="s">
        <v>74</v>
      </c>
    </row>
    <row r="294" spans="1:49" s="96" customFormat="1" ht="409.6" hidden="1" customHeight="1" x14ac:dyDescent="0.25">
      <c r="A294" s="42">
        <v>749</v>
      </c>
      <c r="B294" s="42">
        <v>2</v>
      </c>
      <c r="C294" s="42"/>
      <c r="D294" s="43"/>
      <c r="E294" s="122" t="s">
        <v>1958</v>
      </c>
      <c r="F294" s="136" t="s">
        <v>1959</v>
      </c>
      <c r="G294" s="136" t="s">
        <v>1960</v>
      </c>
      <c r="H294" s="105" t="s">
        <v>1961</v>
      </c>
      <c r="I294" s="105"/>
      <c r="J294" s="106" t="s">
        <v>1962</v>
      </c>
      <c r="K294" s="106" t="s">
        <v>1962</v>
      </c>
      <c r="L294" s="225">
        <v>6</v>
      </c>
      <c r="M294" s="49">
        <v>41671</v>
      </c>
      <c r="N294" s="49">
        <v>42004</v>
      </c>
      <c r="O294" s="50" t="s">
        <v>904</v>
      </c>
      <c r="P294" s="125" t="s">
        <v>905</v>
      </c>
      <c r="Q294" s="51" t="s">
        <v>65</v>
      </c>
      <c r="R294" s="52" t="s">
        <v>1579</v>
      </c>
      <c r="S294" s="48" t="s">
        <v>173</v>
      </c>
      <c r="T294" s="51" t="s">
        <v>83</v>
      </c>
      <c r="U294" s="53" t="s">
        <v>67</v>
      </c>
      <c r="V294" s="221">
        <v>6</v>
      </c>
      <c r="W294" s="55">
        <f t="shared" si="12"/>
        <v>1</v>
      </c>
      <c r="X294" s="57"/>
      <c r="Y294" s="57"/>
      <c r="Z294" s="58"/>
      <c r="AA294" s="57"/>
      <c r="AB294" s="58"/>
      <c r="AC294" s="57"/>
      <c r="AD294" s="59" t="s">
        <v>1869</v>
      </c>
      <c r="AE294" s="60">
        <f>IF(W294=100%,2,0)</f>
        <v>2</v>
      </c>
      <c r="AF294" s="60">
        <f>IF(N294&lt;$AG$8,0,1)</f>
        <v>0</v>
      </c>
      <c r="AG294" s="61" t="str">
        <f t="shared" si="13"/>
        <v>CUMPLIDA</v>
      </c>
      <c r="AH294" s="61" t="str">
        <f t="shared" si="14"/>
        <v>CUMPLIDA</v>
      </c>
      <c r="AI294" s="53" t="s">
        <v>67</v>
      </c>
      <c r="AJ294" s="55" t="s">
        <v>109</v>
      </c>
      <c r="AK294" s="62">
        <v>42004</v>
      </c>
      <c r="AL294" s="63" t="s">
        <v>118</v>
      </c>
      <c r="AM294" s="64"/>
      <c r="AN294" s="64"/>
      <c r="AO294" s="66"/>
      <c r="AP294" s="67"/>
      <c r="AQ294" s="67"/>
      <c r="AR294" s="67"/>
      <c r="AS294" s="68" t="s">
        <v>73</v>
      </c>
      <c r="AT294" s="68"/>
      <c r="AU294" s="94"/>
      <c r="AV294" s="95"/>
      <c r="AW294" s="23" t="s">
        <v>74</v>
      </c>
    </row>
    <row r="295" spans="1:49" s="96" customFormat="1" ht="216" hidden="1" customHeight="1" x14ac:dyDescent="0.25">
      <c r="A295" s="42">
        <v>750</v>
      </c>
      <c r="B295" s="42">
        <v>3</v>
      </c>
      <c r="C295" s="42"/>
      <c r="D295" s="43"/>
      <c r="E295" s="194" t="s">
        <v>1963</v>
      </c>
      <c r="F295" s="136" t="s">
        <v>1964</v>
      </c>
      <c r="G295" s="136" t="s">
        <v>1965</v>
      </c>
      <c r="H295" s="122" t="s">
        <v>1966</v>
      </c>
      <c r="I295" s="122"/>
      <c r="J295" s="65" t="s">
        <v>1967</v>
      </c>
      <c r="K295" s="65" t="s">
        <v>1967</v>
      </c>
      <c r="L295" s="63">
        <v>5</v>
      </c>
      <c r="M295" s="49">
        <v>41671</v>
      </c>
      <c r="N295" s="49">
        <v>42004</v>
      </c>
      <c r="O295" s="50" t="s">
        <v>904</v>
      </c>
      <c r="P295" s="125" t="s">
        <v>905</v>
      </c>
      <c r="Q295" s="51" t="s">
        <v>65</v>
      </c>
      <c r="R295" s="52" t="s">
        <v>1579</v>
      </c>
      <c r="S295" s="48" t="s">
        <v>173</v>
      </c>
      <c r="T295" s="51" t="s">
        <v>83</v>
      </c>
      <c r="U295" s="53" t="s">
        <v>67</v>
      </c>
      <c r="V295" s="221">
        <v>5</v>
      </c>
      <c r="W295" s="55">
        <f t="shared" si="12"/>
        <v>1</v>
      </c>
      <c r="X295" s="57" t="s">
        <v>295</v>
      </c>
      <c r="Y295" s="57" t="s">
        <v>102</v>
      </c>
      <c r="Z295" s="83" t="s">
        <v>1968</v>
      </c>
      <c r="AA295" s="57" t="s">
        <v>1969</v>
      </c>
      <c r="AB295" s="83"/>
      <c r="AC295" s="57"/>
      <c r="AD295" s="59" t="s">
        <v>1869</v>
      </c>
      <c r="AE295" s="60">
        <f>IF(W295=100%,2,0)</f>
        <v>2</v>
      </c>
      <c r="AF295" s="60">
        <f>IF(N295&lt;$AG$8,0,1)</f>
        <v>0</v>
      </c>
      <c r="AG295" s="61" t="str">
        <f t="shared" si="13"/>
        <v>CUMPLIDA</v>
      </c>
      <c r="AH295" s="61" t="str">
        <f t="shared" si="14"/>
        <v>CUMPLIDA</v>
      </c>
      <c r="AI295" s="53" t="s">
        <v>67</v>
      </c>
      <c r="AJ295" s="55" t="s">
        <v>109</v>
      </c>
      <c r="AK295" s="62">
        <v>42185</v>
      </c>
      <c r="AL295" s="63" t="s">
        <v>70</v>
      </c>
      <c r="AM295" s="64"/>
      <c r="AN295" s="64"/>
      <c r="AO295" s="66"/>
      <c r="AP295" s="67"/>
      <c r="AQ295" s="67"/>
      <c r="AR295" s="67"/>
      <c r="AS295" s="68" t="s">
        <v>73</v>
      </c>
      <c r="AT295" s="68"/>
      <c r="AU295" s="63"/>
      <c r="AV295" s="68"/>
      <c r="AW295" s="23" t="s">
        <v>74</v>
      </c>
    </row>
    <row r="296" spans="1:49" s="23" customFormat="1" ht="256.5" customHeight="1" x14ac:dyDescent="0.25">
      <c r="A296" s="69">
        <v>751</v>
      </c>
      <c r="B296" s="69">
        <v>4</v>
      </c>
      <c r="C296" s="42"/>
      <c r="D296" s="43"/>
      <c r="E296" s="172" t="s">
        <v>1970</v>
      </c>
      <c r="F296" s="169" t="s">
        <v>1971</v>
      </c>
      <c r="G296" s="226" t="s">
        <v>1972</v>
      </c>
      <c r="H296" s="72" t="s">
        <v>1973</v>
      </c>
      <c r="I296" s="227" t="s">
        <v>1974</v>
      </c>
      <c r="J296" s="187" t="s">
        <v>1975</v>
      </c>
      <c r="K296" s="187" t="s">
        <v>1976</v>
      </c>
      <c r="L296" s="83">
        <v>8</v>
      </c>
      <c r="M296" s="75">
        <v>41671</v>
      </c>
      <c r="N296" s="75">
        <v>42735</v>
      </c>
      <c r="O296" s="76" t="s">
        <v>904</v>
      </c>
      <c r="P296" s="129" t="s">
        <v>905</v>
      </c>
      <c r="Q296" s="134" t="s">
        <v>152</v>
      </c>
      <c r="R296" s="91" t="s">
        <v>1574</v>
      </c>
      <c r="S296" s="91" t="s">
        <v>636</v>
      </c>
      <c r="T296" s="77" t="s">
        <v>83</v>
      </c>
      <c r="U296" s="78" t="s">
        <v>165</v>
      </c>
      <c r="V296" s="170">
        <v>8</v>
      </c>
      <c r="W296" s="80">
        <f t="shared" si="12"/>
        <v>1</v>
      </c>
      <c r="X296" s="57" t="s">
        <v>295</v>
      </c>
      <c r="Y296" s="57" t="s">
        <v>102</v>
      </c>
      <c r="Z296" s="228" t="s">
        <v>1977</v>
      </c>
      <c r="AA296" s="57" t="s">
        <v>1978</v>
      </c>
      <c r="AB296" s="228"/>
      <c r="AC296" s="57"/>
      <c r="AD296" s="81" t="s">
        <v>1869</v>
      </c>
      <c r="AE296" s="60">
        <f>IF(W296=100%,2,0)</f>
        <v>2</v>
      </c>
      <c r="AF296" s="60">
        <f>IF(N296&lt;$AG$8,0,1)</f>
        <v>0</v>
      </c>
      <c r="AG296" s="61" t="str">
        <f t="shared" si="13"/>
        <v>CUMPLIDA</v>
      </c>
      <c r="AH296" s="61" t="str">
        <f t="shared" si="14"/>
        <v>CUMPLIDA</v>
      </c>
      <c r="AI296" s="78" t="s">
        <v>165</v>
      </c>
      <c r="AJ296" s="80"/>
      <c r="AK296" s="82">
        <v>42004</v>
      </c>
      <c r="AL296" s="83" t="s">
        <v>118</v>
      </c>
      <c r="AM296" s="58"/>
      <c r="AN296" s="84" t="s">
        <v>1979</v>
      </c>
      <c r="AO296" s="85" t="s">
        <v>72</v>
      </c>
      <c r="AP296" s="67" t="s">
        <v>951</v>
      </c>
      <c r="AQ296" s="67"/>
      <c r="AR296" s="67"/>
      <c r="AS296" s="87" t="s">
        <v>89</v>
      </c>
      <c r="AT296" s="88" t="s">
        <v>90</v>
      </c>
      <c r="AU296" s="83" t="s">
        <v>177</v>
      </c>
      <c r="AV296" s="83" t="s">
        <v>1980</v>
      </c>
      <c r="AW296" s="87" t="s">
        <v>74</v>
      </c>
    </row>
    <row r="297" spans="1:49" s="96" customFormat="1" ht="158.44999999999999" hidden="1" customHeight="1" x14ac:dyDescent="0.25">
      <c r="A297" s="42">
        <v>752</v>
      </c>
      <c r="B297" s="42">
        <v>5</v>
      </c>
      <c r="C297" s="42"/>
      <c r="D297" s="43"/>
      <c r="E297" s="194" t="s">
        <v>1981</v>
      </c>
      <c r="F297" s="136" t="s">
        <v>1982</v>
      </c>
      <c r="G297" s="136" t="s">
        <v>1983</v>
      </c>
      <c r="H297" s="46" t="s">
        <v>1984</v>
      </c>
      <c r="I297" s="46"/>
      <c r="J297" s="106" t="s">
        <v>1985</v>
      </c>
      <c r="K297" s="106" t="s">
        <v>1986</v>
      </c>
      <c r="L297" s="63">
        <v>4</v>
      </c>
      <c r="M297" s="49">
        <v>41671</v>
      </c>
      <c r="N297" s="49">
        <v>42004</v>
      </c>
      <c r="O297" s="50" t="s">
        <v>904</v>
      </c>
      <c r="P297" s="125" t="s">
        <v>905</v>
      </c>
      <c r="Q297" s="51" t="s">
        <v>65</v>
      </c>
      <c r="R297" s="52" t="s">
        <v>1579</v>
      </c>
      <c r="S297" s="48" t="s">
        <v>173</v>
      </c>
      <c r="T297" s="51" t="s">
        <v>83</v>
      </c>
      <c r="U297" s="53" t="s">
        <v>67</v>
      </c>
      <c r="V297" s="221">
        <v>4</v>
      </c>
      <c r="W297" s="55">
        <f t="shared" si="12"/>
        <v>1</v>
      </c>
      <c r="X297" s="57"/>
      <c r="Y297" s="57"/>
      <c r="Z297" s="58"/>
      <c r="AA297" s="57"/>
      <c r="AB297" s="58"/>
      <c r="AC297" s="57"/>
      <c r="AD297" s="59" t="s">
        <v>1869</v>
      </c>
      <c r="AE297" s="60">
        <f>IF(W297=100%,2,0)</f>
        <v>2</v>
      </c>
      <c r="AF297" s="60">
        <f>IF(N297&lt;$AG$8,0,1)</f>
        <v>0</v>
      </c>
      <c r="AG297" s="61" t="str">
        <f t="shared" si="13"/>
        <v>CUMPLIDA</v>
      </c>
      <c r="AH297" s="61" t="str">
        <f t="shared" si="14"/>
        <v>CUMPLIDA</v>
      </c>
      <c r="AI297" s="53" t="s">
        <v>67</v>
      </c>
      <c r="AJ297" s="55" t="s">
        <v>69</v>
      </c>
      <c r="AK297" s="62">
        <v>42004</v>
      </c>
      <c r="AL297" s="63" t="s">
        <v>118</v>
      </c>
      <c r="AM297" s="64"/>
      <c r="AN297" s="64"/>
      <c r="AO297" s="66" t="s">
        <v>72</v>
      </c>
      <c r="AP297" s="67"/>
      <c r="AQ297" s="67"/>
      <c r="AR297" s="67"/>
      <c r="AS297" s="68" t="s">
        <v>73</v>
      </c>
      <c r="AT297" s="68"/>
      <c r="AU297" s="94"/>
      <c r="AV297" s="95"/>
      <c r="AW297" s="23" t="s">
        <v>74</v>
      </c>
    </row>
    <row r="298" spans="1:49" s="23" customFormat="1" ht="172.9" customHeight="1" x14ac:dyDescent="0.25">
      <c r="A298" s="69">
        <v>754</v>
      </c>
      <c r="B298" s="69">
        <v>7</v>
      </c>
      <c r="C298" s="42"/>
      <c r="D298" s="43"/>
      <c r="E298" s="115" t="s">
        <v>1987</v>
      </c>
      <c r="F298" s="169" t="s">
        <v>1988</v>
      </c>
      <c r="G298" s="169" t="s">
        <v>1989</v>
      </c>
      <c r="H298" s="72" t="s">
        <v>1990</v>
      </c>
      <c r="I298" s="227" t="s">
        <v>1974</v>
      </c>
      <c r="J298" s="187" t="s">
        <v>1991</v>
      </c>
      <c r="K298" s="187" t="s">
        <v>1992</v>
      </c>
      <c r="L298" s="83">
        <v>7</v>
      </c>
      <c r="M298" s="75">
        <v>41599</v>
      </c>
      <c r="N298" s="75">
        <v>42916</v>
      </c>
      <c r="O298" s="76" t="s">
        <v>904</v>
      </c>
      <c r="P298" s="129" t="s">
        <v>905</v>
      </c>
      <c r="Q298" s="134" t="s">
        <v>152</v>
      </c>
      <c r="R298" s="91" t="s">
        <v>1574</v>
      </c>
      <c r="S298" s="91" t="s">
        <v>636</v>
      </c>
      <c r="T298" s="77" t="s">
        <v>83</v>
      </c>
      <c r="U298" s="78" t="s">
        <v>67</v>
      </c>
      <c r="V298" s="170">
        <v>6</v>
      </c>
      <c r="W298" s="80">
        <f t="shared" si="12"/>
        <v>0.8571428571428571</v>
      </c>
      <c r="X298" s="57"/>
      <c r="Y298" s="57"/>
      <c r="Z298" s="58"/>
      <c r="AA298" s="57"/>
      <c r="AB298" s="58"/>
      <c r="AC298" s="57"/>
      <c r="AD298" s="81" t="s">
        <v>1869</v>
      </c>
      <c r="AE298" s="60">
        <f>IF(W298=100%,2,0)</f>
        <v>0</v>
      </c>
      <c r="AF298" s="60">
        <f>IF(N298&lt;$AG$8,0,1)</f>
        <v>1</v>
      </c>
      <c r="AG298" s="61" t="str">
        <f t="shared" si="13"/>
        <v>EN TERMINO</v>
      </c>
      <c r="AH298" s="61" t="str">
        <f t="shared" si="14"/>
        <v>EN TERMINO</v>
      </c>
      <c r="AI298" s="78" t="s">
        <v>67</v>
      </c>
      <c r="AJ298" s="80"/>
      <c r="AK298" s="82">
        <v>42004</v>
      </c>
      <c r="AL298" s="83" t="s">
        <v>118</v>
      </c>
      <c r="AM298" s="58"/>
      <c r="AN298" s="84" t="s">
        <v>1993</v>
      </c>
      <c r="AO298" s="85" t="s">
        <v>72</v>
      </c>
      <c r="AP298" s="67"/>
      <c r="AQ298" s="67"/>
      <c r="AR298" s="67"/>
      <c r="AS298" s="87" t="s">
        <v>89</v>
      </c>
      <c r="AT298" s="88" t="s">
        <v>90</v>
      </c>
      <c r="AU298" s="83" t="s">
        <v>177</v>
      </c>
      <c r="AV298" s="83" t="s">
        <v>1980</v>
      </c>
      <c r="AW298" s="87" t="s">
        <v>74</v>
      </c>
    </row>
    <row r="299" spans="1:49" s="23" customFormat="1" ht="325.5" customHeight="1" x14ac:dyDescent="0.25">
      <c r="A299" s="69">
        <v>755</v>
      </c>
      <c r="B299" s="69">
        <v>8</v>
      </c>
      <c r="C299" s="42"/>
      <c r="D299" s="43"/>
      <c r="E299" s="172" t="s">
        <v>1994</v>
      </c>
      <c r="F299" s="208" t="s">
        <v>1995</v>
      </c>
      <c r="G299" s="208" t="s">
        <v>1996</v>
      </c>
      <c r="H299" s="72" t="s">
        <v>1997</v>
      </c>
      <c r="I299" s="85" t="s">
        <v>1998</v>
      </c>
      <c r="J299" s="193" t="s">
        <v>1999</v>
      </c>
      <c r="K299" s="193" t="s">
        <v>2000</v>
      </c>
      <c r="L299" s="83">
        <v>6</v>
      </c>
      <c r="M299" s="75">
        <v>41660</v>
      </c>
      <c r="N299" s="75">
        <v>42735</v>
      </c>
      <c r="O299" s="76" t="s">
        <v>904</v>
      </c>
      <c r="P299" s="129" t="s">
        <v>905</v>
      </c>
      <c r="Q299" s="134" t="s">
        <v>152</v>
      </c>
      <c r="R299" s="91" t="s">
        <v>2001</v>
      </c>
      <c r="S299" s="74" t="s">
        <v>2002</v>
      </c>
      <c r="T299" s="77" t="s">
        <v>83</v>
      </c>
      <c r="U299" s="78" t="s">
        <v>165</v>
      </c>
      <c r="V299" s="170">
        <v>6</v>
      </c>
      <c r="W299" s="80">
        <f t="shared" si="12"/>
        <v>1</v>
      </c>
      <c r="X299" s="57" t="s">
        <v>295</v>
      </c>
      <c r="Y299" s="57" t="s">
        <v>87</v>
      </c>
      <c r="Z299" s="83" t="s">
        <v>2003</v>
      </c>
      <c r="AA299" s="57"/>
      <c r="AB299" s="58"/>
      <c r="AC299" s="57"/>
      <c r="AD299" s="81" t="s">
        <v>1869</v>
      </c>
      <c r="AE299" s="60">
        <f>IF(W299=100%,2,0)</f>
        <v>2</v>
      </c>
      <c r="AF299" s="60">
        <f>IF(N299&lt;$AG$8,0,1)</f>
        <v>0</v>
      </c>
      <c r="AG299" s="61" t="str">
        <f t="shared" si="13"/>
        <v>CUMPLIDA</v>
      </c>
      <c r="AH299" s="61" t="str">
        <f t="shared" si="14"/>
        <v>CUMPLIDA</v>
      </c>
      <c r="AI299" s="78" t="s">
        <v>165</v>
      </c>
      <c r="AJ299" s="80"/>
      <c r="AK299" s="82">
        <v>42004</v>
      </c>
      <c r="AL299" s="83" t="s">
        <v>118</v>
      </c>
      <c r="AM299" s="58"/>
      <c r="AN299" s="84" t="s">
        <v>2004</v>
      </c>
      <c r="AO299" s="85" t="s">
        <v>72</v>
      </c>
      <c r="AP299" s="86" t="s">
        <v>2005</v>
      </c>
      <c r="AQ299" s="67" t="s">
        <v>102</v>
      </c>
      <c r="AR299" s="86" t="s">
        <v>88</v>
      </c>
      <c r="AS299" s="87" t="s">
        <v>89</v>
      </c>
      <c r="AT299" s="88" t="s">
        <v>90</v>
      </c>
      <c r="AU299" s="83" t="s">
        <v>177</v>
      </c>
      <c r="AV299" s="83" t="s">
        <v>1980</v>
      </c>
      <c r="AW299" s="87" t="s">
        <v>74</v>
      </c>
    </row>
    <row r="300" spans="1:49" s="23" customFormat="1" ht="409.6" customHeight="1" x14ac:dyDescent="0.25">
      <c r="A300" s="69">
        <v>756</v>
      </c>
      <c r="B300" s="69">
        <v>1</v>
      </c>
      <c r="C300" s="42"/>
      <c r="D300" s="43"/>
      <c r="E300" s="115" t="s">
        <v>2006</v>
      </c>
      <c r="F300" s="115" t="s">
        <v>2007</v>
      </c>
      <c r="G300" s="169" t="s">
        <v>2008</v>
      </c>
      <c r="H300" s="229" t="s">
        <v>2009</v>
      </c>
      <c r="I300" s="127" t="s">
        <v>2010</v>
      </c>
      <c r="J300" s="230" t="s">
        <v>2011</v>
      </c>
      <c r="K300" s="230" t="s">
        <v>2011</v>
      </c>
      <c r="L300" s="231">
        <v>11</v>
      </c>
      <c r="M300" s="75">
        <v>41538</v>
      </c>
      <c r="N300" s="75">
        <v>42825</v>
      </c>
      <c r="O300" s="76" t="s">
        <v>2012</v>
      </c>
      <c r="P300" s="77" t="s">
        <v>2013</v>
      </c>
      <c r="Q300" s="77" t="s">
        <v>65</v>
      </c>
      <c r="R300" s="91" t="s">
        <v>1596</v>
      </c>
      <c r="S300" s="74" t="s">
        <v>82</v>
      </c>
      <c r="T300" s="77" t="s">
        <v>83</v>
      </c>
      <c r="U300" s="78" t="s">
        <v>164</v>
      </c>
      <c r="V300" s="232">
        <v>10</v>
      </c>
      <c r="W300" s="80">
        <f t="shared" si="12"/>
        <v>0.90909090909090906</v>
      </c>
      <c r="X300" s="57" t="s">
        <v>480</v>
      </c>
      <c r="Y300" s="57"/>
      <c r="Z300" s="83" t="s">
        <v>2014</v>
      </c>
      <c r="AA300" s="57"/>
      <c r="AB300" s="83"/>
      <c r="AC300" s="57"/>
      <c r="AD300" s="81" t="s">
        <v>1869</v>
      </c>
      <c r="AE300" s="60">
        <f>IF(W300=100%,2,0)</f>
        <v>0</v>
      </c>
      <c r="AF300" s="60">
        <f>IF(N300&lt;$AG$8,0,1)</f>
        <v>1</v>
      </c>
      <c r="AG300" s="61" t="str">
        <f t="shared" si="13"/>
        <v>EN TERMINO</v>
      </c>
      <c r="AH300" s="61" t="str">
        <f t="shared" si="14"/>
        <v>EN TERMINO</v>
      </c>
      <c r="AI300" s="78" t="s">
        <v>165</v>
      </c>
      <c r="AJ300" s="80"/>
      <c r="AK300" s="82">
        <v>42185</v>
      </c>
      <c r="AL300" s="83" t="s">
        <v>70</v>
      </c>
      <c r="AM300" s="58"/>
      <c r="AN300" s="84" t="s">
        <v>2015</v>
      </c>
      <c r="AO300" s="85" t="s">
        <v>72</v>
      </c>
      <c r="AP300" s="67" t="s">
        <v>951</v>
      </c>
      <c r="AQ300" s="67"/>
      <c r="AR300" s="67"/>
      <c r="AS300" s="87" t="s">
        <v>89</v>
      </c>
      <c r="AT300" s="88" t="s">
        <v>90</v>
      </c>
      <c r="AU300" s="83" t="s">
        <v>142</v>
      </c>
      <c r="AV300" s="83" t="s">
        <v>1589</v>
      </c>
      <c r="AW300" s="87" t="s">
        <v>2016</v>
      </c>
    </row>
    <row r="301" spans="1:49" s="96" customFormat="1" ht="409.6" hidden="1" customHeight="1" x14ac:dyDescent="0.25">
      <c r="A301" s="42">
        <v>757</v>
      </c>
      <c r="B301" s="42">
        <v>2</v>
      </c>
      <c r="C301" s="42"/>
      <c r="D301" s="43"/>
      <c r="E301" s="122" t="s">
        <v>2017</v>
      </c>
      <c r="F301" s="122" t="s">
        <v>2018</v>
      </c>
      <c r="G301" s="122" t="s">
        <v>2019</v>
      </c>
      <c r="H301" s="233" t="s">
        <v>2009</v>
      </c>
      <c r="I301" s="123" t="s">
        <v>2010</v>
      </c>
      <c r="J301" s="234" t="s">
        <v>2020</v>
      </c>
      <c r="K301" s="234" t="s">
        <v>2020</v>
      </c>
      <c r="L301" s="235">
        <v>9</v>
      </c>
      <c r="M301" s="49">
        <v>41538</v>
      </c>
      <c r="N301" s="49">
        <v>42551</v>
      </c>
      <c r="O301" s="50" t="s">
        <v>2012</v>
      </c>
      <c r="P301" s="51" t="s">
        <v>2013</v>
      </c>
      <c r="Q301" s="51" t="s">
        <v>65</v>
      </c>
      <c r="R301" s="52" t="s">
        <v>1596</v>
      </c>
      <c r="S301" s="48" t="s">
        <v>82</v>
      </c>
      <c r="T301" s="51" t="s">
        <v>83</v>
      </c>
      <c r="U301" s="53" t="s">
        <v>164</v>
      </c>
      <c r="V301" s="221">
        <v>9</v>
      </c>
      <c r="W301" s="55">
        <f t="shared" ref="W301:W335" si="15">+V301/L301</f>
        <v>1</v>
      </c>
      <c r="X301" s="57" t="s">
        <v>480</v>
      </c>
      <c r="Y301" s="57"/>
      <c r="Z301" s="83" t="s">
        <v>2014</v>
      </c>
      <c r="AA301" s="57"/>
      <c r="AB301" s="83"/>
      <c r="AC301" s="57"/>
      <c r="AD301" s="59" t="s">
        <v>1869</v>
      </c>
      <c r="AE301" s="60">
        <f>IF(W301=100%,2,0)</f>
        <v>2</v>
      </c>
      <c r="AF301" s="60">
        <f>IF(N301&lt;$AG$8,0,1)</f>
        <v>0</v>
      </c>
      <c r="AG301" s="61" t="str">
        <f t="shared" si="13"/>
        <v>CUMPLIDA</v>
      </c>
      <c r="AH301" s="61" t="str">
        <f t="shared" si="14"/>
        <v>CUMPLIDA</v>
      </c>
      <c r="AI301" s="53" t="s">
        <v>165</v>
      </c>
      <c r="AJ301" s="55" t="s">
        <v>109</v>
      </c>
      <c r="AK301" s="62">
        <v>42185</v>
      </c>
      <c r="AL301" s="63" t="s">
        <v>70</v>
      </c>
      <c r="AM301" s="64"/>
      <c r="AN301" s="64"/>
      <c r="AO301" s="66"/>
      <c r="AP301" s="67"/>
      <c r="AQ301" s="67"/>
      <c r="AR301" s="67"/>
      <c r="AS301" s="68" t="s">
        <v>73</v>
      </c>
      <c r="AT301" s="68"/>
      <c r="AU301" s="94"/>
      <c r="AV301" s="95"/>
      <c r="AW301" s="23" t="s">
        <v>2016</v>
      </c>
    </row>
    <row r="302" spans="1:49" s="23" customFormat="1" ht="272.25" customHeight="1" x14ac:dyDescent="0.25">
      <c r="A302" s="69">
        <v>758</v>
      </c>
      <c r="B302" s="69">
        <v>3</v>
      </c>
      <c r="C302" s="42"/>
      <c r="D302" s="43"/>
      <c r="E302" s="115" t="s">
        <v>2021</v>
      </c>
      <c r="F302" s="115" t="s">
        <v>2022</v>
      </c>
      <c r="G302" s="115" t="s">
        <v>2023</v>
      </c>
      <c r="H302" s="72" t="s">
        <v>2024</v>
      </c>
      <c r="I302" s="127" t="s">
        <v>2025</v>
      </c>
      <c r="J302" s="70" t="s">
        <v>2026</v>
      </c>
      <c r="K302" s="70" t="s">
        <v>2027</v>
      </c>
      <c r="L302" s="231">
        <v>9</v>
      </c>
      <c r="M302" s="75">
        <v>41599</v>
      </c>
      <c r="N302" s="75">
        <v>42735</v>
      </c>
      <c r="O302" s="76" t="s">
        <v>2012</v>
      </c>
      <c r="P302" s="77" t="s">
        <v>2013</v>
      </c>
      <c r="Q302" s="77" t="s">
        <v>65</v>
      </c>
      <c r="R302" s="91" t="s">
        <v>1596</v>
      </c>
      <c r="S302" s="74" t="s">
        <v>82</v>
      </c>
      <c r="T302" s="77" t="s">
        <v>83</v>
      </c>
      <c r="U302" s="78" t="s">
        <v>84</v>
      </c>
      <c r="V302" s="170">
        <v>9</v>
      </c>
      <c r="W302" s="80">
        <f t="shared" si="15"/>
        <v>1</v>
      </c>
      <c r="X302" s="57"/>
      <c r="Y302" s="57"/>
      <c r="Z302" s="58"/>
      <c r="AA302" s="57"/>
      <c r="AB302" s="58"/>
      <c r="AC302" s="57"/>
      <c r="AD302" s="81" t="s">
        <v>1869</v>
      </c>
      <c r="AE302" s="60">
        <f>IF(W302=100%,2,0)</f>
        <v>2</v>
      </c>
      <c r="AF302" s="60">
        <f>IF(N302&lt;$AG$8,0,1)</f>
        <v>0</v>
      </c>
      <c r="AG302" s="61" t="str">
        <f t="shared" si="13"/>
        <v>CUMPLIDA</v>
      </c>
      <c r="AH302" s="61" t="str">
        <f t="shared" si="14"/>
        <v>CUMPLIDA</v>
      </c>
      <c r="AI302" s="78" t="s">
        <v>84</v>
      </c>
      <c r="AJ302" s="80"/>
      <c r="AK302" s="82">
        <v>42185</v>
      </c>
      <c r="AL302" s="83" t="s">
        <v>155</v>
      </c>
      <c r="AM302" s="58"/>
      <c r="AN302" s="84" t="s">
        <v>2028</v>
      </c>
      <c r="AO302" s="85" t="s">
        <v>72</v>
      </c>
      <c r="AP302" s="67"/>
      <c r="AQ302" s="67"/>
      <c r="AR302" s="67"/>
      <c r="AS302" s="87" t="s">
        <v>89</v>
      </c>
      <c r="AT302" s="88" t="s">
        <v>90</v>
      </c>
      <c r="AU302" s="83" t="s">
        <v>142</v>
      </c>
      <c r="AV302" s="83" t="s">
        <v>2029</v>
      </c>
      <c r="AW302" s="87" t="s">
        <v>2016</v>
      </c>
    </row>
    <row r="303" spans="1:49" s="23" customFormat="1" ht="214.5" hidden="1" customHeight="1" x14ac:dyDescent="0.25">
      <c r="A303" s="42">
        <v>759</v>
      </c>
      <c r="B303" s="42">
        <v>4</v>
      </c>
      <c r="C303" s="42"/>
      <c r="D303" s="43"/>
      <c r="E303" s="122" t="s">
        <v>2030</v>
      </c>
      <c r="F303" s="122" t="s">
        <v>2031</v>
      </c>
      <c r="G303" s="122" t="s">
        <v>2032</v>
      </c>
      <c r="H303" s="46" t="s">
        <v>2033</v>
      </c>
      <c r="I303" s="123" t="s">
        <v>2034</v>
      </c>
      <c r="J303" s="123" t="s">
        <v>2035</v>
      </c>
      <c r="K303" s="123" t="s">
        <v>2035</v>
      </c>
      <c r="L303" s="124">
        <v>9</v>
      </c>
      <c r="M303" s="49">
        <v>41609</v>
      </c>
      <c r="N303" s="49">
        <v>42613</v>
      </c>
      <c r="O303" s="50" t="s">
        <v>2012</v>
      </c>
      <c r="P303" s="51" t="s">
        <v>2013</v>
      </c>
      <c r="Q303" s="52" t="s">
        <v>65</v>
      </c>
      <c r="R303" s="52" t="s">
        <v>65</v>
      </c>
      <c r="S303" s="52" t="s">
        <v>99</v>
      </c>
      <c r="T303" s="52" t="s">
        <v>65</v>
      </c>
      <c r="U303" s="53" t="s">
        <v>67</v>
      </c>
      <c r="V303" s="236">
        <v>9</v>
      </c>
      <c r="W303" s="55">
        <f t="shared" si="15"/>
        <v>1</v>
      </c>
      <c r="X303" s="57"/>
      <c r="Y303" s="57"/>
      <c r="Z303" s="58"/>
      <c r="AA303" s="57"/>
      <c r="AB303" s="58"/>
      <c r="AC303" s="57"/>
      <c r="AD303" s="59" t="s">
        <v>1869</v>
      </c>
      <c r="AE303" s="60">
        <f>IF(W303=100%,2,0)</f>
        <v>2</v>
      </c>
      <c r="AF303" s="60">
        <f>IF(N303&lt;$AG$8,0,1)</f>
        <v>0</v>
      </c>
      <c r="AG303" s="61" t="str">
        <f t="shared" si="13"/>
        <v>CUMPLIDA</v>
      </c>
      <c r="AH303" s="61" t="str">
        <f t="shared" si="14"/>
        <v>CUMPLIDA</v>
      </c>
      <c r="AI303" s="53" t="s">
        <v>67</v>
      </c>
      <c r="AJ303" s="55" t="s">
        <v>69</v>
      </c>
      <c r="AK303" s="62">
        <v>42185</v>
      </c>
      <c r="AL303" s="63" t="s">
        <v>155</v>
      </c>
      <c r="AM303" s="64"/>
      <c r="AN303" s="65" t="s">
        <v>2036</v>
      </c>
      <c r="AO303" s="66" t="s">
        <v>72</v>
      </c>
      <c r="AP303" s="67"/>
      <c r="AQ303" s="67"/>
      <c r="AR303" s="67"/>
      <c r="AS303" s="68" t="s">
        <v>73</v>
      </c>
      <c r="AT303" s="68"/>
      <c r="AU303" s="94"/>
      <c r="AV303" s="95"/>
      <c r="AW303" s="23" t="s">
        <v>2016</v>
      </c>
    </row>
    <row r="304" spans="1:49" s="96" customFormat="1" ht="374.45" hidden="1" customHeight="1" x14ac:dyDescent="0.25">
      <c r="A304" s="42">
        <v>760</v>
      </c>
      <c r="B304" s="42">
        <v>5</v>
      </c>
      <c r="C304" s="42"/>
      <c r="D304" s="43"/>
      <c r="E304" s="122" t="s">
        <v>2037</v>
      </c>
      <c r="F304" s="122" t="s">
        <v>2038</v>
      </c>
      <c r="G304" s="122" t="s">
        <v>2039</v>
      </c>
      <c r="H304" s="46" t="s">
        <v>2040</v>
      </c>
      <c r="I304" s="46" t="s">
        <v>2041</v>
      </c>
      <c r="J304" s="237" t="s">
        <v>2042</v>
      </c>
      <c r="K304" s="237" t="s">
        <v>2042</v>
      </c>
      <c r="L304" s="235">
        <v>4</v>
      </c>
      <c r="M304" s="49">
        <v>41640</v>
      </c>
      <c r="N304" s="49">
        <v>42004</v>
      </c>
      <c r="O304" s="50" t="s">
        <v>2012</v>
      </c>
      <c r="P304" s="51" t="s">
        <v>2013</v>
      </c>
      <c r="Q304" s="51" t="s">
        <v>65</v>
      </c>
      <c r="R304" s="52" t="s">
        <v>1579</v>
      </c>
      <c r="S304" s="48" t="s">
        <v>173</v>
      </c>
      <c r="T304" s="51" t="s">
        <v>83</v>
      </c>
      <c r="U304" s="53" t="s">
        <v>84</v>
      </c>
      <c r="V304" s="221">
        <v>4</v>
      </c>
      <c r="W304" s="55">
        <f t="shared" si="15"/>
        <v>1</v>
      </c>
      <c r="X304" s="57" t="s">
        <v>480</v>
      </c>
      <c r="Y304" s="57"/>
      <c r="Z304" s="83" t="s">
        <v>2014</v>
      </c>
      <c r="AA304" s="57"/>
      <c r="AB304" s="83"/>
      <c r="AC304" s="57"/>
      <c r="AD304" s="59" t="s">
        <v>1869</v>
      </c>
      <c r="AE304" s="60">
        <f>IF(W304=100%,2,0)</f>
        <v>2</v>
      </c>
      <c r="AF304" s="60">
        <f>IF(N304&lt;$AG$8,0,1)</f>
        <v>0</v>
      </c>
      <c r="AG304" s="61" t="str">
        <f t="shared" si="13"/>
        <v>CUMPLIDA</v>
      </c>
      <c r="AH304" s="61" t="str">
        <f t="shared" si="14"/>
        <v>CUMPLIDA</v>
      </c>
      <c r="AI304" s="53" t="s">
        <v>84</v>
      </c>
      <c r="AJ304" s="55" t="s">
        <v>109</v>
      </c>
      <c r="AK304" s="62">
        <v>42004</v>
      </c>
      <c r="AL304" s="63" t="s">
        <v>118</v>
      </c>
      <c r="AM304" s="64"/>
      <c r="AN304" s="64"/>
      <c r="AO304" s="66"/>
      <c r="AP304" s="67"/>
      <c r="AQ304" s="67"/>
      <c r="AR304" s="67"/>
      <c r="AS304" s="68" t="s">
        <v>73</v>
      </c>
      <c r="AT304" s="68"/>
      <c r="AU304" s="63"/>
      <c r="AV304" s="68"/>
      <c r="AW304" s="23" t="s">
        <v>2016</v>
      </c>
    </row>
    <row r="305" spans="1:49" s="96" customFormat="1" ht="230.45" customHeight="1" x14ac:dyDescent="0.25">
      <c r="A305" s="69">
        <v>761</v>
      </c>
      <c r="B305" s="69">
        <v>6</v>
      </c>
      <c r="C305" s="42"/>
      <c r="D305" s="43"/>
      <c r="E305" s="115" t="s">
        <v>2043</v>
      </c>
      <c r="F305" s="115" t="s">
        <v>2044</v>
      </c>
      <c r="G305" s="115" t="s">
        <v>2045</v>
      </c>
      <c r="H305" s="72" t="s">
        <v>2046</v>
      </c>
      <c r="I305" s="127" t="s">
        <v>2034</v>
      </c>
      <c r="J305" s="230" t="s">
        <v>2047</v>
      </c>
      <c r="K305" s="230" t="s">
        <v>2047</v>
      </c>
      <c r="L305" s="231">
        <v>4</v>
      </c>
      <c r="M305" s="75">
        <v>41538</v>
      </c>
      <c r="N305" s="75">
        <v>42886</v>
      </c>
      <c r="O305" s="76" t="s">
        <v>2012</v>
      </c>
      <c r="P305" s="77" t="s">
        <v>2013</v>
      </c>
      <c r="Q305" s="91" t="s">
        <v>65</v>
      </c>
      <c r="R305" s="91" t="s">
        <v>65</v>
      </c>
      <c r="S305" s="91" t="s">
        <v>99</v>
      </c>
      <c r="T305" s="91" t="s">
        <v>65</v>
      </c>
      <c r="U305" s="78" t="s">
        <v>84</v>
      </c>
      <c r="V305" s="170">
        <v>2</v>
      </c>
      <c r="W305" s="80">
        <f t="shared" si="15"/>
        <v>0.5</v>
      </c>
      <c r="X305" s="58"/>
      <c r="Y305" s="57"/>
      <c r="Z305" s="58"/>
      <c r="AA305" s="57"/>
      <c r="AB305" s="58"/>
      <c r="AC305" s="57"/>
      <c r="AD305" s="81" t="s">
        <v>1869</v>
      </c>
      <c r="AE305" s="60">
        <f>IF(W305=100%,2,0)</f>
        <v>0</v>
      </c>
      <c r="AF305" s="60">
        <f>IF(N305&lt;$AG$8,0,1)</f>
        <v>1</v>
      </c>
      <c r="AG305" s="61" t="str">
        <f t="shared" si="13"/>
        <v>EN TERMINO</v>
      </c>
      <c r="AH305" s="61" t="str">
        <f t="shared" si="14"/>
        <v>EN TERMINO</v>
      </c>
      <c r="AI305" s="78" t="s">
        <v>84</v>
      </c>
      <c r="AJ305" s="80"/>
      <c r="AK305" s="82">
        <v>42185</v>
      </c>
      <c r="AL305" s="83" t="s">
        <v>155</v>
      </c>
      <c r="AM305" s="58"/>
      <c r="AN305" s="58"/>
      <c r="AO305" s="85" t="s">
        <v>72</v>
      </c>
      <c r="AP305" s="67"/>
      <c r="AQ305" s="67"/>
      <c r="AR305" s="67"/>
      <c r="AS305" s="87" t="s">
        <v>89</v>
      </c>
      <c r="AT305" s="88"/>
      <c r="AU305" s="83" t="s">
        <v>786</v>
      </c>
      <c r="AV305" s="83" t="s">
        <v>2048</v>
      </c>
      <c r="AW305" s="87" t="s">
        <v>2016</v>
      </c>
    </row>
    <row r="306" spans="1:49" s="23" customFormat="1" ht="129.6" hidden="1" customHeight="1" x14ac:dyDescent="0.25">
      <c r="A306" s="42">
        <v>762</v>
      </c>
      <c r="B306" s="42">
        <v>1</v>
      </c>
      <c r="C306" s="42"/>
      <c r="D306" s="43" t="s">
        <v>179</v>
      </c>
      <c r="E306" s="238" t="s">
        <v>2049</v>
      </c>
      <c r="F306" s="136" t="s">
        <v>2050</v>
      </c>
      <c r="G306" s="136" t="s">
        <v>2051</v>
      </c>
      <c r="H306" s="123" t="s">
        <v>2052</v>
      </c>
      <c r="I306" s="123" t="s">
        <v>2053</v>
      </c>
      <c r="J306" s="234" t="s">
        <v>2054</v>
      </c>
      <c r="K306" s="234" t="s">
        <v>2054</v>
      </c>
      <c r="L306" s="235">
        <v>7</v>
      </c>
      <c r="M306" s="49">
        <v>41516</v>
      </c>
      <c r="N306" s="49">
        <v>42551</v>
      </c>
      <c r="O306" s="50" t="s">
        <v>2055</v>
      </c>
      <c r="P306" s="51" t="s">
        <v>2056</v>
      </c>
      <c r="Q306" s="52" t="s">
        <v>65</v>
      </c>
      <c r="R306" s="52" t="s">
        <v>65</v>
      </c>
      <c r="S306" s="52" t="s">
        <v>99</v>
      </c>
      <c r="T306" s="52" t="s">
        <v>65</v>
      </c>
      <c r="U306" s="53" t="s">
        <v>164</v>
      </c>
      <c r="V306" s="221">
        <v>7</v>
      </c>
      <c r="W306" s="55">
        <f t="shared" si="15"/>
        <v>1</v>
      </c>
      <c r="X306" s="58"/>
      <c r="Y306" s="57"/>
      <c r="Z306" s="58"/>
      <c r="AA306" s="57"/>
      <c r="AB306" s="58"/>
      <c r="AC306" s="57"/>
      <c r="AD306" s="59" t="s">
        <v>1869</v>
      </c>
      <c r="AE306" s="60">
        <f>IF(W306=100%,2,0)</f>
        <v>2</v>
      </c>
      <c r="AF306" s="60">
        <f>IF(N306&lt;$AG$8,0,1)</f>
        <v>0</v>
      </c>
      <c r="AG306" s="61" t="str">
        <f t="shared" si="13"/>
        <v>CUMPLIDA</v>
      </c>
      <c r="AH306" s="61" t="str">
        <f t="shared" si="14"/>
        <v>CUMPLIDA</v>
      </c>
      <c r="AI306" s="53" t="s">
        <v>165</v>
      </c>
      <c r="AJ306" s="55" t="s">
        <v>69</v>
      </c>
      <c r="AK306" s="62">
        <v>42185</v>
      </c>
      <c r="AL306" s="63" t="s">
        <v>155</v>
      </c>
      <c r="AM306" s="64"/>
      <c r="AN306" s="65" t="s">
        <v>2057</v>
      </c>
      <c r="AO306" s="66" t="s">
        <v>72</v>
      </c>
      <c r="AP306" s="67"/>
      <c r="AQ306" s="67"/>
      <c r="AR306" s="67"/>
      <c r="AS306" s="68" t="s">
        <v>73</v>
      </c>
      <c r="AT306" s="68"/>
      <c r="AU306" s="94"/>
      <c r="AV306" s="95"/>
      <c r="AW306" s="23" t="s">
        <v>2016</v>
      </c>
    </row>
    <row r="307" spans="1:49" s="23" customFormat="1" ht="274.5" customHeight="1" x14ac:dyDescent="0.25">
      <c r="A307" s="69">
        <v>763</v>
      </c>
      <c r="B307" s="69">
        <v>2</v>
      </c>
      <c r="C307" s="42"/>
      <c r="D307" s="43"/>
      <c r="E307" s="208" t="s">
        <v>2058</v>
      </c>
      <c r="F307" s="208" t="s">
        <v>2059</v>
      </c>
      <c r="G307" s="169" t="s">
        <v>2060</v>
      </c>
      <c r="H307" s="72" t="s">
        <v>2024</v>
      </c>
      <c r="I307" s="127" t="s">
        <v>2025</v>
      </c>
      <c r="J307" s="230" t="s">
        <v>2061</v>
      </c>
      <c r="K307" s="230" t="s">
        <v>2062</v>
      </c>
      <c r="L307" s="231">
        <v>10</v>
      </c>
      <c r="M307" s="75">
        <v>41599</v>
      </c>
      <c r="N307" s="75">
        <v>42735</v>
      </c>
      <c r="O307" s="76" t="s">
        <v>2055</v>
      </c>
      <c r="P307" s="77" t="s">
        <v>2056</v>
      </c>
      <c r="Q307" s="77" t="s">
        <v>65</v>
      </c>
      <c r="R307" s="91" t="s">
        <v>1596</v>
      </c>
      <c r="S307" s="74" t="s">
        <v>82</v>
      </c>
      <c r="T307" s="77" t="s">
        <v>83</v>
      </c>
      <c r="U307" s="78" t="s">
        <v>84</v>
      </c>
      <c r="V307" s="170">
        <v>10</v>
      </c>
      <c r="W307" s="80">
        <f t="shared" si="15"/>
        <v>1</v>
      </c>
      <c r="X307" s="58"/>
      <c r="Y307" s="57"/>
      <c r="Z307" s="58"/>
      <c r="AA307" s="57"/>
      <c r="AB307" s="58"/>
      <c r="AC307" s="57"/>
      <c r="AD307" s="81" t="s">
        <v>1869</v>
      </c>
      <c r="AE307" s="60">
        <f>IF(W307=100%,2,0)</f>
        <v>2</v>
      </c>
      <c r="AF307" s="60">
        <f>IF(N307&lt;$AG$8,0,1)</f>
        <v>0</v>
      </c>
      <c r="AG307" s="61" t="str">
        <f t="shared" si="13"/>
        <v>CUMPLIDA</v>
      </c>
      <c r="AH307" s="61" t="str">
        <f t="shared" si="14"/>
        <v>CUMPLIDA</v>
      </c>
      <c r="AI307" s="78" t="s">
        <v>84</v>
      </c>
      <c r="AJ307" s="80"/>
      <c r="AK307" s="82">
        <v>42185</v>
      </c>
      <c r="AL307" s="83" t="s">
        <v>155</v>
      </c>
      <c r="AM307" s="58"/>
      <c r="AN307" s="84" t="s">
        <v>2028</v>
      </c>
      <c r="AO307" s="85" t="s">
        <v>72</v>
      </c>
      <c r="AP307" s="67"/>
      <c r="AQ307" s="67"/>
      <c r="AR307" s="67"/>
      <c r="AS307" s="87" t="s">
        <v>89</v>
      </c>
      <c r="AT307" s="88" t="s">
        <v>132</v>
      </c>
      <c r="AU307" s="83" t="s">
        <v>142</v>
      </c>
      <c r="AV307" s="83" t="s">
        <v>2029</v>
      </c>
      <c r="AW307" s="87" t="s">
        <v>2016</v>
      </c>
    </row>
    <row r="308" spans="1:49" s="96" customFormat="1" ht="100.9" hidden="1" customHeight="1" x14ac:dyDescent="0.25">
      <c r="A308" s="42">
        <v>764</v>
      </c>
      <c r="B308" s="42">
        <v>3</v>
      </c>
      <c r="C308" s="42"/>
      <c r="D308" s="43"/>
      <c r="E308" s="238" t="s">
        <v>2063</v>
      </c>
      <c r="F308" s="136" t="s">
        <v>2064</v>
      </c>
      <c r="G308" s="136" t="s">
        <v>2065</v>
      </c>
      <c r="H308" s="46" t="s">
        <v>2033</v>
      </c>
      <c r="I308" s="123" t="s">
        <v>2034</v>
      </c>
      <c r="J308" s="123" t="s">
        <v>2066</v>
      </c>
      <c r="K308" s="123" t="s">
        <v>2066</v>
      </c>
      <c r="L308" s="124">
        <v>4</v>
      </c>
      <c r="M308" s="49">
        <v>41507</v>
      </c>
      <c r="N308" s="49">
        <v>42124</v>
      </c>
      <c r="O308" s="50" t="s">
        <v>2055</v>
      </c>
      <c r="P308" s="51" t="s">
        <v>2056</v>
      </c>
      <c r="Q308" s="97" t="s">
        <v>65</v>
      </c>
      <c r="R308" s="97" t="s">
        <v>65</v>
      </c>
      <c r="S308" s="97" t="s">
        <v>99</v>
      </c>
      <c r="T308" s="52" t="s">
        <v>65</v>
      </c>
      <c r="U308" s="53" t="s">
        <v>67</v>
      </c>
      <c r="V308" s="221">
        <v>4</v>
      </c>
      <c r="W308" s="55">
        <f t="shared" si="15"/>
        <v>1</v>
      </c>
      <c r="X308" s="57"/>
      <c r="Y308" s="57"/>
      <c r="Z308" s="58"/>
      <c r="AA308" s="57"/>
      <c r="AB308" s="58"/>
      <c r="AC308" s="57"/>
      <c r="AD308" s="59" t="s">
        <v>1869</v>
      </c>
      <c r="AE308" s="60">
        <f>IF(W308=100%,2,0)</f>
        <v>2</v>
      </c>
      <c r="AF308" s="60">
        <f>IF(N308&lt;$AG$8,0,1)</f>
        <v>0</v>
      </c>
      <c r="AG308" s="61" t="str">
        <f t="shared" si="13"/>
        <v>CUMPLIDA</v>
      </c>
      <c r="AH308" s="61" t="str">
        <f t="shared" si="14"/>
        <v>CUMPLIDA</v>
      </c>
      <c r="AI308" s="53" t="s">
        <v>67</v>
      </c>
      <c r="AJ308" s="55" t="s">
        <v>109</v>
      </c>
      <c r="AK308" s="62">
        <v>42185</v>
      </c>
      <c r="AL308" s="63" t="s">
        <v>155</v>
      </c>
      <c r="AM308" s="64"/>
      <c r="AN308" s="64"/>
      <c r="AO308" s="66"/>
      <c r="AP308" s="67"/>
      <c r="AQ308" s="67"/>
      <c r="AR308" s="67"/>
      <c r="AS308" s="68" t="s">
        <v>73</v>
      </c>
      <c r="AT308" s="68"/>
      <c r="AU308" s="94"/>
      <c r="AV308" s="95"/>
      <c r="AW308" s="23" t="s">
        <v>2016</v>
      </c>
    </row>
    <row r="309" spans="1:49" s="23" customFormat="1" ht="172.9" hidden="1" customHeight="1" x14ac:dyDescent="0.25">
      <c r="A309" s="42">
        <v>765</v>
      </c>
      <c r="B309" s="42">
        <v>4</v>
      </c>
      <c r="C309" s="42"/>
      <c r="D309" s="43"/>
      <c r="E309" s="238" t="s">
        <v>2067</v>
      </c>
      <c r="F309" s="136" t="s">
        <v>2068</v>
      </c>
      <c r="G309" s="136" t="s">
        <v>2069</v>
      </c>
      <c r="H309" s="46" t="s">
        <v>2070</v>
      </c>
      <c r="I309" s="123" t="s">
        <v>2071</v>
      </c>
      <c r="J309" s="44" t="s">
        <v>2072</v>
      </c>
      <c r="K309" s="44" t="s">
        <v>2072</v>
      </c>
      <c r="L309" s="235">
        <v>7</v>
      </c>
      <c r="M309" s="49">
        <v>41671</v>
      </c>
      <c r="N309" s="49">
        <v>42735</v>
      </c>
      <c r="O309" s="50" t="s">
        <v>2055</v>
      </c>
      <c r="P309" s="51" t="s">
        <v>2056</v>
      </c>
      <c r="Q309" s="51" t="s">
        <v>65</v>
      </c>
      <c r="R309" s="52" t="s">
        <v>1596</v>
      </c>
      <c r="S309" s="48" t="s">
        <v>82</v>
      </c>
      <c r="T309" s="51" t="s">
        <v>83</v>
      </c>
      <c r="U309" s="53" t="s">
        <v>84</v>
      </c>
      <c r="V309" s="221">
        <v>6</v>
      </c>
      <c r="W309" s="55">
        <f t="shared" si="15"/>
        <v>0.8571428571428571</v>
      </c>
      <c r="X309" s="57"/>
      <c r="Y309" s="57"/>
      <c r="Z309" s="58"/>
      <c r="AA309" s="57"/>
      <c r="AB309" s="58"/>
      <c r="AC309" s="57"/>
      <c r="AD309" s="59" t="s">
        <v>1869</v>
      </c>
      <c r="AE309" s="60">
        <f>IF(W309=100%,2,0)</f>
        <v>0</v>
      </c>
      <c r="AF309" s="60">
        <f>IF(N309&lt;$AG$8,0,1)</f>
        <v>0</v>
      </c>
      <c r="AG309" s="61" t="str">
        <f t="shared" si="13"/>
        <v>VENCIDA</v>
      </c>
      <c r="AH309" s="61" t="str">
        <f t="shared" si="14"/>
        <v>VENCIDA</v>
      </c>
      <c r="AI309" s="53" t="s">
        <v>84</v>
      </c>
      <c r="AJ309" s="55" t="s">
        <v>69</v>
      </c>
      <c r="AK309" s="62">
        <v>42185</v>
      </c>
      <c r="AL309" s="63" t="s">
        <v>70</v>
      </c>
      <c r="AM309" s="64"/>
      <c r="AN309" s="65" t="s">
        <v>2028</v>
      </c>
      <c r="AO309" s="66" t="s">
        <v>72</v>
      </c>
      <c r="AP309" s="67"/>
      <c r="AQ309" s="67"/>
      <c r="AR309" s="67"/>
      <c r="AS309" s="68" t="s">
        <v>73</v>
      </c>
      <c r="AT309" s="68"/>
      <c r="AU309" s="63"/>
      <c r="AV309" s="68"/>
      <c r="AW309" s="23" t="s">
        <v>2016</v>
      </c>
    </row>
    <row r="310" spans="1:49" s="23" customFormat="1" ht="115.15" hidden="1" customHeight="1" x14ac:dyDescent="0.25">
      <c r="A310" s="42">
        <v>767</v>
      </c>
      <c r="B310" s="42">
        <v>6</v>
      </c>
      <c r="C310" s="42"/>
      <c r="D310" s="43"/>
      <c r="E310" s="238" t="s">
        <v>2073</v>
      </c>
      <c r="F310" s="136" t="s">
        <v>2074</v>
      </c>
      <c r="G310" s="136" t="s">
        <v>2075</v>
      </c>
      <c r="H310" s="46" t="s">
        <v>2046</v>
      </c>
      <c r="I310" s="123" t="s">
        <v>2034</v>
      </c>
      <c r="J310" s="234" t="s">
        <v>2047</v>
      </c>
      <c r="K310" s="234" t="s">
        <v>2047</v>
      </c>
      <c r="L310" s="235">
        <v>4</v>
      </c>
      <c r="M310" s="49">
        <v>41516</v>
      </c>
      <c r="N310" s="49">
        <v>42886</v>
      </c>
      <c r="O310" s="50" t="s">
        <v>2055</v>
      </c>
      <c r="P310" s="51" t="s">
        <v>2056</v>
      </c>
      <c r="Q310" s="97" t="s">
        <v>65</v>
      </c>
      <c r="R310" s="97" t="s">
        <v>65</v>
      </c>
      <c r="S310" s="97" t="s">
        <v>99</v>
      </c>
      <c r="T310" s="52" t="s">
        <v>65</v>
      </c>
      <c r="U310" s="53" t="s">
        <v>84</v>
      </c>
      <c r="V310" s="221">
        <v>2</v>
      </c>
      <c r="W310" s="55">
        <f t="shared" si="15"/>
        <v>0.5</v>
      </c>
      <c r="X310" s="57"/>
      <c r="Y310" s="57"/>
      <c r="Z310" s="58"/>
      <c r="AA310" s="57"/>
      <c r="AB310" s="58"/>
      <c r="AC310" s="57"/>
      <c r="AD310" s="59" t="s">
        <v>1869</v>
      </c>
      <c r="AE310" s="60">
        <f>IF(W310=100%,2,0)</f>
        <v>0</v>
      </c>
      <c r="AF310" s="60">
        <f>IF(N310&lt;$AG$8,0,1)</f>
        <v>1</v>
      </c>
      <c r="AG310" s="61" t="str">
        <f t="shared" si="13"/>
        <v>EN TERMINO</v>
      </c>
      <c r="AH310" s="61" t="str">
        <f t="shared" si="14"/>
        <v>EN TERMINO</v>
      </c>
      <c r="AI310" s="53" t="s">
        <v>84</v>
      </c>
      <c r="AJ310" s="55" t="s">
        <v>69</v>
      </c>
      <c r="AK310" s="62">
        <v>42185</v>
      </c>
      <c r="AL310" s="63" t="s">
        <v>70</v>
      </c>
      <c r="AM310" s="64"/>
      <c r="AN310" s="65" t="s">
        <v>2076</v>
      </c>
      <c r="AO310" s="66" t="s">
        <v>72</v>
      </c>
      <c r="AP310" s="67"/>
      <c r="AQ310" s="67"/>
      <c r="AR310" s="67"/>
      <c r="AS310" s="68" t="s">
        <v>73</v>
      </c>
      <c r="AT310" s="68"/>
      <c r="AU310" s="63"/>
      <c r="AV310" s="68"/>
      <c r="AW310" s="23" t="s">
        <v>2016</v>
      </c>
    </row>
    <row r="311" spans="1:49" s="96" customFormat="1" ht="72" hidden="1" customHeight="1" x14ac:dyDescent="0.25">
      <c r="A311" s="42">
        <v>769</v>
      </c>
      <c r="B311" s="42">
        <v>8</v>
      </c>
      <c r="C311" s="42"/>
      <c r="D311" s="43"/>
      <c r="E311" s="238" t="s">
        <v>2077</v>
      </c>
      <c r="F311" s="238" t="s">
        <v>2078</v>
      </c>
      <c r="G311" s="238" t="s">
        <v>2079</v>
      </c>
      <c r="H311" s="159" t="s">
        <v>2080</v>
      </c>
      <c r="I311" s="239" t="s">
        <v>2081</v>
      </c>
      <c r="J311" s="123" t="s">
        <v>2082</v>
      </c>
      <c r="K311" s="123" t="s">
        <v>2082</v>
      </c>
      <c r="L311" s="235">
        <v>3</v>
      </c>
      <c r="M311" s="49">
        <v>41640</v>
      </c>
      <c r="N311" s="49">
        <v>42094</v>
      </c>
      <c r="O311" s="50" t="s">
        <v>2055</v>
      </c>
      <c r="P311" s="51" t="s">
        <v>2056</v>
      </c>
      <c r="Q311" s="97" t="s">
        <v>65</v>
      </c>
      <c r="R311" s="97" t="s">
        <v>65</v>
      </c>
      <c r="S311" s="97" t="s">
        <v>99</v>
      </c>
      <c r="T311" s="52" t="s">
        <v>65</v>
      </c>
      <c r="U311" s="53" t="s">
        <v>84</v>
      </c>
      <c r="V311" s="221">
        <v>3</v>
      </c>
      <c r="W311" s="55">
        <f t="shared" si="15"/>
        <v>1</v>
      </c>
      <c r="X311" s="57"/>
      <c r="Y311" s="57"/>
      <c r="Z311" s="58"/>
      <c r="AA311" s="57"/>
      <c r="AB311" s="58"/>
      <c r="AC311" s="57"/>
      <c r="AD311" s="59" t="s">
        <v>1869</v>
      </c>
      <c r="AE311" s="60">
        <f>IF(W311=100%,2,0)</f>
        <v>2</v>
      </c>
      <c r="AF311" s="60">
        <f>IF(N311&lt;$AG$8,0,1)</f>
        <v>0</v>
      </c>
      <c r="AG311" s="61" t="str">
        <f t="shared" si="13"/>
        <v>CUMPLIDA</v>
      </c>
      <c r="AH311" s="61" t="str">
        <f t="shared" si="14"/>
        <v>CUMPLIDA</v>
      </c>
      <c r="AI311" s="53" t="s">
        <v>84</v>
      </c>
      <c r="AJ311" s="55" t="s">
        <v>69</v>
      </c>
      <c r="AK311" s="62">
        <v>42185</v>
      </c>
      <c r="AL311" s="63" t="s">
        <v>155</v>
      </c>
      <c r="AM311" s="64"/>
      <c r="AN311" s="64"/>
      <c r="AO311" s="66" t="s">
        <v>72</v>
      </c>
      <c r="AP311" s="67"/>
      <c r="AQ311" s="67"/>
      <c r="AR311" s="67"/>
      <c r="AS311" s="68" t="s">
        <v>73</v>
      </c>
      <c r="AT311" s="68"/>
      <c r="AU311" s="63"/>
      <c r="AV311" s="68"/>
      <c r="AW311" s="23" t="s">
        <v>2016</v>
      </c>
    </row>
    <row r="312" spans="1:49" s="96" customFormat="1" ht="72" hidden="1" customHeight="1" x14ac:dyDescent="0.25">
      <c r="A312" s="42">
        <v>770</v>
      </c>
      <c r="B312" s="42">
        <v>9</v>
      </c>
      <c r="C312" s="42"/>
      <c r="D312" s="43"/>
      <c r="E312" s="238" t="s">
        <v>2083</v>
      </c>
      <c r="F312" s="136" t="s">
        <v>2084</v>
      </c>
      <c r="G312" s="136" t="s">
        <v>2085</v>
      </c>
      <c r="H312" s="46" t="s">
        <v>2086</v>
      </c>
      <c r="I312" s="123"/>
      <c r="J312" s="240" t="s">
        <v>2087</v>
      </c>
      <c r="K312" s="240" t="s">
        <v>2088</v>
      </c>
      <c r="L312" s="235">
        <v>5</v>
      </c>
      <c r="M312" s="49">
        <v>41415</v>
      </c>
      <c r="N312" s="49">
        <v>41759</v>
      </c>
      <c r="O312" s="50" t="s">
        <v>2055</v>
      </c>
      <c r="P312" s="51" t="s">
        <v>2056</v>
      </c>
      <c r="Q312" s="51" t="s">
        <v>65</v>
      </c>
      <c r="R312" s="52" t="s">
        <v>1579</v>
      </c>
      <c r="S312" s="48" t="s">
        <v>173</v>
      </c>
      <c r="T312" s="51" t="s">
        <v>83</v>
      </c>
      <c r="U312" s="53" t="s">
        <v>67</v>
      </c>
      <c r="V312" s="221">
        <v>5</v>
      </c>
      <c r="W312" s="55">
        <f t="shared" si="15"/>
        <v>1</v>
      </c>
      <c r="X312" s="57"/>
      <c r="Y312" s="57"/>
      <c r="Z312" s="58"/>
      <c r="AA312" s="57"/>
      <c r="AB312" s="58"/>
      <c r="AC312" s="57"/>
      <c r="AD312" s="59" t="s">
        <v>1869</v>
      </c>
      <c r="AE312" s="60">
        <f>IF(W312=100%,2,0)</f>
        <v>2</v>
      </c>
      <c r="AF312" s="60">
        <f>IF(N312&lt;$AG$8,0,1)</f>
        <v>0</v>
      </c>
      <c r="AG312" s="61" t="str">
        <f t="shared" si="13"/>
        <v>CUMPLIDA</v>
      </c>
      <c r="AH312" s="61" t="str">
        <f t="shared" si="14"/>
        <v>CUMPLIDA</v>
      </c>
      <c r="AI312" s="53" t="s">
        <v>67</v>
      </c>
      <c r="AJ312" s="55" t="s">
        <v>109</v>
      </c>
      <c r="AK312" s="62">
        <v>42004</v>
      </c>
      <c r="AL312" s="63" t="s">
        <v>118</v>
      </c>
      <c r="AM312" s="64"/>
      <c r="AN312" s="64"/>
      <c r="AO312" s="66"/>
      <c r="AP312" s="67"/>
      <c r="AQ312" s="67"/>
      <c r="AR312" s="67"/>
      <c r="AS312" s="68" t="s">
        <v>73</v>
      </c>
      <c r="AT312" s="68"/>
      <c r="AU312" s="63"/>
      <c r="AV312" s="68"/>
      <c r="AW312" s="23" t="s">
        <v>2016</v>
      </c>
    </row>
    <row r="313" spans="1:49" s="23" customFormat="1" ht="227.25" customHeight="1" x14ac:dyDescent="0.25">
      <c r="A313" s="69">
        <v>773</v>
      </c>
      <c r="B313" s="69">
        <v>3</v>
      </c>
      <c r="C313" s="42"/>
      <c r="D313" s="43"/>
      <c r="E313" s="115" t="s">
        <v>2089</v>
      </c>
      <c r="F313" s="115" t="s">
        <v>2090</v>
      </c>
      <c r="G313" s="71"/>
      <c r="H313" s="72" t="s">
        <v>2091</v>
      </c>
      <c r="I313" s="241" t="s">
        <v>2092</v>
      </c>
      <c r="J313" s="127" t="s">
        <v>2093</v>
      </c>
      <c r="K313" s="127" t="s">
        <v>2093</v>
      </c>
      <c r="L313" s="74">
        <v>3</v>
      </c>
      <c r="M313" s="75">
        <v>41456</v>
      </c>
      <c r="N313" s="75">
        <v>42735</v>
      </c>
      <c r="O313" s="76" t="s">
        <v>2094</v>
      </c>
      <c r="P313" s="77" t="s">
        <v>2095</v>
      </c>
      <c r="Q313" s="134" t="s">
        <v>266</v>
      </c>
      <c r="R313" s="134" t="s">
        <v>266</v>
      </c>
      <c r="S313" s="134" t="s">
        <v>379</v>
      </c>
      <c r="T313" s="91" t="s">
        <v>266</v>
      </c>
      <c r="U313" s="78" t="s">
        <v>67</v>
      </c>
      <c r="V313" s="170">
        <v>3</v>
      </c>
      <c r="W313" s="80">
        <f t="shared" si="15"/>
        <v>1</v>
      </c>
      <c r="X313" s="57"/>
      <c r="Y313" s="57"/>
      <c r="Z313" s="58"/>
      <c r="AA313" s="57"/>
      <c r="AB313" s="58"/>
      <c r="AC313" s="57"/>
      <c r="AD313" s="81" t="s">
        <v>68</v>
      </c>
      <c r="AE313" s="60">
        <f>IF(W313=100%,2,0)</f>
        <v>2</v>
      </c>
      <c r="AF313" s="60">
        <f>IF(N313&lt;$AG$8,0,1)</f>
        <v>0</v>
      </c>
      <c r="AG313" s="61" t="str">
        <f t="shared" si="13"/>
        <v>CUMPLIDA</v>
      </c>
      <c r="AH313" s="61" t="str">
        <f t="shared" si="14"/>
        <v>CUMPLIDA</v>
      </c>
      <c r="AI313" s="78" t="s">
        <v>67</v>
      </c>
      <c r="AJ313" s="80"/>
      <c r="AK313" s="82">
        <v>42185</v>
      </c>
      <c r="AL313" s="83" t="s">
        <v>155</v>
      </c>
      <c r="AM313" s="58"/>
      <c r="AN313" s="84" t="s">
        <v>2096</v>
      </c>
      <c r="AO313" s="85" t="s">
        <v>72</v>
      </c>
      <c r="AP313" s="67"/>
      <c r="AQ313" s="67"/>
      <c r="AR313" s="67"/>
      <c r="AS313" s="87" t="s">
        <v>89</v>
      </c>
      <c r="AT313" s="88" t="s">
        <v>90</v>
      </c>
      <c r="AU313" s="83" t="s">
        <v>177</v>
      </c>
      <c r="AV313" s="83" t="s">
        <v>952</v>
      </c>
      <c r="AW313" s="87"/>
    </row>
    <row r="314" spans="1:49" s="23" customFormat="1" ht="272.25" customHeight="1" x14ac:dyDescent="0.25">
      <c r="A314" s="69">
        <v>777</v>
      </c>
      <c r="B314" s="69">
        <v>7</v>
      </c>
      <c r="C314" s="42"/>
      <c r="D314" s="43"/>
      <c r="E314" s="115" t="s">
        <v>2097</v>
      </c>
      <c r="F314" s="113" t="s">
        <v>2098</v>
      </c>
      <c r="G314" s="113"/>
      <c r="H314" s="113" t="s">
        <v>2099</v>
      </c>
      <c r="I314" s="113" t="s">
        <v>2100</v>
      </c>
      <c r="J314" s="113" t="s">
        <v>2101</v>
      </c>
      <c r="K314" s="113" t="s">
        <v>2102</v>
      </c>
      <c r="L314" s="133">
        <v>7</v>
      </c>
      <c r="M314" s="75">
        <v>41518</v>
      </c>
      <c r="N314" s="75">
        <v>42825</v>
      </c>
      <c r="O314" s="76" t="s">
        <v>184</v>
      </c>
      <c r="P314" s="77" t="s">
        <v>185</v>
      </c>
      <c r="Q314" s="77" t="s">
        <v>152</v>
      </c>
      <c r="R314" s="77" t="s">
        <v>2103</v>
      </c>
      <c r="S314" s="77" t="s">
        <v>339</v>
      </c>
      <c r="T314" s="77" t="s">
        <v>83</v>
      </c>
      <c r="U314" s="78" t="s">
        <v>164</v>
      </c>
      <c r="V314" s="170">
        <v>4</v>
      </c>
      <c r="W314" s="80">
        <f t="shared" si="15"/>
        <v>0.5714285714285714</v>
      </c>
      <c r="X314" s="57"/>
      <c r="Y314" s="57"/>
      <c r="Z314" s="58"/>
      <c r="AA314" s="57"/>
      <c r="AB314" s="58"/>
      <c r="AC314" s="57"/>
      <c r="AD314" s="81" t="s">
        <v>68</v>
      </c>
      <c r="AE314" s="60">
        <f>IF(W314=100%,2,0)</f>
        <v>0</v>
      </c>
      <c r="AF314" s="60">
        <f>IF(N314&lt;$AG$8,0,1)</f>
        <v>1</v>
      </c>
      <c r="AG314" s="61" t="str">
        <f t="shared" si="13"/>
        <v>EN TERMINO</v>
      </c>
      <c r="AH314" s="61" t="str">
        <f t="shared" si="14"/>
        <v>EN TERMINO</v>
      </c>
      <c r="AI314" s="78" t="s">
        <v>165</v>
      </c>
      <c r="AJ314" s="80"/>
      <c r="AK314" s="82">
        <v>42004</v>
      </c>
      <c r="AL314" s="83" t="s">
        <v>118</v>
      </c>
      <c r="AM314" s="85"/>
      <c r="AN314" s="84" t="s">
        <v>2104</v>
      </c>
      <c r="AO314" s="85" t="s">
        <v>72</v>
      </c>
      <c r="AP314" s="86" t="s">
        <v>2105</v>
      </c>
      <c r="AQ314" s="67" t="s">
        <v>102</v>
      </c>
      <c r="AR314" s="86" t="s">
        <v>88</v>
      </c>
      <c r="AS314" s="87" t="s">
        <v>89</v>
      </c>
      <c r="AT314" s="88" t="s">
        <v>90</v>
      </c>
      <c r="AU314" s="83" t="s">
        <v>91</v>
      </c>
      <c r="AV314" s="83" t="s">
        <v>91</v>
      </c>
      <c r="AW314" s="87" t="s">
        <v>74</v>
      </c>
    </row>
    <row r="315" spans="1:49" s="23" customFormat="1" ht="172.9" customHeight="1" x14ac:dyDescent="0.25">
      <c r="A315" s="69">
        <v>778</v>
      </c>
      <c r="B315" s="69">
        <v>8</v>
      </c>
      <c r="C315" s="42"/>
      <c r="D315" s="43"/>
      <c r="E315" s="115" t="s">
        <v>2106</v>
      </c>
      <c r="F315" s="113" t="s">
        <v>2107</v>
      </c>
      <c r="G315" s="113"/>
      <c r="H315" s="113" t="s">
        <v>2099</v>
      </c>
      <c r="I315" s="113" t="s">
        <v>2100</v>
      </c>
      <c r="J315" s="242" t="s">
        <v>2108</v>
      </c>
      <c r="K315" s="242" t="s">
        <v>2108</v>
      </c>
      <c r="L315" s="133">
        <v>8</v>
      </c>
      <c r="M315" s="75">
        <v>41456</v>
      </c>
      <c r="N315" s="75">
        <v>42825</v>
      </c>
      <c r="O315" s="76" t="s">
        <v>184</v>
      </c>
      <c r="P315" s="77" t="s">
        <v>185</v>
      </c>
      <c r="Q315" s="77" t="s">
        <v>152</v>
      </c>
      <c r="R315" s="77" t="s">
        <v>2103</v>
      </c>
      <c r="S315" s="77" t="s">
        <v>339</v>
      </c>
      <c r="T315" s="77" t="s">
        <v>83</v>
      </c>
      <c r="U315" s="78" t="s">
        <v>164</v>
      </c>
      <c r="V315" s="232">
        <v>6</v>
      </c>
      <c r="W315" s="80">
        <f t="shared" si="15"/>
        <v>0.75</v>
      </c>
      <c r="X315" s="57"/>
      <c r="Y315" s="57"/>
      <c r="Z315" s="58"/>
      <c r="AA315" s="57"/>
      <c r="AB315" s="58"/>
      <c r="AC315" s="57"/>
      <c r="AD315" s="81" t="s">
        <v>68</v>
      </c>
      <c r="AE315" s="60">
        <f>IF(W315=100%,2,0)</f>
        <v>0</v>
      </c>
      <c r="AF315" s="60">
        <f>IF(N315&lt;$AG$8,0,1)</f>
        <v>1</v>
      </c>
      <c r="AG315" s="61" t="str">
        <f t="shared" si="13"/>
        <v>EN TERMINO</v>
      </c>
      <c r="AH315" s="61" t="str">
        <f t="shared" si="14"/>
        <v>EN TERMINO</v>
      </c>
      <c r="AI315" s="78" t="s">
        <v>165</v>
      </c>
      <c r="AJ315" s="80"/>
      <c r="AK315" s="82">
        <v>42004</v>
      </c>
      <c r="AL315" s="83" t="s">
        <v>118</v>
      </c>
      <c r="AM315" s="85"/>
      <c r="AN315" s="84" t="s">
        <v>2104</v>
      </c>
      <c r="AO315" s="85" t="s">
        <v>72</v>
      </c>
      <c r="AP315" s="86" t="s">
        <v>2109</v>
      </c>
      <c r="AQ315" s="67" t="s">
        <v>207</v>
      </c>
      <c r="AR315" s="86" t="s">
        <v>208</v>
      </c>
      <c r="AS315" s="87" t="s">
        <v>89</v>
      </c>
      <c r="AT315" s="88" t="s">
        <v>90</v>
      </c>
      <c r="AU315" s="83" t="s">
        <v>91</v>
      </c>
      <c r="AV315" s="83" t="s">
        <v>91</v>
      </c>
      <c r="AW315" s="87" t="s">
        <v>74</v>
      </c>
    </row>
    <row r="316" spans="1:49" s="23" customFormat="1" ht="244.9" customHeight="1" x14ac:dyDescent="0.25">
      <c r="A316" s="69">
        <v>779</v>
      </c>
      <c r="B316" s="69">
        <v>9</v>
      </c>
      <c r="C316" s="42"/>
      <c r="D316" s="43"/>
      <c r="E316" s="115" t="s">
        <v>2110</v>
      </c>
      <c r="F316" s="113" t="s">
        <v>2111</v>
      </c>
      <c r="G316" s="113"/>
      <c r="H316" s="113" t="s">
        <v>2112</v>
      </c>
      <c r="I316" s="113" t="s">
        <v>2100</v>
      </c>
      <c r="J316" s="242" t="s">
        <v>2113</v>
      </c>
      <c r="K316" s="242" t="s">
        <v>2113</v>
      </c>
      <c r="L316" s="133">
        <v>7</v>
      </c>
      <c r="M316" s="75">
        <v>41548</v>
      </c>
      <c r="N316" s="75">
        <v>42825</v>
      </c>
      <c r="O316" s="76" t="s">
        <v>184</v>
      </c>
      <c r="P316" s="77" t="s">
        <v>185</v>
      </c>
      <c r="Q316" s="77" t="s">
        <v>152</v>
      </c>
      <c r="R316" s="77" t="s">
        <v>2103</v>
      </c>
      <c r="S316" s="77" t="s">
        <v>339</v>
      </c>
      <c r="T316" s="77" t="s">
        <v>83</v>
      </c>
      <c r="U316" s="78" t="s">
        <v>67</v>
      </c>
      <c r="V316" s="232">
        <v>5</v>
      </c>
      <c r="W316" s="80">
        <f t="shared" si="15"/>
        <v>0.7142857142857143</v>
      </c>
      <c r="X316" s="57"/>
      <c r="Y316" s="57"/>
      <c r="Z316" s="58"/>
      <c r="AA316" s="57"/>
      <c r="AB316" s="58"/>
      <c r="AC316" s="57"/>
      <c r="AD316" s="81" t="s">
        <v>68</v>
      </c>
      <c r="AE316" s="60">
        <f>IF(W316=100%,2,0)</f>
        <v>0</v>
      </c>
      <c r="AF316" s="60">
        <f>IF(N316&lt;$AG$8,0,1)</f>
        <v>1</v>
      </c>
      <c r="AG316" s="61" t="str">
        <f t="shared" si="13"/>
        <v>EN TERMINO</v>
      </c>
      <c r="AH316" s="61" t="str">
        <f t="shared" si="14"/>
        <v>EN TERMINO</v>
      </c>
      <c r="AI316" s="78" t="s">
        <v>67</v>
      </c>
      <c r="AJ316" s="80"/>
      <c r="AK316" s="82">
        <v>42004</v>
      </c>
      <c r="AL316" s="83" t="s">
        <v>118</v>
      </c>
      <c r="AM316" s="85"/>
      <c r="AN316" s="84" t="s">
        <v>2104</v>
      </c>
      <c r="AO316" s="85" t="s">
        <v>72</v>
      </c>
      <c r="AP316" s="86" t="s">
        <v>2114</v>
      </c>
      <c r="AQ316" s="67" t="s">
        <v>102</v>
      </c>
      <c r="AR316" s="86" t="s">
        <v>88</v>
      </c>
      <c r="AS316" s="87" t="s">
        <v>89</v>
      </c>
      <c r="AT316" s="88" t="s">
        <v>90</v>
      </c>
      <c r="AU316" s="83" t="s">
        <v>91</v>
      </c>
      <c r="AV316" s="83" t="s">
        <v>91</v>
      </c>
      <c r="AW316" s="87" t="s">
        <v>74</v>
      </c>
    </row>
    <row r="317" spans="1:49" s="96" customFormat="1" ht="129.6" hidden="1" customHeight="1" x14ac:dyDescent="0.25">
      <c r="A317" s="42">
        <v>780</v>
      </c>
      <c r="B317" s="42">
        <v>10</v>
      </c>
      <c r="C317" s="42"/>
      <c r="D317" s="43"/>
      <c r="E317" s="122" t="s">
        <v>2115</v>
      </c>
      <c r="F317" s="122" t="s">
        <v>2116</v>
      </c>
      <c r="G317" s="45"/>
      <c r="H317" s="46" t="s">
        <v>2117</v>
      </c>
      <c r="I317" s="46" t="s">
        <v>2118</v>
      </c>
      <c r="J317" s="47" t="s">
        <v>2119</v>
      </c>
      <c r="K317" s="47" t="s">
        <v>2119</v>
      </c>
      <c r="L317" s="48">
        <v>5</v>
      </c>
      <c r="M317" s="49">
        <v>41640</v>
      </c>
      <c r="N317" s="49">
        <v>42185</v>
      </c>
      <c r="O317" s="50" t="s">
        <v>184</v>
      </c>
      <c r="P317" s="51" t="s">
        <v>185</v>
      </c>
      <c r="Q317" s="97" t="s">
        <v>152</v>
      </c>
      <c r="R317" s="97" t="s">
        <v>152</v>
      </c>
      <c r="S317" s="97" t="s">
        <v>417</v>
      </c>
      <c r="T317" s="97" t="s">
        <v>152</v>
      </c>
      <c r="U317" s="53" t="s">
        <v>84</v>
      </c>
      <c r="V317" s="221">
        <v>5</v>
      </c>
      <c r="W317" s="55">
        <f t="shared" si="15"/>
        <v>1</v>
      </c>
      <c r="X317" s="57" t="s">
        <v>295</v>
      </c>
      <c r="Y317" s="57" t="s">
        <v>102</v>
      </c>
      <c r="Z317" s="85" t="s">
        <v>2120</v>
      </c>
      <c r="AA317" s="57" t="s">
        <v>2121</v>
      </c>
      <c r="AB317" s="85"/>
      <c r="AC317" s="57"/>
      <c r="AD317" s="59" t="s">
        <v>68</v>
      </c>
      <c r="AE317" s="60">
        <f>IF(W317=100%,2,0)</f>
        <v>2</v>
      </c>
      <c r="AF317" s="60">
        <f>IF(N317&lt;$AG$8,0,1)</f>
        <v>0</v>
      </c>
      <c r="AG317" s="61" t="str">
        <f t="shared" si="13"/>
        <v>CUMPLIDA</v>
      </c>
      <c r="AH317" s="61" t="str">
        <f t="shared" si="14"/>
        <v>CUMPLIDA</v>
      </c>
      <c r="AI317" s="53" t="s">
        <v>84</v>
      </c>
      <c r="AJ317" s="55" t="s">
        <v>109</v>
      </c>
      <c r="AK317" s="62">
        <v>42185</v>
      </c>
      <c r="AL317" s="63" t="s">
        <v>70</v>
      </c>
      <c r="AM317" s="64"/>
      <c r="AN317" s="64"/>
      <c r="AO317" s="66"/>
      <c r="AP317" s="67"/>
      <c r="AQ317" s="67"/>
      <c r="AR317" s="67"/>
      <c r="AS317" s="68" t="s">
        <v>73</v>
      </c>
      <c r="AT317" s="68"/>
      <c r="AU317" s="94"/>
      <c r="AV317" s="95"/>
      <c r="AW317" s="23" t="s">
        <v>74</v>
      </c>
    </row>
    <row r="318" spans="1:49" s="96" customFormat="1" ht="129.6" hidden="1" customHeight="1" x14ac:dyDescent="0.25">
      <c r="A318" s="42">
        <v>781</v>
      </c>
      <c r="B318" s="42">
        <v>11</v>
      </c>
      <c r="C318" s="42"/>
      <c r="D318" s="43"/>
      <c r="E318" s="122" t="s">
        <v>2122</v>
      </c>
      <c r="F318" s="122" t="s">
        <v>2123</v>
      </c>
      <c r="G318" s="45" t="s">
        <v>2124</v>
      </c>
      <c r="H318" s="46" t="s">
        <v>2125</v>
      </c>
      <c r="I318" s="46" t="s">
        <v>2126</v>
      </c>
      <c r="J318" s="46" t="s">
        <v>2127</v>
      </c>
      <c r="K318" s="46" t="s">
        <v>2128</v>
      </c>
      <c r="L318" s="48">
        <v>6</v>
      </c>
      <c r="M318" s="49">
        <v>41640</v>
      </c>
      <c r="N318" s="49">
        <v>42185</v>
      </c>
      <c r="O318" s="50" t="s">
        <v>184</v>
      </c>
      <c r="P318" s="51" t="s">
        <v>185</v>
      </c>
      <c r="Q318" s="51" t="s">
        <v>152</v>
      </c>
      <c r="R318" s="51" t="s">
        <v>2103</v>
      </c>
      <c r="S318" s="51" t="s">
        <v>154</v>
      </c>
      <c r="T318" s="51" t="s">
        <v>83</v>
      </c>
      <c r="U318" s="53" t="s">
        <v>67</v>
      </c>
      <c r="V318" s="221">
        <v>6</v>
      </c>
      <c r="W318" s="55">
        <f t="shared" si="15"/>
        <v>1</v>
      </c>
      <c r="X318" s="57"/>
      <c r="Y318" s="57"/>
      <c r="Z318" s="58"/>
      <c r="AA318" s="57"/>
      <c r="AB318" s="58"/>
      <c r="AC318" s="57"/>
      <c r="AD318" s="59" t="s">
        <v>68</v>
      </c>
      <c r="AE318" s="60">
        <f>IF(W318=100%,2,0)</f>
        <v>2</v>
      </c>
      <c r="AF318" s="60">
        <f>IF(N318&lt;$AG$8,0,1)</f>
        <v>0</v>
      </c>
      <c r="AG318" s="61" t="str">
        <f t="shared" si="13"/>
        <v>CUMPLIDA</v>
      </c>
      <c r="AH318" s="61" t="str">
        <f t="shared" si="14"/>
        <v>CUMPLIDA</v>
      </c>
      <c r="AI318" s="53" t="s">
        <v>67</v>
      </c>
      <c r="AJ318" s="55" t="s">
        <v>109</v>
      </c>
      <c r="AK318" s="62">
        <v>42185</v>
      </c>
      <c r="AL318" s="63" t="s">
        <v>70</v>
      </c>
      <c r="AM318" s="64"/>
      <c r="AN318" s="64"/>
      <c r="AO318" s="66"/>
      <c r="AP318" s="67"/>
      <c r="AQ318" s="67"/>
      <c r="AR318" s="67"/>
      <c r="AS318" s="68" t="s">
        <v>73</v>
      </c>
      <c r="AT318" s="68"/>
      <c r="AU318" s="63"/>
      <c r="AV318" s="68"/>
      <c r="AW318" s="23" t="s">
        <v>74</v>
      </c>
    </row>
    <row r="319" spans="1:49" s="96" customFormat="1" ht="129.6" hidden="1" customHeight="1" x14ac:dyDescent="0.25">
      <c r="A319" s="42">
        <v>782</v>
      </c>
      <c r="B319" s="42">
        <v>12</v>
      </c>
      <c r="C319" s="42"/>
      <c r="D319" s="43"/>
      <c r="E319" s="122" t="s">
        <v>2129</v>
      </c>
      <c r="F319" s="122" t="s">
        <v>2130</v>
      </c>
      <c r="G319" s="45"/>
      <c r="H319" s="46" t="s">
        <v>865</v>
      </c>
      <c r="I319" s="46" t="s">
        <v>866</v>
      </c>
      <c r="J319" s="46" t="s">
        <v>2131</v>
      </c>
      <c r="K319" s="46" t="s">
        <v>2131</v>
      </c>
      <c r="L319" s="48">
        <v>6</v>
      </c>
      <c r="M319" s="49">
        <v>41640</v>
      </c>
      <c r="N319" s="49">
        <v>42185</v>
      </c>
      <c r="O319" s="50" t="s">
        <v>184</v>
      </c>
      <c r="P319" s="51" t="s">
        <v>185</v>
      </c>
      <c r="Q319" s="97" t="s">
        <v>152</v>
      </c>
      <c r="R319" s="97" t="s">
        <v>152</v>
      </c>
      <c r="S319" s="97" t="s">
        <v>417</v>
      </c>
      <c r="T319" s="97" t="s">
        <v>152</v>
      </c>
      <c r="U319" s="53" t="s">
        <v>84</v>
      </c>
      <c r="V319" s="221">
        <v>6</v>
      </c>
      <c r="W319" s="55">
        <f t="shared" si="15"/>
        <v>1</v>
      </c>
      <c r="X319" s="57"/>
      <c r="Y319" s="57"/>
      <c r="Z319" s="58"/>
      <c r="AA319" s="57"/>
      <c r="AB319" s="58"/>
      <c r="AC319" s="57"/>
      <c r="AD319" s="59" t="s">
        <v>68</v>
      </c>
      <c r="AE319" s="60">
        <f>IF(W319=100%,2,0)</f>
        <v>2</v>
      </c>
      <c r="AF319" s="60">
        <f>IF(N319&lt;$AG$8,0,1)</f>
        <v>0</v>
      </c>
      <c r="AG319" s="61" t="str">
        <f t="shared" si="13"/>
        <v>CUMPLIDA</v>
      </c>
      <c r="AH319" s="61" t="str">
        <f t="shared" si="14"/>
        <v>CUMPLIDA</v>
      </c>
      <c r="AI319" s="53" t="s">
        <v>84</v>
      </c>
      <c r="AJ319" s="55" t="s">
        <v>109</v>
      </c>
      <c r="AK319" s="62">
        <v>42185</v>
      </c>
      <c r="AL319" s="63" t="s">
        <v>70</v>
      </c>
      <c r="AM319" s="64"/>
      <c r="AN319" s="64"/>
      <c r="AO319" s="66"/>
      <c r="AP319" s="67"/>
      <c r="AQ319" s="67"/>
      <c r="AR319" s="67"/>
      <c r="AS319" s="68" t="s">
        <v>73</v>
      </c>
      <c r="AT319" s="68"/>
      <c r="AU319" s="63"/>
      <c r="AV319" s="68"/>
      <c r="AW319" s="23" t="s">
        <v>74</v>
      </c>
    </row>
    <row r="320" spans="1:49" s="23" customFormat="1" ht="158.44999999999999" customHeight="1" x14ac:dyDescent="0.25">
      <c r="A320" s="69">
        <v>783</v>
      </c>
      <c r="B320" s="69">
        <v>13</v>
      </c>
      <c r="C320" s="42"/>
      <c r="D320" s="43"/>
      <c r="E320" s="115" t="s">
        <v>2132</v>
      </c>
      <c r="F320" s="113" t="s">
        <v>2133</v>
      </c>
      <c r="G320" s="113"/>
      <c r="H320" s="113" t="s">
        <v>2134</v>
      </c>
      <c r="I320" s="113" t="s">
        <v>2135</v>
      </c>
      <c r="J320" s="242" t="s">
        <v>2136</v>
      </c>
      <c r="K320" s="242" t="s">
        <v>2136</v>
      </c>
      <c r="L320" s="133">
        <v>2</v>
      </c>
      <c r="M320" s="75">
        <v>41640</v>
      </c>
      <c r="N320" s="75">
        <v>43100</v>
      </c>
      <c r="O320" s="76" t="s">
        <v>184</v>
      </c>
      <c r="P320" s="77" t="s">
        <v>185</v>
      </c>
      <c r="Q320" s="134" t="s">
        <v>152</v>
      </c>
      <c r="R320" s="134" t="s">
        <v>152</v>
      </c>
      <c r="S320" s="134" t="s">
        <v>280</v>
      </c>
      <c r="T320" s="134" t="s">
        <v>152</v>
      </c>
      <c r="U320" s="78" t="s">
        <v>84</v>
      </c>
      <c r="V320" s="170">
        <v>1</v>
      </c>
      <c r="W320" s="80">
        <f t="shared" si="15"/>
        <v>0.5</v>
      </c>
      <c r="X320" s="57"/>
      <c r="Y320" s="57"/>
      <c r="Z320" s="58"/>
      <c r="AA320" s="57"/>
      <c r="AB320" s="58"/>
      <c r="AC320" s="57"/>
      <c r="AD320" s="81" t="s">
        <v>68</v>
      </c>
      <c r="AE320" s="60">
        <f>IF(W320=100%,2,0)</f>
        <v>0</v>
      </c>
      <c r="AF320" s="60">
        <f>IF(N320&lt;$AG$8,0,1)</f>
        <v>1</v>
      </c>
      <c r="AG320" s="61" t="str">
        <f t="shared" si="13"/>
        <v>EN TERMINO</v>
      </c>
      <c r="AH320" s="61" t="str">
        <f t="shared" si="14"/>
        <v>EN TERMINO</v>
      </c>
      <c r="AI320" s="78" t="s">
        <v>84</v>
      </c>
      <c r="AJ320" s="80"/>
      <c r="AK320" s="82">
        <v>42004</v>
      </c>
      <c r="AL320" s="83" t="s">
        <v>118</v>
      </c>
      <c r="AM320" s="58"/>
      <c r="AN320" s="84" t="s">
        <v>2137</v>
      </c>
      <c r="AO320" s="85" t="s">
        <v>72</v>
      </c>
      <c r="AP320" s="86" t="s">
        <v>2138</v>
      </c>
      <c r="AQ320" s="67" t="s">
        <v>102</v>
      </c>
      <c r="AR320" s="86" t="s">
        <v>88</v>
      </c>
      <c r="AS320" s="87" t="s">
        <v>89</v>
      </c>
      <c r="AT320" s="88" t="s">
        <v>90</v>
      </c>
      <c r="AU320" s="83" t="s">
        <v>142</v>
      </c>
      <c r="AV320" s="83" t="s">
        <v>143</v>
      </c>
      <c r="AW320" s="87" t="s">
        <v>74</v>
      </c>
    </row>
    <row r="321" spans="1:49" s="96" customFormat="1" ht="115.15" hidden="1" customHeight="1" x14ac:dyDescent="0.25">
      <c r="A321" s="42">
        <v>785</v>
      </c>
      <c r="B321" s="42">
        <v>15</v>
      </c>
      <c r="C321" s="42"/>
      <c r="D321" s="43"/>
      <c r="E321" s="122" t="s">
        <v>2139</v>
      </c>
      <c r="F321" s="122" t="s">
        <v>2140</v>
      </c>
      <c r="G321" s="45"/>
      <c r="H321" s="46" t="s">
        <v>2141</v>
      </c>
      <c r="I321" s="46" t="s">
        <v>2142</v>
      </c>
      <c r="J321" s="47" t="s">
        <v>2143</v>
      </c>
      <c r="K321" s="47" t="s">
        <v>2143</v>
      </c>
      <c r="L321" s="48">
        <v>4</v>
      </c>
      <c r="M321" s="49">
        <v>41640</v>
      </c>
      <c r="N321" s="49">
        <v>41851</v>
      </c>
      <c r="O321" s="50" t="s">
        <v>184</v>
      </c>
      <c r="P321" s="51" t="s">
        <v>185</v>
      </c>
      <c r="Q321" s="97" t="s">
        <v>152</v>
      </c>
      <c r="R321" s="97" t="s">
        <v>152</v>
      </c>
      <c r="S321" s="97" t="s">
        <v>417</v>
      </c>
      <c r="T321" s="97" t="s">
        <v>152</v>
      </c>
      <c r="U321" s="53" t="s">
        <v>67</v>
      </c>
      <c r="V321" s="222">
        <v>4</v>
      </c>
      <c r="W321" s="55">
        <f t="shared" si="15"/>
        <v>1</v>
      </c>
      <c r="X321" s="57"/>
      <c r="Y321" s="57"/>
      <c r="Z321" s="58"/>
      <c r="AA321" s="57"/>
      <c r="AB321" s="58"/>
      <c r="AC321" s="57"/>
      <c r="AD321" s="59" t="s">
        <v>68</v>
      </c>
      <c r="AE321" s="60">
        <f>IF(W321=100%,2,0)</f>
        <v>2</v>
      </c>
      <c r="AF321" s="60">
        <f>IF(N321&lt;$AG$8,0,1)</f>
        <v>0</v>
      </c>
      <c r="AG321" s="61" t="str">
        <f t="shared" si="13"/>
        <v>CUMPLIDA</v>
      </c>
      <c r="AH321" s="61" t="str">
        <f t="shared" si="14"/>
        <v>CUMPLIDA</v>
      </c>
      <c r="AI321" s="53" t="s">
        <v>67</v>
      </c>
      <c r="AJ321" s="55" t="s">
        <v>109</v>
      </c>
      <c r="AK321" s="62">
        <v>42004</v>
      </c>
      <c r="AL321" s="63" t="s">
        <v>118</v>
      </c>
      <c r="AM321" s="64"/>
      <c r="AN321" s="64"/>
      <c r="AO321" s="66"/>
      <c r="AP321" s="67"/>
      <c r="AQ321" s="67"/>
      <c r="AR321" s="67"/>
      <c r="AS321" s="68" t="s">
        <v>73</v>
      </c>
      <c r="AT321" s="68"/>
      <c r="AU321" s="94"/>
      <c r="AV321" s="95"/>
      <c r="AW321" s="23" t="s">
        <v>74</v>
      </c>
    </row>
    <row r="322" spans="1:49" s="96" customFormat="1" ht="129.6" hidden="1" customHeight="1" x14ac:dyDescent="0.25">
      <c r="A322" s="42">
        <v>786</v>
      </c>
      <c r="B322" s="42">
        <v>16</v>
      </c>
      <c r="C322" s="42"/>
      <c r="D322" s="43"/>
      <c r="E322" s="122" t="s">
        <v>2144</v>
      </c>
      <c r="F322" s="122" t="s">
        <v>2145</v>
      </c>
      <c r="G322" s="45"/>
      <c r="H322" s="46" t="s">
        <v>2146</v>
      </c>
      <c r="I322" s="46" t="s">
        <v>2147</v>
      </c>
      <c r="J322" s="47" t="s">
        <v>2148</v>
      </c>
      <c r="K322" s="47" t="s">
        <v>2149</v>
      </c>
      <c r="L322" s="48">
        <v>3</v>
      </c>
      <c r="M322" s="49">
        <v>41640</v>
      </c>
      <c r="N322" s="49">
        <v>41882</v>
      </c>
      <c r="O322" s="50" t="s">
        <v>184</v>
      </c>
      <c r="P322" s="51" t="s">
        <v>185</v>
      </c>
      <c r="Q322" s="97" t="s">
        <v>152</v>
      </c>
      <c r="R322" s="97" t="s">
        <v>152</v>
      </c>
      <c r="S322" s="97" t="s">
        <v>417</v>
      </c>
      <c r="T322" s="97" t="s">
        <v>152</v>
      </c>
      <c r="U322" s="53" t="s">
        <v>67</v>
      </c>
      <c r="V322" s="221">
        <v>3</v>
      </c>
      <c r="W322" s="55">
        <f t="shared" si="15"/>
        <v>1</v>
      </c>
      <c r="X322" s="57"/>
      <c r="Y322" s="57"/>
      <c r="Z322" s="58"/>
      <c r="AA322" s="57"/>
      <c r="AB322" s="58"/>
      <c r="AC322" s="57"/>
      <c r="AD322" s="59" t="s">
        <v>68</v>
      </c>
      <c r="AE322" s="60">
        <f>IF(W322=100%,2,0)</f>
        <v>2</v>
      </c>
      <c r="AF322" s="60">
        <f>IF(N322&lt;$AG$8,0,1)</f>
        <v>0</v>
      </c>
      <c r="AG322" s="61" t="str">
        <f t="shared" si="13"/>
        <v>CUMPLIDA</v>
      </c>
      <c r="AH322" s="61" t="str">
        <f t="shared" si="14"/>
        <v>CUMPLIDA</v>
      </c>
      <c r="AI322" s="53" t="s">
        <v>67</v>
      </c>
      <c r="AJ322" s="55" t="s">
        <v>109</v>
      </c>
      <c r="AK322" s="62">
        <v>42004</v>
      </c>
      <c r="AL322" s="63" t="s">
        <v>118</v>
      </c>
      <c r="AM322" s="64"/>
      <c r="AN322" s="64"/>
      <c r="AO322" s="66"/>
      <c r="AP322" s="67"/>
      <c r="AQ322" s="67"/>
      <c r="AR322" s="67"/>
      <c r="AS322" s="68" t="s">
        <v>73</v>
      </c>
      <c r="AT322" s="68"/>
      <c r="AU322" s="63"/>
      <c r="AV322" s="68"/>
      <c r="AW322" s="23" t="s">
        <v>74</v>
      </c>
    </row>
    <row r="323" spans="1:49" s="96" customFormat="1" ht="72" hidden="1" customHeight="1" x14ac:dyDescent="0.25">
      <c r="A323" s="42">
        <v>787</v>
      </c>
      <c r="B323" s="42">
        <v>17</v>
      </c>
      <c r="C323" s="42"/>
      <c r="D323" s="43"/>
      <c r="E323" s="122" t="s">
        <v>2150</v>
      </c>
      <c r="F323" s="122" t="s">
        <v>2151</v>
      </c>
      <c r="G323" s="45"/>
      <c r="H323" s="46" t="s">
        <v>2152</v>
      </c>
      <c r="I323" s="46" t="s">
        <v>2153</v>
      </c>
      <c r="J323" s="47" t="s">
        <v>2154</v>
      </c>
      <c r="K323" s="47" t="s">
        <v>2154</v>
      </c>
      <c r="L323" s="48">
        <v>4</v>
      </c>
      <c r="M323" s="49">
        <v>41640</v>
      </c>
      <c r="N323" s="49">
        <v>41912</v>
      </c>
      <c r="O323" s="50" t="s">
        <v>184</v>
      </c>
      <c r="P323" s="51" t="s">
        <v>185</v>
      </c>
      <c r="Q323" s="97" t="s">
        <v>152</v>
      </c>
      <c r="R323" s="97" t="s">
        <v>152</v>
      </c>
      <c r="S323" s="97" t="s">
        <v>417</v>
      </c>
      <c r="T323" s="97" t="s">
        <v>152</v>
      </c>
      <c r="U323" s="53" t="s">
        <v>67</v>
      </c>
      <c r="V323" s="221">
        <v>4</v>
      </c>
      <c r="W323" s="55">
        <f t="shared" si="15"/>
        <v>1</v>
      </c>
      <c r="X323" s="57"/>
      <c r="Y323" s="57"/>
      <c r="Z323" s="58"/>
      <c r="AA323" s="57"/>
      <c r="AB323" s="58"/>
      <c r="AC323" s="57"/>
      <c r="AD323" s="59" t="s">
        <v>68</v>
      </c>
      <c r="AE323" s="60">
        <f>IF(W323=100%,2,0)</f>
        <v>2</v>
      </c>
      <c r="AF323" s="60">
        <f>IF(N323&lt;$AG$8,0,1)</f>
        <v>0</v>
      </c>
      <c r="AG323" s="61" t="str">
        <f t="shared" si="13"/>
        <v>CUMPLIDA</v>
      </c>
      <c r="AH323" s="61" t="str">
        <f t="shared" si="14"/>
        <v>CUMPLIDA</v>
      </c>
      <c r="AI323" s="53" t="s">
        <v>67</v>
      </c>
      <c r="AJ323" s="55" t="s">
        <v>109</v>
      </c>
      <c r="AK323" s="62">
        <v>42004</v>
      </c>
      <c r="AL323" s="63" t="s">
        <v>118</v>
      </c>
      <c r="AM323" s="64"/>
      <c r="AN323" s="64"/>
      <c r="AO323" s="66"/>
      <c r="AP323" s="67"/>
      <c r="AQ323" s="67"/>
      <c r="AR323" s="67"/>
      <c r="AS323" s="68" t="s">
        <v>73</v>
      </c>
      <c r="AT323" s="68"/>
      <c r="AU323" s="63"/>
      <c r="AV323" s="68"/>
      <c r="AW323" s="23" t="s">
        <v>74</v>
      </c>
    </row>
    <row r="324" spans="1:49" s="96" customFormat="1" ht="86.45" hidden="1" customHeight="1" x14ac:dyDescent="0.25">
      <c r="A324" s="42">
        <v>788</v>
      </c>
      <c r="B324" s="42">
        <v>18</v>
      </c>
      <c r="C324" s="42"/>
      <c r="D324" s="43"/>
      <c r="E324" s="122" t="s">
        <v>2155</v>
      </c>
      <c r="F324" s="122" t="s">
        <v>2156</v>
      </c>
      <c r="G324" s="45"/>
      <c r="H324" s="47" t="s">
        <v>2157</v>
      </c>
      <c r="I324" s="46" t="s">
        <v>2158</v>
      </c>
      <c r="J324" s="47" t="s">
        <v>2159</v>
      </c>
      <c r="K324" s="47" t="s">
        <v>2159</v>
      </c>
      <c r="L324" s="48">
        <v>3</v>
      </c>
      <c r="M324" s="49">
        <v>41609</v>
      </c>
      <c r="N324" s="49">
        <v>41882</v>
      </c>
      <c r="O324" s="50" t="s">
        <v>184</v>
      </c>
      <c r="P324" s="51" t="s">
        <v>185</v>
      </c>
      <c r="Q324" s="51" t="s">
        <v>152</v>
      </c>
      <c r="R324" s="51" t="s">
        <v>2103</v>
      </c>
      <c r="S324" s="51" t="s">
        <v>154</v>
      </c>
      <c r="T324" s="51" t="s">
        <v>83</v>
      </c>
      <c r="U324" s="53" t="s">
        <v>84</v>
      </c>
      <c r="V324" s="221">
        <v>3</v>
      </c>
      <c r="W324" s="55">
        <f t="shared" si="15"/>
        <v>1</v>
      </c>
      <c r="X324" s="57"/>
      <c r="Y324" s="57"/>
      <c r="Z324" s="58"/>
      <c r="AA324" s="57"/>
      <c r="AB324" s="58"/>
      <c r="AC324" s="57"/>
      <c r="AD324" s="59" t="s">
        <v>68</v>
      </c>
      <c r="AE324" s="60">
        <f>IF(W324=100%,2,0)</f>
        <v>2</v>
      </c>
      <c r="AF324" s="60">
        <f>IF(N324&lt;$AG$8,0,1)</f>
        <v>0</v>
      </c>
      <c r="AG324" s="61" t="str">
        <f t="shared" si="13"/>
        <v>CUMPLIDA</v>
      </c>
      <c r="AH324" s="61" t="str">
        <f t="shared" si="14"/>
        <v>CUMPLIDA</v>
      </c>
      <c r="AI324" s="53" t="s">
        <v>84</v>
      </c>
      <c r="AJ324" s="55" t="s">
        <v>109</v>
      </c>
      <c r="AK324" s="62">
        <v>42004</v>
      </c>
      <c r="AL324" s="63" t="s">
        <v>118</v>
      </c>
      <c r="AM324" s="64"/>
      <c r="AN324" s="64"/>
      <c r="AO324" s="66"/>
      <c r="AP324" s="67"/>
      <c r="AQ324" s="67"/>
      <c r="AR324" s="67"/>
      <c r="AS324" s="68" t="s">
        <v>73</v>
      </c>
      <c r="AT324" s="68"/>
      <c r="AU324" s="63"/>
      <c r="AV324" s="68"/>
      <c r="AW324" s="23" t="s">
        <v>74</v>
      </c>
    </row>
    <row r="325" spans="1:49" s="23" customFormat="1" ht="216" customHeight="1" x14ac:dyDescent="0.25">
      <c r="A325" s="69">
        <v>789</v>
      </c>
      <c r="B325" s="69">
        <v>19</v>
      </c>
      <c r="C325" s="42"/>
      <c r="D325" s="43"/>
      <c r="E325" s="115" t="s">
        <v>2160</v>
      </c>
      <c r="F325" s="113"/>
      <c r="G325" s="113"/>
      <c r="H325" s="113" t="s">
        <v>2161</v>
      </c>
      <c r="I325" s="113" t="s">
        <v>2162</v>
      </c>
      <c r="J325" s="113" t="s">
        <v>2163</v>
      </c>
      <c r="K325" s="113" t="s">
        <v>2164</v>
      </c>
      <c r="L325" s="133">
        <v>7</v>
      </c>
      <c r="M325" s="75">
        <v>41640</v>
      </c>
      <c r="N325" s="75">
        <v>42735</v>
      </c>
      <c r="O325" s="76" t="s">
        <v>2165</v>
      </c>
      <c r="P325" s="77" t="s">
        <v>2166</v>
      </c>
      <c r="Q325" s="134" t="s">
        <v>152</v>
      </c>
      <c r="R325" s="134" t="s">
        <v>152</v>
      </c>
      <c r="S325" s="134" t="s">
        <v>280</v>
      </c>
      <c r="T325" s="134" t="s">
        <v>152</v>
      </c>
      <c r="U325" s="78" t="s">
        <v>84</v>
      </c>
      <c r="V325" s="170">
        <v>7</v>
      </c>
      <c r="W325" s="80">
        <f t="shared" si="15"/>
        <v>1</v>
      </c>
      <c r="X325" s="57"/>
      <c r="Y325" s="57"/>
      <c r="Z325" s="58"/>
      <c r="AA325" s="57"/>
      <c r="AB325" s="58"/>
      <c r="AC325" s="57"/>
      <c r="AD325" s="81" t="s">
        <v>68</v>
      </c>
      <c r="AE325" s="60">
        <f>IF(W325=100%,2,0)</f>
        <v>2</v>
      </c>
      <c r="AF325" s="60">
        <f>IF(N325&lt;$AG$8,0,1)</f>
        <v>0</v>
      </c>
      <c r="AG325" s="61" t="str">
        <f t="shared" si="13"/>
        <v>CUMPLIDA</v>
      </c>
      <c r="AH325" s="61" t="str">
        <f t="shared" si="14"/>
        <v>CUMPLIDA</v>
      </c>
      <c r="AI325" s="78" t="s">
        <v>84</v>
      </c>
      <c r="AJ325" s="80"/>
      <c r="AK325" s="82">
        <v>42185</v>
      </c>
      <c r="AL325" s="83" t="s">
        <v>70</v>
      </c>
      <c r="AM325" s="58"/>
      <c r="AN325" s="84" t="s">
        <v>2167</v>
      </c>
      <c r="AO325" s="85" t="s">
        <v>72</v>
      </c>
      <c r="AP325" s="86" t="s">
        <v>2168</v>
      </c>
      <c r="AQ325" s="67" t="s">
        <v>87</v>
      </c>
      <c r="AR325" s="67" t="s">
        <v>88</v>
      </c>
      <c r="AS325" s="87" t="s">
        <v>89</v>
      </c>
      <c r="AT325" s="88" t="s">
        <v>90</v>
      </c>
      <c r="AU325" s="83" t="s">
        <v>995</v>
      </c>
      <c r="AV325" s="83" t="s">
        <v>995</v>
      </c>
      <c r="AW325" s="87" t="s">
        <v>74</v>
      </c>
    </row>
    <row r="326" spans="1:49" s="96" customFormat="1" ht="144" hidden="1" customHeight="1" x14ac:dyDescent="0.25">
      <c r="A326" s="42">
        <v>791</v>
      </c>
      <c r="B326" s="42">
        <v>21</v>
      </c>
      <c r="C326" s="42"/>
      <c r="D326" s="43"/>
      <c r="E326" s="122" t="s">
        <v>2169</v>
      </c>
      <c r="F326" s="122" t="s">
        <v>2170</v>
      </c>
      <c r="G326" s="45"/>
      <c r="H326" s="46" t="s">
        <v>2171</v>
      </c>
      <c r="I326" s="46"/>
      <c r="J326" s="47" t="s">
        <v>2172</v>
      </c>
      <c r="K326" s="47" t="s">
        <v>2172</v>
      </c>
      <c r="L326" s="48">
        <v>3</v>
      </c>
      <c r="M326" s="49">
        <v>41821</v>
      </c>
      <c r="N326" s="49">
        <v>42185</v>
      </c>
      <c r="O326" s="50" t="s">
        <v>378</v>
      </c>
      <c r="P326" s="51" t="s">
        <v>378</v>
      </c>
      <c r="Q326" s="52" t="s">
        <v>65</v>
      </c>
      <c r="R326" s="52" t="s">
        <v>1579</v>
      </c>
      <c r="S326" s="48" t="s">
        <v>173</v>
      </c>
      <c r="T326" s="51" t="s">
        <v>83</v>
      </c>
      <c r="U326" s="53" t="s">
        <v>67</v>
      </c>
      <c r="V326" s="221">
        <v>3</v>
      </c>
      <c r="W326" s="55">
        <f t="shared" si="15"/>
        <v>1</v>
      </c>
      <c r="X326" s="57"/>
      <c r="Y326" s="57"/>
      <c r="Z326" s="58"/>
      <c r="AA326" s="57"/>
      <c r="AB326" s="58"/>
      <c r="AC326" s="57"/>
      <c r="AD326" s="59" t="s">
        <v>68</v>
      </c>
      <c r="AE326" s="60">
        <f>IF(W326=100%,2,0)</f>
        <v>2</v>
      </c>
      <c r="AF326" s="60">
        <f>IF(N326&lt;$AG$8,0,1)</f>
        <v>0</v>
      </c>
      <c r="AG326" s="61" t="str">
        <f t="shared" si="13"/>
        <v>CUMPLIDA</v>
      </c>
      <c r="AH326" s="61" t="str">
        <f t="shared" si="14"/>
        <v>CUMPLIDA</v>
      </c>
      <c r="AI326" s="53" t="s">
        <v>67</v>
      </c>
      <c r="AJ326" s="55" t="s">
        <v>109</v>
      </c>
      <c r="AK326" s="62">
        <v>42185</v>
      </c>
      <c r="AL326" s="63" t="s">
        <v>70</v>
      </c>
      <c r="AM326" s="64"/>
      <c r="AN326" s="64"/>
      <c r="AO326" s="66"/>
      <c r="AP326" s="67"/>
      <c r="AQ326" s="67"/>
      <c r="AR326" s="67"/>
      <c r="AS326" s="68" t="s">
        <v>73</v>
      </c>
      <c r="AT326" s="68"/>
      <c r="AU326" s="94"/>
      <c r="AV326" s="95"/>
    </row>
    <row r="327" spans="1:49" s="23" customFormat="1" ht="248.25" customHeight="1" x14ac:dyDescent="0.25">
      <c r="A327" s="69">
        <v>792</v>
      </c>
      <c r="B327" s="69">
        <v>22</v>
      </c>
      <c r="C327" s="42"/>
      <c r="D327" s="43"/>
      <c r="E327" s="115" t="s">
        <v>2173</v>
      </c>
      <c r="F327" s="115" t="s">
        <v>2174</v>
      </c>
      <c r="G327" s="71"/>
      <c r="H327" s="72" t="s">
        <v>2175</v>
      </c>
      <c r="I327" s="72" t="s">
        <v>2176</v>
      </c>
      <c r="J327" s="72" t="s">
        <v>2177</v>
      </c>
      <c r="K327" s="72" t="s">
        <v>2178</v>
      </c>
      <c r="L327" s="74">
        <v>9</v>
      </c>
      <c r="M327" s="75">
        <v>41487</v>
      </c>
      <c r="N327" s="75">
        <v>42735</v>
      </c>
      <c r="O327" s="76" t="s">
        <v>2179</v>
      </c>
      <c r="P327" s="77" t="s">
        <v>2180</v>
      </c>
      <c r="Q327" s="134" t="s">
        <v>152</v>
      </c>
      <c r="R327" s="134" t="s">
        <v>152</v>
      </c>
      <c r="S327" s="134" t="s">
        <v>280</v>
      </c>
      <c r="T327" s="77" t="s">
        <v>152</v>
      </c>
      <c r="U327" s="78" t="s">
        <v>164</v>
      </c>
      <c r="V327" s="170">
        <v>9</v>
      </c>
      <c r="W327" s="80">
        <f t="shared" si="15"/>
        <v>1</v>
      </c>
      <c r="X327" s="57"/>
      <c r="Y327" s="57"/>
      <c r="Z327" s="58"/>
      <c r="AA327" s="57"/>
      <c r="AB327" s="58"/>
      <c r="AC327" s="57"/>
      <c r="AD327" s="81" t="s">
        <v>68</v>
      </c>
      <c r="AE327" s="60">
        <f>IF(W327=100%,2,0)</f>
        <v>2</v>
      </c>
      <c r="AF327" s="60">
        <f>IF(N327&lt;$AG$8,0,1)</f>
        <v>0</v>
      </c>
      <c r="AG327" s="61" t="str">
        <f t="shared" si="13"/>
        <v>CUMPLIDA</v>
      </c>
      <c r="AH327" s="61" t="str">
        <f t="shared" si="14"/>
        <v>CUMPLIDA</v>
      </c>
      <c r="AI327" s="78" t="s">
        <v>165</v>
      </c>
      <c r="AJ327" s="80"/>
      <c r="AK327" s="82">
        <v>42004</v>
      </c>
      <c r="AL327" s="83" t="s">
        <v>118</v>
      </c>
      <c r="AM327" s="58"/>
      <c r="AN327" s="84" t="s">
        <v>2181</v>
      </c>
      <c r="AO327" s="85" t="s">
        <v>72</v>
      </c>
      <c r="AP327" s="86" t="s">
        <v>2182</v>
      </c>
      <c r="AQ327" s="67" t="s">
        <v>102</v>
      </c>
      <c r="AR327" s="86" t="s">
        <v>88</v>
      </c>
      <c r="AS327" s="87" t="s">
        <v>89</v>
      </c>
      <c r="AT327" s="88" t="s">
        <v>90</v>
      </c>
      <c r="AU327" s="83" t="s">
        <v>103</v>
      </c>
      <c r="AV327" s="83" t="s">
        <v>1208</v>
      </c>
      <c r="AW327" s="87" t="s">
        <v>74</v>
      </c>
    </row>
    <row r="328" spans="1:49" s="23" customFormat="1" ht="353.25" customHeight="1" x14ac:dyDescent="0.25">
      <c r="A328" s="69">
        <v>793</v>
      </c>
      <c r="B328" s="69">
        <v>23</v>
      </c>
      <c r="C328" s="42"/>
      <c r="D328" s="43"/>
      <c r="E328" s="115" t="s">
        <v>2183</v>
      </c>
      <c r="F328" s="115" t="s">
        <v>2184</v>
      </c>
      <c r="G328" s="71" t="s">
        <v>2185</v>
      </c>
      <c r="H328" s="72" t="s">
        <v>2186</v>
      </c>
      <c r="I328" s="72" t="s">
        <v>2187</v>
      </c>
      <c r="J328" s="73" t="s">
        <v>2188</v>
      </c>
      <c r="K328" s="73" t="s">
        <v>2189</v>
      </c>
      <c r="L328" s="74">
        <v>9</v>
      </c>
      <c r="M328" s="75">
        <v>41821</v>
      </c>
      <c r="N328" s="75">
        <v>42735</v>
      </c>
      <c r="O328" s="76" t="s">
        <v>2179</v>
      </c>
      <c r="P328" s="77" t="s">
        <v>2180</v>
      </c>
      <c r="Q328" s="91" t="s">
        <v>152</v>
      </c>
      <c r="R328" s="91" t="s">
        <v>1574</v>
      </c>
      <c r="S328" s="74" t="s">
        <v>636</v>
      </c>
      <c r="T328" s="77" t="s">
        <v>83</v>
      </c>
      <c r="U328" s="78" t="s">
        <v>164</v>
      </c>
      <c r="V328" s="170">
        <v>9</v>
      </c>
      <c r="W328" s="80">
        <f t="shared" si="15"/>
        <v>1</v>
      </c>
      <c r="X328" s="57" t="s">
        <v>295</v>
      </c>
      <c r="Y328" s="57" t="s">
        <v>102</v>
      </c>
      <c r="Z328" s="83" t="s">
        <v>2190</v>
      </c>
      <c r="AA328" s="57" t="s">
        <v>2191</v>
      </c>
      <c r="AB328" s="83"/>
      <c r="AC328" s="57"/>
      <c r="AD328" s="81" t="s">
        <v>68</v>
      </c>
      <c r="AE328" s="60">
        <f>IF(W328=100%,2,0)</f>
        <v>2</v>
      </c>
      <c r="AF328" s="60">
        <f>IF(N328&lt;$AG$8,0,1)</f>
        <v>0</v>
      </c>
      <c r="AG328" s="61" t="str">
        <f t="shared" si="13"/>
        <v>CUMPLIDA</v>
      </c>
      <c r="AH328" s="61" t="str">
        <f t="shared" si="14"/>
        <v>CUMPLIDA</v>
      </c>
      <c r="AI328" s="78" t="s">
        <v>165</v>
      </c>
      <c r="AJ328" s="80"/>
      <c r="AK328" s="82">
        <v>42004</v>
      </c>
      <c r="AL328" s="83" t="s">
        <v>118</v>
      </c>
      <c r="AM328" s="85" t="s">
        <v>194</v>
      </c>
      <c r="AN328" s="84" t="s">
        <v>2192</v>
      </c>
      <c r="AO328" s="85" t="s">
        <v>72</v>
      </c>
      <c r="AP328" s="86" t="s">
        <v>2193</v>
      </c>
      <c r="AQ328" s="67" t="s">
        <v>102</v>
      </c>
      <c r="AR328" s="86" t="s">
        <v>88</v>
      </c>
      <c r="AS328" s="87" t="s">
        <v>89</v>
      </c>
      <c r="AT328" s="88" t="s">
        <v>90</v>
      </c>
      <c r="AU328" s="83" t="s">
        <v>177</v>
      </c>
      <c r="AV328" s="83" t="s">
        <v>1980</v>
      </c>
      <c r="AW328" s="87" t="s">
        <v>74</v>
      </c>
    </row>
    <row r="329" spans="1:49" s="96" customFormat="1" ht="251.25" hidden="1" customHeight="1" x14ac:dyDescent="0.25">
      <c r="A329" s="42">
        <v>794</v>
      </c>
      <c r="B329" s="42">
        <v>24</v>
      </c>
      <c r="C329" s="42"/>
      <c r="D329" s="43"/>
      <c r="E329" s="122" t="s">
        <v>2194</v>
      </c>
      <c r="F329" s="122" t="s">
        <v>2195</v>
      </c>
      <c r="G329" s="45"/>
      <c r="H329" s="46" t="s">
        <v>2196</v>
      </c>
      <c r="I329" s="46"/>
      <c r="J329" s="47" t="s">
        <v>2197</v>
      </c>
      <c r="K329" s="47" t="s">
        <v>2198</v>
      </c>
      <c r="L329" s="48">
        <v>4</v>
      </c>
      <c r="M329" s="49">
        <v>41609</v>
      </c>
      <c r="N329" s="49">
        <v>42185</v>
      </c>
      <c r="O329" s="50" t="s">
        <v>184</v>
      </c>
      <c r="P329" s="51" t="s">
        <v>185</v>
      </c>
      <c r="Q329" s="97" t="s">
        <v>152</v>
      </c>
      <c r="R329" s="97" t="s">
        <v>152</v>
      </c>
      <c r="S329" s="97" t="s">
        <v>417</v>
      </c>
      <c r="T329" s="97" t="s">
        <v>152</v>
      </c>
      <c r="U329" s="53" t="s">
        <v>84</v>
      </c>
      <c r="V329" s="221">
        <v>4</v>
      </c>
      <c r="W329" s="55">
        <f t="shared" si="15"/>
        <v>1</v>
      </c>
      <c r="X329" s="57"/>
      <c r="Y329" s="57"/>
      <c r="Z329" s="58"/>
      <c r="AA329" s="57"/>
      <c r="AB329" s="58"/>
      <c r="AC329" s="57"/>
      <c r="AD329" s="59" t="s">
        <v>68</v>
      </c>
      <c r="AE329" s="60">
        <f>IF(W329=100%,2,0)</f>
        <v>2</v>
      </c>
      <c r="AF329" s="60">
        <f>IF(N329&lt;$AG$8,0,1)</f>
        <v>0</v>
      </c>
      <c r="AG329" s="61" t="str">
        <f t="shared" si="13"/>
        <v>CUMPLIDA</v>
      </c>
      <c r="AH329" s="61" t="str">
        <f t="shared" si="14"/>
        <v>CUMPLIDA</v>
      </c>
      <c r="AI329" s="53" t="s">
        <v>84</v>
      </c>
      <c r="AJ329" s="55" t="s">
        <v>109</v>
      </c>
      <c r="AK329" s="62">
        <v>42185</v>
      </c>
      <c r="AL329" s="63" t="s">
        <v>70</v>
      </c>
      <c r="AM329" s="64"/>
      <c r="AN329" s="64"/>
      <c r="AO329" s="66"/>
      <c r="AP329" s="67"/>
      <c r="AQ329" s="67"/>
      <c r="AR329" s="67"/>
      <c r="AS329" s="68" t="s">
        <v>73</v>
      </c>
      <c r="AT329" s="68"/>
      <c r="AU329" s="94"/>
      <c r="AV329" s="95"/>
      <c r="AW329" s="23" t="s">
        <v>74</v>
      </c>
    </row>
    <row r="330" spans="1:49" s="96" customFormat="1" ht="273.75" customHeight="1" x14ac:dyDescent="0.25">
      <c r="A330" s="69">
        <v>795</v>
      </c>
      <c r="B330" s="69">
        <v>25</v>
      </c>
      <c r="C330" s="42"/>
      <c r="D330" s="43"/>
      <c r="E330" s="115" t="s">
        <v>2199</v>
      </c>
      <c r="F330" s="115" t="s">
        <v>2200</v>
      </c>
      <c r="G330" s="71"/>
      <c r="H330" s="85" t="s">
        <v>2201</v>
      </c>
      <c r="I330" s="85" t="s">
        <v>2202</v>
      </c>
      <c r="J330" s="85" t="s">
        <v>2203</v>
      </c>
      <c r="K330" s="85" t="s">
        <v>2204</v>
      </c>
      <c r="L330" s="83">
        <v>9</v>
      </c>
      <c r="M330" s="75">
        <v>41548</v>
      </c>
      <c r="N330" s="75">
        <v>42735</v>
      </c>
      <c r="O330" s="76" t="s">
        <v>184</v>
      </c>
      <c r="P330" s="77" t="s">
        <v>185</v>
      </c>
      <c r="Q330" s="77" t="s">
        <v>152</v>
      </c>
      <c r="R330" s="134" t="s">
        <v>545</v>
      </c>
      <c r="S330" s="134" t="s">
        <v>2002</v>
      </c>
      <c r="T330" s="77" t="s">
        <v>83</v>
      </c>
      <c r="U330" s="78" t="s">
        <v>67</v>
      </c>
      <c r="V330" s="170">
        <v>9</v>
      </c>
      <c r="W330" s="80">
        <f t="shared" si="15"/>
        <v>1</v>
      </c>
      <c r="X330" s="57"/>
      <c r="Y330" s="57"/>
      <c r="Z330" s="58"/>
      <c r="AA330" s="57"/>
      <c r="AB330" s="58"/>
      <c r="AC330" s="57"/>
      <c r="AD330" s="81" t="s">
        <v>68</v>
      </c>
      <c r="AE330" s="60">
        <f>IF(W330=100%,2,0)</f>
        <v>2</v>
      </c>
      <c r="AF330" s="60">
        <f>IF(N330&lt;$AG$8,0,1)</f>
        <v>0</v>
      </c>
      <c r="AG330" s="61" t="str">
        <f t="shared" si="13"/>
        <v>CUMPLIDA</v>
      </c>
      <c r="AH330" s="61" t="str">
        <f t="shared" si="14"/>
        <v>CUMPLIDA</v>
      </c>
      <c r="AI330" s="78" t="s">
        <v>67</v>
      </c>
      <c r="AJ330" s="80"/>
      <c r="AK330" s="82">
        <v>42185</v>
      </c>
      <c r="AL330" s="83" t="s">
        <v>70</v>
      </c>
      <c r="AM330" s="58"/>
      <c r="AN330" s="58"/>
      <c r="AO330" s="85" t="s">
        <v>72</v>
      </c>
      <c r="AP330" s="86" t="s">
        <v>2205</v>
      </c>
      <c r="AQ330" s="67" t="s">
        <v>87</v>
      </c>
      <c r="AR330" s="86" t="s">
        <v>88</v>
      </c>
      <c r="AS330" s="87" t="s">
        <v>89</v>
      </c>
      <c r="AT330" s="88" t="s">
        <v>90</v>
      </c>
      <c r="AU330" s="83" t="s">
        <v>177</v>
      </c>
      <c r="AV330" s="83" t="s">
        <v>1980</v>
      </c>
      <c r="AW330" s="87" t="s">
        <v>74</v>
      </c>
    </row>
    <row r="331" spans="1:49" s="23" customFormat="1" ht="158.44999999999999" customHeight="1" x14ac:dyDescent="0.25">
      <c r="A331" s="69">
        <v>796</v>
      </c>
      <c r="B331" s="69">
        <v>26</v>
      </c>
      <c r="C331" s="42"/>
      <c r="D331" s="43"/>
      <c r="E331" s="115" t="s">
        <v>2206</v>
      </c>
      <c r="F331" s="115" t="s">
        <v>2207</v>
      </c>
      <c r="G331" s="71"/>
      <c r="H331" s="77" t="s">
        <v>2208</v>
      </c>
      <c r="I331" s="72" t="s">
        <v>2209</v>
      </c>
      <c r="J331" s="73" t="s">
        <v>2210</v>
      </c>
      <c r="K331" s="73" t="s">
        <v>2210</v>
      </c>
      <c r="L331" s="74">
        <v>3</v>
      </c>
      <c r="M331" s="75">
        <v>41456</v>
      </c>
      <c r="N331" s="75">
        <v>42613</v>
      </c>
      <c r="O331" s="76" t="s">
        <v>2211</v>
      </c>
      <c r="P331" s="77" t="s">
        <v>2212</v>
      </c>
      <c r="Q331" s="74" t="s">
        <v>65</v>
      </c>
      <c r="R331" s="74" t="s">
        <v>2213</v>
      </c>
      <c r="S331" s="74" t="s">
        <v>82</v>
      </c>
      <c r="T331" s="77" t="s">
        <v>83</v>
      </c>
      <c r="U331" s="78" t="s">
        <v>84</v>
      </c>
      <c r="V331" s="170">
        <v>3</v>
      </c>
      <c r="W331" s="80">
        <f t="shared" si="15"/>
        <v>1</v>
      </c>
      <c r="X331" s="57" t="s">
        <v>295</v>
      </c>
      <c r="Y331" s="57" t="s">
        <v>102</v>
      </c>
      <c r="Z331" s="83" t="s">
        <v>2214</v>
      </c>
      <c r="AA331" s="57" t="s">
        <v>2215</v>
      </c>
      <c r="AB331" s="83"/>
      <c r="AC331" s="57"/>
      <c r="AD331" s="81" t="s">
        <v>68</v>
      </c>
      <c r="AE331" s="60">
        <f>IF(W331=100%,2,0)</f>
        <v>2</v>
      </c>
      <c r="AF331" s="60">
        <f>IF(N331&lt;$AG$8,0,1)</f>
        <v>0</v>
      </c>
      <c r="AG331" s="61" t="str">
        <f t="shared" ref="AG331:AG394" si="16">IF(AE331+AF331&gt;1,"CUMPLIDA",IF(AF331=1,"EN TERMINO","VENCIDA"))</f>
        <v>CUMPLIDA</v>
      </c>
      <c r="AH331" s="61" t="str">
        <f t="shared" ref="AH331:AH394" si="17">IF(AG331="CUMPLIDA","CUMPLIDA",IF(AG331="EN TERMINO","EN TERMINO","VENCIDA"))</f>
        <v>CUMPLIDA</v>
      </c>
      <c r="AI331" s="78" t="s">
        <v>84</v>
      </c>
      <c r="AJ331" s="80"/>
      <c r="AK331" s="82">
        <v>42185</v>
      </c>
      <c r="AL331" s="83" t="s">
        <v>155</v>
      </c>
      <c r="AM331" s="58"/>
      <c r="AN331" s="84" t="s">
        <v>2216</v>
      </c>
      <c r="AO331" s="85" t="s">
        <v>72</v>
      </c>
      <c r="AP331" s="67"/>
      <c r="AQ331" s="67"/>
      <c r="AR331" s="67"/>
      <c r="AS331" s="87" t="s">
        <v>89</v>
      </c>
      <c r="AT331" s="88" t="s">
        <v>90</v>
      </c>
      <c r="AU331" s="83" t="s">
        <v>142</v>
      </c>
      <c r="AV331" s="83" t="s">
        <v>143</v>
      </c>
      <c r="AW331" s="87"/>
    </row>
    <row r="332" spans="1:49" s="96" customFormat="1" ht="201.6" hidden="1" customHeight="1" x14ac:dyDescent="0.25">
      <c r="A332" s="42">
        <v>797</v>
      </c>
      <c r="B332" s="42">
        <v>27</v>
      </c>
      <c r="C332" s="42"/>
      <c r="D332" s="43"/>
      <c r="E332" s="122" t="s">
        <v>2217</v>
      </c>
      <c r="F332" s="122" t="s">
        <v>2218</v>
      </c>
      <c r="G332" s="45"/>
      <c r="H332" s="46" t="s">
        <v>2219</v>
      </c>
      <c r="I332" s="46"/>
      <c r="J332" s="46" t="s">
        <v>2220</v>
      </c>
      <c r="K332" s="46" t="s">
        <v>2221</v>
      </c>
      <c r="L332" s="48">
        <v>9</v>
      </c>
      <c r="M332" s="49">
        <v>41673</v>
      </c>
      <c r="N332" s="49">
        <v>42004</v>
      </c>
      <c r="O332" s="50" t="s">
        <v>2222</v>
      </c>
      <c r="P332" s="51" t="s">
        <v>2223</v>
      </c>
      <c r="Q332" s="52" t="s">
        <v>266</v>
      </c>
      <c r="R332" s="52" t="s">
        <v>266</v>
      </c>
      <c r="S332" s="52" t="s">
        <v>379</v>
      </c>
      <c r="T332" s="52" t="s">
        <v>266</v>
      </c>
      <c r="U332" s="53" t="s">
        <v>84</v>
      </c>
      <c r="V332" s="221">
        <v>9</v>
      </c>
      <c r="W332" s="55">
        <f t="shared" si="15"/>
        <v>1</v>
      </c>
      <c r="X332" s="57"/>
      <c r="Y332" s="57"/>
      <c r="Z332" s="58"/>
      <c r="AA332" s="57"/>
      <c r="AB332" s="58"/>
      <c r="AC332" s="57"/>
      <c r="AD332" s="59" t="s">
        <v>68</v>
      </c>
      <c r="AE332" s="60">
        <f>IF(W332=100%,2,0)</f>
        <v>2</v>
      </c>
      <c r="AF332" s="60">
        <f>IF(N332&lt;$AG$8,0,1)</f>
        <v>0</v>
      </c>
      <c r="AG332" s="61" t="str">
        <f t="shared" si="16"/>
        <v>CUMPLIDA</v>
      </c>
      <c r="AH332" s="61" t="str">
        <f t="shared" si="17"/>
        <v>CUMPLIDA</v>
      </c>
      <c r="AI332" s="53" t="s">
        <v>84</v>
      </c>
      <c r="AJ332" s="55" t="s">
        <v>109</v>
      </c>
      <c r="AK332" s="62">
        <v>42004</v>
      </c>
      <c r="AL332" s="63" t="s">
        <v>118</v>
      </c>
      <c r="AM332" s="64"/>
      <c r="AN332" s="64"/>
      <c r="AO332" s="66"/>
      <c r="AP332" s="67"/>
      <c r="AQ332" s="67"/>
      <c r="AR332" s="67"/>
      <c r="AS332" s="68" t="s">
        <v>73</v>
      </c>
      <c r="AT332" s="68"/>
      <c r="AU332" s="94"/>
      <c r="AV332" s="95"/>
    </row>
    <row r="333" spans="1:49" s="96" customFormat="1" ht="129.6" hidden="1" customHeight="1" x14ac:dyDescent="0.25">
      <c r="A333" s="42">
        <v>798</v>
      </c>
      <c r="B333" s="42">
        <v>28</v>
      </c>
      <c r="C333" s="42"/>
      <c r="D333" s="43"/>
      <c r="E333" s="122" t="s">
        <v>2224</v>
      </c>
      <c r="F333" s="122" t="s">
        <v>2225</v>
      </c>
      <c r="G333" s="45"/>
      <c r="H333" s="122" t="s">
        <v>2226</v>
      </c>
      <c r="I333" s="122" t="s">
        <v>2227</v>
      </c>
      <c r="J333" s="137" t="s">
        <v>2228</v>
      </c>
      <c r="K333" s="137" t="s">
        <v>2228</v>
      </c>
      <c r="L333" s="63">
        <v>3</v>
      </c>
      <c r="M333" s="49">
        <v>41673</v>
      </c>
      <c r="N333" s="49">
        <v>42185</v>
      </c>
      <c r="O333" s="50" t="s">
        <v>2229</v>
      </c>
      <c r="P333" s="51" t="s">
        <v>2230</v>
      </c>
      <c r="Q333" s="48" t="s">
        <v>1479</v>
      </c>
      <c r="R333" s="48" t="s">
        <v>2231</v>
      </c>
      <c r="S333" s="48" t="s">
        <v>2232</v>
      </c>
      <c r="T333" s="51" t="s">
        <v>83</v>
      </c>
      <c r="U333" s="53" t="s">
        <v>67</v>
      </c>
      <c r="V333" s="221">
        <v>3</v>
      </c>
      <c r="W333" s="55">
        <f t="shared" si="15"/>
        <v>1</v>
      </c>
      <c r="X333" s="57" t="s">
        <v>295</v>
      </c>
      <c r="Y333" s="57" t="s">
        <v>102</v>
      </c>
      <c r="Z333" s="87" t="s">
        <v>2233</v>
      </c>
      <c r="AA333" s="57" t="s">
        <v>2234</v>
      </c>
      <c r="AB333" s="87"/>
      <c r="AC333" s="57"/>
      <c r="AD333" s="59" t="s">
        <v>68</v>
      </c>
      <c r="AE333" s="60">
        <f>IF(W333=100%,2,0)</f>
        <v>2</v>
      </c>
      <c r="AF333" s="60">
        <f>IF(N333&lt;$AG$8,0,1)</f>
        <v>0</v>
      </c>
      <c r="AG333" s="61" t="str">
        <f t="shared" si="16"/>
        <v>CUMPLIDA</v>
      </c>
      <c r="AH333" s="61" t="str">
        <f t="shared" si="17"/>
        <v>CUMPLIDA</v>
      </c>
      <c r="AI333" s="53" t="s">
        <v>67</v>
      </c>
      <c r="AJ333" s="55" t="s">
        <v>69</v>
      </c>
      <c r="AK333" s="62">
        <v>42185</v>
      </c>
      <c r="AL333" s="63" t="s">
        <v>155</v>
      </c>
      <c r="AM333" s="64"/>
      <c r="AN333" s="64"/>
      <c r="AO333" s="66" t="s">
        <v>72</v>
      </c>
      <c r="AP333" s="67"/>
      <c r="AQ333" s="67"/>
      <c r="AR333" s="67"/>
      <c r="AS333" s="68" t="s">
        <v>73</v>
      </c>
      <c r="AT333" s="68"/>
      <c r="AU333" s="63"/>
      <c r="AV333" s="68"/>
    </row>
    <row r="334" spans="1:49" s="96" customFormat="1" ht="19.5" hidden="1" customHeight="1" x14ac:dyDescent="0.25">
      <c r="A334" s="42">
        <v>799</v>
      </c>
      <c r="B334" s="42">
        <v>29</v>
      </c>
      <c r="C334" s="42"/>
      <c r="D334" s="43"/>
      <c r="E334" s="122" t="s">
        <v>2235</v>
      </c>
      <c r="F334" s="122" t="s">
        <v>2236</v>
      </c>
      <c r="G334" s="45"/>
      <c r="H334" s="46" t="s">
        <v>2237</v>
      </c>
      <c r="I334" s="46"/>
      <c r="J334" s="47" t="s">
        <v>2238</v>
      </c>
      <c r="K334" s="47" t="s">
        <v>2238</v>
      </c>
      <c r="L334" s="48">
        <v>4</v>
      </c>
      <c r="M334" s="49">
        <v>41673</v>
      </c>
      <c r="N334" s="49">
        <v>42185</v>
      </c>
      <c r="O334" s="50" t="s">
        <v>378</v>
      </c>
      <c r="P334" s="51" t="s">
        <v>378</v>
      </c>
      <c r="Q334" s="52" t="s">
        <v>266</v>
      </c>
      <c r="R334" s="52" t="s">
        <v>266</v>
      </c>
      <c r="S334" s="52" t="s">
        <v>1796</v>
      </c>
      <c r="T334" s="52" t="s">
        <v>266</v>
      </c>
      <c r="U334" s="53" t="s">
        <v>67</v>
      </c>
      <c r="V334" s="221">
        <v>4</v>
      </c>
      <c r="W334" s="55">
        <f>+V334/L334</f>
        <v>1</v>
      </c>
      <c r="X334" s="57" t="s">
        <v>295</v>
      </c>
      <c r="Y334" s="57" t="s">
        <v>102</v>
      </c>
      <c r="Z334" s="83" t="s">
        <v>2239</v>
      </c>
      <c r="AA334" s="57" t="s">
        <v>2240</v>
      </c>
      <c r="AB334" s="83"/>
      <c r="AC334" s="57"/>
      <c r="AD334" s="59" t="s">
        <v>68</v>
      </c>
      <c r="AE334" s="60">
        <f>IF(W334=100%,2,0)</f>
        <v>2</v>
      </c>
      <c r="AF334" s="60">
        <f>IF(N334&lt;$AG$8,0,1)</f>
        <v>0</v>
      </c>
      <c r="AG334" s="61" t="str">
        <f t="shared" si="16"/>
        <v>CUMPLIDA</v>
      </c>
      <c r="AH334" s="61" t="str">
        <f t="shared" si="17"/>
        <v>CUMPLIDA</v>
      </c>
      <c r="AI334" s="53" t="s">
        <v>67</v>
      </c>
      <c r="AJ334" s="55" t="s">
        <v>69</v>
      </c>
      <c r="AK334" s="62">
        <v>42185</v>
      </c>
      <c r="AL334" s="63" t="s">
        <v>70</v>
      </c>
      <c r="AM334" s="64"/>
      <c r="AN334" s="64"/>
      <c r="AO334" s="66" t="s">
        <v>72</v>
      </c>
      <c r="AP334" s="67"/>
      <c r="AQ334" s="67"/>
      <c r="AR334" s="67"/>
      <c r="AS334" s="68" t="s">
        <v>73</v>
      </c>
      <c r="AT334" s="68"/>
      <c r="AU334" s="63"/>
      <c r="AV334" s="68"/>
    </row>
    <row r="335" spans="1:49" s="23" customFormat="1" ht="297.75" customHeight="1" x14ac:dyDescent="0.25">
      <c r="A335" s="69">
        <v>800</v>
      </c>
      <c r="B335" s="69">
        <v>30</v>
      </c>
      <c r="C335" s="42"/>
      <c r="D335" s="43"/>
      <c r="E335" s="115" t="s">
        <v>2241</v>
      </c>
      <c r="F335" s="115" t="s">
        <v>2242</v>
      </c>
      <c r="G335" s="71"/>
      <c r="H335" s="72" t="s">
        <v>2237</v>
      </c>
      <c r="I335" s="72"/>
      <c r="J335" s="243" t="s">
        <v>2243</v>
      </c>
      <c r="K335" s="73" t="s">
        <v>2244</v>
      </c>
      <c r="L335" s="74">
        <v>9</v>
      </c>
      <c r="M335" s="75">
        <v>41673</v>
      </c>
      <c r="N335" s="75">
        <v>42916</v>
      </c>
      <c r="O335" s="76" t="s">
        <v>904</v>
      </c>
      <c r="P335" s="77" t="s">
        <v>905</v>
      </c>
      <c r="Q335" s="134" t="s">
        <v>152</v>
      </c>
      <c r="R335" s="91" t="s">
        <v>1574</v>
      </c>
      <c r="S335" s="91" t="s">
        <v>636</v>
      </c>
      <c r="T335" s="91" t="s">
        <v>83</v>
      </c>
      <c r="U335" s="78" t="s">
        <v>67</v>
      </c>
      <c r="V335" s="170">
        <v>8</v>
      </c>
      <c r="W335" s="80">
        <f t="shared" si="15"/>
        <v>0.88888888888888884</v>
      </c>
      <c r="X335" s="57" t="s">
        <v>295</v>
      </c>
      <c r="Y335" s="57"/>
      <c r="Z335" s="84" t="s">
        <v>2245</v>
      </c>
      <c r="AA335" s="57" t="s">
        <v>971</v>
      </c>
      <c r="AB335" s="83" t="s">
        <v>2246</v>
      </c>
      <c r="AC335" s="83" t="s">
        <v>299</v>
      </c>
      <c r="AD335" s="81" t="s">
        <v>68</v>
      </c>
      <c r="AE335" s="60">
        <f>IF(W335=100%,2,0)</f>
        <v>0</v>
      </c>
      <c r="AF335" s="60">
        <f>IF(N335&lt;$AG$8,0,1)</f>
        <v>1</v>
      </c>
      <c r="AG335" s="61" t="str">
        <f t="shared" si="16"/>
        <v>EN TERMINO</v>
      </c>
      <c r="AH335" s="61" t="str">
        <f t="shared" si="17"/>
        <v>EN TERMINO</v>
      </c>
      <c r="AI335" s="78" t="s">
        <v>67</v>
      </c>
      <c r="AJ335" s="80"/>
      <c r="AK335" s="82">
        <v>42004</v>
      </c>
      <c r="AL335" s="83" t="s">
        <v>118</v>
      </c>
      <c r="AM335" s="85" t="s">
        <v>194</v>
      </c>
      <c r="AN335" s="83" t="s">
        <v>2247</v>
      </c>
      <c r="AO335" s="85" t="s">
        <v>72</v>
      </c>
      <c r="AP335" s="86" t="s">
        <v>2248</v>
      </c>
      <c r="AQ335" s="67" t="s">
        <v>87</v>
      </c>
      <c r="AR335" s="86" t="s">
        <v>88</v>
      </c>
      <c r="AS335" s="87" t="s">
        <v>89</v>
      </c>
      <c r="AT335" s="88" t="s">
        <v>90</v>
      </c>
      <c r="AU335" s="83" t="s">
        <v>1377</v>
      </c>
      <c r="AV335" s="83" t="s">
        <v>2249</v>
      </c>
      <c r="AW335" s="87" t="s">
        <v>74</v>
      </c>
    </row>
    <row r="336" spans="1:49" s="23" customFormat="1" ht="228" customHeight="1" x14ac:dyDescent="0.25">
      <c r="A336" s="69">
        <v>801</v>
      </c>
      <c r="B336" s="69">
        <v>31</v>
      </c>
      <c r="C336" s="42"/>
      <c r="D336" s="43"/>
      <c r="E336" s="115" t="s">
        <v>2250</v>
      </c>
      <c r="F336" s="115" t="s">
        <v>2251</v>
      </c>
      <c r="G336" s="71"/>
      <c r="H336" s="72" t="s">
        <v>2237</v>
      </c>
      <c r="I336" s="72"/>
      <c r="J336" s="243" t="s">
        <v>2243</v>
      </c>
      <c r="K336" s="73" t="s">
        <v>2244</v>
      </c>
      <c r="L336" s="74">
        <v>9</v>
      </c>
      <c r="M336" s="75">
        <v>41673</v>
      </c>
      <c r="N336" s="75">
        <v>42735</v>
      </c>
      <c r="O336" s="76" t="s">
        <v>984</v>
      </c>
      <c r="P336" s="77" t="s">
        <v>985</v>
      </c>
      <c r="Q336" s="91" t="s">
        <v>65</v>
      </c>
      <c r="R336" s="91" t="s">
        <v>2252</v>
      </c>
      <c r="S336" s="91" t="s">
        <v>2253</v>
      </c>
      <c r="T336" s="91" t="s">
        <v>83</v>
      </c>
      <c r="U336" s="78" t="s">
        <v>67</v>
      </c>
      <c r="V336" s="170">
        <v>9</v>
      </c>
      <c r="W336" s="80">
        <f>+V336/L336</f>
        <v>1</v>
      </c>
      <c r="X336" s="57" t="s">
        <v>295</v>
      </c>
      <c r="Y336" s="57" t="s">
        <v>102</v>
      </c>
      <c r="Z336" s="83" t="s">
        <v>2254</v>
      </c>
      <c r="AA336" s="57" t="s">
        <v>2255</v>
      </c>
      <c r="AB336" s="83" t="s">
        <v>2256</v>
      </c>
      <c r="AC336" s="87" t="s">
        <v>1374</v>
      </c>
      <c r="AD336" s="81" t="s">
        <v>68</v>
      </c>
      <c r="AE336" s="60">
        <f>IF(W336=100%,2,0)</f>
        <v>2</v>
      </c>
      <c r="AF336" s="60">
        <f>IF(N336&lt;$AG$8,0,1)</f>
        <v>0</v>
      </c>
      <c r="AG336" s="61" t="str">
        <f t="shared" si="16"/>
        <v>CUMPLIDA</v>
      </c>
      <c r="AH336" s="61" t="str">
        <f t="shared" si="17"/>
        <v>CUMPLIDA</v>
      </c>
      <c r="AI336" s="78" t="s">
        <v>67</v>
      </c>
      <c r="AJ336" s="80"/>
      <c r="AK336" s="82">
        <v>42004</v>
      </c>
      <c r="AL336" s="83" t="s">
        <v>118</v>
      </c>
      <c r="AM336" s="85" t="s">
        <v>194</v>
      </c>
      <c r="AN336" s="83" t="s">
        <v>2247</v>
      </c>
      <c r="AO336" s="85" t="s">
        <v>72</v>
      </c>
      <c r="AP336" s="67" t="s">
        <v>102</v>
      </c>
      <c r="AQ336" s="67"/>
      <c r="AR336" s="67"/>
      <c r="AS336" s="87" t="s">
        <v>89</v>
      </c>
      <c r="AT336" s="88" t="s">
        <v>90</v>
      </c>
      <c r="AU336" s="83" t="s">
        <v>1377</v>
      </c>
      <c r="AV336" s="83" t="s">
        <v>2249</v>
      </c>
      <c r="AW336" s="87" t="s">
        <v>74</v>
      </c>
    </row>
    <row r="337" spans="1:49" s="23" customFormat="1" ht="261" customHeight="1" x14ac:dyDescent="0.25">
      <c r="A337" s="69">
        <v>803</v>
      </c>
      <c r="B337" s="69">
        <v>33</v>
      </c>
      <c r="C337" s="42"/>
      <c r="D337" s="43"/>
      <c r="E337" s="85" t="s">
        <v>2257</v>
      </c>
      <c r="F337" s="113" t="s">
        <v>2258</v>
      </c>
      <c r="G337" s="113"/>
      <c r="H337" s="148" t="s">
        <v>2259</v>
      </c>
      <c r="I337" s="113" t="s">
        <v>337</v>
      </c>
      <c r="J337" s="243" t="s">
        <v>2260</v>
      </c>
      <c r="K337" s="243" t="s">
        <v>2260</v>
      </c>
      <c r="L337" s="196">
        <v>11</v>
      </c>
      <c r="M337" s="146">
        <v>41640</v>
      </c>
      <c r="N337" s="75">
        <v>42916</v>
      </c>
      <c r="O337" s="76" t="s">
        <v>162</v>
      </c>
      <c r="P337" s="77" t="s">
        <v>163</v>
      </c>
      <c r="Q337" s="134" t="s">
        <v>152</v>
      </c>
      <c r="R337" s="134" t="s">
        <v>152</v>
      </c>
      <c r="S337" s="134" t="s">
        <v>280</v>
      </c>
      <c r="T337" s="134" t="s">
        <v>152</v>
      </c>
      <c r="U337" s="78" t="s">
        <v>84</v>
      </c>
      <c r="V337" s="170">
        <v>5</v>
      </c>
      <c r="W337" s="80">
        <f t="shared" ref="W337:W400" si="18">+V337/L337</f>
        <v>0.45454545454545453</v>
      </c>
      <c r="X337" s="57"/>
      <c r="Y337" s="57"/>
      <c r="Z337" s="58"/>
      <c r="AA337" s="57"/>
      <c r="AB337" s="58"/>
      <c r="AC337" s="57"/>
      <c r="AD337" s="81" t="s">
        <v>68</v>
      </c>
      <c r="AE337" s="60">
        <f>IF(W337=100%,2,0)</f>
        <v>0</v>
      </c>
      <c r="AF337" s="60">
        <f>IF(N337&lt;$AG$8,0,1)</f>
        <v>1</v>
      </c>
      <c r="AG337" s="61" t="str">
        <f t="shared" si="16"/>
        <v>EN TERMINO</v>
      </c>
      <c r="AH337" s="61" t="str">
        <f t="shared" si="17"/>
        <v>EN TERMINO</v>
      </c>
      <c r="AI337" s="78" t="s">
        <v>84</v>
      </c>
      <c r="AJ337" s="80"/>
      <c r="AK337" s="82">
        <v>42185</v>
      </c>
      <c r="AL337" s="83" t="s">
        <v>155</v>
      </c>
      <c r="AM337" s="58"/>
      <c r="AN337" s="84" t="s">
        <v>2261</v>
      </c>
      <c r="AO337" s="85" t="s">
        <v>72</v>
      </c>
      <c r="AP337" s="86" t="s">
        <v>2262</v>
      </c>
      <c r="AQ337" s="67" t="s">
        <v>102</v>
      </c>
      <c r="AR337" s="86" t="s">
        <v>88</v>
      </c>
      <c r="AS337" s="87" t="s">
        <v>89</v>
      </c>
      <c r="AT337" s="88" t="s">
        <v>90</v>
      </c>
      <c r="AU337" s="83" t="s">
        <v>91</v>
      </c>
      <c r="AV337" s="83" t="s">
        <v>91</v>
      </c>
      <c r="AW337" s="87" t="s">
        <v>74</v>
      </c>
    </row>
    <row r="338" spans="1:49" s="96" customFormat="1" ht="144" customHeight="1" x14ac:dyDescent="0.25">
      <c r="A338" s="69">
        <v>804</v>
      </c>
      <c r="B338" s="69">
        <v>34</v>
      </c>
      <c r="C338" s="42"/>
      <c r="D338" s="43"/>
      <c r="E338" s="115" t="s">
        <v>2263</v>
      </c>
      <c r="F338" s="115" t="s">
        <v>2264</v>
      </c>
      <c r="G338" s="71"/>
      <c r="H338" s="165" t="s">
        <v>2265</v>
      </c>
      <c r="I338" s="165" t="s">
        <v>2266</v>
      </c>
      <c r="J338" s="73" t="s">
        <v>2267</v>
      </c>
      <c r="K338" s="73" t="s">
        <v>2267</v>
      </c>
      <c r="L338" s="74">
        <v>8</v>
      </c>
      <c r="M338" s="75">
        <v>41640</v>
      </c>
      <c r="N338" s="75">
        <v>42916</v>
      </c>
      <c r="O338" s="76" t="s">
        <v>162</v>
      </c>
      <c r="P338" s="77" t="s">
        <v>163</v>
      </c>
      <c r="Q338" s="134" t="s">
        <v>152</v>
      </c>
      <c r="R338" s="134" t="s">
        <v>152</v>
      </c>
      <c r="S338" s="134" t="s">
        <v>280</v>
      </c>
      <c r="T338" s="134" t="s">
        <v>152</v>
      </c>
      <c r="U338" s="78" t="s">
        <v>84</v>
      </c>
      <c r="V338" s="170">
        <v>4</v>
      </c>
      <c r="W338" s="80">
        <f t="shared" si="18"/>
        <v>0.5</v>
      </c>
      <c r="X338" s="57"/>
      <c r="Y338" s="57"/>
      <c r="Z338" s="58"/>
      <c r="AA338" s="57"/>
      <c r="AB338" s="58"/>
      <c r="AC338" s="57"/>
      <c r="AD338" s="81" t="s">
        <v>68</v>
      </c>
      <c r="AE338" s="60">
        <f>IF(W338=100%,2,0)</f>
        <v>0</v>
      </c>
      <c r="AF338" s="60">
        <f>IF(N338&lt;$AG$8,0,1)</f>
        <v>1</v>
      </c>
      <c r="AG338" s="61" t="str">
        <f t="shared" si="16"/>
        <v>EN TERMINO</v>
      </c>
      <c r="AH338" s="61" t="str">
        <f t="shared" si="17"/>
        <v>EN TERMINO</v>
      </c>
      <c r="AI338" s="78" t="s">
        <v>84</v>
      </c>
      <c r="AJ338" s="80"/>
      <c r="AK338" s="82">
        <v>42185</v>
      </c>
      <c r="AL338" s="83" t="s">
        <v>155</v>
      </c>
      <c r="AM338" s="58"/>
      <c r="AN338" s="58"/>
      <c r="AO338" s="85" t="s">
        <v>72</v>
      </c>
      <c r="AP338" s="86" t="s">
        <v>2268</v>
      </c>
      <c r="AQ338" s="67" t="s">
        <v>102</v>
      </c>
      <c r="AR338" s="86" t="s">
        <v>88</v>
      </c>
      <c r="AS338" s="87" t="s">
        <v>89</v>
      </c>
      <c r="AT338" s="88" t="s">
        <v>132</v>
      </c>
      <c r="AU338" s="83" t="s">
        <v>142</v>
      </c>
      <c r="AV338" s="83" t="s">
        <v>143</v>
      </c>
      <c r="AW338" s="87" t="s">
        <v>74</v>
      </c>
    </row>
    <row r="339" spans="1:49" s="96" customFormat="1" ht="201.6" customHeight="1" x14ac:dyDescent="0.25">
      <c r="A339" s="69">
        <v>806</v>
      </c>
      <c r="B339" s="69">
        <v>36</v>
      </c>
      <c r="C339" s="42"/>
      <c r="D339" s="43"/>
      <c r="E339" s="85" t="s">
        <v>2269</v>
      </c>
      <c r="F339" s="115" t="s">
        <v>2270</v>
      </c>
      <c r="G339" s="71"/>
      <c r="H339" s="72" t="s">
        <v>2271</v>
      </c>
      <c r="I339" s="72" t="s">
        <v>2272</v>
      </c>
      <c r="J339" s="73" t="s">
        <v>2273</v>
      </c>
      <c r="K339" s="73" t="s">
        <v>2273</v>
      </c>
      <c r="L339" s="74">
        <v>9</v>
      </c>
      <c r="M339" s="75">
        <v>41640</v>
      </c>
      <c r="N339" s="75">
        <v>43100</v>
      </c>
      <c r="O339" s="76" t="s">
        <v>162</v>
      </c>
      <c r="P339" s="77" t="s">
        <v>163</v>
      </c>
      <c r="Q339" s="74" t="s">
        <v>1479</v>
      </c>
      <c r="R339" s="74" t="s">
        <v>1479</v>
      </c>
      <c r="S339" s="74" t="s">
        <v>1480</v>
      </c>
      <c r="T339" s="91" t="s">
        <v>83</v>
      </c>
      <c r="U339" s="78" t="s">
        <v>84</v>
      </c>
      <c r="V339" s="170">
        <v>1</v>
      </c>
      <c r="W339" s="80">
        <f t="shared" si="18"/>
        <v>0.1111111111111111</v>
      </c>
      <c r="X339" s="57"/>
      <c r="Y339" s="57"/>
      <c r="Z339" s="58"/>
      <c r="AA339" s="57"/>
      <c r="AB339" s="58"/>
      <c r="AC339" s="57"/>
      <c r="AD339" s="81" t="s">
        <v>68</v>
      </c>
      <c r="AE339" s="60">
        <f>IF(W339=100%,2,0)</f>
        <v>0</v>
      </c>
      <c r="AF339" s="60">
        <f>IF(N339&lt;$AG$8,0,1)</f>
        <v>1</v>
      </c>
      <c r="AG339" s="61" t="str">
        <f t="shared" si="16"/>
        <v>EN TERMINO</v>
      </c>
      <c r="AH339" s="61" t="str">
        <f t="shared" si="17"/>
        <v>EN TERMINO</v>
      </c>
      <c r="AI339" s="78" t="s">
        <v>84</v>
      </c>
      <c r="AJ339" s="80"/>
      <c r="AK339" s="80"/>
      <c r="AL339" s="58"/>
      <c r="AM339" s="58"/>
      <c r="AN339" s="58"/>
      <c r="AO339" s="85" t="s">
        <v>72</v>
      </c>
      <c r="AP339" s="86" t="s">
        <v>2274</v>
      </c>
      <c r="AQ339" s="67" t="s">
        <v>102</v>
      </c>
      <c r="AR339" s="86" t="s">
        <v>88</v>
      </c>
      <c r="AS339" s="83" t="s">
        <v>640</v>
      </c>
      <c r="AT339" s="88"/>
      <c r="AU339" s="83" t="s">
        <v>142</v>
      </c>
      <c r="AV339" s="83" t="s">
        <v>2275</v>
      </c>
      <c r="AW339" s="87" t="s">
        <v>74</v>
      </c>
    </row>
    <row r="340" spans="1:49" s="96" customFormat="1" ht="172.9" customHeight="1" x14ac:dyDescent="0.25">
      <c r="A340" s="69">
        <v>808</v>
      </c>
      <c r="B340" s="69">
        <v>38</v>
      </c>
      <c r="C340" s="42"/>
      <c r="D340" s="43"/>
      <c r="E340" s="115" t="s">
        <v>2276</v>
      </c>
      <c r="F340" s="115" t="s">
        <v>2277</v>
      </c>
      <c r="G340" s="71"/>
      <c r="H340" s="244" t="s">
        <v>2278</v>
      </c>
      <c r="I340" s="165" t="s">
        <v>2266</v>
      </c>
      <c r="J340" s="244" t="s">
        <v>2279</v>
      </c>
      <c r="K340" s="244" t="s">
        <v>2279</v>
      </c>
      <c r="L340" s="245">
        <v>8</v>
      </c>
      <c r="M340" s="75">
        <v>41640</v>
      </c>
      <c r="N340" s="75">
        <v>42916</v>
      </c>
      <c r="O340" s="76" t="s">
        <v>162</v>
      </c>
      <c r="P340" s="77" t="s">
        <v>163</v>
      </c>
      <c r="Q340" s="134" t="s">
        <v>152</v>
      </c>
      <c r="R340" s="134" t="s">
        <v>152</v>
      </c>
      <c r="S340" s="134" t="s">
        <v>280</v>
      </c>
      <c r="T340" s="134" t="s">
        <v>152</v>
      </c>
      <c r="U340" s="78" t="s">
        <v>84</v>
      </c>
      <c r="V340" s="170">
        <v>4</v>
      </c>
      <c r="W340" s="80">
        <f t="shared" si="18"/>
        <v>0.5</v>
      </c>
      <c r="X340" s="57"/>
      <c r="Y340" s="57"/>
      <c r="Z340" s="58"/>
      <c r="AA340" s="57"/>
      <c r="AB340" s="58"/>
      <c r="AC340" s="57"/>
      <c r="AD340" s="81" t="s">
        <v>68</v>
      </c>
      <c r="AE340" s="60">
        <f>IF(W340=100%,2,0)</f>
        <v>0</v>
      </c>
      <c r="AF340" s="60">
        <f>IF(N340&lt;$AG$8,0,1)</f>
        <v>1</v>
      </c>
      <c r="AG340" s="61" t="str">
        <f t="shared" si="16"/>
        <v>EN TERMINO</v>
      </c>
      <c r="AH340" s="61" t="str">
        <f t="shared" si="17"/>
        <v>EN TERMINO</v>
      </c>
      <c r="AI340" s="78" t="s">
        <v>84</v>
      </c>
      <c r="AJ340" s="80"/>
      <c r="AK340" s="82">
        <v>42185</v>
      </c>
      <c r="AL340" s="83" t="s">
        <v>155</v>
      </c>
      <c r="AM340" s="58"/>
      <c r="AN340" s="58"/>
      <c r="AO340" s="85" t="s">
        <v>72</v>
      </c>
      <c r="AP340" s="86" t="s">
        <v>2280</v>
      </c>
      <c r="AQ340" s="67" t="s">
        <v>102</v>
      </c>
      <c r="AR340" s="86" t="s">
        <v>88</v>
      </c>
      <c r="AS340" s="87" t="s">
        <v>89</v>
      </c>
      <c r="AT340" s="88" t="s">
        <v>132</v>
      </c>
      <c r="AU340" s="83" t="s">
        <v>103</v>
      </c>
      <c r="AV340" s="83" t="s">
        <v>1208</v>
      </c>
      <c r="AW340" s="87" t="s">
        <v>74</v>
      </c>
    </row>
    <row r="341" spans="1:49" s="96" customFormat="1" ht="158.44999999999999" customHeight="1" x14ac:dyDescent="0.25">
      <c r="A341" s="69">
        <v>809</v>
      </c>
      <c r="B341" s="69">
        <v>39</v>
      </c>
      <c r="C341" s="42"/>
      <c r="D341" s="43"/>
      <c r="E341" s="115" t="s">
        <v>2281</v>
      </c>
      <c r="F341" s="115" t="s">
        <v>2282</v>
      </c>
      <c r="G341" s="71"/>
      <c r="H341" s="244" t="s">
        <v>2278</v>
      </c>
      <c r="I341" s="165" t="s">
        <v>2266</v>
      </c>
      <c r="J341" s="165" t="s">
        <v>2283</v>
      </c>
      <c r="K341" s="165" t="s">
        <v>2283</v>
      </c>
      <c r="L341" s="74">
        <v>7</v>
      </c>
      <c r="M341" s="75">
        <v>41640</v>
      </c>
      <c r="N341" s="75">
        <v>42916</v>
      </c>
      <c r="O341" s="76" t="s">
        <v>162</v>
      </c>
      <c r="P341" s="77" t="s">
        <v>163</v>
      </c>
      <c r="Q341" s="134" t="s">
        <v>152</v>
      </c>
      <c r="R341" s="134" t="s">
        <v>152</v>
      </c>
      <c r="S341" s="134" t="s">
        <v>280</v>
      </c>
      <c r="T341" s="134" t="s">
        <v>152</v>
      </c>
      <c r="U341" s="78" t="s">
        <v>67</v>
      </c>
      <c r="V341" s="170">
        <v>3</v>
      </c>
      <c r="W341" s="80">
        <f t="shared" si="18"/>
        <v>0.42857142857142855</v>
      </c>
      <c r="X341" s="57"/>
      <c r="Y341" s="57"/>
      <c r="Z341" s="58"/>
      <c r="AA341" s="57"/>
      <c r="AB341" s="58"/>
      <c r="AC341" s="57"/>
      <c r="AD341" s="81" t="s">
        <v>68</v>
      </c>
      <c r="AE341" s="60">
        <f>IF(W341=100%,2,0)</f>
        <v>0</v>
      </c>
      <c r="AF341" s="60">
        <f>IF(N341&lt;$AG$8,0,1)</f>
        <v>1</v>
      </c>
      <c r="AG341" s="61" t="str">
        <f t="shared" si="16"/>
        <v>EN TERMINO</v>
      </c>
      <c r="AH341" s="61" t="str">
        <f t="shared" si="17"/>
        <v>EN TERMINO</v>
      </c>
      <c r="AI341" s="78" t="s">
        <v>67</v>
      </c>
      <c r="AJ341" s="80"/>
      <c r="AK341" s="82">
        <v>42185</v>
      </c>
      <c r="AL341" s="83" t="s">
        <v>155</v>
      </c>
      <c r="AM341" s="58"/>
      <c r="AN341" s="58"/>
      <c r="AO341" s="85" t="s">
        <v>72</v>
      </c>
      <c r="AP341" s="86" t="s">
        <v>2284</v>
      </c>
      <c r="AQ341" s="67" t="s">
        <v>102</v>
      </c>
      <c r="AR341" s="86" t="s">
        <v>88</v>
      </c>
      <c r="AS341" s="87" t="s">
        <v>89</v>
      </c>
      <c r="AT341" s="88" t="s">
        <v>132</v>
      </c>
      <c r="AU341" s="83" t="s">
        <v>103</v>
      </c>
      <c r="AV341" s="83" t="s">
        <v>1208</v>
      </c>
      <c r="AW341" s="87" t="s">
        <v>74</v>
      </c>
    </row>
    <row r="342" spans="1:49" s="96" customFormat="1" ht="187.15" customHeight="1" x14ac:dyDescent="0.25">
      <c r="A342" s="69">
        <v>810</v>
      </c>
      <c r="B342" s="69">
        <v>40</v>
      </c>
      <c r="C342" s="42"/>
      <c r="D342" s="43"/>
      <c r="E342" s="115" t="s">
        <v>2285</v>
      </c>
      <c r="F342" s="115" t="s">
        <v>2286</v>
      </c>
      <c r="G342" s="71"/>
      <c r="H342" s="244" t="s">
        <v>2278</v>
      </c>
      <c r="I342" s="165" t="s">
        <v>2266</v>
      </c>
      <c r="J342" s="244" t="s">
        <v>2287</v>
      </c>
      <c r="K342" s="244" t="s">
        <v>2287</v>
      </c>
      <c r="L342" s="74">
        <v>7</v>
      </c>
      <c r="M342" s="75">
        <v>41640</v>
      </c>
      <c r="N342" s="75">
        <v>42916</v>
      </c>
      <c r="O342" s="76" t="s">
        <v>162</v>
      </c>
      <c r="P342" s="77" t="s">
        <v>163</v>
      </c>
      <c r="Q342" s="134" t="s">
        <v>152</v>
      </c>
      <c r="R342" s="134" t="s">
        <v>152</v>
      </c>
      <c r="S342" s="134" t="s">
        <v>280</v>
      </c>
      <c r="T342" s="134" t="s">
        <v>152</v>
      </c>
      <c r="U342" s="78" t="s">
        <v>67</v>
      </c>
      <c r="V342" s="170">
        <v>5</v>
      </c>
      <c r="W342" s="80">
        <f t="shared" si="18"/>
        <v>0.7142857142857143</v>
      </c>
      <c r="X342" s="57"/>
      <c r="Y342" s="57"/>
      <c r="Z342" s="58"/>
      <c r="AA342" s="57"/>
      <c r="AB342" s="58"/>
      <c r="AC342" s="57"/>
      <c r="AD342" s="81" t="s">
        <v>68</v>
      </c>
      <c r="AE342" s="60">
        <f>IF(W342=100%,2,0)</f>
        <v>0</v>
      </c>
      <c r="AF342" s="60">
        <f>IF(N342&lt;$AG$8,0,1)</f>
        <v>1</v>
      </c>
      <c r="AG342" s="61" t="str">
        <f t="shared" si="16"/>
        <v>EN TERMINO</v>
      </c>
      <c r="AH342" s="61" t="str">
        <f t="shared" si="17"/>
        <v>EN TERMINO</v>
      </c>
      <c r="AI342" s="78" t="s">
        <v>67</v>
      </c>
      <c r="AJ342" s="80"/>
      <c r="AK342" s="82">
        <v>42185</v>
      </c>
      <c r="AL342" s="83" t="s">
        <v>155</v>
      </c>
      <c r="AM342" s="58"/>
      <c r="AN342" s="58"/>
      <c r="AO342" s="85" t="s">
        <v>72</v>
      </c>
      <c r="AP342" s="86" t="s">
        <v>2288</v>
      </c>
      <c r="AQ342" s="67" t="s">
        <v>102</v>
      </c>
      <c r="AR342" s="86" t="s">
        <v>88</v>
      </c>
      <c r="AS342" s="87" t="s">
        <v>89</v>
      </c>
      <c r="AT342" s="88" t="s">
        <v>132</v>
      </c>
      <c r="AU342" s="83" t="s">
        <v>103</v>
      </c>
      <c r="AV342" s="83" t="s">
        <v>1208</v>
      </c>
      <c r="AW342" s="87" t="s">
        <v>74</v>
      </c>
    </row>
    <row r="343" spans="1:49" s="96" customFormat="1" ht="327" customHeight="1" x14ac:dyDescent="0.25">
      <c r="A343" s="69">
        <v>812</v>
      </c>
      <c r="B343" s="69">
        <v>42</v>
      </c>
      <c r="C343" s="42"/>
      <c r="D343" s="43"/>
      <c r="E343" s="115" t="s">
        <v>2289</v>
      </c>
      <c r="F343" s="115" t="s">
        <v>2258</v>
      </c>
      <c r="G343" s="71"/>
      <c r="H343" s="72" t="s">
        <v>2290</v>
      </c>
      <c r="I343" s="72"/>
      <c r="J343" s="72" t="s">
        <v>2291</v>
      </c>
      <c r="K343" s="72" t="s">
        <v>2291</v>
      </c>
      <c r="L343" s="74">
        <v>9</v>
      </c>
      <c r="M343" s="75">
        <v>41640</v>
      </c>
      <c r="N343" s="75">
        <v>42916</v>
      </c>
      <c r="O343" s="76" t="s">
        <v>162</v>
      </c>
      <c r="P343" s="77" t="s">
        <v>163</v>
      </c>
      <c r="Q343" s="77" t="s">
        <v>152</v>
      </c>
      <c r="R343" s="134" t="s">
        <v>545</v>
      </c>
      <c r="S343" s="134" t="s">
        <v>2002</v>
      </c>
      <c r="T343" s="77" t="s">
        <v>83</v>
      </c>
      <c r="U343" s="78" t="s">
        <v>84</v>
      </c>
      <c r="V343" s="170">
        <v>6</v>
      </c>
      <c r="W343" s="80">
        <f t="shared" si="18"/>
        <v>0.66666666666666663</v>
      </c>
      <c r="X343" s="57"/>
      <c r="Y343" s="57"/>
      <c r="Z343" s="83"/>
      <c r="AA343" s="57"/>
      <c r="AB343" s="83"/>
      <c r="AC343" s="57"/>
      <c r="AD343" s="81" t="s">
        <v>68</v>
      </c>
      <c r="AE343" s="60">
        <f>IF(W343=100%,2,0)</f>
        <v>0</v>
      </c>
      <c r="AF343" s="60">
        <f>IF(N343&lt;$AG$8,0,1)</f>
        <v>1</v>
      </c>
      <c r="AG343" s="61" t="str">
        <f t="shared" si="16"/>
        <v>EN TERMINO</v>
      </c>
      <c r="AH343" s="61" t="str">
        <f t="shared" si="17"/>
        <v>EN TERMINO</v>
      </c>
      <c r="AI343" s="78" t="s">
        <v>84</v>
      </c>
      <c r="AJ343" s="80"/>
      <c r="AK343" s="82">
        <v>42185</v>
      </c>
      <c r="AL343" s="83" t="s">
        <v>70</v>
      </c>
      <c r="AM343" s="58"/>
      <c r="AN343" s="58"/>
      <c r="AO343" s="85" t="s">
        <v>72</v>
      </c>
      <c r="AP343" s="86" t="s">
        <v>2292</v>
      </c>
      <c r="AQ343" s="67" t="s">
        <v>207</v>
      </c>
      <c r="AR343" s="86" t="s">
        <v>208</v>
      </c>
      <c r="AS343" s="87" t="s">
        <v>89</v>
      </c>
      <c r="AT343" s="88" t="s">
        <v>90</v>
      </c>
      <c r="AU343" s="83" t="s">
        <v>133</v>
      </c>
      <c r="AV343" s="83" t="s">
        <v>2293</v>
      </c>
      <c r="AW343" s="87" t="s">
        <v>74</v>
      </c>
    </row>
    <row r="344" spans="1:49" s="96" customFormat="1" ht="158.44999999999999" hidden="1" customHeight="1" x14ac:dyDescent="0.25">
      <c r="A344" s="42">
        <v>813</v>
      </c>
      <c r="B344" s="42">
        <v>43</v>
      </c>
      <c r="C344" s="42"/>
      <c r="D344" s="43"/>
      <c r="E344" s="122" t="s">
        <v>2294</v>
      </c>
      <c r="F344" s="122" t="s">
        <v>2295</v>
      </c>
      <c r="G344" s="46" t="s">
        <v>2296</v>
      </c>
      <c r="H344" s="46" t="s">
        <v>2297</v>
      </c>
      <c r="I344" s="47" t="s">
        <v>2298</v>
      </c>
      <c r="J344" s="47" t="s">
        <v>2299</v>
      </c>
      <c r="K344" s="47" t="s">
        <v>2299</v>
      </c>
      <c r="L344" s="48">
        <v>3</v>
      </c>
      <c r="M344" s="49">
        <v>41640</v>
      </c>
      <c r="N344" s="49">
        <v>42004</v>
      </c>
      <c r="O344" s="50" t="s">
        <v>562</v>
      </c>
      <c r="P344" s="51" t="s">
        <v>562</v>
      </c>
      <c r="Q344" s="52" t="s">
        <v>563</v>
      </c>
      <c r="R344" s="52" t="s">
        <v>563</v>
      </c>
      <c r="S344" s="52" t="s">
        <v>564</v>
      </c>
      <c r="T344" s="52" t="s">
        <v>563</v>
      </c>
      <c r="U344" s="53" t="s">
        <v>67</v>
      </c>
      <c r="V344" s="221">
        <v>3</v>
      </c>
      <c r="W344" s="55">
        <f t="shared" si="18"/>
        <v>1</v>
      </c>
      <c r="X344" s="57"/>
      <c r="Y344" s="57"/>
      <c r="Z344" s="58"/>
      <c r="AA344" s="57"/>
      <c r="AB344" s="58"/>
      <c r="AC344" s="57"/>
      <c r="AD344" s="59" t="s">
        <v>68</v>
      </c>
      <c r="AE344" s="60">
        <f>IF(W344=100%,2,0)</f>
        <v>2</v>
      </c>
      <c r="AF344" s="60">
        <f>IF(N344&lt;$AG$8,0,1)</f>
        <v>0</v>
      </c>
      <c r="AG344" s="61" t="str">
        <f t="shared" si="16"/>
        <v>CUMPLIDA</v>
      </c>
      <c r="AH344" s="61" t="str">
        <f t="shared" si="17"/>
        <v>CUMPLIDA</v>
      </c>
      <c r="AI344" s="53" t="s">
        <v>67</v>
      </c>
      <c r="AJ344" s="55" t="s">
        <v>109</v>
      </c>
      <c r="AK344" s="62">
        <v>42185</v>
      </c>
      <c r="AL344" s="63" t="s">
        <v>155</v>
      </c>
      <c r="AM344" s="64"/>
      <c r="AN344" s="64"/>
      <c r="AO344" s="66"/>
      <c r="AP344" s="67"/>
      <c r="AQ344" s="67"/>
      <c r="AR344" s="67"/>
      <c r="AS344" s="68" t="s">
        <v>73</v>
      </c>
      <c r="AT344" s="68"/>
      <c r="AU344" s="94"/>
      <c r="AV344" s="95"/>
    </row>
    <row r="345" spans="1:49" s="96" customFormat="1" ht="158.44999999999999" hidden="1" customHeight="1" x14ac:dyDescent="0.25">
      <c r="A345" s="42">
        <v>814</v>
      </c>
      <c r="B345" s="42">
        <v>1</v>
      </c>
      <c r="C345" s="42"/>
      <c r="D345" s="43"/>
      <c r="E345" s="122" t="s">
        <v>2300</v>
      </c>
      <c r="F345" s="122" t="s">
        <v>2301</v>
      </c>
      <c r="G345" s="45" t="s">
        <v>2302</v>
      </c>
      <c r="H345" s="46" t="s">
        <v>2303</v>
      </c>
      <c r="I345" s="46" t="s">
        <v>2304</v>
      </c>
      <c r="J345" s="220" t="s">
        <v>2305</v>
      </c>
      <c r="K345" s="220" t="s">
        <v>2305</v>
      </c>
      <c r="L345" s="48">
        <v>4</v>
      </c>
      <c r="M345" s="49">
        <v>41579</v>
      </c>
      <c r="N345" s="49">
        <v>42124</v>
      </c>
      <c r="O345" s="50" t="s">
        <v>2306</v>
      </c>
      <c r="P345" s="51" t="s">
        <v>2307</v>
      </c>
      <c r="Q345" s="52" t="s">
        <v>65</v>
      </c>
      <c r="R345" s="52" t="s">
        <v>65</v>
      </c>
      <c r="S345" s="52" t="s">
        <v>99</v>
      </c>
      <c r="T345" s="52" t="s">
        <v>65</v>
      </c>
      <c r="U345" s="53" t="s">
        <v>84</v>
      </c>
      <c r="V345" s="221">
        <v>4</v>
      </c>
      <c r="W345" s="55">
        <f t="shared" si="18"/>
        <v>1</v>
      </c>
      <c r="X345" s="57" t="s">
        <v>2308</v>
      </c>
      <c r="Y345" s="57"/>
      <c r="Z345" s="83" t="s">
        <v>2309</v>
      </c>
      <c r="AA345" s="57"/>
      <c r="AB345" s="83"/>
      <c r="AC345" s="57"/>
      <c r="AD345" s="59" t="s">
        <v>1869</v>
      </c>
      <c r="AE345" s="60">
        <f>IF(W345=100%,2,0)</f>
        <v>2</v>
      </c>
      <c r="AF345" s="60">
        <f>IF(N345&lt;$AG$8,0,1)</f>
        <v>0</v>
      </c>
      <c r="AG345" s="61" t="str">
        <f t="shared" si="16"/>
        <v>CUMPLIDA</v>
      </c>
      <c r="AH345" s="61" t="str">
        <f t="shared" si="17"/>
        <v>CUMPLIDA</v>
      </c>
      <c r="AI345" s="53" t="s">
        <v>84</v>
      </c>
      <c r="AJ345" s="55" t="s">
        <v>69</v>
      </c>
      <c r="AK345" s="62">
        <v>42185</v>
      </c>
      <c r="AL345" s="63" t="s">
        <v>155</v>
      </c>
      <c r="AM345" s="64"/>
      <c r="AN345" s="64"/>
      <c r="AO345" s="66" t="s">
        <v>72</v>
      </c>
      <c r="AP345" s="67"/>
      <c r="AQ345" s="67"/>
      <c r="AR345" s="67"/>
      <c r="AS345" s="68" t="s">
        <v>73</v>
      </c>
      <c r="AT345" s="68"/>
      <c r="AU345" s="63"/>
      <c r="AV345" s="68"/>
      <c r="AW345" s="23" t="s">
        <v>2016</v>
      </c>
    </row>
    <row r="346" spans="1:49" s="96" customFormat="1" ht="100.9" hidden="1" customHeight="1" x14ac:dyDescent="0.25">
      <c r="A346" s="42">
        <v>817</v>
      </c>
      <c r="B346" s="42">
        <v>4</v>
      </c>
      <c r="C346" s="42"/>
      <c r="D346" s="43"/>
      <c r="E346" s="122" t="s">
        <v>2310</v>
      </c>
      <c r="F346" s="122"/>
      <c r="G346" s="45"/>
      <c r="H346" s="46" t="s">
        <v>2311</v>
      </c>
      <c r="I346" s="46" t="s">
        <v>2312</v>
      </c>
      <c r="J346" s="47" t="s">
        <v>2313</v>
      </c>
      <c r="K346" s="47" t="s">
        <v>2313</v>
      </c>
      <c r="L346" s="48">
        <v>1</v>
      </c>
      <c r="M346" s="49">
        <v>41532</v>
      </c>
      <c r="N346" s="49">
        <v>41882</v>
      </c>
      <c r="O346" s="50" t="s">
        <v>2306</v>
      </c>
      <c r="P346" s="51" t="s">
        <v>2307</v>
      </c>
      <c r="Q346" s="52" t="s">
        <v>65</v>
      </c>
      <c r="R346" s="52" t="s">
        <v>65</v>
      </c>
      <c r="S346" s="52" t="s">
        <v>99</v>
      </c>
      <c r="T346" s="52" t="s">
        <v>65</v>
      </c>
      <c r="U346" s="53" t="s">
        <v>84</v>
      </c>
      <c r="V346" s="221">
        <v>1</v>
      </c>
      <c r="W346" s="55">
        <f t="shared" si="18"/>
        <v>1</v>
      </c>
      <c r="X346" s="57"/>
      <c r="Y346" s="57"/>
      <c r="Z346" s="58"/>
      <c r="AA346" s="57"/>
      <c r="AB346" s="58"/>
      <c r="AC346" s="57"/>
      <c r="AD346" s="59" t="s">
        <v>1869</v>
      </c>
      <c r="AE346" s="60">
        <f>IF(W346=100%,2,0)</f>
        <v>2</v>
      </c>
      <c r="AF346" s="60">
        <f>IF(N346&lt;$AG$8,0,1)</f>
        <v>0</v>
      </c>
      <c r="AG346" s="61" t="str">
        <f t="shared" si="16"/>
        <v>CUMPLIDA</v>
      </c>
      <c r="AH346" s="61" t="str">
        <f t="shared" si="17"/>
        <v>CUMPLIDA</v>
      </c>
      <c r="AI346" s="53" t="s">
        <v>84</v>
      </c>
      <c r="AJ346" s="55" t="s">
        <v>109</v>
      </c>
      <c r="AK346" s="62">
        <v>42004</v>
      </c>
      <c r="AL346" s="63" t="s">
        <v>118</v>
      </c>
      <c r="AM346" s="64"/>
      <c r="AN346" s="64"/>
      <c r="AO346" s="66"/>
      <c r="AP346" s="67"/>
      <c r="AQ346" s="67"/>
      <c r="AR346" s="67"/>
      <c r="AS346" s="68" t="s">
        <v>73</v>
      </c>
      <c r="AT346" s="68"/>
      <c r="AU346" s="63"/>
      <c r="AV346" s="68"/>
      <c r="AW346" s="23" t="s">
        <v>2016</v>
      </c>
    </row>
    <row r="347" spans="1:49" s="96" customFormat="1" ht="129.6" hidden="1" customHeight="1" x14ac:dyDescent="0.25">
      <c r="A347" s="42">
        <v>818</v>
      </c>
      <c r="B347" s="42">
        <v>5</v>
      </c>
      <c r="C347" s="42"/>
      <c r="D347" s="43"/>
      <c r="E347" s="194" t="s">
        <v>2314</v>
      </c>
      <c r="F347" s="122" t="s">
        <v>2315</v>
      </c>
      <c r="G347" s="45" t="s">
        <v>2316</v>
      </c>
      <c r="H347" s="46" t="s">
        <v>2317</v>
      </c>
      <c r="I347" s="46" t="s">
        <v>2318</v>
      </c>
      <c r="J347" s="47" t="s">
        <v>2319</v>
      </c>
      <c r="K347" s="47" t="s">
        <v>2319</v>
      </c>
      <c r="L347" s="48">
        <v>2</v>
      </c>
      <c r="M347" s="49">
        <v>41532</v>
      </c>
      <c r="N347" s="49">
        <v>41882</v>
      </c>
      <c r="O347" s="50" t="s">
        <v>2306</v>
      </c>
      <c r="P347" s="51" t="s">
        <v>2307</v>
      </c>
      <c r="Q347" s="52" t="s">
        <v>65</v>
      </c>
      <c r="R347" s="52" t="s">
        <v>65</v>
      </c>
      <c r="S347" s="52" t="s">
        <v>99</v>
      </c>
      <c r="T347" s="52" t="s">
        <v>65</v>
      </c>
      <c r="U347" s="53" t="s">
        <v>84</v>
      </c>
      <c r="V347" s="221">
        <v>2</v>
      </c>
      <c r="W347" s="55">
        <f t="shared" si="18"/>
        <v>1</v>
      </c>
      <c r="X347" s="57"/>
      <c r="Y347" s="57"/>
      <c r="Z347" s="58"/>
      <c r="AA347" s="57"/>
      <c r="AB347" s="58"/>
      <c r="AC347" s="57"/>
      <c r="AD347" s="59" t="s">
        <v>1869</v>
      </c>
      <c r="AE347" s="60">
        <f>IF(W347=100%,2,0)</f>
        <v>2</v>
      </c>
      <c r="AF347" s="60">
        <f>IF(N347&lt;$AG$8,0,1)</f>
        <v>0</v>
      </c>
      <c r="AG347" s="61" t="str">
        <f t="shared" si="16"/>
        <v>CUMPLIDA</v>
      </c>
      <c r="AH347" s="61" t="str">
        <f t="shared" si="17"/>
        <v>CUMPLIDA</v>
      </c>
      <c r="AI347" s="53" t="s">
        <v>84</v>
      </c>
      <c r="AJ347" s="55" t="s">
        <v>109</v>
      </c>
      <c r="AK347" s="62">
        <v>42004</v>
      </c>
      <c r="AL347" s="63" t="s">
        <v>118</v>
      </c>
      <c r="AM347" s="64"/>
      <c r="AN347" s="64"/>
      <c r="AO347" s="66"/>
      <c r="AP347" s="67"/>
      <c r="AQ347" s="67"/>
      <c r="AR347" s="67"/>
      <c r="AS347" s="68" t="s">
        <v>73</v>
      </c>
      <c r="AT347" s="68"/>
      <c r="AU347" s="63"/>
      <c r="AV347" s="68"/>
      <c r="AW347" s="23" t="s">
        <v>2016</v>
      </c>
    </row>
    <row r="348" spans="1:49" s="96" customFormat="1" ht="144" hidden="1" customHeight="1" x14ac:dyDescent="0.25">
      <c r="A348" s="42">
        <v>819</v>
      </c>
      <c r="B348" s="42">
        <v>6</v>
      </c>
      <c r="C348" s="42"/>
      <c r="D348" s="43"/>
      <c r="E348" s="194" t="s">
        <v>2320</v>
      </c>
      <c r="F348" s="122" t="s">
        <v>2321</v>
      </c>
      <c r="G348" s="45" t="s">
        <v>2316</v>
      </c>
      <c r="H348" s="46" t="s">
        <v>2322</v>
      </c>
      <c r="I348" s="46" t="s">
        <v>2323</v>
      </c>
      <c r="J348" s="47" t="s">
        <v>2313</v>
      </c>
      <c r="K348" s="47" t="s">
        <v>2313</v>
      </c>
      <c r="L348" s="48">
        <v>1</v>
      </c>
      <c r="M348" s="49">
        <v>41532</v>
      </c>
      <c r="N348" s="49">
        <v>41882</v>
      </c>
      <c r="O348" s="50" t="s">
        <v>2306</v>
      </c>
      <c r="P348" s="51" t="s">
        <v>2307</v>
      </c>
      <c r="Q348" s="52" t="s">
        <v>65</v>
      </c>
      <c r="R348" s="52" t="s">
        <v>65</v>
      </c>
      <c r="S348" s="52" t="s">
        <v>99</v>
      </c>
      <c r="T348" s="52" t="s">
        <v>65</v>
      </c>
      <c r="U348" s="53" t="s">
        <v>84</v>
      </c>
      <c r="V348" s="221">
        <v>1</v>
      </c>
      <c r="W348" s="55">
        <f t="shared" si="18"/>
        <v>1</v>
      </c>
      <c r="X348" s="57"/>
      <c r="Y348" s="57"/>
      <c r="Z348" s="58"/>
      <c r="AA348" s="57"/>
      <c r="AB348" s="58"/>
      <c r="AC348" s="57"/>
      <c r="AD348" s="59" t="s">
        <v>1869</v>
      </c>
      <c r="AE348" s="60">
        <f>IF(W348=100%,2,0)</f>
        <v>2</v>
      </c>
      <c r="AF348" s="60">
        <f>IF(N348&lt;$AG$8,0,1)</f>
        <v>0</v>
      </c>
      <c r="AG348" s="61" t="str">
        <f t="shared" si="16"/>
        <v>CUMPLIDA</v>
      </c>
      <c r="AH348" s="61" t="str">
        <f t="shared" si="17"/>
        <v>CUMPLIDA</v>
      </c>
      <c r="AI348" s="53" t="s">
        <v>84</v>
      </c>
      <c r="AJ348" s="55" t="s">
        <v>109</v>
      </c>
      <c r="AK348" s="62">
        <v>42004</v>
      </c>
      <c r="AL348" s="63" t="s">
        <v>118</v>
      </c>
      <c r="AM348" s="64"/>
      <c r="AN348" s="64"/>
      <c r="AO348" s="66"/>
      <c r="AP348" s="67"/>
      <c r="AQ348" s="67"/>
      <c r="AR348" s="67"/>
      <c r="AS348" s="68" t="s">
        <v>73</v>
      </c>
      <c r="AT348" s="68"/>
      <c r="AU348" s="63"/>
      <c r="AV348" s="68"/>
      <c r="AW348" s="23" t="s">
        <v>2016</v>
      </c>
    </row>
    <row r="349" spans="1:49" s="96" customFormat="1" ht="158.44999999999999" hidden="1" customHeight="1" x14ac:dyDescent="0.25">
      <c r="A349" s="42">
        <v>821</v>
      </c>
      <c r="B349" s="42">
        <v>8</v>
      </c>
      <c r="C349" s="42"/>
      <c r="D349" s="43"/>
      <c r="E349" s="122" t="s">
        <v>2324</v>
      </c>
      <c r="F349" s="122" t="s">
        <v>2325</v>
      </c>
      <c r="G349" s="45" t="s">
        <v>2326</v>
      </c>
      <c r="H349" s="46" t="s">
        <v>2327</v>
      </c>
      <c r="I349" s="46" t="s">
        <v>2328</v>
      </c>
      <c r="J349" s="47" t="s">
        <v>2329</v>
      </c>
      <c r="K349" s="47" t="s">
        <v>2329</v>
      </c>
      <c r="L349" s="48">
        <v>4</v>
      </c>
      <c r="M349" s="49">
        <v>41640</v>
      </c>
      <c r="N349" s="49">
        <v>42185</v>
      </c>
      <c r="O349" s="50" t="s">
        <v>2306</v>
      </c>
      <c r="P349" s="51" t="s">
        <v>2307</v>
      </c>
      <c r="Q349" s="48" t="s">
        <v>65</v>
      </c>
      <c r="R349" s="52" t="s">
        <v>2330</v>
      </c>
      <c r="S349" s="52" t="s">
        <v>2331</v>
      </c>
      <c r="T349" s="51" t="s">
        <v>83</v>
      </c>
      <c r="U349" s="53" t="s">
        <v>67</v>
      </c>
      <c r="V349" s="221">
        <v>4</v>
      </c>
      <c r="W349" s="55">
        <f t="shared" si="18"/>
        <v>1</v>
      </c>
      <c r="X349" s="57"/>
      <c r="Y349" s="57"/>
      <c r="Z349" s="58"/>
      <c r="AA349" s="57"/>
      <c r="AB349" s="58"/>
      <c r="AC349" s="57"/>
      <c r="AD349" s="59" t="s">
        <v>1869</v>
      </c>
      <c r="AE349" s="60">
        <f>IF(W349=100%,2,0)</f>
        <v>2</v>
      </c>
      <c r="AF349" s="60">
        <f>IF(N349&lt;$AG$8,0,1)</f>
        <v>0</v>
      </c>
      <c r="AG349" s="61" t="str">
        <f t="shared" si="16"/>
        <v>CUMPLIDA</v>
      </c>
      <c r="AH349" s="61" t="str">
        <f t="shared" si="17"/>
        <v>CUMPLIDA</v>
      </c>
      <c r="AI349" s="53" t="s">
        <v>67</v>
      </c>
      <c r="AJ349" s="55" t="s">
        <v>69</v>
      </c>
      <c r="AK349" s="62">
        <v>42185</v>
      </c>
      <c r="AL349" s="63" t="s">
        <v>155</v>
      </c>
      <c r="AM349" s="64"/>
      <c r="AN349" s="64"/>
      <c r="AO349" s="66" t="s">
        <v>72</v>
      </c>
      <c r="AP349" s="67"/>
      <c r="AQ349" s="67"/>
      <c r="AR349" s="67"/>
      <c r="AS349" s="68" t="s">
        <v>73</v>
      </c>
      <c r="AT349" s="68"/>
      <c r="AU349" s="63"/>
      <c r="AV349" s="68"/>
      <c r="AW349" s="23" t="s">
        <v>2016</v>
      </c>
    </row>
    <row r="350" spans="1:49" s="23" customFormat="1" ht="366" customHeight="1" x14ac:dyDescent="0.25">
      <c r="A350" s="69">
        <v>823</v>
      </c>
      <c r="B350" s="69">
        <v>10</v>
      </c>
      <c r="C350" s="42"/>
      <c r="D350" s="43"/>
      <c r="E350" s="172" t="s">
        <v>2332</v>
      </c>
      <c r="F350" s="115" t="s">
        <v>2333</v>
      </c>
      <c r="G350" s="71"/>
      <c r="H350" s="72" t="s">
        <v>2046</v>
      </c>
      <c r="I350" s="127" t="s">
        <v>2034</v>
      </c>
      <c r="J350" s="230" t="s">
        <v>2047</v>
      </c>
      <c r="K350" s="230" t="s">
        <v>2047</v>
      </c>
      <c r="L350" s="231">
        <v>4</v>
      </c>
      <c r="M350" s="75">
        <v>41532</v>
      </c>
      <c r="N350" s="75">
        <v>42886</v>
      </c>
      <c r="O350" s="76" t="s">
        <v>2306</v>
      </c>
      <c r="P350" s="77" t="s">
        <v>2307</v>
      </c>
      <c r="Q350" s="91" t="s">
        <v>65</v>
      </c>
      <c r="R350" s="91" t="s">
        <v>65</v>
      </c>
      <c r="S350" s="91" t="s">
        <v>99</v>
      </c>
      <c r="T350" s="91" t="s">
        <v>65</v>
      </c>
      <c r="U350" s="78" t="s">
        <v>84</v>
      </c>
      <c r="V350" s="170">
        <v>2</v>
      </c>
      <c r="W350" s="80">
        <f t="shared" si="18"/>
        <v>0.5</v>
      </c>
      <c r="X350" s="57"/>
      <c r="Y350" s="57"/>
      <c r="Z350" s="58"/>
      <c r="AA350" s="57"/>
      <c r="AB350" s="58"/>
      <c r="AC350" s="57"/>
      <c r="AD350" s="81" t="s">
        <v>1869</v>
      </c>
      <c r="AE350" s="60">
        <f>IF(W350=100%,2,0)</f>
        <v>0</v>
      </c>
      <c r="AF350" s="60">
        <f>IF(N350&lt;$AG$8,0,1)</f>
        <v>1</v>
      </c>
      <c r="AG350" s="61" t="str">
        <f t="shared" si="16"/>
        <v>EN TERMINO</v>
      </c>
      <c r="AH350" s="61" t="str">
        <f t="shared" si="17"/>
        <v>EN TERMINO</v>
      </c>
      <c r="AI350" s="78" t="s">
        <v>84</v>
      </c>
      <c r="AJ350" s="80"/>
      <c r="AK350" s="82">
        <v>42004</v>
      </c>
      <c r="AL350" s="83" t="s">
        <v>118</v>
      </c>
      <c r="AM350" s="58"/>
      <c r="AN350" s="84" t="s">
        <v>2334</v>
      </c>
      <c r="AO350" s="85" t="s">
        <v>72</v>
      </c>
      <c r="AP350" s="67"/>
      <c r="AQ350" s="67"/>
      <c r="AR350" s="67"/>
      <c r="AS350" s="87" t="s">
        <v>89</v>
      </c>
      <c r="AT350" s="88" t="s">
        <v>90</v>
      </c>
      <c r="AU350" s="83" t="s">
        <v>103</v>
      </c>
      <c r="AV350" s="83" t="s">
        <v>1610</v>
      </c>
      <c r="AW350" s="87" t="s">
        <v>2016</v>
      </c>
    </row>
    <row r="351" spans="1:49" s="96" customFormat="1" ht="115.15" hidden="1" customHeight="1" x14ac:dyDescent="0.25">
      <c r="A351" s="42">
        <v>824</v>
      </c>
      <c r="B351" s="42">
        <v>11</v>
      </c>
      <c r="C351" s="42"/>
      <c r="D351" s="43"/>
      <c r="E351" s="122" t="s">
        <v>2335</v>
      </c>
      <c r="F351" s="122" t="s">
        <v>2336</v>
      </c>
      <c r="G351" s="45"/>
      <c r="H351" s="46" t="s">
        <v>2337</v>
      </c>
      <c r="I351" s="46"/>
      <c r="J351" s="47" t="s">
        <v>2338</v>
      </c>
      <c r="K351" s="47" t="s">
        <v>2338</v>
      </c>
      <c r="L351" s="48">
        <v>3</v>
      </c>
      <c r="M351" s="49">
        <v>41470</v>
      </c>
      <c r="N351" s="49">
        <v>41820</v>
      </c>
      <c r="O351" s="50" t="s">
        <v>2306</v>
      </c>
      <c r="P351" s="51" t="s">
        <v>2307</v>
      </c>
      <c r="Q351" s="52" t="s">
        <v>65</v>
      </c>
      <c r="R351" s="52" t="s">
        <v>65</v>
      </c>
      <c r="S351" s="52" t="s">
        <v>99</v>
      </c>
      <c r="T351" s="52" t="s">
        <v>65</v>
      </c>
      <c r="U351" s="53" t="s">
        <v>84</v>
      </c>
      <c r="V351" s="221">
        <v>3</v>
      </c>
      <c r="W351" s="55">
        <f t="shared" si="18"/>
        <v>1</v>
      </c>
      <c r="X351" s="57"/>
      <c r="Y351" s="57"/>
      <c r="Z351" s="58"/>
      <c r="AA351" s="57"/>
      <c r="AB351" s="58"/>
      <c r="AC351" s="57"/>
      <c r="AD351" s="59" t="s">
        <v>1869</v>
      </c>
      <c r="AE351" s="60">
        <f>IF(W351=100%,2,0)</f>
        <v>2</v>
      </c>
      <c r="AF351" s="60">
        <f>IF(N351&lt;$AG$8,0,1)</f>
        <v>0</v>
      </c>
      <c r="AG351" s="61" t="str">
        <f t="shared" si="16"/>
        <v>CUMPLIDA</v>
      </c>
      <c r="AH351" s="61" t="str">
        <f t="shared" si="17"/>
        <v>CUMPLIDA</v>
      </c>
      <c r="AI351" s="53" t="s">
        <v>84</v>
      </c>
      <c r="AJ351" s="55" t="s">
        <v>109</v>
      </c>
      <c r="AK351" s="62">
        <v>42004</v>
      </c>
      <c r="AL351" s="63" t="s">
        <v>118</v>
      </c>
      <c r="AM351" s="64"/>
      <c r="AN351" s="64"/>
      <c r="AO351" s="66"/>
      <c r="AP351" s="67"/>
      <c r="AQ351" s="67"/>
      <c r="AR351" s="67"/>
      <c r="AS351" s="68" t="s">
        <v>73</v>
      </c>
      <c r="AT351" s="68"/>
      <c r="AU351" s="94"/>
      <c r="AV351" s="95"/>
      <c r="AW351" s="23" t="s">
        <v>2016</v>
      </c>
    </row>
    <row r="352" spans="1:49" s="96" customFormat="1" ht="129.6" hidden="1" customHeight="1" x14ac:dyDescent="0.25">
      <c r="A352" s="42">
        <v>825</v>
      </c>
      <c r="B352" s="42">
        <v>12</v>
      </c>
      <c r="C352" s="42"/>
      <c r="D352" s="43"/>
      <c r="E352" s="122" t="s">
        <v>2339</v>
      </c>
      <c r="F352" s="122" t="s">
        <v>2340</v>
      </c>
      <c r="G352" s="45"/>
      <c r="H352" s="46" t="s">
        <v>2341</v>
      </c>
      <c r="I352" s="46" t="s">
        <v>2342</v>
      </c>
      <c r="J352" s="47" t="s">
        <v>2343</v>
      </c>
      <c r="K352" s="47" t="s">
        <v>2343</v>
      </c>
      <c r="L352" s="48">
        <v>2</v>
      </c>
      <c r="M352" s="49">
        <v>41562</v>
      </c>
      <c r="N352" s="49">
        <v>41912</v>
      </c>
      <c r="O352" s="50" t="s">
        <v>2306</v>
      </c>
      <c r="P352" s="51" t="s">
        <v>2307</v>
      </c>
      <c r="Q352" s="52" t="s">
        <v>65</v>
      </c>
      <c r="R352" s="52" t="s">
        <v>65</v>
      </c>
      <c r="S352" s="52" t="s">
        <v>99</v>
      </c>
      <c r="T352" s="52" t="s">
        <v>65</v>
      </c>
      <c r="U352" s="53" t="s">
        <v>67</v>
      </c>
      <c r="V352" s="221">
        <v>2</v>
      </c>
      <c r="W352" s="55">
        <f t="shared" si="18"/>
        <v>1</v>
      </c>
      <c r="X352" s="57"/>
      <c r="Y352" s="57"/>
      <c r="Z352" s="58"/>
      <c r="AA352" s="57"/>
      <c r="AB352" s="58"/>
      <c r="AC352" s="57"/>
      <c r="AD352" s="59" t="s">
        <v>1869</v>
      </c>
      <c r="AE352" s="60">
        <f>IF(W352=100%,2,0)</f>
        <v>2</v>
      </c>
      <c r="AF352" s="60">
        <f>IF(N352&lt;$AG$8,0,1)</f>
        <v>0</v>
      </c>
      <c r="AG352" s="61" t="str">
        <f t="shared" si="16"/>
        <v>CUMPLIDA</v>
      </c>
      <c r="AH352" s="61" t="str">
        <f t="shared" si="17"/>
        <v>CUMPLIDA</v>
      </c>
      <c r="AI352" s="53" t="s">
        <v>67</v>
      </c>
      <c r="AJ352" s="55" t="s">
        <v>109</v>
      </c>
      <c r="AK352" s="62">
        <v>42004</v>
      </c>
      <c r="AL352" s="63" t="s">
        <v>118</v>
      </c>
      <c r="AM352" s="64"/>
      <c r="AN352" s="64"/>
      <c r="AO352" s="66"/>
      <c r="AP352" s="67"/>
      <c r="AQ352" s="67"/>
      <c r="AR352" s="67"/>
      <c r="AS352" s="68" t="s">
        <v>73</v>
      </c>
      <c r="AT352" s="68"/>
      <c r="AU352" s="63"/>
      <c r="AV352" s="68"/>
      <c r="AW352" s="23" t="s">
        <v>2016</v>
      </c>
    </row>
    <row r="353" spans="1:49" s="96" customFormat="1" ht="129.6" hidden="1" customHeight="1" x14ac:dyDescent="0.25">
      <c r="A353" s="42">
        <v>826</v>
      </c>
      <c r="B353" s="42">
        <v>13</v>
      </c>
      <c r="C353" s="42"/>
      <c r="D353" s="43"/>
      <c r="E353" s="122" t="s">
        <v>2344</v>
      </c>
      <c r="F353" s="122" t="s">
        <v>2345</v>
      </c>
      <c r="G353" s="45"/>
      <c r="H353" s="46" t="s">
        <v>2341</v>
      </c>
      <c r="I353" s="46" t="s">
        <v>2342</v>
      </c>
      <c r="J353" s="47" t="s">
        <v>2346</v>
      </c>
      <c r="K353" s="47" t="s">
        <v>2347</v>
      </c>
      <c r="L353" s="48">
        <v>2</v>
      </c>
      <c r="M353" s="49">
        <v>41562</v>
      </c>
      <c r="N353" s="49">
        <v>41912</v>
      </c>
      <c r="O353" s="50" t="s">
        <v>2306</v>
      </c>
      <c r="P353" s="51" t="s">
        <v>2307</v>
      </c>
      <c r="Q353" s="52" t="s">
        <v>65</v>
      </c>
      <c r="R353" s="52" t="s">
        <v>65</v>
      </c>
      <c r="S353" s="52" t="s">
        <v>99</v>
      </c>
      <c r="T353" s="52" t="s">
        <v>65</v>
      </c>
      <c r="U353" s="53" t="s">
        <v>122</v>
      </c>
      <c r="V353" s="221">
        <v>2</v>
      </c>
      <c r="W353" s="55">
        <f t="shared" si="18"/>
        <v>1</v>
      </c>
      <c r="X353" s="57"/>
      <c r="Y353" s="57"/>
      <c r="Z353" s="58"/>
      <c r="AA353" s="57"/>
      <c r="AB353" s="58"/>
      <c r="AC353" s="57"/>
      <c r="AD353" s="59" t="s">
        <v>1869</v>
      </c>
      <c r="AE353" s="60">
        <f>IF(W353=100%,2,0)</f>
        <v>2</v>
      </c>
      <c r="AF353" s="60">
        <f>IF(N353&lt;$AG$8,0,1)</f>
        <v>0</v>
      </c>
      <c r="AG353" s="61" t="str">
        <f t="shared" si="16"/>
        <v>CUMPLIDA</v>
      </c>
      <c r="AH353" s="61" t="str">
        <f t="shared" si="17"/>
        <v>CUMPLIDA</v>
      </c>
      <c r="AI353" s="51" t="s">
        <v>123</v>
      </c>
      <c r="AJ353" s="55" t="s">
        <v>109</v>
      </c>
      <c r="AK353" s="62">
        <v>42004</v>
      </c>
      <c r="AL353" s="63" t="s">
        <v>118</v>
      </c>
      <c r="AM353" s="64"/>
      <c r="AN353" s="64"/>
      <c r="AO353" s="66"/>
      <c r="AP353" s="67"/>
      <c r="AQ353" s="67"/>
      <c r="AR353" s="67"/>
      <c r="AS353" s="68" t="s">
        <v>73</v>
      </c>
      <c r="AT353" s="68"/>
      <c r="AU353" s="63"/>
      <c r="AV353" s="68"/>
      <c r="AW353" s="23" t="s">
        <v>2016</v>
      </c>
    </row>
    <row r="354" spans="1:49" s="96" customFormat="1" ht="244.9" hidden="1" customHeight="1" x14ac:dyDescent="0.25">
      <c r="A354" s="42">
        <v>827</v>
      </c>
      <c r="B354" s="42">
        <v>1</v>
      </c>
      <c r="C354" s="42"/>
      <c r="D354" s="43"/>
      <c r="E354" s="122" t="s">
        <v>2348</v>
      </c>
      <c r="F354" s="122"/>
      <c r="G354" s="64"/>
      <c r="H354" s="46" t="s">
        <v>2349</v>
      </c>
      <c r="I354" s="46" t="s">
        <v>2350</v>
      </c>
      <c r="J354" s="47" t="s">
        <v>2351</v>
      </c>
      <c r="K354" s="47" t="s">
        <v>2351</v>
      </c>
      <c r="L354" s="48">
        <v>5</v>
      </c>
      <c r="M354" s="49">
        <v>41640</v>
      </c>
      <c r="N354" s="49">
        <v>42185</v>
      </c>
      <c r="O354" s="50" t="s">
        <v>2352</v>
      </c>
      <c r="P354" s="51" t="s">
        <v>2353</v>
      </c>
      <c r="Q354" s="48" t="s">
        <v>65</v>
      </c>
      <c r="R354" s="52" t="s">
        <v>2330</v>
      </c>
      <c r="S354" s="52" t="s">
        <v>2331</v>
      </c>
      <c r="T354" s="51" t="s">
        <v>83</v>
      </c>
      <c r="U354" s="53" t="s">
        <v>84</v>
      </c>
      <c r="V354" s="221">
        <v>5</v>
      </c>
      <c r="W354" s="55">
        <f t="shared" si="18"/>
        <v>1</v>
      </c>
      <c r="X354" s="57"/>
      <c r="Y354" s="57"/>
      <c r="Z354" s="58"/>
      <c r="AA354" s="57"/>
      <c r="AB354" s="58"/>
      <c r="AC354" s="57"/>
      <c r="AD354" s="59" t="s">
        <v>1869</v>
      </c>
      <c r="AE354" s="60">
        <f>IF(W354=100%,2,0)</f>
        <v>2</v>
      </c>
      <c r="AF354" s="60">
        <f>IF(N354&lt;$AG$8,0,1)</f>
        <v>0</v>
      </c>
      <c r="AG354" s="61" t="str">
        <f t="shared" si="16"/>
        <v>CUMPLIDA</v>
      </c>
      <c r="AH354" s="61" t="str">
        <f t="shared" si="17"/>
        <v>CUMPLIDA</v>
      </c>
      <c r="AI354" s="53" t="s">
        <v>84</v>
      </c>
      <c r="AJ354" s="55" t="s">
        <v>69</v>
      </c>
      <c r="AK354" s="62">
        <v>42185</v>
      </c>
      <c r="AL354" s="63" t="s">
        <v>155</v>
      </c>
      <c r="AM354" s="64"/>
      <c r="AN354" s="64"/>
      <c r="AO354" s="66" t="s">
        <v>72</v>
      </c>
      <c r="AP354" s="67"/>
      <c r="AQ354" s="67"/>
      <c r="AR354" s="67"/>
      <c r="AS354" s="68" t="s">
        <v>73</v>
      </c>
      <c r="AT354" s="68"/>
      <c r="AU354" s="63"/>
      <c r="AV354" s="68"/>
      <c r="AW354" s="23" t="s">
        <v>2016</v>
      </c>
    </row>
    <row r="355" spans="1:49" s="23" customFormat="1" ht="403.15" customHeight="1" x14ac:dyDescent="0.25">
      <c r="A355" s="69">
        <v>828</v>
      </c>
      <c r="B355" s="69">
        <v>2</v>
      </c>
      <c r="C355" s="42"/>
      <c r="D355" s="43"/>
      <c r="E355" s="115" t="s">
        <v>2354</v>
      </c>
      <c r="F355" s="115"/>
      <c r="G355" s="71"/>
      <c r="H355" s="72" t="s">
        <v>2355</v>
      </c>
      <c r="I355" s="72" t="s">
        <v>2356</v>
      </c>
      <c r="J355" s="73" t="s">
        <v>2357</v>
      </c>
      <c r="K355" s="73" t="s">
        <v>2358</v>
      </c>
      <c r="L355" s="74">
        <v>14</v>
      </c>
      <c r="M355" s="75">
        <v>41640</v>
      </c>
      <c r="N355" s="75">
        <v>42735</v>
      </c>
      <c r="O355" s="76" t="s">
        <v>2352</v>
      </c>
      <c r="P355" s="77" t="s">
        <v>2353</v>
      </c>
      <c r="Q355" s="74" t="s">
        <v>65</v>
      </c>
      <c r="R355" s="91" t="s">
        <v>2359</v>
      </c>
      <c r="S355" s="91" t="s">
        <v>82</v>
      </c>
      <c r="T355" s="77" t="s">
        <v>83</v>
      </c>
      <c r="U355" s="78" t="s">
        <v>164</v>
      </c>
      <c r="V355" s="170">
        <v>14</v>
      </c>
      <c r="W355" s="80">
        <f t="shared" si="18"/>
        <v>1</v>
      </c>
      <c r="X355" s="57"/>
      <c r="Y355" s="57"/>
      <c r="Z355" s="83"/>
      <c r="AA355" s="57"/>
      <c r="AB355" s="83"/>
      <c r="AC355" s="57"/>
      <c r="AD355" s="81" t="s">
        <v>1869</v>
      </c>
      <c r="AE355" s="60">
        <f>IF(W355=100%,2,0)</f>
        <v>2</v>
      </c>
      <c r="AF355" s="60">
        <f>IF(N355&lt;$AG$8,0,1)</f>
        <v>0</v>
      </c>
      <c r="AG355" s="61" t="str">
        <f t="shared" si="16"/>
        <v>CUMPLIDA</v>
      </c>
      <c r="AH355" s="61" t="str">
        <f t="shared" si="17"/>
        <v>CUMPLIDA</v>
      </c>
      <c r="AI355" s="78" t="s">
        <v>165</v>
      </c>
      <c r="AJ355" s="80"/>
      <c r="AK355" s="82">
        <v>42185</v>
      </c>
      <c r="AL355" s="83" t="s">
        <v>155</v>
      </c>
      <c r="AM355" s="58"/>
      <c r="AN355" s="84" t="s">
        <v>2360</v>
      </c>
      <c r="AO355" s="85" t="s">
        <v>72</v>
      </c>
      <c r="AP355" s="67" t="s">
        <v>951</v>
      </c>
      <c r="AQ355" s="67"/>
      <c r="AR355" s="67"/>
      <c r="AS355" s="87" t="s">
        <v>89</v>
      </c>
      <c r="AT355" s="88" t="s">
        <v>90</v>
      </c>
      <c r="AU355" s="83" t="s">
        <v>142</v>
      </c>
      <c r="AV355" s="83" t="s">
        <v>2361</v>
      </c>
      <c r="AW355" s="87" t="s">
        <v>2016</v>
      </c>
    </row>
    <row r="356" spans="1:49" s="96" customFormat="1" ht="100.9" customHeight="1" x14ac:dyDescent="0.25">
      <c r="A356" s="69">
        <v>829</v>
      </c>
      <c r="B356" s="69">
        <v>3</v>
      </c>
      <c r="C356" s="42"/>
      <c r="D356" s="43"/>
      <c r="E356" s="115" t="s">
        <v>2362</v>
      </c>
      <c r="F356" s="115"/>
      <c r="G356" s="71"/>
      <c r="H356" s="127" t="s">
        <v>2363</v>
      </c>
      <c r="I356" s="127" t="s">
        <v>2364</v>
      </c>
      <c r="J356" s="127" t="s">
        <v>2365</v>
      </c>
      <c r="K356" s="127" t="s">
        <v>2365</v>
      </c>
      <c r="L356" s="128">
        <v>7</v>
      </c>
      <c r="M356" s="75">
        <v>41654</v>
      </c>
      <c r="N356" s="75">
        <v>42825</v>
      </c>
      <c r="O356" s="76" t="s">
        <v>2352</v>
      </c>
      <c r="P356" s="77" t="s">
        <v>2353</v>
      </c>
      <c r="Q356" s="74" t="s">
        <v>65</v>
      </c>
      <c r="R356" s="91" t="s">
        <v>2359</v>
      </c>
      <c r="S356" s="91" t="s">
        <v>82</v>
      </c>
      <c r="T356" s="77" t="s">
        <v>83</v>
      </c>
      <c r="U356" s="78" t="s">
        <v>165</v>
      </c>
      <c r="V356" s="170">
        <v>5</v>
      </c>
      <c r="W356" s="80">
        <f t="shared" si="18"/>
        <v>0.7142857142857143</v>
      </c>
      <c r="X356" s="57" t="s">
        <v>295</v>
      </c>
      <c r="Y356" s="57"/>
      <c r="Z356" s="83" t="s">
        <v>2366</v>
      </c>
      <c r="AA356" s="57"/>
      <c r="AB356" s="83"/>
      <c r="AC356" s="57"/>
      <c r="AD356" s="81" t="s">
        <v>1869</v>
      </c>
      <c r="AE356" s="60">
        <f>IF(W356=100%,2,0)</f>
        <v>0</v>
      </c>
      <c r="AF356" s="60">
        <f>IF(N356&lt;$AG$8,0,1)</f>
        <v>1</v>
      </c>
      <c r="AG356" s="61" t="str">
        <f t="shared" si="16"/>
        <v>EN TERMINO</v>
      </c>
      <c r="AH356" s="61" t="str">
        <f t="shared" si="17"/>
        <v>EN TERMINO</v>
      </c>
      <c r="AI356" s="78" t="s">
        <v>165</v>
      </c>
      <c r="AJ356" s="80"/>
      <c r="AK356" s="82">
        <v>42185</v>
      </c>
      <c r="AL356" s="83" t="s">
        <v>155</v>
      </c>
      <c r="AM356" s="58"/>
      <c r="AN356" s="58"/>
      <c r="AO356" s="85" t="s">
        <v>72</v>
      </c>
      <c r="AP356" s="67"/>
      <c r="AQ356" s="67"/>
      <c r="AR356" s="67"/>
      <c r="AS356" s="87" t="s">
        <v>89</v>
      </c>
      <c r="AT356" s="88" t="s">
        <v>132</v>
      </c>
      <c r="AU356" s="83" t="s">
        <v>142</v>
      </c>
      <c r="AV356" s="83" t="s">
        <v>143</v>
      </c>
      <c r="AW356" s="87" t="s">
        <v>2016</v>
      </c>
    </row>
    <row r="357" spans="1:49" s="96" customFormat="1" ht="135" customHeight="1" x14ac:dyDescent="0.25">
      <c r="A357" s="69">
        <v>830</v>
      </c>
      <c r="B357" s="69">
        <v>4</v>
      </c>
      <c r="C357" s="42"/>
      <c r="D357" s="43"/>
      <c r="E357" s="115" t="s">
        <v>2367</v>
      </c>
      <c r="F357" s="115"/>
      <c r="G357" s="71"/>
      <c r="H357" s="72" t="s">
        <v>2368</v>
      </c>
      <c r="I357" s="72" t="s">
        <v>2369</v>
      </c>
      <c r="J357" s="73" t="s">
        <v>2370</v>
      </c>
      <c r="K357" s="73" t="s">
        <v>2371</v>
      </c>
      <c r="L357" s="74">
        <v>8</v>
      </c>
      <c r="M357" s="75">
        <v>41562</v>
      </c>
      <c r="N357" s="75">
        <v>42735</v>
      </c>
      <c r="O357" s="76" t="s">
        <v>2352</v>
      </c>
      <c r="P357" s="77" t="s">
        <v>2353</v>
      </c>
      <c r="Q357" s="74" t="s">
        <v>65</v>
      </c>
      <c r="R357" s="91" t="s">
        <v>2359</v>
      </c>
      <c r="S357" s="91" t="s">
        <v>82</v>
      </c>
      <c r="T357" s="77" t="s">
        <v>83</v>
      </c>
      <c r="U357" s="78" t="s">
        <v>164</v>
      </c>
      <c r="V357" s="170">
        <v>8</v>
      </c>
      <c r="W357" s="80">
        <f t="shared" si="18"/>
        <v>1</v>
      </c>
      <c r="X357" s="57" t="s">
        <v>295</v>
      </c>
      <c r="Y357" s="57"/>
      <c r="Z357" s="83" t="s">
        <v>2372</v>
      </c>
      <c r="AA357" s="57"/>
      <c r="AB357" s="83"/>
      <c r="AC357" s="57"/>
      <c r="AD357" s="81" t="s">
        <v>1869</v>
      </c>
      <c r="AE357" s="60">
        <f>IF(W357=100%,2,0)</f>
        <v>2</v>
      </c>
      <c r="AF357" s="60">
        <f>IF(N357&lt;$AG$8,0,1)</f>
        <v>0</v>
      </c>
      <c r="AG357" s="61" t="str">
        <f t="shared" si="16"/>
        <v>CUMPLIDA</v>
      </c>
      <c r="AH357" s="61" t="str">
        <f t="shared" si="17"/>
        <v>CUMPLIDA</v>
      </c>
      <c r="AI357" s="78" t="s">
        <v>165</v>
      </c>
      <c r="AJ357" s="80"/>
      <c r="AK357" s="82">
        <v>42185</v>
      </c>
      <c r="AL357" s="83" t="s">
        <v>155</v>
      </c>
      <c r="AM357" s="58"/>
      <c r="AN357" s="58"/>
      <c r="AO357" s="85" t="s">
        <v>72</v>
      </c>
      <c r="AP357" s="67"/>
      <c r="AQ357" s="67"/>
      <c r="AR357" s="67"/>
      <c r="AS357" s="87" t="s">
        <v>89</v>
      </c>
      <c r="AT357" s="88" t="s">
        <v>132</v>
      </c>
      <c r="AU357" s="83" t="s">
        <v>142</v>
      </c>
      <c r="AV357" s="83" t="s">
        <v>2361</v>
      </c>
      <c r="AW357" s="87" t="s">
        <v>2016</v>
      </c>
    </row>
    <row r="358" spans="1:49" s="96" customFormat="1" ht="100.9" hidden="1" customHeight="1" x14ac:dyDescent="0.25">
      <c r="A358" s="42">
        <v>831</v>
      </c>
      <c r="B358" s="42">
        <v>5</v>
      </c>
      <c r="C358" s="42"/>
      <c r="D358" s="43"/>
      <c r="E358" s="122" t="s">
        <v>2373</v>
      </c>
      <c r="F358" s="122"/>
      <c r="G358" s="45"/>
      <c r="H358" s="46" t="s">
        <v>2374</v>
      </c>
      <c r="I358" s="46"/>
      <c r="J358" s="47" t="s">
        <v>2375</v>
      </c>
      <c r="K358" s="47" t="s">
        <v>2375</v>
      </c>
      <c r="L358" s="48">
        <v>4</v>
      </c>
      <c r="M358" s="49">
        <v>41532</v>
      </c>
      <c r="N358" s="49">
        <v>41882</v>
      </c>
      <c r="O358" s="50" t="s">
        <v>2352</v>
      </c>
      <c r="P358" s="51" t="s">
        <v>2353</v>
      </c>
      <c r="Q358" s="52" t="s">
        <v>65</v>
      </c>
      <c r="R358" s="52" t="s">
        <v>65</v>
      </c>
      <c r="S358" s="52" t="s">
        <v>99</v>
      </c>
      <c r="T358" s="52" t="s">
        <v>65</v>
      </c>
      <c r="U358" s="53" t="s">
        <v>67</v>
      </c>
      <c r="V358" s="221">
        <v>4</v>
      </c>
      <c r="W358" s="55">
        <f t="shared" si="18"/>
        <v>1</v>
      </c>
      <c r="X358" s="57"/>
      <c r="Y358" s="57"/>
      <c r="Z358" s="58"/>
      <c r="AA358" s="57"/>
      <c r="AB358" s="58"/>
      <c r="AC358" s="57"/>
      <c r="AD358" s="59" t="s">
        <v>1869</v>
      </c>
      <c r="AE358" s="60">
        <f>IF(W358=100%,2,0)</f>
        <v>2</v>
      </c>
      <c r="AF358" s="60">
        <f>IF(N358&lt;$AG$8,0,1)</f>
        <v>0</v>
      </c>
      <c r="AG358" s="61" t="str">
        <f t="shared" si="16"/>
        <v>CUMPLIDA</v>
      </c>
      <c r="AH358" s="61" t="str">
        <f t="shared" si="17"/>
        <v>CUMPLIDA</v>
      </c>
      <c r="AI358" s="53" t="s">
        <v>67</v>
      </c>
      <c r="AJ358" s="55" t="s">
        <v>109</v>
      </c>
      <c r="AK358" s="62">
        <v>42004</v>
      </c>
      <c r="AL358" s="63" t="s">
        <v>118</v>
      </c>
      <c r="AM358" s="64"/>
      <c r="AN358" s="64"/>
      <c r="AO358" s="66"/>
      <c r="AP358" s="67"/>
      <c r="AQ358" s="67"/>
      <c r="AR358" s="67"/>
      <c r="AS358" s="68" t="s">
        <v>73</v>
      </c>
      <c r="AT358" s="68"/>
      <c r="AU358" s="94"/>
      <c r="AV358" s="95"/>
      <c r="AW358" s="23" t="s">
        <v>2016</v>
      </c>
    </row>
    <row r="359" spans="1:49" s="96" customFormat="1" ht="72" hidden="1" customHeight="1" x14ac:dyDescent="0.25">
      <c r="A359" s="42">
        <v>832</v>
      </c>
      <c r="B359" s="42">
        <v>6</v>
      </c>
      <c r="C359" s="42"/>
      <c r="D359" s="43"/>
      <c r="E359" s="122" t="s">
        <v>2376</v>
      </c>
      <c r="F359" s="122"/>
      <c r="G359" s="45"/>
      <c r="H359" s="46" t="s">
        <v>2377</v>
      </c>
      <c r="I359" s="46" t="s">
        <v>2378</v>
      </c>
      <c r="J359" s="47" t="s">
        <v>2379</v>
      </c>
      <c r="K359" s="47" t="s">
        <v>2379</v>
      </c>
      <c r="L359" s="48">
        <v>3</v>
      </c>
      <c r="M359" s="49">
        <v>41562</v>
      </c>
      <c r="N359" s="49">
        <v>41912</v>
      </c>
      <c r="O359" s="50" t="s">
        <v>2352</v>
      </c>
      <c r="P359" s="51" t="s">
        <v>2353</v>
      </c>
      <c r="Q359" s="52" t="s">
        <v>65</v>
      </c>
      <c r="R359" s="52" t="s">
        <v>65</v>
      </c>
      <c r="S359" s="52" t="s">
        <v>99</v>
      </c>
      <c r="T359" s="52" t="s">
        <v>65</v>
      </c>
      <c r="U359" s="53" t="s">
        <v>84</v>
      </c>
      <c r="V359" s="221">
        <v>3</v>
      </c>
      <c r="W359" s="55">
        <f t="shared" si="18"/>
        <v>1</v>
      </c>
      <c r="X359" s="57"/>
      <c r="Y359" s="57"/>
      <c r="Z359" s="58"/>
      <c r="AA359" s="57"/>
      <c r="AB359" s="58"/>
      <c r="AC359" s="57"/>
      <c r="AD359" s="59" t="s">
        <v>1869</v>
      </c>
      <c r="AE359" s="60">
        <f>IF(W359=100%,2,0)</f>
        <v>2</v>
      </c>
      <c r="AF359" s="60">
        <f>IF(N359&lt;$AG$8,0,1)</f>
        <v>0</v>
      </c>
      <c r="AG359" s="61" t="str">
        <f t="shared" si="16"/>
        <v>CUMPLIDA</v>
      </c>
      <c r="AH359" s="61" t="str">
        <f t="shared" si="17"/>
        <v>CUMPLIDA</v>
      </c>
      <c r="AI359" s="53" t="s">
        <v>84</v>
      </c>
      <c r="AJ359" s="55" t="s">
        <v>109</v>
      </c>
      <c r="AK359" s="62">
        <v>42004</v>
      </c>
      <c r="AL359" s="63" t="s">
        <v>118</v>
      </c>
      <c r="AM359" s="64"/>
      <c r="AN359" s="64"/>
      <c r="AO359" s="66"/>
      <c r="AP359" s="67"/>
      <c r="AQ359" s="67"/>
      <c r="AR359" s="67"/>
      <c r="AS359" s="68" t="s">
        <v>73</v>
      </c>
      <c r="AT359" s="68"/>
      <c r="AU359" s="63"/>
      <c r="AV359" s="68"/>
      <c r="AW359" s="23" t="s">
        <v>2016</v>
      </c>
    </row>
    <row r="360" spans="1:49" s="96" customFormat="1" ht="86.45" hidden="1" customHeight="1" x14ac:dyDescent="0.25">
      <c r="A360" s="42">
        <v>833</v>
      </c>
      <c r="B360" s="42">
        <v>7</v>
      </c>
      <c r="C360" s="42"/>
      <c r="D360" s="43"/>
      <c r="E360" s="122" t="s">
        <v>2380</v>
      </c>
      <c r="F360" s="122"/>
      <c r="G360" s="45"/>
      <c r="H360" s="46" t="s">
        <v>2341</v>
      </c>
      <c r="I360" s="46"/>
      <c r="J360" s="47" t="s">
        <v>2381</v>
      </c>
      <c r="K360" s="47" t="s">
        <v>2381</v>
      </c>
      <c r="L360" s="48">
        <v>2</v>
      </c>
      <c r="M360" s="49">
        <v>41562</v>
      </c>
      <c r="N360" s="49">
        <v>41912</v>
      </c>
      <c r="O360" s="50" t="s">
        <v>2352</v>
      </c>
      <c r="P360" s="51" t="s">
        <v>2353</v>
      </c>
      <c r="Q360" s="52" t="s">
        <v>65</v>
      </c>
      <c r="R360" s="52" t="s">
        <v>65</v>
      </c>
      <c r="S360" s="52" t="s">
        <v>99</v>
      </c>
      <c r="T360" s="52" t="s">
        <v>65</v>
      </c>
      <c r="U360" s="53" t="s">
        <v>84</v>
      </c>
      <c r="V360" s="221">
        <v>2</v>
      </c>
      <c r="W360" s="55">
        <f t="shared" si="18"/>
        <v>1</v>
      </c>
      <c r="X360" s="57"/>
      <c r="Y360" s="57"/>
      <c r="Z360" s="58"/>
      <c r="AA360" s="57"/>
      <c r="AB360" s="58"/>
      <c r="AC360" s="57"/>
      <c r="AD360" s="59" t="s">
        <v>1869</v>
      </c>
      <c r="AE360" s="60">
        <f>IF(W360=100%,2,0)</f>
        <v>2</v>
      </c>
      <c r="AF360" s="60">
        <f>IF(N360&lt;$AG$8,0,1)</f>
        <v>0</v>
      </c>
      <c r="AG360" s="61" t="str">
        <f t="shared" si="16"/>
        <v>CUMPLIDA</v>
      </c>
      <c r="AH360" s="61" t="str">
        <f t="shared" si="17"/>
        <v>CUMPLIDA</v>
      </c>
      <c r="AI360" s="53" t="s">
        <v>84</v>
      </c>
      <c r="AJ360" s="55" t="s">
        <v>109</v>
      </c>
      <c r="AK360" s="62">
        <v>42004</v>
      </c>
      <c r="AL360" s="63" t="s">
        <v>118</v>
      </c>
      <c r="AM360" s="64"/>
      <c r="AN360" s="64"/>
      <c r="AO360" s="66"/>
      <c r="AP360" s="67"/>
      <c r="AQ360" s="67"/>
      <c r="AR360" s="67"/>
      <c r="AS360" s="68" t="s">
        <v>73</v>
      </c>
      <c r="AT360" s="68"/>
      <c r="AU360" s="63"/>
      <c r="AV360" s="68"/>
      <c r="AW360" s="23" t="s">
        <v>2016</v>
      </c>
    </row>
    <row r="361" spans="1:49" s="96" customFormat="1" ht="115.15" hidden="1" customHeight="1" x14ac:dyDescent="0.25">
      <c r="A361" s="42">
        <v>835</v>
      </c>
      <c r="B361" s="42">
        <v>1</v>
      </c>
      <c r="C361" s="42"/>
      <c r="D361" s="43"/>
      <c r="E361" s="122" t="s">
        <v>2382</v>
      </c>
      <c r="F361" s="122"/>
      <c r="G361" s="64"/>
      <c r="H361" s="46" t="s">
        <v>2009</v>
      </c>
      <c r="I361" s="46" t="s">
        <v>2383</v>
      </c>
      <c r="J361" s="47" t="s">
        <v>2384</v>
      </c>
      <c r="K361" s="47" t="s">
        <v>2384</v>
      </c>
      <c r="L361" s="48">
        <v>5</v>
      </c>
      <c r="M361" s="49">
        <v>41640</v>
      </c>
      <c r="N361" s="49">
        <v>42004</v>
      </c>
      <c r="O361" s="50" t="s">
        <v>2385</v>
      </c>
      <c r="P361" s="51" t="s">
        <v>2386</v>
      </c>
      <c r="Q361" s="48" t="s">
        <v>65</v>
      </c>
      <c r="R361" s="52" t="s">
        <v>2359</v>
      </c>
      <c r="S361" s="52" t="s">
        <v>82</v>
      </c>
      <c r="T361" s="51" t="s">
        <v>83</v>
      </c>
      <c r="U361" s="53" t="s">
        <v>164</v>
      </c>
      <c r="V361" s="221">
        <v>5</v>
      </c>
      <c r="W361" s="55">
        <f t="shared" si="18"/>
        <v>1</v>
      </c>
      <c r="X361" s="57" t="s">
        <v>295</v>
      </c>
      <c r="Y361" s="57"/>
      <c r="Z361" s="85" t="s">
        <v>2387</v>
      </c>
      <c r="AA361" s="57"/>
      <c r="AB361" s="85"/>
      <c r="AC361" s="57"/>
      <c r="AD361" s="59" t="s">
        <v>1869</v>
      </c>
      <c r="AE361" s="60">
        <f>IF(W361=100%,2,0)</f>
        <v>2</v>
      </c>
      <c r="AF361" s="60">
        <f>IF(N361&lt;$AG$8,0,1)</f>
        <v>0</v>
      </c>
      <c r="AG361" s="61" t="str">
        <f t="shared" si="16"/>
        <v>CUMPLIDA</v>
      </c>
      <c r="AH361" s="61" t="str">
        <f t="shared" si="17"/>
        <v>CUMPLIDA</v>
      </c>
      <c r="AI361" s="53" t="s">
        <v>165</v>
      </c>
      <c r="AJ361" s="55" t="s">
        <v>109</v>
      </c>
      <c r="AK361" s="62">
        <v>42004</v>
      </c>
      <c r="AL361" s="63" t="s">
        <v>118</v>
      </c>
      <c r="AM361" s="64"/>
      <c r="AN361" s="64"/>
      <c r="AO361" s="66"/>
      <c r="AP361" s="67"/>
      <c r="AQ361" s="67"/>
      <c r="AR361" s="67"/>
      <c r="AS361" s="68" t="s">
        <v>73</v>
      </c>
      <c r="AT361" s="68"/>
      <c r="AU361" s="63"/>
      <c r="AV361" s="68"/>
      <c r="AW361" s="23" t="s">
        <v>2016</v>
      </c>
    </row>
    <row r="362" spans="1:49" s="96" customFormat="1" ht="129.6" hidden="1" customHeight="1" x14ac:dyDescent="0.25">
      <c r="A362" s="42">
        <v>836</v>
      </c>
      <c r="B362" s="42">
        <v>2</v>
      </c>
      <c r="C362" s="42"/>
      <c r="D362" s="43"/>
      <c r="E362" s="122" t="s">
        <v>2388</v>
      </c>
      <c r="F362" s="122"/>
      <c r="G362" s="45"/>
      <c r="H362" s="63" t="s">
        <v>2389</v>
      </c>
      <c r="I362" s="46" t="s">
        <v>2390</v>
      </c>
      <c r="J362" s="47" t="s">
        <v>2391</v>
      </c>
      <c r="K362" s="47" t="s">
        <v>2391</v>
      </c>
      <c r="L362" s="48">
        <v>2</v>
      </c>
      <c r="M362" s="49">
        <v>41532</v>
      </c>
      <c r="N362" s="49">
        <v>42078</v>
      </c>
      <c r="O362" s="50" t="s">
        <v>2385</v>
      </c>
      <c r="P362" s="51" t="s">
        <v>2386</v>
      </c>
      <c r="Q362" s="48" t="s">
        <v>65</v>
      </c>
      <c r="R362" s="52" t="s">
        <v>2359</v>
      </c>
      <c r="S362" s="52" t="s">
        <v>82</v>
      </c>
      <c r="T362" s="51" t="s">
        <v>83</v>
      </c>
      <c r="U362" s="53" t="s">
        <v>84</v>
      </c>
      <c r="V362" s="221">
        <v>2</v>
      </c>
      <c r="W362" s="55">
        <f t="shared" si="18"/>
        <v>1</v>
      </c>
      <c r="X362" s="57"/>
      <c r="Y362" s="57"/>
      <c r="Z362" s="58"/>
      <c r="AA362" s="57"/>
      <c r="AB362" s="58"/>
      <c r="AC362" s="57"/>
      <c r="AD362" s="59" t="s">
        <v>1869</v>
      </c>
      <c r="AE362" s="60">
        <f>IF(W362=100%,2,0)</f>
        <v>2</v>
      </c>
      <c r="AF362" s="60">
        <f>IF(N362&lt;$AG$8,0,1)</f>
        <v>0</v>
      </c>
      <c r="AG362" s="61" t="str">
        <f t="shared" si="16"/>
        <v>CUMPLIDA</v>
      </c>
      <c r="AH362" s="61" t="str">
        <f t="shared" si="17"/>
        <v>CUMPLIDA</v>
      </c>
      <c r="AI362" s="53" t="s">
        <v>84</v>
      </c>
      <c r="AJ362" s="55" t="s">
        <v>69</v>
      </c>
      <c r="AK362" s="62">
        <v>42185</v>
      </c>
      <c r="AL362" s="63" t="s">
        <v>155</v>
      </c>
      <c r="AM362" s="64"/>
      <c r="AN362" s="64"/>
      <c r="AO362" s="66" t="s">
        <v>72</v>
      </c>
      <c r="AP362" s="67"/>
      <c r="AQ362" s="67"/>
      <c r="AR362" s="67"/>
      <c r="AS362" s="68" t="s">
        <v>73</v>
      </c>
      <c r="AT362" s="68"/>
      <c r="AU362" s="63"/>
      <c r="AV362" s="68"/>
      <c r="AW362" s="23" t="s">
        <v>2016</v>
      </c>
    </row>
    <row r="363" spans="1:49" s="96" customFormat="1" ht="72" hidden="1" customHeight="1" x14ac:dyDescent="0.25">
      <c r="A363" s="42">
        <v>837</v>
      </c>
      <c r="B363" s="42">
        <v>3</v>
      </c>
      <c r="C363" s="42"/>
      <c r="D363" s="43"/>
      <c r="E363" s="122" t="s">
        <v>2392</v>
      </c>
      <c r="F363" s="122"/>
      <c r="G363" s="45"/>
      <c r="H363" s="46" t="s">
        <v>2393</v>
      </c>
      <c r="I363" s="46" t="s">
        <v>2394</v>
      </c>
      <c r="J363" s="47" t="s">
        <v>2395</v>
      </c>
      <c r="K363" s="47" t="s">
        <v>2395</v>
      </c>
      <c r="L363" s="48">
        <v>3</v>
      </c>
      <c r="M363" s="49">
        <v>41593</v>
      </c>
      <c r="N363" s="49">
        <v>42185</v>
      </c>
      <c r="O363" s="50" t="s">
        <v>2385</v>
      </c>
      <c r="P363" s="51" t="s">
        <v>2386</v>
      </c>
      <c r="Q363" s="48" t="s">
        <v>65</v>
      </c>
      <c r="R363" s="52" t="s">
        <v>2359</v>
      </c>
      <c r="S363" s="52" t="s">
        <v>82</v>
      </c>
      <c r="T363" s="51" t="s">
        <v>83</v>
      </c>
      <c r="U363" s="53" t="s">
        <v>84</v>
      </c>
      <c r="V363" s="221">
        <v>3</v>
      </c>
      <c r="W363" s="55">
        <f t="shared" si="18"/>
        <v>1</v>
      </c>
      <c r="X363" s="57"/>
      <c r="Y363" s="57"/>
      <c r="Z363" s="58"/>
      <c r="AA363" s="57"/>
      <c r="AB363" s="58"/>
      <c r="AC363" s="57"/>
      <c r="AD363" s="59" t="s">
        <v>1869</v>
      </c>
      <c r="AE363" s="60">
        <f>IF(W363=100%,2,0)</f>
        <v>2</v>
      </c>
      <c r="AF363" s="60">
        <f>IF(N363&lt;$AG$8,0,1)</f>
        <v>0</v>
      </c>
      <c r="AG363" s="61" t="str">
        <f t="shared" si="16"/>
        <v>CUMPLIDA</v>
      </c>
      <c r="AH363" s="61" t="str">
        <f t="shared" si="17"/>
        <v>CUMPLIDA</v>
      </c>
      <c r="AI363" s="53" t="s">
        <v>84</v>
      </c>
      <c r="AJ363" s="55" t="s">
        <v>69</v>
      </c>
      <c r="AK363" s="62">
        <v>42185</v>
      </c>
      <c r="AL363" s="63" t="s">
        <v>155</v>
      </c>
      <c r="AM363" s="64"/>
      <c r="AN363" s="64"/>
      <c r="AO363" s="66" t="s">
        <v>72</v>
      </c>
      <c r="AP363" s="67"/>
      <c r="AQ363" s="67"/>
      <c r="AR363" s="67"/>
      <c r="AS363" s="68" t="s">
        <v>73</v>
      </c>
      <c r="AT363" s="68"/>
      <c r="AU363" s="63"/>
      <c r="AV363" s="68"/>
      <c r="AW363" s="23" t="s">
        <v>2016</v>
      </c>
    </row>
    <row r="364" spans="1:49" s="96" customFormat="1" ht="86.45" hidden="1" customHeight="1" x14ac:dyDescent="0.25">
      <c r="A364" s="42">
        <v>838</v>
      </c>
      <c r="B364" s="42">
        <v>4</v>
      </c>
      <c r="C364" s="42"/>
      <c r="D364" s="43"/>
      <c r="E364" s="122" t="s">
        <v>2396</v>
      </c>
      <c r="F364" s="122"/>
      <c r="G364" s="45"/>
      <c r="H364" s="63" t="s">
        <v>2397</v>
      </c>
      <c r="I364" s="46" t="s">
        <v>2398</v>
      </c>
      <c r="J364" s="47" t="s">
        <v>2399</v>
      </c>
      <c r="K364" s="47" t="s">
        <v>2399</v>
      </c>
      <c r="L364" s="48">
        <v>5</v>
      </c>
      <c r="M364" s="49">
        <v>41654</v>
      </c>
      <c r="N364" s="49">
        <v>42004</v>
      </c>
      <c r="O364" s="50" t="s">
        <v>2385</v>
      </c>
      <c r="P364" s="51" t="s">
        <v>2386</v>
      </c>
      <c r="Q364" s="48" t="s">
        <v>65</v>
      </c>
      <c r="R364" s="52" t="s">
        <v>2359</v>
      </c>
      <c r="S364" s="52" t="s">
        <v>82</v>
      </c>
      <c r="T364" s="51" t="s">
        <v>83</v>
      </c>
      <c r="U364" s="53" t="s">
        <v>84</v>
      </c>
      <c r="V364" s="221">
        <v>5</v>
      </c>
      <c r="W364" s="55">
        <f t="shared" si="18"/>
        <v>1</v>
      </c>
      <c r="X364" s="57"/>
      <c r="Y364" s="57"/>
      <c r="Z364" s="58"/>
      <c r="AA364" s="57"/>
      <c r="AB364" s="58"/>
      <c r="AC364" s="57"/>
      <c r="AD364" s="59" t="s">
        <v>1869</v>
      </c>
      <c r="AE364" s="60">
        <f>IF(W364=100%,2,0)</f>
        <v>2</v>
      </c>
      <c r="AF364" s="60">
        <f>IF(N364&lt;$AG$8,0,1)</f>
        <v>0</v>
      </c>
      <c r="AG364" s="61" t="str">
        <f t="shared" si="16"/>
        <v>CUMPLIDA</v>
      </c>
      <c r="AH364" s="61" t="str">
        <f t="shared" si="17"/>
        <v>CUMPLIDA</v>
      </c>
      <c r="AI364" s="53" t="s">
        <v>84</v>
      </c>
      <c r="AJ364" s="55" t="s">
        <v>109</v>
      </c>
      <c r="AK364" s="62">
        <v>42004</v>
      </c>
      <c r="AL364" s="63" t="s">
        <v>118</v>
      </c>
      <c r="AM364" s="64"/>
      <c r="AN364" s="64"/>
      <c r="AO364" s="66"/>
      <c r="AP364" s="67"/>
      <c r="AQ364" s="67"/>
      <c r="AR364" s="67"/>
      <c r="AS364" s="68" t="s">
        <v>73</v>
      </c>
      <c r="AT364" s="68"/>
      <c r="AU364" s="63"/>
      <c r="AV364" s="68"/>
      <c r="AW364" s="23" t="s">
        <v>2016</v>
      </c>
    </row>
    <row r="365" spans="1:49" s="23" customFormat="1" ht="172.9" hidden="1" customHeight="1" x14ac:dyDescent="0.25">
      <c r="A365" s="42">
        <v>839</v>
      </c>
      <c r="B365" s="42">
        <v>5</v>
      </c>
      <c r="C365" s="42"/>
      <c r="D365" s="43"/>
      <c r="E365" s="122" t="s">
        <v>2400</v>
      </c>
      <c r="F365" s="122"/>
      <c r="G365" s="45"/>
      <c r="H365" s="63" t="s">
        <v>2401</v>
      </c>
      <c r="I365" s="46" t="s">
        <v>2402</v>
      </c>
      <c r="J365" s="47" t="s">
        <v>2403</v>
      </c>
      <c r="K365" s="47" t="s">
        <v>2403</v>
      </c>
      <c r="L365" s="48">
        <v>5</v>
      </c>
      <c r="M365" s="49">
        <v>41654</v>
      </c>
      <c r="N365" s="49">
        <v>42551</v>
      </c>
      <c r="O365" s="50" t="s">
        <v>2385</v>
      </c>
      <c r="P365" s="51" t="s">
        <v>2386</v>
      </c>
      <c r="Q365" s="52" t="s">
        <v>65</v>
      </c>
      <c r="R365" s="52" t="s">
        <v>65</v>
      </c>
      <c r="S365" s="52" t="s">
        <v>99</v>
      </c>
      <c r="T365" s="52" t="s">
        <v>65</v>
      </c>
      <c r="U365" s="53" t="s">
        <v>67</v>
      </c>
      <c r="V365" s="221">
        <v>5</v>
      </c>
      <c r="W365" s="55">
        <f t="shared" si="18"/>
        <v>1</v>
      </c>
      <c r="X365" s="57"/>
      <c r="Y365" s="57"/>
      <c r="Z365" s="58"/>
      <c r="AA365" s="57"/>
      <c r="AB365" s="58"/>
      <c r="AC365" s="57"/>
      <c r="AD365" s="59" t="s">
        <v>1869</v>
      </c>
      <c r="AE365" s="60">
        <f>IF(W365=100%,2,0)</f>
        <v>2</v>
      </c>
      <c r="AF365" s="60">
        <f>IF(N365&lt;$AG$8,0,1)</f>
        <v>0</v>
      </c>
      <c r="AG365" s="61" t="str">
        <f t="shared" si="16"/>
        <v>CUMPLIDA</v>
      </c>
      <c r="AH365" s="61" t="str">
        <f t="shared" si="17"/>
        <v>CUMPLIDA</v>
      </c>
      <c r="AI365" s="53" t="s">
        <v>67</v>
      </c>
      <c r="AJ365" s="55" t="s">
        <v>69</v>
      </c>
      <c r="AK365" s="62">
        <v>42004</v>
      </c>
      <c r="AL365" s="63" t="s">
        <v>118</v>
      </c>
      <c r="AM365" s="64"/>
      <c r="AN365" s="65" t="s">
        <v>2404</v>
      </c>
      <c r="AO365" s="66" t="s">
        <v>72</v>
      </c>
      <c r="AP365" s="67"/>
      <c r="AQ365" s="67"/>
      <c r="AR365" s="67"/>
      <c r="AS365" s="68" t="s">
        <v>73</v>
      </c>
      <c r="AT365" s="68"/>
      <c r="AU365" s="63"/>
      <c r="AV365" s="68"/>
      <c r="AW365" s="23" t="s">
        <v>2016</v>
      </c>
    </row>
    <row r="366" spans="1:49" s="96" customFormat="1" ht="86.45" hidden="1" customHeight="1" x14ac:dyDescent="0.25">
      <c r="A366" s="42">
        <v>840</v>
      </c>
      <c r="B366" s="42">
        <v>6</v>
      </c>
      <c r="C366" s="42"/>
      <c r="D366" s="43"/>
      <c r="E366" s="122" t="s">
        <v>2405</v>
      </c>
      <c r="F366" s="122"/>
      <c r="G366" s="45"/>
      <c r="H366" s="63" t="s">
        <v>2406</v>
      </c>
      <c r="I366" s="46" t="s">
        <v>2266</v>
      </c>
      <c r="J366" s="47" t="s">
        <v>2407</v>
      </c>
      <c r="K366" s="47" t="s">
        <v>2407</v>
      </c>
      <c r="L366" s="48">
        <v>5</v>
      </c>
      <c r="M366" s="49">
        <v>41579</v>
      </c>
      <c r="N366" s="49">
        <v>42185</v>
      </c>
      <c r="O366" s="50" t="s">
        <v>2385</v>
      </c>
      <c r="P366" s="51" t="s">
        <v>2386</v>
      </c>
      <c r="Q366" s="52" t="s">
        <v>65</v>
      </c>
      <c r="R366" s="52" t="s">
        <v>65</v>
      </c>
      <c r="S366" s="52" t="s">
        <v>99</v>
      </c>
      <c r="T366" s="52" t="s">
        <v>65</v>
      </c>
      <c r="U366" s="53" t="s">
        <v>67</v>
      </c>
      <c r="V366" s="221">
        <v>5</v>
      </c>
      <c r="W366" s="55">
        <f t="shared" si="18"/>
        <v>1</v>
      </c>
      <c r="X366" s="57"/>
      <c r="Y366" s="57"/>
      <c r="Z366" s="58"/>
      <c r="AA366" s="57"/>
      <c r="AB366" s="58"/>
      <c r="AC366" s="57"/>
      <c r="AD366" s="59" t="s">
        <v>1869</v>
      </c>
      <c r="AE366" s="60">
        <f>IF(W366=100%,2,0)</f>
        <v>2</v>
      </c>
      <c r="AF366" s="60">
        <f>IF(N366&lt;$AG$8,0,1)</f>
        <v>0</v>
      </c>
      <c r="AG366" s="61" t="str">
        <f t="shared" si="16"/>
        <v>CUMPLIDA</v>
      </c>
      <c r="AH366" s="61" t="str">
        <f t="shared" si="17"/>
        <v>CUMPLIDA</v>
      </c>
      <c r="AI366" s="53" t="s">
        <v>67</v>
      </c>
      <c r="AJ366" s="55" t="s">
        <v>69</v>
      </c>
      <c r="AK366" s="62">
        <v>42185</v>
      </c>
      <c r="AL366" s="63" t="s">
        <v>155</v>
      </c>
      <c r="AM366" s="64"/>
      <c r="AN366" s="64"/>
      <c r="AO366" s="66" t="s">
        <v>72</v>
      </c>
      <c r="AP366" s="67"/>
      <c r="AQ366" s="67"/>
      <c r="AR366" s="67"/>
      <c r="AS366" s="68" t="s">
        <v>73</v>
      </c>
      <c r="AT366" s="68"/>
      <c r="AU366" s="63"/>
      <c r="AV366" s="68"/>
      <c r="AW366" s="23" t="s">
        <v>2016</v>
      </c>
    </row>
    <row r="367" spans="1:49" s="96" customFormat="1" ht="57.6" hidden="1" customHeight="1" x14ac:dyDescent="0.25">
      <c r="A367" s="42">
        <v>841</v>
      </c>
      <c r="B367" s="42">
        <v>7</v>
      </c>
      <c r="C367" s="42"/>
      <c r="D367" s="43"/>
      <c r="E367" s="122" t="s">
        <v>2408</v>
      </c>
      <c r="F367" s="122"/>
      <c r="G367" s="45"/>
      <c r="H367" s="63" t="s">
        <v>2409</v>
      </c>
      <c r="I367" s="46" t="s">
        <v>2266</v>
      </c>
      <c r="J367" s="47" t="s">
        <v>2410</v>
      </c>
      <c r="K367" s="47" t="s">
        <v>2410</v>
      </c>
      <c r="L367" s="48">
        <v>3</v>
      </c>
      <c r="M367" s="49">
        <v>41579</v>
      </c>
      <c r="N367" s="49">
        <v>42185</v>
      </c>
      <c r="O367" s="50" t="s">
        <v>2385</v>
      </c>
      <c r="P367" s="51" t="s">
        <v>2386</v>
      </c>
      <c r="Q367" s="52" t="s">
        <v>65</v>
      </c>
      <c r="R367" s="52" t="s">
        <v>65</v>
      </c>
      <c r="S367" s="52" t="s">
        <v>99</v>
      </c>
      <c r="T367" s="52" t="s">
        <v>65</v>
      </c>
      <c r="U367" s="53" t="s">
        <v>67</v>
      </c>
      <c r="V367" s="221">
        <v>3</v>
      </c>
      <c r="W367" s="55">
        <f t="shared" si="18"/>
        <v>1</v>
      </c>
      <c r="X367" s="57"/>
      <c r="Y367" s="57"/>
      <c r="Z367" s="58"/>
      <c r="AA367" s="57"/>
      <c r="AB367" s="58"/>
      <c r="AC367" s="57"/>
      <c r="AD367" s="59" t="s">
        <v>1869</v>
      </c>
      <c r="AE367" s="60">
        <f>IF(W367=100%,2,0)</f>
        <v>2</v>
      </c>
      <c r="AF367" s="60">
        <f>IF(N367&lt;$AG$8,0,1)</f>
        <v>0</v>
      </c>
      <c r="AG367" s="61" t="str">
        <f t="shared" si="16"/>
        <v>CUMPLIDA</v>
      </c>
      <c r="AH367" s="61" t="str">
        <f t="shared" si="17"/>
        <v>CUMPLIDA</v>
      </c>
      <c r="AI367" s="53" t="s">
        <v>67</v>
      </c>
      <c r="AJ367" s="55" t="s">
        <v>69</v>
      </c>
      <c r="AK367" s="62">
        <v>42185</v>
      </c>
      <c r="AL367" s="63" t="s">
        <v>155</v>
      </c>
      <c r="AM367" s="64"/>
      <c r="AN367" s="64"/>
      <c r="AO367" s="66" t="s">
        <v>72</v>
      </c>
      <c r="AP367" s="67"/>
      <c r="AQ367" s="67"/>
      <c r="AR367" s="67"/>
      <c r="AS367" s="68" t="s">
        <v>73</v>
      </c>
      <c r="AT367" s="68"/>
      <c r="AU367" s="63"/>
      <c r="AV367" s="68"/>
      <c r="AW367" s="23" t="s">
        <v>2016</v>
      </c>
    </row>
    <row r="368" spans="1:49" s="96" customFormat="1" ht="86.45" hidden="1" customHeight="1" x14ac:dyDescent="0.25">
      <c r="A368" s="42">
        <v>842</v>
      </c>
      <c r="B368" s="42">
        <v>8</v>
      </c>
      <c r="C368" s="42"/>
      <c r="D368" s="43"/>
      <c r="E368" s="122" t="s">
        <v>2411</v>
      </c>
      <c r="F368" s="122"/>
      <c r="G368" s="45"/>
      <c r="H368" s="63" t="s">
        <v>2412</v>
      </c>
      <c r="I368" s="46" t="s">
        <v>2413</v>
      </c>
      <c r="J368" s="47" t="s">
        <v>2414</v>
      </c>
      <c r="K368" s="47" t="s">
        <v>2414</v>
      </c>
      <c r="L368" s="48">
        <v>4</v>
      </c>
      <c r="M368" s="49">
        <v>41579</v>
      </c>
      <c r="N368" s="49">
        <v>41729</v>
      </c>
      <c r="O368" s="50" t="s">
        <v>2385</v>
      </c>
      <c r="P368" s="51" t="s">
        <v>2386</v>
      </c>
      <c r="Q368" s="52" t="s">
        <v>65</v>
      </c>
      <c r="R368" s="52" t="s">
        <v>65</v>
      </c>
      <c r="S368" s="52" t="s">
        <v>99</v>
      </c>
      <c r="T368" s="52" t="s">
        <v>65</v>
      </c>
      <c r="U368" s="53" t="s">
        <v>67</v>
      </c>
      <c r="V368" s="221">
        <v>4</v>
      </c>
      <c r="W368" s="55">
        <f t="shared" si="18"/>
        <v>1</v>
      </c>
      <c r="X368" s="57"/>
      <c r="Y368" s="57"/>
      <c r="Z368" s="58"/>
      <c r="AA368" s="57"/>
      <c r="AB368" s="58"/>
      <c r="AC368" s="57"/>
      <c r="AD368" s="59" t="s">
        <v>1869</v>
      </c>
      <c r="AE368" s="60">
        <f>IF(W368=100%,2,0)</f>
        <v>2</v>
      </c>
      <c r="AF368" s="60">
        <f>IF(N368&lt;$AG$8,0,1)</f>
        <v>0</v>
      </c>
      <c r="AG368" s="61" t="str">
        <f t="shared" si="16"/>
        <v>CUMPLIDA</v>
      </c>
      <c r="AH368" s="61" t="str">
        <f t="shared" si="17"/>
        <v>CUMPLIDA</v>
      </c>
      <c r="AI368" s="53" t="s">
        <v>67</v>
      </c>
      <c r="AJ368" s="55" t="s">
        <v>69</v>
      </c>
      <c r="AK368" s="62">
        <v>42185</v>
      </c>
      <c r="AL368" s="63" t="s">
        <v>155</v>
      </c>
      <c r="AM368" s="64"/>
      <c r="AN368" s="64"/>
      <c r="AO368" s="66" t="s">
        <v>72</v>
      </c>
      <c r="AP368" s="67"/>
      <c r="AQ368" s="67"/>
      <c r="AR368" s="67"/>
      <c r="AS368" s="68" t="s">
        <v>73</v>
      </c>
      <c r="AT368" s="68"/>
      <c r="AU368" s="63"/>
      <c r="AV368" s="68"/>
      <c r="AW368" s="23" t="s">
        <v>2016</v>
      </c>
    </row>
    <row r="369" spans="1:49" s="23" customFormat="1" ht="129.6" customHeight="1" x14ac:dyDescent="0.25">
      <c r="A369" s="69">
        <v>843</v>
      </c>
      <c r="B369" s="69">
        <v>1</v>
      </c>
      <c r="C369" s="42"/>
      <c r="D369" s="43" t="s">
        <v>179</v>
      </c>
      <c r="E369" s="115" t="s">
        <v>2415</v>
      </c>
      <c r="F369" s="115"/>
      <c r="G369" s="71"/>
      <c r="H369" s="72" t="s">
        <v>2416</v>
      </c>
      <c r="I369" s="72" t="s">
        <v>2417</v>
      </c>
      <c r="J369" s="73" t="s">
        <v>2418</v>
      </c>
      <c r="K369" s="73" t="s">
        <v>2419</v>
      </c>
      <c r="L369" s="74">
        <v>9</v>
      </c>
      <c r="M369" s="75">
        <v>41579</v>
      </c>
      <c r="N369" s="75">
        <v>42916</v>
      </c>
      <c r="O369" s="76" t="s">
        <v>2420</v>
      </c>
      <c r="P369" s="77" t="s">
        <v>2421</v>
      </c>
      <c r="Q369" s="91" t="s">
        <v>65</v>
      </c>
      <c r="R369" s="91" t="s">
        <v>65</v>
      </c>
      <c r="S369" s="91" t="s">
        <v>99</v>
      </c>
      <c r="T369" s="91" t="s">
        <v>65</v>
      </c>
      <c r="U369" s="78" t="s">
        <v>165</v>
      </c>
      <c r="V369" s="170">
        <v>7</v>
      </c>
      <c r="W369" s="80">
        <f t="shared" si="18"/>
        <v>0.77777777777777779</v>
      </c>
      <c r="X369" s="57"/>
      <c r="Y369" s="57"/>
      <c r="Z369" s="58"/>
      <c r="AA369" s="57"/>
      <c r="AB369" s="58"/>
      <c r="AC369" s="57"/>
      <c r="AD369" s="81" t="s">
        <v>1869</v>
      </c>
      <c r="AE369" s="60">
        <f>IF(W369=100%,2,0)</f>
        <v>0</v>
      </c>
      <c r="AF369" s="60">
        <f>IF(N369&lt;$AG$8,0,1)</f>
        <v>1</v>
      </c>
      <c r="AG369" s="61" t="str">
        <f t="shared" si="16"/>
        <v>EN TERMINO</v>
      </c>
      <c r="AH369" s="61" t="str">
        <f t="shared" si="17"/>
        <v>EN TERMINO</v>
      </c>
      <c r="AI369" s="78" t="s">
        <v>165</v>
      </c>
      <c r="AJ369" s="80"/>
      <c r="AK369" s="82">
        <v>42004</v>
      </c>
      <c r="AL369" s="83" t="s">
        <v>118</v>
      </c>
      <c r="AM369" s="58"/>
      <c r="AN369" s="84" t="s">
        <v>2422</v>
      </c>
      <c r="AO369" s="85" t="s">
        <v>72</v>
      </c>
      <c r="AP369" s="67" t="s">
        <v>951</v>
      </c>
      <c r="AQ369" s="67"/>
      <c r="AR369" s="67"/>
      <c r="AS369" s="87" t="s">
        <v>89</v>
      </c>
      <c r="AT369" s="88" t="s">
        <v>90</v>
      </c>
      <c r="AU369" s="83" t="s">
        <v>142</v>
      </c>
      <c r="AV369" s="83" t="s">
        <v>2361</v>
      </c>
      <c r="AW369" s="87" t="s">
        <v>2016</v>
      </c>
    </row>
    <row r="370" spans="1:49" s="23" customFormat="1" ht="237.75" customHeight="1" x14ac:dyDescent="0.25">
      <c r="A370" s="69">
        <v>844</v>
      </c>
      <c r="B370" s="69">
        <v>2</v>
      </c>
      <c r="C370" s="42"/>
      <c r="D370" s="43"/>
      <c r="E370" s="115" t="s">
        <v>2423</v>
      </c>
      <c r="F370" s="115"/>
      <c r="G370" s="71"/>
      <c r="H370" s="73" t="s">
        <v>2424</v>
      </c>
      <c r="I370" s="72" t="s">
        <v>2304</v>
      </c>
      <c r="J370" s="73" t="s">
        <v>2425</v>
      </c>
      <c r="K370" s="73" t="s">
        <v>2426</v>
      </c>
      <c r="L370" s="74">
        <v>7</v>
      </c>
      <c r="M370" s="75">
        <v>41579</v>
      </c>
      <c r="N370" s="75">
        <v>42735</v>
      </c>
      <c r="O370" s="76" t="s">
        <v>2420</v>
      </c>
      <c r="P370" s="77" t="s">
        <v>2421</v>
      </c>
      <c r="Q370" s="74" t="s">
        <v>65</v>
      </c>
      <c r="R370" s="74" t="s">
        <v>2427</v>
      </c>
      <c r="S370" s="74" t="s">
        <v>1665</v>
      </c>
      <c r="T370" s="74" t="s">
        <v>83</v>
      </c>
      <c r="U370" s="78" t="s">
        <v>84</v>
      </c>
      <c r="V370" s="170">
        <v>7</v>
      </c>
      <c r="W370" s="80">
        <f t="shared" si="18"/>
        <v>1</v>
      </c>
      <c r="X370" s="57" t="s">
        <v>480</v>
      </c>
      <c r="Y370" s="57" t="s">
        <v>2428</v>
      </c>
      <c r="Z370" s="83" t="s">
        <v>2429</v>
      </c>
      <c r="AA370" s="57"/>
      <c r="AB370" s="58"/>
      <c r="AC370" s="57"/>
      <c r="AD370" s="81" t="s">
        <v>1869</v>
      </c>
      <c r="AE370" s="60">
        <f>IF(W370=100%,2,0)</f>
        <v>2</v>
      </c>
      <c r="AF370" s="60">
        <f>IF(N370&lt;$AG$8,0,1)</f>
        <v>0</v>
      </c>
      <c r="AG370" s="61" t="str">
        <f t="shared" si="16"/>
        <v>CUMPLIDA</v>
      </c>
      <c r="AH370" s="61" t="str">
        <f t="shared" si="17"/>
        <v>CUMPLIDA</v>
      </c>
      <c r="AI370" s="78" t="s">
        <v>84</v>
      </c>
      <c r="AJ370" s="80"/>
      <c r="AK370" s="82">
        <v>42004</v>
      </c>
      <c r="AL370" s="58"/>
      <c r="AM370" s="58"/>
      <c r="AN370" s="84" t="s">
        <v>2430</v>
      </c>
      <c r="AO370" s="85" t="s">
        <v>72</v>
      </c>
      <c r="AP370" s="67"/>
      <c r="AQ370" s="67"/>
      <c r="AR370" s="67"/>
      <c r="AS370" s="87" t="s">
        <v>89</v>
      </c>
      <c r="AT370" s="88"/>
      <c r="AU370" s="83" t="s">
        <v>142</v>
      </c>
      <c r="AV370" s="83" t="s">
        <v>1769</v>
      </c>
      <c r="AW370" s="87" t="s">
        <v>2016</v>
      </c>
    </row>
    <row r="371" spans="1:49" s="96" customFormat="1" ht="100.9" hidden="1" customHeight="1" x14ac:dyDescent="0.25">
      <c r="A371" s="42">
        <v>845</v>
      </c>
      <c r="B371" s="42">
        <v>3</v>
      </c>
      <c r="C371" s="42"/>
      <c r="D371" s="43"/>
      <c r="E371" s="122" t="s">
        <v>2431</v>
      </c>
      <c r="F371" s="122"/>
      <c r="G371" s="45"/>
      <c r="H371" s="46" t="s">
        <v>2432</v>
      </c>
      <c r="I371" s="46" t="s">
        <v>2433</v>
      </c>
      <c r="J371" s="47" t="s">
        <v>2434</v>
      </c>
      <c r="K371" s="47" t="s">
        <v>2434</v>
      </c>
      <c r="L371" s="48">
        <v>2</v>
      </c>
      <c r="M371" s="49">
        <v>41579</v>
      </c>
      <c r="N371" s="49">
        <v>41912</v>
      </c>
      <c r="O371" s="50" t="s">
        <v>2420</v>
      </c>
      <c r="P371" s="51" t="s">
        <v>2421</v>
      </c>
      <c r="Q371" s="52" t="s">
        <v>65</v>
      </c>
      <c r="R371" s="52" t="s">
        <v>65</v>
      </c>
      <c r="S371" s="52" t="s">
        <v>99</v>
      </c>
      <c r="T371" s="52" t="s">
        <v>65</v>
      </c>
      <c r="U371" s="53" t="s">
        <v>67</v>
      </c>
      <c r="V371" s="221">
        <v>2</v>
      </c>
      <c r="W371" s="55">
        <f t="shared" si="18"/>
        <v>1</v>
      </c>
      <c r="X371" s="57"/>
      <c r="Y371" s="57"/>
      <c r="Z371" s="58"/>
      <c r="AA371" s="57"/>
      <c r="AB371" s="58"/>
      <c r="AC371" s="57"/>
      <c r="AD371" s="59" t="s">
        <v>1869</v>
      </c>
      <c r="AE371" s="60">
        <f>IF(W371=100%,2,0)</f>
        <v>2</v>
      </c>
      <c r="AF371" s="60">
        <f>IF(N371&lt;$AG$8,0,1)</f>
        <v>0</v>
      </c>
      <c r="AG371" s="61" t="str">
        <f t="shared" si="16"/>
        <v>CUMPLIDA</v>
      </c>
      <c r="AH371" s="61" t="str">
        <f t="shared" si="17"/>
        <v>CUMPLIDA</v>
      </c>
      <c r="AI371" s="53" t="s">
        <v>67</v>
      </c>
      <c r="AJ371" s="55" t="s">
        <v>69</v>
      </c>
      <c r="AK371" s="62">
        <v>42185</v>
      </c>
      <c r="AL371" s="63" t="s">
        <v>155</v>
      </c>
      <c r="AM371" s="64"/>
      <c r="AN371" s="64"/>
      <c r="AO371" s="66" t="s">
        <v>72</v>
      </c>
      <c r="AP371" s="67"/>
      <c r="AQ371" s="67"/>
      <c r="AR371" s="67"/>
      <c r="AS371" s="68" t="s">
        <v>73</v>
      </c>
      <c r="AT371" s="68"/>
      <c r="AU371" s="94"/>
      <c r="AV371" s="95"/>
      <c r="AW371" s="23" t="s">
        <v>2016</v>
      </c>
    </row>
    <row r="372" spans="1:49" s="96" customFormat="1" ht="100.9" customHeight="1" x14ac:dyDescent="0.25">
      <c r="A372" s="69">
        <v>846</v>
      </c>
      <c r="B372" s="69">
        <v>4</v>
      </c>
      <c r="C372" s="42"/>
      <c r="D372" s="43"/>
      <c r="E372" s="115" t="s">
        <v>2435</v>
      </c>
      <c r="F372" s="115"/>
      <c r="G372" s="71"/>
      <c r="H372" s="72" t="s">
        <v>2432</v>
      </c>
      <c r="I372" s="72" t="s">
        <v>2433</v>
      </c>
      <c r="J372" s="73" t="s">
        <v>2436</v>
      </c>
      <c r="K372" s="73" t="s">
        <v>2436</v>
      </c>
      <c r="L372" s="74">
        <v>5</v>
      </c>
      <c r="M372" s="75">
        <v>41579</v>
      </c>
      <c r="N372" s="75">
        <v>42735</v>
      </c>
      <c r="O372" s="76" t="s">
        <v>2420</v>
      </c>
      <c r="P372" s="77" t="s">
        <v>2421</v>
      </c>
      <c r="Q372" s="91" t="s">
        <v>65</v>
      </c>
      <c r="R372" s="91" t="s">
        <v>65</v>
      </c>
      <c r="S372" s="91" t="s">
        <v>99</v>
      </c>
      <c r="T372" s="91" t="s">
        <v>65</v>
      </c>
      <c r="U372" s="78" t="s">
        <v>84</v>
      </c>
      <c r="V372" s="170">
        <v>5</v>
      </c>
      <c r="W372" s="80">
        <f t="shared" si="18"/>
        <v>1</v>
      </c>
      <c r="X372" s="57" t="s">
        <v>480</v>
      </c>
      <c r="Y372" s="57" t="s">
        <v>2428</v>
      </c>
      <c r="Z372" s="83" t="s">
        <v>2437</v>
      </c>
      <c r="AA372" s="57"/>
      <c r="AB372" s="58"/>
      <c r="AC372" s="57"/>
      <c r="AD372" s="81" t="s">
        <v>1869</v>
      </c>
      <c r="AE372" s="60">
        <f>IF(W372=100%,2,0)</f>
        <v>2</v>
      </c>
      <c r="AF372" s="60">
        <f>IF(N372&lt;$AG$8,0,1)</f>
        <v>0</v>
      </c>
      <c r="AG372" s="61" t="str">
        <f t="shared" si="16"/>
        <v>CUMPLIDA</v>
      </c>
      <c r="AH372" s="61" t="str">
        <f t="shared" si="17"/>
        <v>CUMPLIDA</v>
      </c>
      <c r="AI372" s="78" t="s">
        <v>84</v>
      </c>
      <c r="AJ372" s="80"/>
      <c r="AK372" s="82">
        <v>42185</v>
      </c>
      <c r="AL372" s="83" t="s">
        <v>155</v>
      </c>
      <c r="AM372" s="58"/>
      <c r="AN372" s="58"/>
      <c r="AO372" s="85" t="s">
        <v>72</v>
      </c>
      <c r="AP372" s="67"/>
      <c r="AQ372" s="67"/>
      <c r="AR372" s="67"/>
      <c r="AS372" s="87" t="s">
        <v>89</v>
      </c>
      <c r="AT372" s="88" t="s">
        <v>132</v>
      </c>
      <c r="AU372" s="83" t="s">
        <v>142</v>
      </c>
      <c r="AV372" s="83" t="s">
        <v>2361</v>
      </c>
      <c r="AW372" s="87" t="s">
        <v>2016</v>
      </c>
    </row>
    <row r="373" spans="1:49" s="96" customFormat="1" ht="144" hidden="1" customHeight="1" x14ac:dyDescent="0.25">
      <c r="A373" s="42">
        <v>847</v>
      </c>
      <c r="B373" s="42">
        <v>5</v>
      </c>
      <c r="C373" s="42"/>
      <c r="D373" s="43"/>
      <c r="E373" s="194" t="s">
        <v>2438</v>
      </c>
      <c r="F373" s="122"/>
      <c r="G373" s="45"/>
      <c r="H373" s="46" t="s">
        <v>2439</v>
      </c>
      <c r="I373" s="46" t="s">
        <v>2440</v>
      </c>
      <c r="J373" s="47" t="s">
        <v>2441</v>
      </c>
      <c r="K373" s="47" t="s">
        <v>2441</v>
      </c>
      <c r="L373" s="48">
        <v>3</v>
      </c>
      <c r="M373" s="49">
        <v>41579</v>
      </c>
      <c r="N373" s="49">
        <v>42124</v>
      </c>
      <c r="O373" s="50" t="s">
        <v>2420</v>
      </c>
      <c r="P373" s="51" t="s">
        <v>2421</v>
      </c>
      <c r="Q373" s="52" t="s">
        <v>65</v>
      </c>
      <c r="R373" s="52" t="s">
        <v>65</v>
      </c>
      <c r="S373" s="52" t="s">
        <v>99</v>
      </c>
      <c r="T373" s="52" t="s">
        <v>65</v>
      </c>
      <c r="U373" s="53" t="s">
        <v>67</v>
      </c>
      <c r="V373" s="222">
        <v>3</v>
      </c>
      <c r="W373" s="55">
        <f t="shared" si="18"/>
        <v>1</v>
      </c>
      <c r="X373" s="57"/>
      <c r="Y373" s="57"/>
      <c r="Z373" s="58"/>
      <c r="AA373" s="57"/>
      <c r="AB373" s="58"/>
      <c r="AC373" s="57"/>
      <c r="AD373" s="59" t="s">
        <v>1869</v>
      </c>
      <c r="AE373" s="60">
        <f>IF(W373=100%,2,0)</f>
        <v>2</v>
      </c>
      <c r="AF373" s="60">
        <f>IF(N373&lt;$AG$8,0,1)</f>
        <v>0</v>
      </c>
      <c r="AG373" s="61" t="str">
        <f t="shared" si="16"/>
        <v>CUMPLIDA</v>
      </c>
      <c r="AH373" s="61" t="str">
        <f t="shared" si="17"/>
        <v>CUMPLIDA</v>
      </c>
      <c r="AI373" s="53" t="s">
        <v>67</v>
      </c>
      <c r="AJ373" s="55" t="s">
        <v>109</v>
      </c>
      <c r="AK373" s="62">
        <v>42004</v>
      </c>
      <c r="AL373" s="63" t="s">
        <v>118</v>
      </c>
      <c r="AM373" s="64"/>
      <c r="AN373" s="64"/>
      <c r="AO373" s="66"/>
      <c r="AP373" s="67"/>
      <c r="AQ373" s="67"/>
      <c r="AR373" s="67"/>
      <c r="AS373" s="68" t="s">
        <v>73</v>
      </c>
      <c r="AT373" s="68"/>
      <c r="AU373" s="94"/>
      <c r="AV373" s="95"/>
      <c r="AW373" s="23" t="s">
        <v>2016</v>
      </c>
    </row>
    <row r="374" spans="1:49" s="96" customFormat="1" ht="129.6" customHeight="1" x14ac:dyDescent="0.25">
      <c r="A374" s="69">
        <v>848</v>
      </c>
      <c r="B374" s="69">
        <v>6</v>
      </c>
      <c r="C374" s="42"/>
      <c r="D374" s="43"/>
      <c r="E374" s="172" t="s">
        <v>2442</v>
      </c>
      <c r="F374" s="115"/>
      <c r="G374" s="71"/>
      <c r="H374" s="72" t="s">
        <v>1750</v>
      </c>
      <c r="I374" s="72" t="s">
        <v>2443</v>
      </c>
      <c r="J374" s="73" t="s">
        <v>2444</v>
      </c>
      <c r="K374" s="73" t="s">
        <v>2444</v>
      </c>
      <c r="L374" s="74">
        <v>8</v>
      </c>
      <c r="M374" s="75">
        <v>41579</v>
      </c>
      <c r="N374" s="75">
        <v>42735</v>
      </c>
      <c r="O374" s="76" t="s">
        <v>2420</v>
      </c>
      <c r="P374" s="77" t="s">
        <v>2421</v>
      </c>
      <c r="Q374" s="91" t="s">
        <v>65</v>
      </c>
      <c r="R374" s="91" t="s">
        <v>65</v>
      </c>
      <c r="S374" s="91" t="s">
        <v>99</v>
      </c>
      <c r="T374" s="91" t="s">
        <v>65</v>
      </c>
      <c r="U374" s="78" t="s">
        <v>84</v>
      </c>
      <c r="V374" s="170">
        <v>8</v>
      </c>
      <c r="W374" s="80">
        <f t="shared" si="18"/>
        <v>1</v>
      </c>
      <c r="X374" s="57" t="s">
        <v>480</v>
      </c>
      <c r="Y374" s="57" t="s">
        <v>102</v>
      </c>
      <c r="Z374" s="83" t="s">
        <v>2445</v>
      </c>
      <c r="AA374" s="57" t="s">
        <v>2446</v>
      </c>
      <c r="AB374" s="83" t="s">
        <v>2447</v>
      </c>
      <c r="AC374" s="57" t="s">
        <v>299</v>
      </c>
      <c r="AD374" s="81" t="s">
        <v>1869</v>
      </c>
      <c r="AE374" s="60">
        <f>IF(W374=100%,2,0)</f>
        <v>2</v>
      </c>
      <c r="AF374" s="60">
        <f>IF(N374&lt;$AG$8,0,1)</f>
        <v>0</v>
      </c>
      <c r="AG374" s="61" t="str">
        <f t="shared" si="16"/>
        <v>CUMPLIDA</v>
      </c>
      <c r="AH374" s="61" t="str">
        <f t="shared" si="17"/>
        <v>CUMPLIDA</v>
      </c>
      <c r="AI374" s="78" t="s">
        <v>84</v>
      </c>
      <c r="AJ374" s="80"/>
      <c r="AK374" s="82">
        <v>42185</v>
      </c>
      <c r="AL374" s="83" t="s">
        <v>155</v>
      </c>
      <c r="AM374" s="58"/>
      <c r="AN374" s="58"/>
      <c r="AO374" s="85" t="s">
        <v>72</v>
      </c>
      <c r="AP374" s="67"/>
      <c r="AQ374" s="67"/>
      <c r="AR374" s="67"/>
      <c r="AS374" s="87" t="s">
        <v>89</v>
      </c>
      <c r="AT374" s="88" t="s">
        <v>132</v>
      </c>
      <c r="AU374" s="83" t="s">
        <v>142</v>
      </c>
      <c r="AV374" s="83" t="s">
        <v>2361</v>
      </c>
      <c r="AW374" s="87" t="s">
        <v>2016</v>
      </c>
    </row>
    <row r="375" spans="1:49" s="23" customFormat="1" ht="177" customHeight="1" x14ac:dyDescent="0.25">
      <c r="A375" s="69">
        <v>849</v>
      </c>
      <c r="B375" s="69">
        <v>7</v>
      </c>
      <c r="C375" s="42"/>
      <c r="D375" s="43"/>
      <c r="E375" s="115" t="s">
        <v>2448</v>
      </c>
      <c r="F375" s="169"/>
      <c r="G375" s="169"/>
      <c r="H375" s="72" t="s">
        <v>2449</v>
      </c>
      <c r="I375" s="72" t="s">
        <v>2450</v>
      </c>
      <c r="J375" s="73" t="s">
        <v>2451</v>
      </c>
      <c r="K375" s="73" t="s">
        <v>2452</v>
      </c>
      <c r="L375" s="74">
        <v>6</v>
      </c>
      <c r="M375" s="75">
        <v>41609</v>
      </c>
      <c r="N375" s="75">
        <v>42916</v>
      </c>
      <c r="O375" s="76" t="s">
        <v>2420</v>
      </c>
      <c r="P375" s="77" t="s">
        <v>2421</v>
      </c>
      <c r="Q375" s="91" t="s">
        <v>65</v>
      </c>
      <c r="R375" s="91" t="s">
        <v>65</v>
      </c>
      <c r="S375" s="91" t="s">
        <v>99</v>
      </c>
      <c r="T375" s="91" t="s">
        <v>65</v>
      </c>
      <c r="U375" s="78" t="s">
        <v>67</v>
      </c>
      <c r="V375" s="170">
        <v>5</v>
      </c>
      <c r="W375" s="80">
        <f t="shared" si="18"/>
        <v>0.83333333333333337</v>
      </c>
      <c r="X375" s="57"/>
      <c r="Y375" s="57"/>
      <c r="Z375" s="58"/>
      <c r="AA375" s="57"/>
      <c r="AB375" s="58"/>
      <c r="AC375" s="57"/>
      <c r="AD375" s="81" t="s">
        <v>1869</v>
      </c>
      <c r="AE375" s="60">
        <f>IF(W375=100%,2,0)</f>
        <v>0</v>
      </c>
      <c r="AF375" s="60">
        <f>IF(N375&lt;$AG$8,0,1)</f>
        <v>1</v>
      </c>
      <c r="AG375" s="61" t="str">
        <f t="shared" si="16"/>
        <v>EN TERMINO</v>
      </c>
      <c r="AH375" s="61" t="str">
        <f t="shared" si="17"/>
        <v>EN TERMINO</v>
      </c>
      <c r="AI375" s="78" t="s">
        <v>67</v>
      </c>
      <c r="AJ375" s="80"/>
      <c r="AK375" s="82">
        <v>42004</v>
      </c>
      <c r="AL375" s="83" t="s">
        <v>118</v>
      </c>
      <c r="AM375" s="58"/>
      <c r="AN375" s="84" t="s">
        <v>2453</v>
      </c>
      <c r="AO375" s="85" t="s">
        <v>72</v>
      </c>
      <c r="AP375" s="67"/>
      <c r="AQ375" s="67"/>
      <c r="AR375" s="67"/>
      <c r="AS375" s="87" t="s">
        <v>89</v>
      </c>
      <c r="AT375" s="88" t="s">
        <v>90</v>
      </c>
      <c r="AU375" s="83" t="s">
        <v>103</v>
      </c>
      <c r="AV375" s="83" t="s">
        <v>844</v>
      </c>
      <c r="AW375" s="87" t="s">
        <v>2016</v>
      </c>
    </row>
    <row r="376" spans="1:49" s="23" customFormat="1" ht="177" customHeight="1" x14ac:dyDescent="0.25">
      <c r="A376" s="69">
        <v>851</v>
      </c>
      <c r="B376" s="69">
        <v>9</v>
      </c>
      <c r="C376" s="42"/>
      <c r="D376" s="43"/>
      <c r="E376" s="115" t="s">
        <v>2454</v>
      </c>
      <c r="F376" s="169"/>
      <c r="G376" s="169"/>
      <c r="H376" s="72" t="s">
        <v>2455</v>
      </c>
      <c r="I376" s="72"/>
      <c r="J376" s="73" t="s">
        <v>2456</v>
      </c>
      <c r="K376" s="73" t="s">
        <v>2456</v>
      </c>
      <c r="L376" s="74">
        <v>7</v>
      </c>
      <c r="M376" s="75">
        <v>41640</v>
      </c>
      <c r="N376" s="75">
        <v>42916</v>
      </c>
      <c r="O376" s="76" t="s">
        <v>2420</v>
      </c>
      <c r="P376" s="77" t="s">
        <v>2421</v>
      </c>
      <c r="Q376" s="91" t="s">
        <v>65</v>
      </c>
      <c r="R376" s="91" t="s">
        <v>65</v>
      </c>
      <c r="S376" s="91" t="s">
        <v>99</v>
      </c>
      <c r="T376" s="91" t="s">
        <v>65</v>
      </c>
      <c r="U376" s="78" t="s">
        <v>84</v>
      </c>
      <c r="V376" s="170">
        <v>6</v>
      </c>
      <c r="W376" s="80">
        <f t="shared" si="18"/>
        <v>0.8571428571428571</v>
      </c>
      <c r="X376" s="57" t="s">
        <v>480</v>
      </c>
      <c r="Y376" s="57" t="s">
        <v>2428</v>
      </c>
      <c r="Z376" s="83" t="s">
        <v>2457</v>
      </c>
      <c r="AA376" s="57"/>
      <c r="AB376" s="58"/>
      <c r="AC376" s="57"/>
      <c r="AD376" s="81" t="s">
        <v>1869</v>
      </c>
      <c r="AE376" s="60">
        <f>IF(W376=100%,2,0)</f>
        <v>0</v>
      </c>
      <c r="AF376" s="60">
        <f>IF(N376&lt;$AG$8,0,1)</f>
        <v>1</v>
      </c>
      <c r="AG376" s="61" t="str">
        <f t="shared" si="16"/>
        <v>EN TERMINO</v>
      </c>
      <c r="AH376" s="61" t="str">
        <f t="shared" si="17"/>
        <v>EN TERMINO</v>
      </c>
      <c r="AI376" s="78" t="s">
        <v>84</v>
      </c>
      <c r="AJ376" s="80"/>
      <c r="AK376" s="82">
        <v>42004</v>
      </c>
      <c r="AL376" s="83" t="s">
        <v>118</v>
      </c>
      <c r="AM376" s="85"/>
      <c r="AN376" s="84" t="s">
        <v>2458</v>
      </c>
      <c r="AO376" s="85" t="s">
        <v>72</v>
      </c>
      <c r="AP376" s="67"/>
      <c r="AQ376" s="67"/>
      <c r="AR376" s="67"/>
      <c r="AS376" s="87" t="s">
        <v>89</v>
      </c>
      <c r="AT376" s="88" t="s">
        <v>90</v>
      </c>
      <c r="AU376" s="83" t="s">
        <v>142</v>
      </c>
      <c r="AV376" s="83" t="s">
        <v>143</v>
      </c>
      <c r="AW376" s="87" t="s">
        <v>2016</v>
      </c>
    </row>
    <row r="377" spans="1:49" s="23" customFormat="1" ht="126.75" customHeight="1" x14ac:dyDescent="0.25">
      <c r="A377" s="69">
        <v>852</v>
      </c>
      <c r="B377" s="69">
        <v>10</v>
      </c>
      <c r="C377" s="42"/>
      <c r="D377" s="43"/>
      <c r="E377" s="172" t="s">
        <v>2459</v>
      </c>
      <c r="F377" s="169"/>
      <c r="G377" s="169"/>
      <c r="H377" s="72" t="s">
        <v>2455</v>
      </c>
      <c r="I377" s="72" t="s">
        <v>2460</v>
      </c>
      <c r="J377" s="73" t="s">
        <v>2461</v>
      </c>
      <c r="K377" s="73" t="s">
        <v>2461</v>
      </c>
      <c r="L377" s="74">
        <v>5</v>
      </c>
      <c r="M377" s="75">
        <v>41609</v>
      </c>
      <c r="N377" s="75">
        <v>42916</v>
      </c>
      <c r="O377" s="76" t="s">
        <v>2420</v>
      </c>
      <c r="P377" s="77" t="s">
        <v>2421</v>
      </c>
      <c r="Q377" s="91" t="s">
        <v>65</v>
      </c>
      <c r="R377" s="91" t="s">
        <v>65</v>
      </c>
      <c r="S377" s="91" t="s">
        <v>99</v>
      </c>
      <c r="T377" s="91" t="s">
        <v>65</v>
      </c>
      <c r="U377" s="78" t="s">
        <v>67</v>
      </c>
      <c r="V377" s="170">
        <v>3</v>
      </c>
      <c r="W377" s="80">
        <f t="shared" si="18"/>
        <v>0.6</v>
      </c>
      <c r="X377" s="57"/>
      <c r="Y377" s="57"/>
      <c r="Z377" s="58"/>
      <c r="AA377" s="57"/>
      <c r="AB377" s="58"/>
      <c r="AC377" s="57"/>
      <c r="AD377" s="81" t="s">
        <v>1869</v>
      </c>
      <c r="AE377" s="60">
        <f>IF(W377=100%,2,0)</f>
        <v>0</v>
      </c>
      <c r="AF377" s="60">
        <f>IF(N377&lt;$AG$8,0,1)</f>
        <v>1</v>
      </c>
      <c r="AG377" s="61" t="str">
        <f t="shared" si="16"/>
        <v>EN TERMINO</v>
      </c>
      <c r="AH377" s="61" t="str">
        <f t="shared" si="17"/>
        <v>EN TERMINO</v>
      </c>
      <c r="AI377" s="78" t="s">
        <v>67</v>
      </c>
      <c r="AJ377" s="80"/>
      <c r="AK377" s="82">
        <v>42185</v>
      </c>
      <c r="AL377" s="83" t="s">
        <v>70</v>
      </c>
      <c r="AM377" s="58"/>
      <c r="AN377" s="84" t="s">
        <v>2462</v>
      </c>
      <c r="AO377" s="85" t="s">
        <v>72</v>
      </c>
      <c r="AP377" s="67"/>
      <c r="AQ377" s="67"/>
      <c r="AR377" s="67"/>
      <c r="AS377" s="87" t="s">
        <v>89</v>
      </c>
      <c r="AT377" s="88" t="s">
        <v>90</v>
      </c>
      <c r="AU377" s="83" t="s">
        <v>142</v>
      </c>
      <c r="AV377" s="83" t="s">
        <v>143</v>
      </c>
      <c r="AW377" s="87" t="s">
        <v>2016</v>
      </c>
    </row>
    <row r="378" spans="1:49" s="96" customFormat="1" ht="187.15" hidden="1" customHeight="1" x14ac:dyDescent="0.25">
      <c r="A378" s="42">
        <v>853</v>
      </c>
      <c r="B378" s="42">
        <v>11</v>
      </c>
      <c r="C378" s="42"/>
      <c r="D378" s="43"/>
      <c r="E378" s="122" t="s">
        <v>2463</v>
      </c>
      <c r="F378" s="136"/>
      <c r="G378" s="136"/>
      <c r="H378" s="160" t="s">
        <v>2464</v>
      </c>
      <c r="I378" s="122" t="s">
        <v>2304</v>
      </c>
      <c r="J378" s="106" t="s">
        <v>2465</v>
      </c>
      <c r="K378" s="106" t="s">
        <v>2465</v>
      </c>
      <c r="L378" s="246">
        <v>5</v>
      </c>
      <c r="M378" s="49">
        <v>41579</v>
      </c>
      <c r="N378" s="49">
        <v>41882</v>
      </c>
      <c r="O378" s="50" t="s">
        <v>2420</v>
      </c>
      <c r="P378" s="51" t="s">
        <v>2421</v>
      </c>
      <c r="Q378" s="48" t="s">
        <v>65</v>
      </c>
      <c r="R378" s="51" t="s">
        <v>256</v>
      </c>
      <c r="S378" s="51" t="s">
        <v>257</v>
      </c>
      <c r="T378" s="51" t="s">
        <v>83</v>
      </c>
      <c r="U378" s="53" t="s">
        <v>84</v>
      </c>
      <c r="V378" s="221">
        <v>5</v>
      </c>
      <c r="W378" s="55">
        <f t="shared" si="18"/>
        <v>1</v>
      </c>
      <c r="X378" s="57" t="s">
        <v>480</v>
      </c>
      <c r="Y378" s="57" t="s">
        <v>102</v>
      </c>
      <c r="Z378" s="83" t="s">
        <v>2466</v>
      </c>
      <c r="AA378" s="57"/>
      <c r="AB378" s="58"/>
      <c r="AC378" s="57"/>
      <c r="AD378" s="59" t="s">
        <v>1869</v>
      </c>
      <c r="AE378" s="60">
        <f>IF(W378=100%,2,0)</f>
        <v>2</v>
      </c>
      <c r="AF378" s="60">
        <f>IF(N378&lt;$AG$8,0,1)</f>
        <v>0</v>
      </c>
      <c r="AG378" s="61" t="str">
        <f t="shared" si="16"/>
        <v>CUMPLIDA</v>
      </c>
      <c r="AH378" s="61" t="str">
        <f t="shared" si="17"/>
        <v>CUMPLIDA</v>
      </c>
      <c r="AI378" s="53" t="s">
        <v>84</v>
      </c>
      <c r="AJ378" s="55" t="s">
        <v>109</v>
      </c>
      <c r="AK378" s="62">
        <v>42004</v>
      </c>
      <c r="AL378" s="63" t="s">
        <v>118</v>
      </c>
      <c r="AM378" s="64"/>
      <c r="AN378" s="64"/>
      <c r="AO378" s="66"/>
      <c r="AP378" s="67"/>
      <c r="AQ378" s="67"/>
      <c r="AR378" s="67"/>
      <c r="AS378" s="68" t="s">
        <v>73</v>
      </c>
      <c r="AT378" s="68"/>
      <c r="AU378" s="94"/>
      <c r="AV378" s="95"/>
      <c r="AW378" s="23" t="s">
        <v>2016</v>
      </c>
    </row>
    <row r="379" spans="1:49" s="96" customFormat="1" ht="72" hidden="1" customHeight="1" x14ac:dyDescent="0.25">
      <c r="A379" s="42">
        <v>854</v>
      </c>
      <c r="B379" s="42">
        <v>12</v>
      </c>
      <c r="C379" s="42"/>
      <c r="D379" s="43"/>
      <c r="E379" s="122" t="s">
        <v>2467</v>
      </c>
      <c r="F379" s="136"/>
      <c r="G379" s="136"/>
      <c r="H379" s="46" t="s">
        <v>2468</v>
      </c>
      <c r="I379" s="46" t="s">
        <v>2469</v>
      </c>
      <c r="J379" s="47" t="s">
        <v>2470</v>
      </c>
      <c r="K379" s="47" t="s">
        <v>2470</v>
      </c>
      <c r="L379" s="48">
        <v>3</v>
      </c>
      <c r="M379" s="49">
        <v>41609</v>
      </c>
      <c r="N379" s="49">
        <v>41973</v>
      </c>
      <c r="O379" s="50" t="s">
        <v>2420</v>
      </c>
      <c r="P379" s="51" t="s">
        <v>2421</v>
      </c>
      <c r="Q379" s="52" t="s">
        <v>65</v>
      </c>
      <c r="R379" s="52" t="s">
        <v>65</v>
      </c>
      <c r="S379" s="52" t="s">
        <v>99</v>
      </c>
      <c r="T379" s="52" t="s">
        <v>65</v>
      </c>
      <c r="U379" s="53" t="s">
        <v>84</v>
      </c>
      <c r="V379" s="221">
        <v>3</v>
      </c>
      <c r="W379" s="55">
        <f t="shared" si="18"/>
        <v>1</v>
      </c>
      <c r="X379" s="57" t="s">
        <v>480</v>
      </c>
      <c r="Y379" s="57" t="s">
        <v>2428</v>
      </c>
      <c r="Z379" s="83" t="s">
        <v>2471</v>
      </c>
      <c r="AA379" s="57"/>
      <c r="AB379" s="58"/>
      <c r="AC379" s="57"/>
      <c r="AD379" s="59" t="s">
        <v>1869</v>
      </c>
      <c r="AE379" s="60">
        <f>IF(W379=100%,2,0)</f>
        <v>2</v>
      </c>
      <c r="AF379" s="60">
        <f>IF(N379&lt;$AG$8,0,1)</f>
        <v>0</v>
      </c>
      <c r="AG379" s="61" t="str">
        <f t="shared" si="16"/>
        <v>CUMPLIDA</v>
      </c>
      <c r="AH379" s="61" t="str">
        <f t="shared" si="17"/>
        <v>CUMPLIDA</v>
      </c>
      <c r="AI379" s="53" t="s">
        <v>84</v>
      </c>
      <c r="AJ379" s="55" t="s">
        <v>109</v>
      </c>
      <c r="AK379" s="62">
        <v>42004</v>
      </c>
      <c r="AL379" s="63" t="s">
        <v>118</v>
      </c>
      <c r="AM379" s="64"/>
      <c r="AN379" s="64"/>
      <c r="AO379" s="66"/>
      <c r="AP379" s="67"/>
      <c r="AQ379" s="67"/>
      <c r="AR379" s="67"/>
      <c r="AS379" s="68" t="s">
        <v>73</v>
      </c>
      <c r="AT379" s="68"/>
      <c r="AU379" s="63"/>
      <c r="AV379" s="68"/>
      <c r="AW379" s="23" t="s">
        <v>2016</v>
      </c>
    </row>
    <row r="380" spans="1:49" s="23" customFormat="1" ht="219.75" customHeight="1" x14ac:dyDescent="0.25">
      <c r="A380" s="69">
        <v>856</v>
      </c>
      <c r="B380" s="69">
        <v>14</v>
      </c>
      <c r="C380" s="42"/>
      <c r="D380" s="43"/>
      <c r="E380" s="115" t="s">
        <v>2472</v>
      </c>
      <c r="F380" s="169"/>
      <c r="G380" s="169"/>
      <c r="H380" s="72" t="s">
        <v>2046</v>
      </c>
      <c r="I380" s="127" t="s">
        <v>2034</v>
      </c>
      <c r="J380" s="230" t="s">
        <v>2047</v>
      </c>
      <c r="K380" s="230" t="s">
        <v>2047</v>
      </c>
      <c r="L380" s="231">
        <v>4</v>
      </c>
      <c r="M380" s="75">
        <v>41609</v>
      </c>
      <c r="N380" s="75">
        <v>42886</v>
      </c>
      <c r="O380" s="76" t="s">
        <v>2420</v>
      </c>
      <c r="P380" s="77" t="s">
        <v>2421</v>
      </c>
      <c r="Q380" s="91" t="s">
        <v>65</v>
      </c>
      <c r="R380" s="91" t="s">
        <v>65</v>
      </c>
      <c r="S380" s="91" t="s">
        <v>99</v>
      </c>
      <c r="T380" s="91" t="s">
        <v>65</v>
      </c>
      <c r="U380" s="78" t="s">
        <v>84</v>
      </c>
      <c r="V380" s="170">
        <v>2</v>
      </c>
      <c r="W380" s="80">
        <f t="shared" si="18"/>
        <v>0.5</v>
      </c>
      <c r="X380" s="57" t="s">
        <v>480</v>
      </c>
      <c r="Y380" s="57" t="s">
        <v>102</v>
      </c>
      <c r="Z380" s="83" t="s">
        <v>2473</v>
      </c>
      <c r="AA380" s="57" t="s">
        <v>2446</v>
      </c>
      <c r="AB380" s="83" t="s">
        <v>2474</v>
      </c>
      <c r="AC380" s="57" t="s">
        <v>299</v>
      </c>
      <c r="AD380" s="81" t="s">
        <v>1869</v>
      </c>
      <c r="AE380" s="60">
        <f>IF(W380=100%,2,0)</f>
        <v>0</v>
      </c>
      <c r="AF380" s="60">
        <f>IF(N380&lt;$AG$8,0,1)</f>
        <v>1</v>
      </c>
      <c r="AG380" s="61" t="str">
        <f t="shared" si="16"/>
        <v>EN TERMINO</v>
      </c>
      <c r="AH380" s="61" t="str">
        <f t="shared" si="17"/>
        <v>EN TERMINO</v>
      </c>
      <c r="AI380" s="78" t="s">
        <v>84</v>
      </c>
      <c r="AJ380" s="80"/>
      <c r="AK380" s="82">
        <v>42185</v>
      </c>
      <c r="AL380" s="83" t="s">
        <v>155</v>
      </c>
      <c r="AM380" s="58"/>
      <c r="AN380" s="84" t="s">
        <v>2475</v>
      </c>
      <c r="AO380" s="85" t="s">
        <v>72</v>
      </c>
      <c r="AP380" s="67"/>
      <c r="AQ380" s="67"/>
      <c r="AR380" s="67"/>
      <c r="AS380" s="87" t="s">
        <v>89</v>
      </c>
      <c r="AT380" s="88" t="s">
        <v>90</v>
      </c>
      <c r="AU380" s="83" t="s">
        <v>103</v>
      </c>
      <c r="AV380" s="83" t="s">
        <v>1610</v>
      </c>
      <c r="AW380" s="87" t="s">
        <v>2016</v>
      </c>
    </row>
    <row r="381" spans="1:49" s="96" customFormat="1" ht="100.9" hidden="1" customHeight="1" x14ac:dyDescent="0.25">
      <c r="A381" s="42">
        <v>857</v>
      </c>
      <c r="B381" s="42">
        <v>15</v>
      </c>
      <c r="C381" s="42"/>
      <c r="D381" s="43"/>
      <c r="E381" s="122" t="s">
        <v>2476</v>
      </c>
      <c r="F381" s="136"/>
      <c r="G381" s="136"/>
      <c r="H381" s="46" t="s">
        <v>2477</v>
      </c>
      <c r="I381" s="46" t="s">
        <v>2478</v>
      </c>
      <c r="J381" s="47" t="s">
        <v>2479</v>
      </c>
      <c r="K381" s="47" t="s">
        <v>2479</v>
      </c>
      <c r="L381" s="48">
        <v>4</v>
      </c>
      <c r="M381" s="49">
        <v>41579</v>
      </c>
      <c r="N381" s="49">
        <v>41943</v>
      </c>
      <c r="O381" s="50" t="s">
        <v>2420</v>
      </c>
      <c r="P381" s="51" t="s">
        <v>2421</v>
      </c>
      <c r="Q381" s="52" t="s">
        <v>65</v>
      </c>
      <c r="R381" s="52" t="s">
        <v>65</v>
      </c>
      <c r="S381" s="52" t="s">
        <v>99</v>
      </c>
      <c r="T381" s="52" t="s">
        <v>65</v>
      </c>
      <c r="U381" s="53" t="s">
        <v>84</v>
      </c>
      <c r="V381" s="221">
        <v>4</v>
      </c>
      <c r="W381" s="55">
        <f t="shared" si="18"/>
        <v>1</v>
      </c>
      <c r="X381" s="57" t="s">
        <v>480</v>
      </c>
      <c r="Y381" s="57" t="s">
        <v>2428</v>
      </c>
      <c r="Z381" s="83" t="s">
        <v>2480</v>
      </c>
      <c r="AA381" s="57"/>
      <c r="AB381" s="58"/>
      <c r="AC381" s="57"/>
      <c r="AD381" s="59" t="s">
        <v>1869</v>
      </c>
      <c r="AE381" s="60">
        <f>IF(W381=100%,2,0)</f>
        <v>2</v>
      </c>
      <c r="AF381" s="60">
        <f>IF(N381&lt;$AG$8,0,1)</f>
        <v>0</v>
      </c>
      <c r="AG381" s="61" t="str">
        <f t="shared" si="16"/>
        <v>CUMPLIDA</v>
      </c>
      <c r="AH381" s="61" t="str">
        <f t="shared" si="17"/>
        <v>CUMPLIDA</v>
      </c>
      <c r="AI381" s="53" t="s">
        <v>84</v>
      </c>
      <c r="AJ381" s="55" t="s">
        <v>69</v>
      </c>
      <c r="AK381" s="62">
        <v>42185</v>
      </c>
      <c r="AL381" s="63" t="s">
        <v>155</v>
      </c>
      <c r="AM381" s="64"/>
      <c r="AN381" s="64"/>
      <c r="AO381" s="66" t="s">
        <v>72</v>
      </c>
      <c r="AP381" s="67"/>
      <c r="AQ381" s="67"/>
      <c r="AR381" s="67"/>
      <c r="AS381" s="68" t="s">
        <v>73</v>
      </c>
      <c r="AT381" s="68"/>
      <c r="AU381" s="94"/>
      <c r="AV381" s="95"/>
      <c r="AW381" s="23" t="s">
        <v>2016</v>
      </c>
    </row>
    <row r="382" spans="1:49" s="96" customFormat="1" ht="158.44999999999999" hidden="1" customHeight="1" x14ac:dyDescent="0.25">
      <c r="A382" s="42">
        <v>858</v>
      </c>
      <c r="B382" s="42">
        <v>16</v>
      </c>
      <c r="C382" s="42"/>
      <c r="D382" s="43"/>
      <c r="E382" s="122" t="s">
        <v>2481</v>
      </c>
      <c r="F382" s="136"/>
      <c r="G382" s="136"/>
      <c r="H382" s="46" t="s">
        <v>2482</v>
      </c>
      <c r="I382" s="123" t="s">
        <v>2483</v>
      </c>
      <c r="J382" s="247" t="s">
        <v>2484</v>
      </c>
      <c r="K382" s="247" t="s">
        <v>2484</v>
      </c>
      <c r="L382" s="48">
        <v>5</v>
      </c>
      <c r="M382" s="49">
        <v>41609</v>
      </c>
      <c r="N382" s="49">
        <v>41912</v>
      </c>
      <c r="O382" s="50" t="s">
        <v>2420</v>
      </c>
      <c r="P382" s="51" t="s">
        <v>2421</v>
      </c>
      <c r="Q382" s="48" t="s">
        <v>65</v>
      </c>
      <c r="R382" s="52" t="s">
        <v>2359</v>
      </c>
      <c r="S382" s="52" t="s">
        <v>82</v>
      </c>
      <c r="T382" s="51" t="s">
        <v>83</v>
      </c>
      <c r="U382" s="53" t="s">
        <v>67</v>
      </c>
      <c r="V382" s="221">
        <v>5</v>
      </c>
      <c r="W382" s="55">
        <f t="shared" si="18"/>
        <v>1</v>
      </c>
      <c r="X382" s="57"/>
      <c r="Y382" s="57"/>
      <c r="Z382" s="58"/>
      <c r="AA382" s="57"/>
      <c r="AB382" s="58"/>
      <c r="AC382" s="57"/>
      <c r="AD382" s="59" t="s">
        <v>1869</v>
      </c>
      <c r="AE382" s="60">
        <f>IF(W382=100%,2,0)</f>
        <v>2</v>
      </c>
      <c r="AF382" s="60">
        <f>IF(N382&lt;$AG$8,0,1)</f>
        <v>0</v>
      </c>
      <c r="AG382" s="61" t="str">
        <f t="shared" si="16"/>
        <v>CUMPLIDA</v>
      </c>
      <c r="AH382" s="61" t="str">
        <f t="shared" si="17"/>
        <v>CUMPLIDA</v>
      </c>
      <c r="AI382" s="53" t="s">
        <v>67</v>
      </c>
      <c r="AJ382" s="55" t="s">
        <v>109</v>
      </c>
      <c r="AK382" s="62">
        <v>42004</v>
      </c>
      <c r="AL382" s="63" t="s">
        <v>118</v>
      </c>
      <c r="AM382" s="64"/>
      <c r="AN382" s="64"/>
      <c r="AO382" s="66"/>
      <c r="AP382" s="67"/>
      <c r="AQ382" s="67"/>
      <c r="AR382" s="67"/>
      <c r="AS382" s="68" t="s">
        <v>73</v>
      </c>
      <c r="AT382" s="68"/>
      <c r="AU382" s="63"/>
      <c r="AV382" s="68"/>
      <c r="AW382" s="23" t="s">
        <v>2016</v>
      </c>
    </row>
    <row r="383" spans="1:49" s="96" customFormat="1" ht="259.14999999999998" customHeight="1" x14ac:dyDescent="0.25">
      <c r="A383" s="42">
        <v>859</v>
      </c>
      <c r="B383" s="69">
        <v>1</v>
      </c>
      <c r="C383" s="42"/>
      <c r="D383" s="43"/>
      <c r="E383" s="115" t="s">
        <v>2485</v>
      </c>
      <c r="F383" s="169"/>
      <c r="G383" s="169"/>
      <c r="H383" s="72" t="s">
        <v>2486</v>
      </c>
      <c r="I383" s="72" t="s">
        <v>2487</v>
      </c>
      <c r="J383" s="73" t="s">
        <v>2488</v>
      </c>
      <c r="K383" s="73" t="s">
        <v>2488</v>
      </c>
      <c r="L383" s="74">
        <v>10</v>
      </c>
      <c r="M383" s="75">
        <v>41640</v>
      </c>
      <c r="N383" s="75">
        <v>43100</v>
      </c>
      <c r="O383" s="76" t="s">
        <v>2489</v>
      </c>
      <c r="P383" s="77" t="s">
        <v>2490</v>
      </c>
      <c r="Q383" s="91" t="s">
        <v>65</v>
      </c>
      <c r="R383" s="91" t="s">
        <v>65</v>
      </c>
      <c r="S383" s="91" t="s">
        <v>99</v>
      </c>
      <c r="T383" s="91" t="s">
        <v>65</v>
      </c>
      <c r="U383" s="78" t="s">
        <v>164</v>
      </c>
      <c r="V383" s="170">
        <v>4</v>
      </c>
      <c r="W383" s="80">
        <f>+V383/L383</f>
        <v>0.4</v>
      </c>
      <c r="X383" s="175"/>
      <c r="Y383" s="175"/>
      <c r="Z383" s="58"/>
      <c r="AA383" s="175"/>
      <c r="AB383" s="58"/>
      <c r="AC383" s="175"/>
      <c r="AD383" s="81" t="s">
        <v>1869</v>
      </c>
      <c r="AE383" s="60">
        <f>IF(W383=100%,2,0)</f>
        <v>0</v>
      </c>
      <c r="AF383" s="60">
        <f>IF(N383&lt;$AG$8,0,1)</f>
        <v>1</v>
      </c>
      <c r="AG383" s="61" t="str">
        <f t="shared" si="16"/>
        <v>EN TERMINO</v>
      </c>
      <c r="AH383" s="61" t="str">
        <f t="shared" si="17"/>
        <v>EN TERMINO</v>
      </c>
      <c r="AI383" s="78" t="s">
        <v>165</v>
      </c>
      <c r="AJ383" s="80"/>
      <c r="AK383" s="82"/>
      <c r="AL383" s="58"/>
      <c r="AM383" s="58"/>
      <c r="AN383" s="58"/>
      <c r="AO383" s="85" t="s">
        <v>72</v>
      </c>
      <c r="AP383" s="67" t="s">
        <v>951</v>
      </c>
      <c r="AQ383" s="67"/>
      <c r="AR383" s="67"/>
      <c r="AS383" s="83" t="s">
        <v>640</v>
      </c>
      <c r="AT383" s="88"/>
      <c r="AU383" s="83" t="s">
        <v>786</v>
      </c>
      <c r="AV383" s="83" t="s">
        <v>2491</v>
      </c>
      <c r="AW383" s="87" t="s">
        <v>2016</v>
      </c>
    </row>
    <row r="384" spans="1:49" s="96" customFormat="1" ht="100.9" hidden="1" customHeight="1" x14ac:dyDescent="0.25">
      <c r="A384" s="42">
        <v>860</v>
      </c>
      <c r="B384" s="42">
        <v>2</v>
      </c>
      <c r="C384" s="42"/>
      <c r="D384" s="43"/>
      <c r="E384" s="194" t="s">
        <v>2492</v>
      </c>
      <c r="F384" s="136"/>
      <c r="G384" s="136"/>
      <c r="H384" s="46" t="s">
        <v>2493</v>
      </c>
      <c r="I384" s="46" t="s">
        <v>2494</v>
      </c>
      <c r="J384" s="47" t="s">
        <v>2495</v>
      </c>
      <c r="K384" s="47" t="s">
        <v>2495</v>
      </c>
      <c r="L384" s="48">
        <v>4</v>
      </c>
      <c r="M384" s="49">
        <v>41579</v>
      </c>
      <c r="N384" s="49">
        <v>41882</v>
      </c>
      <c r="O384" s="50" t="s">
        <v>2489</v>
      </c>
      <c r="P384" s="51" t="s">
        <v>2490</v>
      </c>
      <c r="Q384" s="52" t="s">
        <v>65</v>
      </c>
      <c r="R384" s="52" t="s">
        <v>65</v>
      </c>
      <c r="S384" s="52" t="s">
        <v>99</v>
      </c>
      <c r="T384" s="52" t="s">
        <v>65</v>
      </c>
      <c r="U384" s="53" t="s">
        <v>84</v>
      </c>
      <c r="V384" s="221">
        <v>4</v>
      </c>
      <c r="W384" s="55">
        <f t="shared" si="18"/>
        <v>1</v>
      </c>
      <c r="X384" s="57"/>
      <c r="Y384" s="57"/>
      <c r="Z384" s="58"/>
      <c r="AA384" s="57"/>
      <c r="AB384" s="58"/>
      <c r="AC384" s="57"/>
      <c r="AD384" s="59" t="s">
        <v>1869</v>
      </c>
      <c r="AE384" s="60">
        <f>IF(W384=100%,2,0)</f>
        <v>2</v>
      </c>
      <c r="AF384" s="60">
        <f>IF(N384&lt;$AG$8,0,1)</f>
        <v>0</v>
      </c>
      <c r="AG384" s="61" t="str">
        <f t="shared" si="16"/>
        <v>CUMPLIDA</v>
      </c>
      <c r="AH384" s="61" t="str">
        <f t="shared" si="17"/>
        <v>CUMPLIDA</v>
      </c>
      <c r="AI384" s="53" t="s">
        <v>84</v>
      </c>
      <c r="AJ384" s="55" t="s">
        <v>109</v>
      </c>
      <c r="AK384" s="62">
        <v>42004</v>
      </c>
      <c r="AL384" s="63" t="s">
        <v>118</v>
      </c>
      <c r="AM384" s="64"/>
      <c r="AN384" s="64"/>
      <c r="AO384" s="66"/>
      <c r="AP384" s="67"/>
      <c r="AQ384" s="67"/>
      <c r="AR384" s="67"/>
      <c r="AS384" s="68" t="s">
        <v>73</v>
      </c>
      <c r="AT384" s="68"/>
      <c r="AU384" s="94"/>
      <c r="AV384" s="95"/>
      <c r="AW384" s="23" t="s">
        <v>2016</v>
      </c>
    </row>
    <row r="385" spans="1:49" s="23" customFormat="1" ht="230.25" customHeight="1" x14ac:dyDescent="0.25">
      <c r="A385" s="69">
        <v>862</v>
      </c>
      <c r="B385" s="69">
        <v>4</v>
      </c>
      <c r="C385" s="42"/>
      <c r="D385" s="43"/>
      <c r="E385" s="115" t="s">
        <v>2496</v>
      </c>
      <c r="F385" s="169"/>
      <c r="G385" s="169"/>
      <c r="H385" s="72" t="s">
        <v>2455</v>
      </c>
      <c r="I385" s="72" t="s">
        <v>2497</v>
      </c>
      <c r="J385" s="127" t="s">
        <v>2498</v>
      </c>
      <c r="K385" s="127" t="s">
        <v>2498</v>
      </c>
      <c r="L385" s="128">
        <v>10</v>
      </c>
      <c r="M385" s="75">
        <v>41671</v>
      </c>
      <c r="N385" s="75">
        <v>42916</v>
      </c>
      <c r="O385" s="76" t="s">
        <v>2489</v>
      </c>
      <c r="P385" s="77" t="s">
        <v>2490</v>
      </c>
      <c r="Q385" s="134" t="s">
        <v>65</v>
      </c>
      <c r="R385" s="134" t="s">
        <v>65</v>
      </c>
      <c r="S385" s="134" t="s">
        <v>99</v>
      </c>
      <c r="T385" s="77" t="s">
        <v>65</v>
      </c>
      <c r="U385" s="78" t="s">
        <v>84</v>
      </c>
      <c r="V385" s="170">
        <v>9</v>
      </c>
      <c r="W385" s="80">
        <f t="shared" si="18"/>
        <v>0.9</v>
      </c>
      <c r="X385" s="57"/>
      <c r="Y385" s="57"/>
      <c r="Z385" s="58"/>
      <c r="AA385" s="57"/>
      <c r="AB385" s="58"/>
      <c r="AC385" s="57"/>
      <c r="AD385" s="81" t="s">
        <v>1869</v>
      </c>
      <c r="AE385" s="60">
        <f>IF(W385=100%,2,0)</f>
        <v>0</v>
      </c>
      <c r="AF385" s="60">
        <f>IF(N385&lt;$AG$8,0,1)</f>
        <v>1</v>
      </c>
      <c r="AG385" s="61" t="str">
        <f t="shared" si="16"/>
        <v>EN TERMINO</v>
      </c>
      <c r="AH385" s="61" t="str">
        <f t="shared" si="17"/>
        <v>EN TERMINO</v>
      </c>
      <c r="AI385" s="78" t="s">
        <v>84</v>
      </c>
      <c r="AJ385" s="80"/>
      <c r="AK385" s="82">
        <v>42004</v>
      </c>
      <c r="AL385" s="83" t="s">
        <v>118</v>
      </c>
      <c r="AM385" s="85" t="s">
        <v>194</v>
      </c>
      <c r="AN385" s="84" t="s">
        <v>2499</v>
      </c>
      <c r="AO385" s="85" t="s">
        <v>72</v>
      </c>
      <c r="AP385" s="67"/>
      <c r="AQ385" s="67"/>
      <c r="AR385" s="67"/>
      <c r="AS385" s="87" t="s">
        <v>89</v>
      </c>
      <c r="AT385" s="88" t="s">
        <v>90</v>
      </c>
      <c r="AU385" s="83" t="s">
        <v>103</v>
      </c>
      <c r="AV385" s="83" t="s">
        <v>1610</v>
      </c>
      <c r="AW385" s="87" t="s">
        <v>2016</v>
      </c>
    </row>
    <row r="386" spans="1:49" s="96" customFormat="1" ht="158.44999999999999" hidden="1" customHeight="1" x14ac:dyDescent="0.25">
      <c r="A386" s="42">
        <v>863</v>
      </c>
      <c r="B386" s="42">
        <v>5</v>
      </c>
      <c r="C386" s="42"/>
      <c r="D386" s="43"/>
      <c r="E386" s="122" t="s">
        <v>2500</v>
      </c>
      <c r="F386" s="136"/>
      <c r="G386" s="136"/>
      <c r="H386" s="46" t="s">
        <v>2501</v>
      </c>
      <c r="I386" s="46" t="s">
        <v>2502</v>
      </c>
      <c r="J386" s="47" t="s">
        <v>2503</v>
      </c>
      <c r="K386" s="47" t="s">
        <v>2503</v>
      </c>
      <c r="L386" s="48">
        <v>5</v>
      </c>
      <c r="M386" s="49">
        <v>41579</v>
      </c>
      <c r="N386" s="49">
        <v>41943</v>
      </c>
      <c r="O386" s="50" t="s">
        <v>2489</v>
      </c>
      <c r="P386" s="51" t="s">
        <v>2490</v>
      </c>
      <c r="Q386" s="48" t="s">
        <v>65</v>
      </c>
      <c r="R386" s="52" t="s">
        <v>2359</v>
      </c>
      <c r="S386" s="52" t="s">
        <v>82</v>
      </c>
      <c r="T386" s="51" t="s">
        <v>83</v>
      </c>
      <c r="U386" s="53" t="s">
        <v>164</v>
      </c>
      <c r="V386" s="221">
        <v>5</v>
      </c>
      <c r="W386" s="55">
        <f t="shared" si="18"/>
        <v>1</v>
      </c>
      <c r="X386" s="57"/>
      <c r="Y386" s="57"/>
      <c r="Z386" s="58"/>
      <c r="AA386" s="57"/>
      <c r="AB386" s="58"/>
      <c r="AC386" s="57"/>
      <c r="AD386" s="59" t="s">
        <v>1869</v>
      </c>
      <c r="AE386" s="60">
        <f>IF(W386=100%,2,0)</f>
        <v>2</v>
      </c>
      <c r="AF386" s="60">
        <f>IF(N386&lt;$AG$8,0,1)</f>
        <v>0</v>
      </c>
      <c r="AG386" s="61" t="str">
        <f t="shared" si="16"/>
        <v>CUMPLIDA</v>
      </c>
      <c r="AH386" s="61" t="str">
        <f t="shared" si="17"/>
        <v>CUMPLIDA</v>
      </c>
      <c r="AI386" s="53" t="s">
        <v>165</v>
      </c>
      <c r="AJ386" s="55" t="s">
        <v>109</v>
      </c>
      <c r="AK386" s="62">
        <v>42004</v>
      </c>
      <c r="AL386" s="63" t="s">
        <v>118</v>
      </c>
      <c r="AM386" s="64"/>
      <c r="AN386" s="64"/>
      <c r="AO386" s="66"/>
      <c r="AP386" s="67"/>
      <c r="AQ386" s="67"/>
      <c r="AR386" s="67"/>
      <c r="AS386" s="68" t="s">
        <v>73</v>
      </c>
      <c r="AT386" s="68"/>
      <c r="AU386" s="94"/>
      <c r="AV386" s="95"/>
      <c r="AW386" s="23" t="s">
        <v>2016</v>
      </c>
    </row>
    <row r="387" spans="1:49" s="23" customFormat="1" ht="159" customHeight="1" x14ac:dyDescent="0.25">
      <c r="A387" s="69">
        <v>864</v>
      </c>
      <c r="B387" s="69">
        <v>6</v>
      </c>
      <c r="C387" s="42"/>
      <c r="D387" s="43"/>
      <c r="E387" s="115" t="s">
        <v>2504</v>
      </c>
      <c r="F387" s="169"/>
      <c r="G387" s="169"/>
      <c r="H387" s="72" t="s">
        <v>2505</v>
      </c>
      <c r="I387" s="72" t="s">
        <v>2506</v>
      </c>
      <c r="J387" s="73" t="s">
        <v>2507</v>
      </c>
      <c r="K387" s="73" t="s">
        <v>2507</v>
      </c>
      <c r="L387" s="74">
        <v>9</v>
      </c>
      <c r="M387" s="75">
        <v>41579</v>
      </c>
      <c r="N387" s="75">
        <v>42916</v>
      </c>
      <c r="O387" s="76" t="s">
        <v>2489</v>
      </c>
      <c r="P387" s="77" t="s">
        <v>2490</v>
      </c>
      <c r="Q387" s="74" t="s">
        <v>65</v>
      </c>
      <c r="R387" s="91" t="s">
        <v>2359</v>
      </c>
      <c r="S387" s="91" t="s">
        <v>82</v>
      </c>
      <c r="T387" s="77" t="s">
        <v>83</v>
      </c>
      <c r="U387" s="78" t="s">
        <v>84</v>
      </c>
      <c r="V387" s="170">
        <v>6</v>
      </c>
      <c r="W387" s="80">
        <f t="shared" si="18"/>
        <v>0.66666666666666663</v>
      </c>
      <c r="X387" s="57"/>
      <c r="Y387" s="57"/>
      <c r="Z387" s="58"/>
      <c r="AA387" s="57"/>
      <c r="AB387" s="58"/>
      <c r="AC387" s="57"/>
      <c r="AD387" s="81" t="s">
        <v>1869</v>
      </c>
      <c r="AE387" s="60">
        <f>IF(W387=100%,2,0)</f>
        <v>0</v>
      </c>
      <c r="AF387" s="60">
        <f>IF(N387&lt;$AG$8,0,1)</f>
        <v>1</v>
      </c>
      <c r="AG387" s="61" t="str">
        <f t="shared" si="16"/>
        <v>EN TERMINO</v>
      </c>
      <c r="AH387" s="61" t="str">
        <f t="shared" si="17"/>
        <v>EN TERMINO</v>
      </c>
      <c r="AI387" s="78" t="s">
        <v>84</v>
      </c>
      <c r="AJ387" s="80"/>
      <c r="AK387" s="82">
        <v>42004</v>
      </c>
      <c r="AL387" s="83" t="s">
        <v>118</v>
      </c>
      <c r="AM387" s="85" t="s">
        <v>194</v>
      </c>
      <c r="AN387" s="84" t="s">
        <v>2508</v>
      </c>
      <c r="AO387" s="85" t="s">
        <v>72</v>
      </c>
      <c r="AP387" s="67"/>
      <c r="AQ387" s="67"/>
      <c r="AR387" s="67"/>
      <c r="AS387" s="87" t="s">
        <v>89</v>
      </c>
      <c r="AT387" s="88" t="s">
        <v>90</v>
      </c>
      <c r="AU387" s="83" t="s">
        <v>142</v>
      </c>
      <c r="AV387" s="83" t="s">
        <v>2509</v>
      </c>
      <c r="AW387" s="87" t="s">
        <v>2016</v>
      </c>
    </row>
    <row r="388" spans="1:49" s="23" customFormat="1" ht="86.45" customHeight="1" x14ac:dyDescent="0.25">
      <c r="A388" s="69">
        <v>865</v>
      </c>
      <c r="B388" s="69">
        <v>7</v>
      </c>
      <c r="C388" s="42"/>
      <c r="D388" s="43"/>
      <c r="E388" s="115" t="s">
        <v>2510</v>
      </c>
      <c r="F388" s="169"/>
      <c r="G388" s="169"/>
      <c r="H388" s="83" t="s">
        <v>2511</v>
      </c>
      <c r="I388" s="72" t="s">
        <v>2512</v>
      </c>
      <c r="J388" s="73" t="s">
        <v>2513</v>
      </c>
      <c r="K388" s="73" t="s">
        <v>2513</v>
      </c>
      <c r="L388" s="74">
        <v>6</v>
      </c>
      <c r="M388" s="75">
        <v>41518</v>
      </c>
      <c r="N388" s="75">
        <v>42916</v>
      </c>
      <c r="O388" s="76" t="s">
        <v>2489</v>
      </c>
      <c r="P388" s="77" t="s">
        <v>2490</v>
      </c>
      <c r="Q388" s="91" t="s">
        <v>65</v>
      </c>
      <c r="R388" s="91" t="s">
        <v>65</v>
      </c>
      <c r="S388" s="91" t="s">
        <v>99</v>
      </c>
      <c r="T388" s="91" t="s">
        <v>65</v>
      </c>
      <c r="U388" s="78" t="s">
        <v>84</v>
      </c>
      <c r="V388" s="170">
        <v>5</v>
      </c>
      <c r="W388" s="80">
        <f t="shared" si="18"/>
        <v>0.83333333333333337</v>
      </c>
      <c r="X388" s="57"/>
      <c r="Y388" s="57"/>
      <c r="Z388" s="58"/>
      <c r="AA388" s="57"/>
      <c r="AB388" s="58"/>
      <c r="AC388" s="57"/>
      <c r="AD388" s="81" t="s">
        <v>1869</v>
      </c>
      <c r="AE388" s="60">
        <f>IF(W388=100%,2,0)</f>
        <v>0</v>
      </c>
      <c r="AF388" s="60">
        <f>IF(N388&lt;$AG$8,0,1)</f>
        <v>1</v>
      </c>
      <c r="AG388" s="61" t="str">
        <f t="shared" si="16"/>
        <v>EN TERMINO</v>
      </c>
      <c r="AH388" s="61" t="str">
        <f t="shared" si="17"/>
        <v>EN TERMINO</v>
      </c>
      <c r="AI388" s="78" t="s">
        <v>84</v>
      </c>
      <c r="AJ388" s="80"/>
      <c r="AK388" s="82">
        <v>42004</v>
      </c>
      <c r="AL388" s="83" t="s">
        <v>118</v>
      </c>
      <c r="AM388" s="58"/>
      <c r="AN388" s="84" t="s">
        <v>2514</v>
      </c>
      <c r="AO388" s="85" t="s">
        <v>72</v>
      </c>
      <c r="AP388" s="67"/>
      <c r="AQ388" s="67"/>
      <c r="AR388" s="67"/>
      <c r="AS388" s="87" t="s">
        <v>89</v>
      </c>
      <c r="AT388" s="88" t="s">
        <v>90</v>
      </c>
      <c r="AU388" s="83" t="s">
        <v>142</v>
      </c>
      <c r="AV388" s="83" t="s">
        <v>143</v>
      </c>
      <c r="AW388" s="87" t="s">
        <v>2016</v>
      </c>
    </row>
    <row r="389" spans="1:49" s="23" customFormat="1" ht="158.44999999999999" customHeight="1" x14ac:dyDescent="0.25">
      <c r="A389" s="69">
        <v>866</v>
      </c>
      <c r="B389" s="69">
        <v>8</v>
      </c>
      <c r="C389" s="42"/>
      <c r="D389" s="43"/>
      <c r="E389" s="115" t="s">
        <v>2515</v>
      </c>
      <c r="F389" s="169"/>
      <c r="G389" s="169"/>
      <c r="H389" s="83" t="s">
        <v>2516</v>
      </c>
      <c r="I389" s="72" t="s">
        <v>2517</v>
      </c>
      <c r="J389" s="73" t="s">
        <v>2518</v>
      </c>
      <c r="K389" s="73" t="s">
        <v>2519</v>
      </c>
      <c r="L389" s="74">
        <v>6</v>
      </c>
      <c r="M389" s="75">
        <v>41579</v>
      </c>
      <c r="N389" s="75">
        <v>42916</v>
      </c>
      <c r="O389" s="76" t="s">
        <v>2489</v>
      </c>
      <c r="P389" s="77" t="s">
        <v>2490</v>
      </c>
      <c r="Q389" s="91" t="s">
        <v>65</v>
      </c>
      <c r="R389" s="91" t="s">
        <v>65</v>
      </c>
      <c r="S389" s="91" t="s">
        <v>99</v>
      </c>
      <c r="T389" s="91" t="s">
        <v>65</v>
      </c>
      <c r="U389" s="78" t="s">
        <v>84</v>
      </c>
      <c r="V389" s="170">
        <v>5</v>
      </c>
      <c r="W389" s="80">
        <f t="shared" si="18"/>
        <v>0.83333333333333337</v>
      </c>
      <c r="X389" s="57"/>
      <c r="Y389" s="57"/>
      <c r="Z389" s="58"/>
      <c r="AA389" s="57"/>
      <c r="AB389" s="58"/>
      <c r="AC389" s="57"/>
      <c r="AD389" s="81" t="s">
        <v>1869</v>
      </c>
      <c r="AE389" s="60">
        <f>IF(W389=100%,2,0)</f>
        <v>0</v>
      </c>
      <c r="AF389" s="60">
        <f>IF(N389&lt;$AG$8,0,1)</f>
        <v>1</v>
      </c>
      <c r="AG389" s="61" t="str">
        <f t="shared" si="16"/>
        <v>EN TERMINO</v>
      </c>
      <c r="AH389" s="61" t="str">
        <f t="shared" si="17"/>
        <v>EN TERMINO</v>
      </c>
      <c r="AI389" s="78" t="s">
        <v>84</v>
      </c>
      <c r="AJ389" s="80"/>
      <c r="AK389" s="82">
        <v>42004</v>
      </c>
      <c r="AL389" s="83" t="s">
        <v>118</v>
      </c>
      <c r="AM389" s="58"/>
      <c r="AN389" s="84" t="s">
        <v>2520</v>
      </c>
      <c r="AO389" s="85" t="s">
        <v>72</v>
      </c>
      <c r="AP389" s="67"/>
      <c r="AQ389" s="67"/>
      <c r="AR389" s="67"/>
      <c r="AS389" s="87" t="s">
        <v>89</v>
      </c>
      <c r="AT389" s="88" t="s">
        <v>90</v>
      </c>
      <c r="AU389" s="83" t="s">
        <v>142</v>
      </c>
      <c r="AV389" s="83" t="s">
        <v>143</v>
      </c>
      <c r="AW389" s="87" t="s">
        <v>2016</v>
      </c>
    </row>
    <row r="390" spans="1:49" s="96" customFormat="1" ht="144" customHeight="1" x14ac:dyDescent="0.25">
      <c r="A390" s="69">
        <v>867</v>
      </c>
      <c r="B390" s="69">
        <v>9</v>
      </c>
      <c r="C390" s="42"/>
      <c r="D390" s="43"/>
      <c r="E390" s="115" t="s">
        <v>2521</v>
      </c>
      <c r="F390" s="169"/>
      <c r="G390" s="169"/>
      <c r="H390" s="83" t="s">
        <v>2522</v>
      </c>
      <c r="I390" s="72" t="s">
        <v>2523</v>
      </c>
      <c r="J390" s="73" t="s">
        <v>2524</v>
      </c>
      <c r="K390" s="73" t="s">
        <v>2525</v>
      </c>
      <c r="L390" s="74">
        <v>8</v>
      </c>
      <c r="M390" s="75">
        <v>41579</v>
      </c>
      <c r="N390" s="76">
        <v>42735</v>
      </c>
      <c r="O390" s="76" t="s">
        <v>2489</v>
      </c>
      <c r="P390" s="77" t="s">
        <v>2490</v>
      </c>
      <c r="Q390" s="91" t="s">
        <v>65</v>
      </c>
      <c r="R390" s="91" t="s">
        <v>65</v>
      </c>
      <c r="S390" s="91" t="s">
        <v>99</v>
      </c>
      <c r="T390" s="91" t="s">
        <v>65</v>
      </c>
      <c r="U390" s="78" t="s">
        <v>84</v>
      </c>
      <c r="V390" s="170">
        <v>8</v>
      </c>
      <c r="W390" s="80">
        <f t="shared" si="18"/>
        <v>1</v>
      </c>
      <c r="X390" s="57"/>
      <c r="Y390" s="57"/>
      <c r="Z390" s="58"/>
      <c r="AA390" s="57"/>
      <c r="AB390" s="58"/>
      <c r="AC390" s="57"/>
      <c r="AD390" s="81" t="s">
        <v>1869</v>
      </c>
      <c r="AE390" s="60">
        <f>IF(W390=100%,2,0)</f>
        <v>2</v>
      </c>
      <c r="AF390" s="60">
        <f>IF(N390&lt;$AG$8,0,1)</f>
        <v>0</v>
      </c>
      <c r="AG390" s="61" t="str">
        <f t="shared" si="16"/>
        <v>CUMPLIDA</v>
      </c>
      <c r="AH390" s="61" t="str">
        <f t="shared" si="17"/>
        <v>CUMPLIDA</v>
      </c>
      <c r="AI390" s="78" t="s">
        <v>84</v>
      </c>
      <c r="AJ390" s="80"/>
      <c r="AK390" s="82">
        <v>42185</v>
      </c>
      <c r="AL390" s="83" t="s">
        <v>155</v>
      </c>
      <c r="AM390" s="58"/>
      <c r="AN390" s="58"/>
      <c r="AO390" s="85" t="s">
        <v>72</v>
      </c>
      <c r="AP390" s="67"/>
      <c r="AQ390" s="67"/>
      <c r="AR390" s="67"/>
      <c r="AS390" s="87" t="s">
        <v>89</v>
      </c>
      <c r="AT390" s="88" t="s">
        <v>132</v>
      </c>
      <c r="AU390" s="83" t="s">
        <v>103</v>
      </c>
      <c r="AV390" s="83" t="s">
        <v>426</v>
      </c>
      <c r="AW390" s="87" t="s">
        <v>2016</v>
      </c>
    </row>
    <row r="391" spans="1:49" s="96" customFormat="1" ht="144" customHeight="1" x14ac:dyDescent="0.25">
      <c r="A391" s="69">
        <v>868</v>
      </c>
      <c r="B391" s="69">
        <v>10</v>
      </c>
      <c r="C391" s="42"/>
      <c r="D391" s="43"/>
      <c r="E391" s="115" t="s">
        <v>2526</v>
      </c>
      <c r="F391" s="169"/>
      <c r="G391" s="169"/>
      <c r="H391" s="83" t="s">
        <v>2522</v>
      </c>
      <c r="I391" s="72" t="s">
        <v>2527</v>
      </c>
      <c r="J391" s="73" t="s">
        <v>2528</v>
      </c>
      <c r="K391" s="73" t="s">
        <v>2529</v>
      </c>
      <c r="L391" s="74">
        <v>8</v>
      </c>
      <c r="M391" s="75">
        <v>41579</v>
      </c>
      <c r="N391" s="76">
        <v>42735</v>
      </c>
      <c r="O391" s="76" t="s">
        <v>2489</v>
      </c>
      <c r="P391" s="77" t="s">
        <v>2490</v>
      </c>
      <c r="Q391" s="91" t="s">
        <v>65</v>
      </c>
      <c r="R391" s="91" t="s">
        <v>65</v>
      </c>
      <c r="S391" s="91" t="s">
        <v>99</v>
      </c>
      <c r="T391" s="91" t="s">
        <v>65</v>
      </c>
      <c r="U391" s="78" t="s">
        <v>84</v>
      </c>
      <c r="V391" s="170">
        <v>8</v>
      </c>
      <c r="W391" s="80">
        <f t="shared" si="18"/>
        <v>1</v>
      </c>
      <c r="X391" s="57"/>
      <c r="Y391" s="57"/>
      <c r="Z391" s="58"/>
      <c r="AA391" s="57"/>
      <c r="AB391" s="58"/>
      <c r="AC391" s="57"/>
      <c r="AD391" s="81" t="s">
        <v>1869</v>
      </c>
      <c r="AE391" s="60">
        <f>IF(W391=100%,2,0)</f>
        <v>2</v>
      </c>
      <c r="AF391" s="60">
        <f>IF(N391&lt;$AG$8,0,1)</f>
        <v>0</v>
      </c>
      <c r="AG391" s="61" t="str">
        <f t="shared" si="16"/>
        <v>CUMPLIDA</v>
      </c>
      <c r="AH391" s="61" t="str">
        <f t="shared" si="17"/>
        <v>CUMPLIDA</v>
      </c>
      <c r="AI391" s="78" t="s">
        <v>84</v>
      </c>
      <c r="AJ391" s="80"/>
      <c r="AK391" s="82">
        <v>42185</v>
      </c>
      <c r="AL391" s="83" t="s">
        <v>155</v>
      </c>
      <c r="AM391" s="58"/>
      <c r="AN391" s="58"/>
      <c r="AO391" s="85" t="s">
        <v>72</v>
      </c>
      <c r="AP391" s="67"/>
      <c r="AQ391" s="67"/>
      <c r="AR391" s="67"/>
      <c r="AS391" s="87" t="s">
        <v>89</v>
      </c>
      <c r="AT391" s="88" t="s">
        <v>132</v>
      </c>
      <c r="AU391" s="83" t="s">
        <v>103</v>
      </c>
      <c r="AV391" s="83" t="s">
        <v>2530</v>
      </c>
      <c r="AW391" s="87" t="s">
        <v>2016</v>
      </c>
    </row>
    <row r="392" spans="1:49" s="96" customFormat="1" ht="187.15" customHeight="1" x14ac:dyDescent="0.25">
      <c r="A392" s="69">
        <v>869</v>
      </c>
      <c r="B392" s="69">
        <v>11</v>
      </c>
      <c r="C392" s="42"/>
      <c r="D392" s="43"/>
      <c r="E392" s="115" t="s">
        <v>2531</v>
      </c>
      <c r="F392" s="169"/>
      <c r="G392" s="169"/>
      <c r="H392" s="83" t="s">
        <v>2532</v>
      </c>
      <c r="I392" s="72" t="s">
        <v>2533</v>
      </c>
      <c r="J392" s="73" t="s">
        <v>2534</v>
      </c>
      <c r="K392" s="73" t="s">
        <v>2535</v>
      </c>
      <c r="L392" s="74">
        <v>8</v>
      </c>
      <c r="M392" s="75">
        <v>41487</v>
      </c>
      <c r="N392" s="76">
        <v>42735</v>
      </c>
      <c r="O392" s="76" t="s">
        <v>2489</v>
      </c>
      <c r="P392" s="77" t="s">
        <v>2490</v>
      </c>
      <c r="Q392" s="91" t="s">
        <v>65</v>
      </c>
      <c r="R392" s="91" t="s">
        <v>65</v>
      </c>
      <c r="S392" s="91" t="s">
        <v>99</v>
      </c>
      <c r="T392" s="91" t="s">
        <v>65</v>
      </c>
      <c r="U392" s="78" t="s">
        <v>84</v>
      </c>
      <c r="V392" s="170">
        <v>8</v>
      </c>
      <c r="W392" s="80">
        <f t="shared" si="18"/>
        <v>1</v>
      </c>
      <c r="X392" s="57"/>
      <c r="Y392" s="57"/>
      <c r="Z392" s="58"/>
      <c r="AA392" s="57"/>
      <c r="AB392" s="58"/>
      <c r="AC392" s="57"/>
      <c r="AD392" s="81" t="s">
        <v>1869</v>
      </c>
      <c r="AE392" s="60">
        <f>IF(W392=100%,2,0)</f>
        <v>2</v>
      </c>
      <c r="AF392" s="60">
        <f>IF(N392&lt;$AG$8,0,1)</f>
        <v>0</v>
      </c>
      <c r="AG392" s="61" t="str">
        <f t="shared" si="16"/>
        <v>CUMPLIDA</v>
      </c>
      <c r="AH392" s="61" t="str">
        <f t="shared" si="17"/>
        <v>CUMPLIDA</v>
      </c>
      <c r="AI392" s="78" t="s">
        <v>84</v>
      </c>
      <c r="AJ392" s="80"/>
      <c r="AK392" s="82">
        <v>42185</v>
      </c>
      <c r="AL392" s="83" t="s">
        <v>155</v>
      </c>
      <c r="AM392" s="58"/>
      <c r="AN392" s="58"/>
      <c r="AO392" s="85" t="s">
        <v>72</v>
      </c>
      <c r="AP392" s="67"/>
      <c r="AQ392" s="67"/>
      <c r="AR392" s="67"/>
      <c r="AS392" s="87" t="s">
        <v>89</v>
      </c>
      <c r="AT392" s="88" t="s">
        <v>132</v>
      </c>
      <c r="AU392" s="83" t="s">
        <v>103</v>
      </c>
      <c r="AV392" s="83" t="s">
        <v>1208</v>
      </c>
      <c r="AW392" s="87" t="s">
        <v>2016</v>
      </c>
    </row>
    <row r="393" spans="1:49" s="96" customFormat="1" ht="136.5" customHeight="1" x14ac:dyDescent="0.25">
      <c r="A393" s="69">
        <v>870</v>
      </c>
      <c r="B393" s="69">
        <v>12</v>
      </c>
      <c r="C393" s="42"/>
      <c r="D393" s="43"/>
      <c r="E393" s="115" t="s">
        <v>2536</v>
      </c>
      <c r="F393" s="169"/>
      <c r="G393" s="169"/>
      <c r="H393" s="83" t="s">
        <v>2537</v>
      </c>
      <c r="I393" s="72" t="s">
        <v>2538</v>
      </c>
      <c r="J393" s="73" t="s">
        <v>2539</v>
      </c>
      <c r="K393" s="73" t="s">
        <v>2540</v>
      </c>
      <c r="L393" s="74">
        <v>4</v>
      </c>
      <c r="M393" s="75">
        <v>41487</v>
      </c>
      <c r="N393" s="76">
        <v>42735</v>
      </c>
      <c r="O393" s="76" t="s">
        <v>2489</v>
      </c>
      <c r="P393" s="77" t="s">
        <v>2490</v>
      </c>
      <c r="Q393" s="74" t="s">
        <v>65</v>
      </c>
      <c r="R393" s="74" t="s">
        <v>65</v>
      </c>
      <c r="S393" s="74" t="s">
        <v>99</v>
      </c>
      <c r="T393" s="91" t="s">
        <v>65</v>
      </c>
      <c r="U393" s="78" t="s">
        <v>84</v>
      </c>
      <c r="V393" s="170">
        <v>4</v>
      </c>
      <c r="W393" s="80">
        <f t="shared" si="18"/>
        <v>1</v>
      </c>
      <c r="X393" s="57"/>
      <c r="Y393" s="57"/>
      <c r="Z393" s="58"/>
      <c r="AA393" s="57"/>
      <c r="AB393" s="58"/>
      <c r="AC393" s="57"/>
      <c r="AD393" s="81" t="s">
        <v>1869</v>
      </c>
      <c r="AE393" s="60">
        <f>IF(W393=100%,2,0)</f>
        <v>2</v>
      </c>
      <c r="AF393" s="60">
        <f>IF(N393&lt;$AG$8,0,1)</f>
        <v>0</v>
      </c>
      <c r="AG393" s="61" t="str">
        <f t="shared" si="16"/>
        <v>CUMPLIDA</v>
      </c>
      <c r="AH393" s="61" t="str">
        <f t="shared" si="17"/>
        <v>CUMPLIDA</v>
      </c>
      <c r="AI393" s="78" t="s">
        <v>84</v>
      </c>
      <c r="AJ393" s="80"/>
      <c r="AK393" s="82">
        <v>42369</v>
      </c>
      <c r="AL393" s="83" t="s">
        <v>596</v>
      </c>
      <c r="AM393" s="58"/>
      <c r="AN393" s="58"/>
      <c r="AO393" s="85" t="s">
        <v>72</v>
      </c>
      <c r="AP393" s="67"/>
      <c r="AQ393" s="67"/>
      <c r="AR393" s="67"/>
      <c r="AS393" s="87" t="s">
        <v>89</v>
      </c>
      <c r="AT393" s="88" t="s">
        <v>132</v>
      </c>
      <c r="AU393" s="83" t="s">
        <v>103</v>
      </c>
      <c r="AV393" s="83" t="s">
        <v>1208</v>
      </c>
      <c r="AW393" s="87" t="s">
        <v>2016</v>
      </c>
    </row>
    <row r="394" spans="1:49" s="23" customFormat="1" ht="115.15" customHeight="1" x14ac:dyDescent="0.25">
      <c r="A394" s="69">
        <v>871</v>
      </c>
      <c r="B394" s="69">
        <v>13</v>
      </c>
      <c r="C394" s="42"/>
      <c r="D394" s="43"/>
      <c r="E394" s="115" t="s">
        <v>2541</v>
      </c>
      <c r="F394" s="169"/>
      <c r="G394" s="169"/>
      <c r="H394" s="83" t="s">
        <v>2542</v>
      </c>
      <c r="I394" s="72" t="s">
        <v>2543</v>
      </c>
      <c r="J394" s="73" t="s">
        <v>2544</v>
      </c>
      <c r="K394" s="73" t="s">
        <v>2545</v>
      </c>
      <c r="L394" s="74">
        <v>7</v>
      </c>
      <c r="M394" s="75">
        <v>41579</v>
      </c>
      <c r="N394" s="75">
        <v>42916</v>
      </c>
      <c r="O394" s="76" t="s">
        <v>2489</v>
      </c>
      <c r="P394" s="77" t="s">
        <v>2490</v>
      </c>
      <c r="Q394" s="91" t="s">
        <v>65</v>
      </c>
      <c r="R394" s="91" t="s">
        <v>65</v>
      </c>
      <c r="S394" s="91" t="s">
        <v>99</v>
      </c>
      <c r="T394" s="91" t="s">
        <v>65</v>
      </c>
      <c r="U394" s="78" t="s">
        <v>84</v>
      </c>
      <c r="V394" s="170">
        <v>6</v>
      </c>
      <c r="W394" s="80">
        <f t="shared" si="18"/>
        <v>0.8571428571428571</v>
      </c>
      <c r="X394" s="57"/>
      <c r="Y394" s="57"/>
      <c r="Z394" s="58"/>
      <c r="AA394" s="57"/>
      <c r="AB394" s="58"/>
      <c r="AC394" s="57"/>
      <c r="AD394" s="81" t="s">
        <v>1869</v>
      </c>
      <c r="AE394" s="60">
        <f>IF(W394=100%,2,0)</f>
        <v>0</v>
      </c>
      <c r="AF394" s="60">
        <f>IF(N394&lt;$AG$8,0,1)</f>
        <v>1</v>
      </c>
      <c r="AG394" s="61" t="str">
        <f t="shared" si="16"/>
        <v>EN TERMINO</v>
      </c>
      <c r="AH394" s="61" t="str">
        <f t="shared" si="17"/>
        <v>EN TERMINO</v>
      </c>
      <c r="AI394" s="78" t="s">
        <v>84</v>
      </c>
      <c r="AJ394" s="80"/>
      <c r="AK394" s="82">
        <v>42004</v>
      </c>
      <c r="AL394" s="83" t="s">
        <v>118</v>
      </c>
      <c r="AM394" s="58"/>
      <c r="AN394" s="84" t="s">
        <v>2546</v>
      </c>
      <c r="AO394" s="85" t="s">
        <v>72</v>
      </c>
      <c r="AP394" s="67"/>
      <c r="AQ394" s="67"/>
      <c r="AR394" s="67"/>
      <c r="AS394" s="87" t="s">
        <v>89</v>
      </c>
      <c r="AT394" s="88" t="s">
        <v>90</v>
      </c>
      <c r="AU394" s="83" t="s">
        <v>142</v>
      </c>
      <c r="AV394" s="83" t="s">
        <v>2547</v>
      </c>
      <c r="AW394" s="87" t="s">
        <v>2016</v>
      </c>
    </row>
    <row r="395" spans="1:49" s="23" customFormat="1" ht="129.6" customHeight="1" x14ac:dyDescent="0.25">
      <c r="A395" s="69">
        <v>872</v>
      </c>
      <c r="B395" s="69">
        <v>14</v>
      </c>
      <c r="C395" s="42"/>
      <c r="D395" s="43"/>
      <c r="E395" s="115" t="s">
        <v>2548</v>
      </c>
      <c r="F395" s="169"/>
      <c r="G395" s="169"/>
      <c r="H395" s="83" t="s">
        <v>2549</v>
      </c>
      <c r="I395" s="72" t="s">
        <v>2550</v>
      </c>
      <c r="J395" s="73" t="s">
        <v>2551</v>
      </c>
      <c r="K395" s="73" t="s">
        <v>2551</v>
      </c>
      <c r="L395" s="74">
        <v>8</v>
      </c>
      <c r="M395" s="75">
        <v>41487</v>
      </c>
      <c r="N395" s="75">
        <v>42916</v>
      </c>
      <c r="O395" s="76" t="s">
        <v>2489</v>
      </c>
      <c r="P395" s="77" t="s">
        <v>2490</v>
      </c>
      <c r="Q395" s="91" t="s">
        <v>65</v>
      </c>
      <c r="R395" s="91" t="s">
        <v>65</v>
      </c>
      <c r="S395" s="91" t="s">
        <v>99</v>
      </c>
      <c r="T395" s="91" t="s">
        <v>65</v>
      </c>
      <c r="U395" s="78" t="s">
        <v>67</v>
      </c>
      <c r="V395" s="170">
        <v>7</v>
      </c>
      <c r="W395" s="80">
        <f t="shared" si="18"/>
        <v>0.875</v>
      </c>
      <c r="X395" s="57"/>
      <c r="Y395" s="57"/>
      <c r="Z395" s="58"/>
      <c r="AA395" s="57"/>
      <c r="AB395" s="58"/>
      <c r="AC395" s="57"/>
      <c r="AD395" s="81" t="s">
        <v>1869</v>
      </c>
      <c r="AE395" s="60">
        <f>IF(W395=100%,2,0)</f>
        <v>0</v>
      </c>
      <c r="AF395" s="60">
        <f>IF(N395&lt;$AG$8,0,1)</f>
        <v>1</v>
      </c>
      <c r="AG395" s="61" t="str">
        <f t="shared" ref="AG395:AG458" si="19">IF(AE395+AF395&gt;1,"CUMPLIDA",IF(AF395=1,"EN TERMINO","VENCIDA"))</f>
        <v>EN TERMINO</v>
      </c>
      <c r="AH395" s="61" t="str">
        <f t="shared" ref="AH395:AH458" si="20">IF(AG395="CUMPLIDA","CUMPLIDA",IF(AG395="EN TERMINO","EN TERMINO","VENCIDA"))</f>
        <v>EN TERMINO</v>
      </c>
      <c r="AI395" s="78" t="s">
        <v>67</v>
      </c>
      <c r="AJ395" s="80"/>
      <c r="AK395" s="82">
        <v>42004</v>
      </c>
      <c r="AL395" s="83" t="s">
        <v>118</v>
      </c>
      <c r="AM395" s="58"/>
      <c r="AN395" s="84" t="s">
        <v>2552</v>
      </c>
      <c r="AO395" s="85" t="s">
        <v>72</v>
      </c>
      <c r="AP395" s="67"/>
      <c r="AQ395" s="67"/>
      <c r="AR395" s="67"/>
      <c r="AS395" s="87" t="s">
        <v>89</v>
      </c>
      <c r="AT395" s="88" t="s">
        <v>90</v>
      </c>
      <c r="AU395" s="83" t="s">
        <v>133</v>
      </c>
      <c r="AV395" s="83" t="s">
        <v>2553</v>
      </c>
      <c r="AW395" s="87" t="s">
        <v>2016</v>
      </c>
    </row>
    <row r="396" spans="1:49" s="96" customFormat="1" ht="201.6" hidden="1" customHeight="1" x14ac:dyDescent="0.25">
      <c r="A396" s="42">
        <v>873</v>
      </c>
      <c r="B396" s="42">
        <v>15</v>
      </c>
      <c r="C396" s="42"/>
      <c r="D396" s="43"/>
      <c r="E396" s="122" t="s">
        <v>2554</v>
      </c>
      <c r="F396" s="136"/>
      <c r="G396" s="136"/>
      <c r="H396" s="63" t="s">
        <v>2555</v>
      </c>
      <c r="I396" s="46" t="s">
        <v>2556</v>
      </c>
      <c r="J396" s="47" t="s">
        <v>2557</v>
      </c>
      <c r="K396" s="47" t="s">
        <v>2557</v>
      </c>
      <c r="L396" s="48">
        <v>4</v>
      </c>
      <c r="M396" s="49">
        <v>41579</v>
      </c>
      <c r="N396" s="49">
        <v>42185</v>
      </c>
      <c r="O396" s="50" t="s">
        <v>2489</v>
      </c>
      <c r="P396" s="51" t="s">
        <v>2490</v>
      </c>
      <c r="Q396" s="52" t="s">
        <v>65</v>
      </c>
      <c r="R396" s="52" t="s">
        <v>65</v>
      </c>
      <c r="S396" s="52" t="s">
        <v>99</v>
      </c>
      <c r="T396" s="52" t="s">
        <v>65</v>
      </c>
      <c r="U396" s="53" t="s">
        <v>84</v>
      </c>
      <c r="V396" s="221">
        <v>4</v>
      </c>
      <c r="W396" s="55">
        <f t="shared" si="18"/>
        <v>1</v>
      </c>
      <c r="X396" s="57"/>
      <c r="Y396" s="57"/>
      <c r="Z396" s="58"/>
      <c r="AA396" s="57"/>
      <c r="AB396" s="58"/>
      <c r="AC396" s="57"/>
      <c r="AD396" s="59" t="s">
        <v>1869</v>
      </c>
      <c r="AE396" s="60">
        <f>IF(W396=100%,2,0)</f>
        <v>2</v>
      </c>
      <c r="AF396" s="60">
        <f>IF(N396&lt;$AG$8,0,1)</f>
        <v>0</v>
      </c>
      <c r="AG396" s="61" t="str">
        <f t="shared" si="19"/>
        <v>CUMPLIDA</v>
      </c>
      <c r="AH396" s="61" t="str">
        <f t="shared" si="20"/>
        <v>CUMPLIDA</v>
      </c>
      <c r="AI396" s="53" t="s">
        <v>84</v>
      </c>
      <c r="AJ396" s="55" t="s">
        <v>69</v>
      </c>
      <c r="AK396" s="62">
        <v>42185</v>
      </c>
      <c r="AL396" s="63" t="s">
        <v>155</v>
      </c>
      <c r="AM396" s="64"/>
      <c r="AN396" s="64"/>
      <c r="AO396" s="66" t="s">
        <v>72</v>
      </c>
      <c r="AP396" s="67"/>
      <c r="AQ396" s="67"/>
      <c r="AR396" s="67"/>
      <c r="AS396" s="68" t="s">
        <v>73</v>
      </c>
      <c r="AT396" s="68"/>
      <c r="AU396" s="94"/>
      <c r="AV396" s="95"/>
      <c r="AW396" s="23" t="s">
        <v>2016</v>
      </c>
    </row>
    <row r="397" spans="1:49" s="96" customFormat="1" ht="216.75" customHeight="1" x14ac:dyDescent="0.25">
      <c r="A397" s="69">
        <v>874</v>
      </c>
      <c r="B397" s="69">
        <v>16</v>
      </c>
      <c r="C397" s="42"/>
      <c r="D397" s="43"/>
      <c r="E397" s="115" t="s">
        <v>2558</v>
      </c>
      <c r="F397" s="169"/>
      <c r="G397" s="169"/>
      <c r="H397" s="72" t="s">
        <v>147</v>
      </c>
      <c r="I397" s="72" t="s">
        <v>148</v>
      </c>
      <c r="J397" s="73" t="s">
        <v>2559</v>
      </c>
      <c r="K397" s="73" t="s">
        <v>2560</v>
      </c>
      <c r="L397" s="74">
        <v>8</v>
      </c>
      <c r="M397" s="75">
        <v>41548</v>
      </c>
      <c r="N397" s="75">
        <v>42735</v>
      </c>
      <c r="O397" s="76" t="s">
        <v>2489</v>
      </c>
      <c r="P397" s="77" t="s">
        <v>2490</v>
      </c>
      <c r="Q397" s="91" t="s">
        <v>65</v>
      </c>
      <c r="R397" s="91" t="s">
        <v>65</v>
      </c>
      <c r="S397" s="91" t="s">
        <v>99</v>
      </c>
      <c r="T397" s="91" t="s">
        <v>65</v>
      </c>
      <c r="U397" s="78" t="s">
        <v>67</v>
      </c>
      <c r="V397" s="170">
        <v>8</v>
      </c>
      <c r="W397" s="80">
        <f t="shared" si="18"/>
        <v>1</v>
      </c>
      <c r="X397" s="57"/>
      <c r="Y397" s="57"/>
      <c r="Z397" s="58"/>
      <c r="AA397" s="57"/>
      <c r="AB397" s="58"/>
      <c r="AC397" s="57"/>
      <c r="AD397" s="81" t="s">
        <v>1869</v>
      </c>
      <c r="AE397" s="60">
        <f>IF(W397=100%,2,0)</f>
        <v>2</v>
      </c>
      <c r="AF397" s="60">
        <f>IF(N397&lt;$AG$8,0,1)</f>
        <v>0</v>
      </c>
      <c r="AG397" s="61" t="str">
        <f t="shared" si="19"/>
        <v>CUMPLIDA</v>
      </c>
      <c r="AH397" s="61" t="str">
        <f t="shared" si="20"/>
        <v>CUMPLIDA</v>
      </c>
      <c r="AI397" s="78" t="s">
        <v>67</v>
      </c>
      <c r="AJ397" s="80"/>
      <c r="AK397" s="82">
        <v>42185</v>
      </c>
      <c r="AL397" s="83" t="s">
        <v>155</v>
      </c>
      <c r="AM397" s="58"/>
      <c r="AN397" s="58"/>
      <c r="AO397" s="85" t="s">
        <v>72</v>
      </c>
      <c r="AP397" s="67"/>
      <c r="AQ397" s="67"/>
      <c r="AR397" s="67"/>
      <c r="AS397" s="87" t="s">
        <v>89</v>
      </c>
      <c r="AT397" s="88" t="s">
        <v>132</v>
      </c>
      <c r="AU397" s="83" t="s">
        <v>142</v>
      </c>
      <c r="AV397" s="83" t="s">
        <v>2361</v>
      </c>
      <c r="AW397" s="87" t="s">
        <v>2016</v>
      </c>
    </row>
    <row r="398" spans="1:49" s="96" customFormat="1" ht="264" customHeight="1" x14ac:dyDescent="0.25">
      <c r="A398" s="69">
        <v>877</v>
      </c>
      <c r="B398" s="69">
        <v>1</v>
      </c>
      <c r="C398" s="42"/>
      <c r="D398" s="43"/>
      <c r="E398" s="117" t="s">
        <v>2561</v>
      </c>
      <c r="F398" s="169"/>
      <c r="G398" s="169"/>
      <c r="H398" s="70" t="s">
        <v>2562</v>
      </c>
      <c r="I398" s="72" t="s">
        <v>2563</v>
      </c>
      <c r="J398" s="155" t="s">
        <v>2564</v>
      </c>
      <c r="K398" s="155" t="s">
        <v>2564</v>
      </c>
      <c r="L398" s="87">
        <v>10</v>
      </c>
      <c r="M398" s="75">
        <v>41654</v>
      </c>
      <c r="N398" s="75">
        <v>42916</v>
      </c>
      <c r="O398" s="76" t="s">
        <v>162</v>
      </c>
      <c r="P398" s="77" t="s">
        <v>163</v>
      </c>
      <c r="Q398" s="77" t="s">
        <v>152</v>
      </c>
      <c r="R398" s="77" t="s">
        <v>116</v>
      </c>
      <c r="S398" s="134" t="s">
        <v>117</v>
      </c>
      <c r="T398" s="134" t="s">
        <v>116</v>
      </c>
      <c r="U398" s="78" t="s">
        <v>84</v>
      </c>
      <c r="V398" s="232">
        <v>3</v>
      </c>
      <c r="W398" s="80">
        <f t="shared" si="18"/>
        <v>0.3</v>
      </c>
      <c r="X398" s="57"/>
      <c r="Y398" s="57"/>
      <c r="Z398" s="58"/>
      <c r="AA398" s="57"/>
      <c r="AB398" s="58"/>
      <c r="AC398" s="57"/>
      <c r="AD398" s="81" t="s">
        <v>2565</v>
      </c>
      <c r="AE398" s="60">
        <f>IF(W398=100%,2,0)</f>
        <v>0</v>
      </c>
      <c r="AF398" s="60">
        <f>IF(N398&lt;$AG$8,0,1)</f>
        <v>1</v>
      </c>
      <c r="AG398" s="61" t="str">
        <f t="shared" si="19"/>
        <v>EN TERMINO</v>
      </c>
      <c r="AH398" s="61" t="str">
        <f t="shared" si="20"/>
        <v>EN TERMINO</v>
      </c>
      <c r="AI398" s="78" t="s">
        <v>84</v>
      </c>
      <c r="AJ398" s="80"/>
      <c r="AK398" s="82">
        <v>42369</v>
      </c>
      <c r="AL398" s="83" t="s">
        <v>596</v>
      </c>
      <c r="AM398" s="58"/>
      <c r="AN398" s="58"/>
      <c r="AO398" s="85" t="s">
        <v>72</v>
      </c>
      <c r="AP398" s="86" t="s">
        <v>2566</v>
      </c>
      <c r="AQ398" s="67" t="s">
        <v>102</v>
      </c>
      <c r="AR398" s="86" t="s">
        <v>88</v>
      </c>
      <c r="AS398" s="87" t="s">
        <v>89</v>
      </c>
      <c r="AT398" s="88" t="s">
        <v>132</v>
      </c>
      <c r="AU398" s="83" t="s">
        <v>995</v>
      </c>
      <c r="AV398" s="83" t="s">
        <v>995</v>
      </c>
      <c r="AW398" s="87" t="s">
        <v>74</v>
      </c>
    </row>
    <row r="399" spans="1:49" s="23" customFormat="1" ht="259.5" customHeight="1" x14ac:dyDescent="0.25">
      <c r="A399" s="69">
        <v>878</v>
      </c>
      <c r="B399" s="69">
        <v>2</v>
      </c>
      <c r="C399" s="42"/>
      <c r="D399" s="43"/>
      <c r="E399" s="172" t="s">
        <v>2567</v>
      </c>
      <c r="F399" s="113"/>
      <c r="G399" s="113"/>
      <c r="H399" s="148" t="s">
        <v>2568</v>
      </c>
      <c r="I399" s="113"/>
      <c r="J399" s="113" t="s">
        <v>2569</v>
      </c>
      <c r="K399" s="113" t="s">
        <v>2569</v>
      </c>
      <c r="L399" s="133">
        <v>7</v>
      </c>
      <c r="M399" s="75">
        <v>41654</v>
      </c>
      <c r="N399" s="75">
        <v>42916</v>
      </c>
      <c r="O399" s="76" t="s">
        <v>162</v>
      </c>
      <c r="P399" s="77" t="s">
        <v>163</v>
      </c>
      <c r="Q399" s="134" t="s">
        <v>152</v>
      </c>
      <c r="R399" s="134" t="s">
        <v>152</v>
      </c>
      <c r="S399" s="134" t="s">
        <v>280</v>
      </c>
      <c r="T399" s="134" t="s">
        <v>152</v>
      </c>
      <c r="U399" s="78" t="s">
        <v>164</v>
      </c>
      <c r="V399" s="170">
        <v>4</v>
      </c>
      <c r="W399" s="80">
        <f t="shared" si="18"/>
        <v>0.5714285714285714</v>
      </c>
      <c r="X399" s="57"/>
      <c r="Y399" s="57"/>
      <c r="Z399" s="58"/>
      <c r="AA399" s="57"/>
      <c r="AB399" s="58"/>
      <c r="AC399" s="57"/>
      <c r="AD399" s="81" t="s">
        <v>2565</v>
      </c>
      <c r="AE399" s="60">
        <f>IF(W399=100%,2,0)</f>
        <v>0</v>
      </c>
      <c r="AF399" s="60">
        <f>IF(N399&lt;$AG$8,0,1)</f>
        <v>1</v>
      </c>
      <c r="AG399" s="61" t="str">
        <f t="shared" si="19"/>
        <v>EN TERMINO</v>
      </c>
      <c r="AH399" s="61" t="str">
        <f t="shared" si="20"/>
        <v>EN TERMINO</v>
      </c>
      <c r="AI399" s="78" t="s">
        <v>165</v>
      </c>
      <c r="AJ399" s="80"/>
      <c r="AK399" s="82">
        <v>42004</v>
      </c>
      <c r="AL399" s="83" t="s">
        <v>118</v>
      </c>
      <c r="AM399" s="85" t="s">
        <v>194</v>
      </c>
      <c r="AN399" s="84" t="s">
        <v>2570</v>
      </c>
      <c r="AO399" s="85" t="s">
        <v>72</v>
      </c>
      <c r="AP399" s="86" t="s">
        <v>2571</v>
      </c>
      <c r="AQ399" s="67" t="s">
        <v>207</v>
      </c>
      <c r="AR399" s="86" t="s">
        <v>208</v>
      </c>
      <c r="AS399" s="87" t="s">
        <v>89</v>
      </c>
      <c r="AT399" s="88" t="s">
        <v>90</v>
      </c>
      <c r="AU399" s="83" t="s">
        <v>103</v>
      </c>
      <c r="AV399" s="83" t="s">
        <v>528</v>
      </c>
      <c r="AW399" s="87" t="s">
        <v>74</v>
      </c>
    </row>
    <row r="400" spans="1:49" s="23" customFormat="1" ht="390" customHeight="1" x14ac:dyDescent="0.25">
      <c r="A400" s="69">
        <v>879</v>
      </c>
      <c r="B400" s="69">
        <v>3</v>
      </c>
      <c r="C400" s="42"/>
      <c r="D400" s="43"/>
      <c r="E400" s="115" t="s">
        <v>2572</v>
      </c>
      <c r="F400" s="113"/>
      <c r="G400" s="113"/>
      <c r="H400" s="113" t="s">
        <v>2573</v>
      </c>
      <c r="I400" s="113"/>
      <c r="J400" s="113" t="s">
        <v>2574</v>
      </c>
      <c r="K400" s="113" t="s">
        <v>2574</v>
      </c>
      <c r="L400" s="133">
        <v>7</v>
      </c>
      <c r="M400" s="75">
        <v>41654</v>
      </c>
      <c r="N400" s="75">
        <v>42916</v>
      </c>
      <c r="O400" s="76" t="s">
        <v>162</v>
      </c>
      <c r="P400" s="77" t="s">
        <v>163</v>
      </c>
      <c r="Q400" s="74" t="s">
        <v>152</v>
      </c>
      <c r="R400" s="77" t="s">
        <v>2575</v>
      </c>
      <c r="S400" s="77" t="s">
        <v>636</v>
      </c>
      <c r="T400" s="77" t="s">
        <v>83</v>
      </c>
      <c r="U400" s="78" t="s">
        <v>164</v>
      </c>
      <c r="V400" s="232">
        <v>5</v>
      </c>
      <c r="W400" s="80">
        <f t="shared" si="18"/>
        <v>0.7142857142857143</v>
      </c>
      <c r="X400" s="57" t="s">
        <v>295</v>
      </c>
      <c r="Y400" s="57" t="s">
        <v>102</v>
      </c>
      <c r="Z400" s="83" t="s">
        <v>2576</v>
      </c>
      <c r="AA400" s="57" t="s">
        <v>2577</v>
      </c>
      <c r="AB400" s="83" t="s">
        <v>1373</v>
      </c>
      <c r="AC400" s="87" t="s">
        <v>1374</v>
      </c>
      <c r="AD400" s="81" t="s">
        <v>2565</v>
      </c>
      <c r="AE400" s="60">
        <f>IF(W400=100%,2,0)</f>
        <v>0</v>
      </c>
      <c r="AF400" s="60">
        <f>IF(N400&lt;$AG$8,0,1)</f>
        <v>1</v>
      </c>
      <c r="AG400" s="61" t="str">
        <f t="shared" si="19"/>
        <v>EN TERMINO</v>
      </c>
      <c r="AH400" s="61" t="str">
        <f t="shared" si="20"/>
        <v>EN TERMINO</v>
      </c>
      <c r="AI400" s="78" t="s">
        <v>165</v>
      </c>
      <c r="AJ400" s="80"/>
      <c r="AK400" s="82">
        <v>42004</v>
      </c>
      <c r="AL400" s="83" t="s">
        <v>118</v>
      </c>
      <c r="AM400" s="58"/>
      <c r="AN400" s="84" t="s">
        <v>2578</v>
      </c>
      <c r="AO400" s="85" t="s">
        <v>72</v>
      </c>
      <c r="AP400" s="86" t="s">
        <v>2579</v>
      </c>
      <c r="AQ400" s="67" t="s">
        <v>207</v>
      </c>
      <c r="AR400" s="86" t="s">
        <v>208</v>
      </c>
      <c r="AS400" s="87" t="s">
        <v>89</v>
      </c>
      <c r="AT400" s="88" t="s">
        <v>90</v>
      </c>
      <c r="AU400" s="83" t="s">
        <v>1377</v>
      </c>
      <c r="AV400" s="83" t="s">
        <v>2580</v>
      </c>
      <c r="AW400" s="87" t="s">
        <v>74</v>
      </c>
    </row>
    <row r="401" spans="1:49" s="96" customFormat="1" ht="199.5" customHeight="1" x14ac:dyDescent="0.25">
      <c r="A401" s="69">
        <v>880</v>
      </c>
      <c r="B401" s="69">
        <v>4</v>
      </c>
      <c r="C401" s="42"/>
      <c r="D401" s="43"/>
      <c r="E401" s="248" t="s">
        <v>2581</v>
      </c>
      <c r="F401" s="169"/>
      <c r="G401" s="169"/>
      <c r="H401" s="83" t="s">
        <v>2522</v>
      </c>
      <c r="I401" s="72" t="s">
        <v>2582</v>
      </c>
      <c r="J401" s="244" t="s">
        <v>2583</v>
      </c>
      <c r="K401" s="244" t="s">
        <v>2583</v>
      </c>
      <c r="L401" s="245">
        <v>7</v>
      </c>
      <c r="M401" s="75">
        <v>41654</v>
      </c>
      <c r="N401" s="75">
        <v>42916</v>
      </c>
      <c r="O401" s="76" t="s">
        <v>162</v>
      </c>
      <c r="P401" s="77" t="s">
        <v>163</v>
      </c>
      <c r="Q401" s="74" t="s">
        <v>152</v>
      </c>
      <c r="R401" s="77" t="s">
        <v>2103</v>
      </c>
      <c r="S401" s="77" t="s">
        <v>339</v>
      </c>
      <c r="T401" s="77" t="s">
        <v>83</v>
      </c>
      <c r="U401" s="78" t="s">
        <v>164</v>
      </c>
      <c r="V401" s="170">
        <v>3</v>
      </c>
      <c r="W401" s="80">
        <f t="shared" ref="W401:W464" si="21">+V401/L401</f>
        <v>0.42857142857142855</v>
      </c>
      <c r="X401" s="57"/>
      <c r="Y401" s="57"/>
      <c r="Z401" s="58"/>
      <c r="AA401" s="57"/>
      <c r="AB401" s="58"/>
      <c r="AC401" s="57"/>
      <c r="AD401" s="81" t="s">
        <v>2565</v>
      </c>
      <c r="AE401" s="60">
        <f>IF(W401=100%,2,0)</f>
        <v>0</v>
      </c>
      <c r="AF401" s="60">
        <f>IF(N401&lt;$AG$8,0,1)</f>
        <v>1</v>
      </c>
      <c r="AG401" s="61" t="str">
        <f t="shared" si="19"/>
        <v>EN TERMINO</v>
      </c>
      <c r="AH401" s="61" t="str">
        <f t="shared" si="20"/>
        <v>EN TERMINO</v>
      </c>
      <c r="AI401" s="78" t="s">
        <v>165</v>
      </c>
      <c r="AJ401" s="80"/>
      <c r="AK401" s="82">
        <v>42185</v>
      </c>
      <c r="AL401" s="83" t="s">
        <v>155</v>
      </c>
      <c r="AM401" s="58"/>
      <c r="AN401" s="58"/>
      <c r="AO401" s="85" t="s">
        <v>72</v>
      </c>
      <c r="AP401" s="86" t="s">
        <v>2584</v>
      </c>
      <c r="AQ401" s="67" t="s">
        <v>102</v>
      </c>
      <c r="AR401" s="86" t="s">
        <v>88</v>
      </c>
      <c r="AS401" s="87" t="s">
        <v>89</v>
      </c>
      <c r="AT401" s="88" t="s">
        <v>132</v>
      </c>
      <c r="AU401" s="83" t="s">
        <v>103</v>
      </c>
      <c r="AV401" s="83" t="s">
        <v>2585</v>
      </c>
      <c r="AW401" s="87" t="s">
        <v>74</v>
      </c>
    </row>
    <row r="402" spans="1:49" s="96" customFormat="1" ht="187.15" customHeight="1" x14ac:dyDescent="0.25">
      <c r="A402" s="69">
        <v>881</v>
      </c>
      <c r="B402" s="69">
        <v>5</v>
      </c>
      <c r="C402" s="42"/>
      <c r="D402" s="43"/>
      <c r="E402" s="172" t="s">
        <v>2586</v>
      </c>
      <c r="F402" s="169"/>
      <c r="G402" s="169"/>
      <c r="H402" s="83" t="s">
        <v>2522</v>
      </c>
      <c r="I402" s="72" t="s">
        <v>2582</v>
      </c>
      <c r="J402" s="193" t="s">
        <v>2587</v>
      </c>
      <c r="K402" s="193" t="s">
        <v>2587</v>
      </c>
      <c r="L402" s="87">
        <v>7</v>
      </c>
      <c r="M402" s="75">
        <v>41654</v>
      </c>
      <c r="N402" s="75">
        <v>42916</v>
      </c>
      <c r="O402" s="76" t="s">
        <v>162</v>
      </c>
      <c r="P402" s="77" t="s">
        <v>163</v>
      </c>
      <c r="Q402" s="134" t="s">
        <v>152</v>
      </c>
      <c r="R402" s="134" t="s">
        <v>152</v>
      </c>
      <c r="S402" s="134" t="s">
        <v>280</v>
      </c>
      <c r="T402" s="134" t="s">
        <v>152</v>
      </c>
      <c r="U402" s="78" t="s">
        <v>67</v>
      </c>
      <c r="V402" s="170">
        <v>5</v>
      </c>
      <c r="W402" s="80">
        <f t="shared" si="21"/>
        <v>0.7142857142857143</v>
      </c>
      <c r="X402" s="57"/>
      <c r="Y402" s="57"/>
      <c r="Z402" s="58"/>
      <c r="AA402" s="57"/>
      <c r="AB402" s="58"/>
      <c r="AC402" s="57"/>
      <c r="AD402" s="81" t="s">
        <v>2565</v>
      </c>
      <c r="AE402" s="60">
        <f>IF(W402=100%,2,0)</f>
        <v>0</v>
      </c>
      <c r="AF402" s="60">
        <f>IF(N402&lt;$AG$8,0,1)</f>
        <v>1</v>
      </c>
      <c r="AG402" s="61" t="str">
        <f t="shared" si="19"/>
        <v>EN TERMINO</v>
      </c>
      <c r="AH402" s="61" t="str">
        <f t="shared" si="20"/>
        <v>EN TERMINO</v>
      </c>
      <c r="AI402" s="78" t="s">
        <v>67</v>
      </c>
      <c r="AJ402" s="80"/>
      <c r="AK402" s="82">
        <v>42185</v>
      </c>
      <c r="AL402" s="83" t="s">
        <v>155</v>
      </c>
      <c r="AM402" s="58"/>
      <c r="AN402" s="58"/>
      <c r="AO402" s="85" t="s">
        <v>72</v>
      </c>
      <c r="AP402" s="86" t="s">
        <v>2588</v>
      </c>
      <c r="AQ402" s="67" t="s">
        <v>102</v>
      </c>
      <c r="AR402" s="86" t="s">
        <v>88</v>
      </c>
      <c r="AS402" s="87" t="s">
        <v>89</v>
      </c>
      <c r="AT402" s="88" t="s">
        <v>132</v>
      </c>
      <c r="AU402" s="83" t="s">
        <v>142</v>
      </c>
      <c r="AV402" s="83" t="s">
        <v>143</v>
      </c>
      <c r="AW402" s="87" t="s">
        <v>74</v>
      </c>
    </row>
    <row r="403" spans="1:49" s="96" customFormat="1" ht="170.25" customHeight="1" x14ac:dyDescent="0.25">
      <c r="A403" s="69">
        <v>882</v>
      </c>
      <c r="B403" s="69">
        <v>6</v>
      </c>
      <c r="C403" s="42"/>
      <c r="D403" s="43"/>
      <c r="E403" s="147" t="s">
        <v>2589</v>
      </c>
      <c r="F403" s="169"/>
      <c r="G403" s="169"/>
      <c r="H403" s="83" t="s">
        <v>2522</v>
      </c>
      <c r="I403" s="72" t="s">
        <v>2582</v>
      </c>
      <c r="J403" s="193" t="s">
        <v>2590</v>
      </c>
      <c r="K403" s="193" t="s">
        <v>2590</v>
      </c>
      <c r="L403" s="87">
        <v>6</v>
      </c>
      <c r="M403" s="75">
        <v>41654</v>
      </c>
      <c r="N403" s="75">
        <v>42916</v>
      </c>
      <c r="O403" s="76" t="s">
        <v>162</v>
      </c>
      <c r="P403" s="77" t="s">
        <v>163</v>
      </c>
      <c r="Q403" s="134" t="s">
        <v>152</v>
      </c>
      <c r="R403" s="134" t="s">
        <v>152</v>
      </c>
      <c r="S403" s="134" t="s">
        <v>280</v>
      </c>
      <c r="T403" s="134" t="s">
        <v>152</v>
      </c>
      <c r="U403" s="78" t="s">
        <v>67</v>
      </c>
      <c r="V403" s="170">
        <v>3</v>
      </c>
      <c r="W403" s="80">
        <f t="shared" si="21"/>
        <v>0.5</v>
      </c>
      <c r="X403" s="57"/>
      <c r="Y403" s="57"/>
      <c r="Z403" s="58"/>
      <c r="AA403" s="57"/>
      <c r="AB403" s="58"/>
      <c r="AC403" s="57"/>
      <c r="AD403" s="81" t="s">
        <v>2565</v>
      </c>
      <c r="AE403" s="60">
        <f>IF(W403=100%,2,0)</f>
        <v>0</v>
      </c>
      <c r="AF403" s="60">
        <f>IF(N403&lt;$AG$8,0,1)</f>
        <v>1</v>
      </c>
      <c r="AG403" s="61" t="str">
        <f t="shared" si="19"/>
        <v>EN TERMINO</v>
      </c>
      <c r="AH403" s="61" t="str">
        <f t="shared" si="20"/>
        <v>EN TERMINO</v>
      </c>
      <c r="AI403" s="78" t="s">
        <v>67</v>
      </c>
      <c r="AJ403" s="80"/>
      <c r="AK403" s="82">
        <v>42185</v>
      </c>
      <c r="AL403" s="83" t="s">
        <v>155</v>
      </c>
      <c r="AM403" s="58"/>
      <c r="AN403" s="58"/>
      <c r="AO403" s="85" t="s">
        <v>72</v>
      </c>
      <c r="AP403" s="86" t="s">
        <v>2591</v>
      </c>
      <c r="AQ403" s="67" t="s">
        <v>102</v>
      </c>
      <c r="AR403" s="86" t="s">
        <v>88</v>
      </c>
      <c r="AS403" s="87" t="s">
        <v>89</v>
      </c>
      <c r="AT403" s="88" t="s">
        <v>132</v>
      </c>
      <c r="AU403" s="83" t="s">
        <v>103</v>
      </c>
      <c r="AV403" s="83" t="s">
        <v>528</v>
      </c>
      <c r="AW403" s="87" t="s">
        <v>74</v>
      </c>
    </row>
    <row r="404" spans="1:49" s="23" customFormat="1" ht="259.14999999999998" customHeight="1" x14ac:dyDescent="0.25">
      <c r="A404" s="42">
        <v>883</v>
      </c>
      <c r="B404" s="69">
        <v>7</v>
      </c>
      <c r="C404" s="42"/>
      <c r="D404" s="43"/>
      <c r="E404" s="115" t="s">
        <v>2592</v>
      </c>
      <c r="F404" s="113"/>
      <c r="G404" s="113"/>
      <c r="H404" s="148" t="s">
        <v>2568</v>
      </c>
      <c r="I404" s="113"/>
      <c r="J404" s="113" t="s">
        <v>2593</v>
      </c>
      <c r="K404" s="113" t="s">
        <v>2593</v>
      </c>
      <c r="L404" s="133">
        <v>8</v>
      </c>
      <c r="M404" s="75">
        <v>41654</v>
      </c>
      <c r="N404" s="75">
        <v>42916</v>
      </c>
      <c r="O404" s="76" t="s">
        <v>162</v>
      </c>
      <c r="P404" s="77" t="s">
        <v>163</v>
      </c>
      <c r="Q404" s="134" t="s">
        <v>152</v>
      </c>
      <c r="R404" s="134" t="s">
        <v>152</v>
      </c>
      <c r="S404" s="134" t="s">
        <v>280</v>
      </c>
      <c r="T404" s="134" t="s">
        <v>152</v>
      </c>
      <c r="U404" s="78" t="s">
        <v>84</v>
      </c>
      <c r="V404" s="170">
        <v>2</v>
      </c>
      <c r="W404" s="80">
        <f t="shared" si="21"/>
        <v>0.25</v>
      </c>
      <c r="X404" s="57"/>
      <c r="Y404" s="57"/>
      <c r="Z404" s="58"/>
      <c r="AA404" s="57"/>
      <c r="AB404" s="58"/>
      <c r="AC404" s="57"/>
      <c r="AD404" s="81" t="s">
        <v>2565</v>
      </c>
      <c r="AE404" s="60">
        <f>IF(W404=100%,2,0)</f>
        <v>0</v>
      </c>
      <c r="AF404" s="60">
        <f>IF(N404&lt;$AG$8,0,1)</f>
        <v>1</v>
      </c>
      <c r="AG404" s="61" t="str">
        <f t="shared" si="19"/>
        <v>EN TERMINO</v>
      </c>
      <c r="AH404" s="61" t="str">
        <f t="shared" si="20"/>
        <v>EN TERMINO</v>
      </c>
      <c r="AI404" s="78" t="s">
        <v>84</v>
      </c>
      <c r="AJ404" s="80"/>
      <c r="AK404" s="82">
        <v>42004</v>
      </c>
      <c r="AL404" s="83" t="s">
        <v>118</v>
      </c>
      <c r="AM404" s="58"/>
      <c r="AN404" s="84" t="s">
        <v>2594</v>
      </c>
      <c r="AO404" s="85" t="s">
        <v>72</v>
      </c>
      <c r="AP404" s="86" t="s">
        <v>2595</v>
      </c>
      <c r="AQ404" s="67" t="s">
        <v>207</v>
      </c>
      <c r="AR404" s="86" t="s">
        <v>208</v>
      </c>
      <c r="AS404" s="87" t="s">
        <v>89</v>
      </c>
      <c r="AT404" s="88" t="s">
        <v>90</v>
      </c>
      <c r="AU404" s="83" t="s">
        <v>103</v>
      </c>
      <c r="AV404" s="83" t="s">
        <v>528</v>
      </c>
      <c r="AW404" s="87" t="s">
        <v>74</v>
      </c>
    </row>
    <row r="405" spans="1:49" s="96" customFormat="1" ht="230.45" customHeight="1" x14ac:dyDescent="0.25">
      <c r="A405" s="42">
        <v>884</v>
      </c>
      <c r="B405" s="69">
        <v>8</v>
      </c>
      <c r="C405" s="42"/>
      <c r="D405" s="43"/>
      <c r="E405" s="172" t="s">
        <v>2596</v>
      </c>
      <c r="F405" s="169"/>
      <c r="G405" s="169"/>
      <c r="H405" s="83" t="s">
        <v>2522</v>
      </c>
      <c r="I405" s="72" t="s">
        <v>2582</v>
      </c>
      <c r="J405" s="193" t="s">
        <v>2597</v>
      </c>
      <c r="K405" s="193" t="s">
        <v>2597</v>
      </c>
      <c r="L405" s="87">
        <v>9</v>
      </c>
      <c r="M405" s="75">
        <v>41654</v>
      </c>
      <c r="N405" s="75">
        <v>42916</v>
      </c>
      <c r="O405" s="76" t="s">
        <v>162</v>
      </c>
      <c r="P405" s="77" t="s">
        <v>163</v>
      </c>
      <c r="Q405" s="134" t="s">
        <v>152</v>
      </c>
      <c r="R405" s="134" t="s">
        <v>152</v>
      </c>
      <c r="S405" s="134" t="s">
        <v>280</v>
      </c>
      <c r="T405" s="134" t="s">
        <v>152</v>
      </c>
      <c r="U405" s="78" t="s">
        <v>67</v>
      </c>
      <c r="V405" s="232">
        <v>6</v>
      </c>
      <c r="W405" s="80">
        <f t="shared" si="21"/>
        <v>0.66666666666666663</v>
      </c>
      <c r="X405" s="57"/>
      <c r="Y405" s="57"/>
      <c r="Z405" s="58"/>
      <c r="AA405" s="57"/>
      <c r="AB405" s="58"/>
      <c r="AC405" s="57"/>
      <c r="AD405" s="81" t="s">
        <v>2565</v>
      </c>
      <c r="AE405" s="60">
        <f>IF(W405=100%,2,0)</f>
        <v>0</v>
      </c>
      <c r="AF405" s="60">
        <f>IF(N405&lt;$AG$8,0,1)</f>
        <v>1</v>
      </c>
      <c r="AG405" s="61" t="str">
        <f t="shared" si="19"/>
        <v>EN TERMINO</v>
      </c>
      <c r="AH405" s="61" t="str">
        <f t="shared" si="20"/>
        <v>EN TERMINO</v>
      </c>
      <c r="AI405" s="78" t="s">
        <v>67</v>
      </c>
      <c r="AJ405" s="80"/>
      <c r="AK405" s="82">
        <v>42185</v>
      </c>
      <c r="AL405" s="83" t="s">
        <v>155</v>
      </c>
      <c r="AM405" s="58"/>
      <c r="AN405" s="58"/>
      <c r="AO405" s="85" t="s">
        <v>72</v>
      </c>
      <c r="AP405" s="86" t="s">
        <v>2598</v>
      </c>
      <c r="AQ405" s="67" t="s">
        <v>102</v>
      </c>
      <c r="AR405" s="86" t="s">
        <v>88</v>
      </c>
      <c r="AS405" s="87" t="s">
        <v>89</v>
      </c>
      <c r="AT405" s="88" t="s">
        <v>132</v>
      </c>
      <c r="AU405" s="83" t="s">
        <v>103</v>
      </c>
      <c r="AV405" s="83" t="s">
        <v>528</v>
      </c>
      <c r="AW405" s="87" t="s">
        <v>74</v>
      </c>
    </row>
    <row r="406" spans="1:49" s="96" customFormat="1" ht="172.9" customHeight="1" x14ac:dyDescent="0.25">
      <c r="A406" s="69">
        <v>885</v>
      </c>
      <c r="B406" s="69">
        <v>1</v>
      </c>
      <c r="C406" s="42"/>
      <c r="D406" s="43"/>
      <c r="E406" s="115" t="s">
        <v>2599</v>
      </c>
      <c r="F406" s="115" t="s">
        <v>2600</v>
      </c>
      <c r="G406" s="169"/>
      <c r="H406" s="72" t="s">
        <v>2601</v>
      </c>
      <c r="I406" s="72" t="s">
        <v>2602</v>
      </c>
      <c r="J406" s="73" t="s">
        <v>2603</v>
      </c>
      <c r="K406" s="73" t="s">
        <v>2604</v>
      </c>
      <c r="L406" s="74">
        <v>9</v>
      </c>
      <c r="M406" s="75">
        <v>41659</v>
      </c>
      <c r="N406" s="75">
        <v>42916</v>
      </c>
      <c r="O406" s="76" t="s">
        <v>2605</v>
      </c>
      <c r="P406" s="77" t="s">
        <v>2606</v>
      </c>
      <c r="Q406" s="91" t="s">
        <v>65</v>
      </c>
      <c r="R406" s="91" t="s">
        <v>65</v>
      </c>
      <c r="S406" s="91" t="s">
        <v>99</v>
      </c>
      <c r="T406" s="91" t="s">
        <v>65</v>
      </c>
      <c r="U406" s="78" t="s">
        <v>164</v>
      </c>
      <c r="V406" s="232">
        <v>7</v>
      </c>
      <c r="W406" s="80">
        <f t="shared" si="21"/>
        <v>0.77777777777777779</v>
      </c>
      <c r="X406" s="57" t="s">
        <v>295</v>
      </c>
      <c r="Y406" s="57"/>
      <c r="Z406" s="83" t="s">
        <v>2607</v>
      </c>
      <c r="AA406" s="57"/>
      <c r="AB406" s="83"/>
      <c r="AC406" s="57"/>
      <c r="AD406" s="81" t="s">
        <v>1869</v>
      </c>
      <c r="AE406" s="60">
        <f>IF(W406=100%,2,0)</f>
        <v>0</v>
      </c>
      <c r="AF406" s="60">
        <f>IF(N406&lt;$AG$8,0,1)</f>
        <v>1</v>
      </c>
      <c r="AG406" s="61" t="str">
        <f t="shared" si="19"/>
        <v>EN TERMINO</v>
      </c>
      <c r="AH406" s="61" t="str">
        <f t="shared" si="20"/>
        <v>EN TERMINO</v>
      </c>
      <c r="AI406" s="78" t="s">
        <v>165</v>
      </c>
      <c r="AJ406" s="80"/>
      <c r="AK406" s="82">
        <v>42185</v>
      </c>
      <c r="AL406" s="83" t="s">
        <v>155</v>
      </c>
      <c r="AM406" s="58"/>
      <c r="AN406" s="58"/>
      <c r="AO406" s="85" t="s">
        <v>72</v>
      </c>
      <c r="AP406" s="67"/>
      <c r="AQ406" s="67"/>
      <c r="AR406" s="67"/>
      <c r="AS406" s="87" t="s">
        <v>89</v>
      </c>
      <c r="AT406" s="88" t="s">
        <v>132</v>
      </c>
      <c r="AU406" s="83" t="s">
        <v>142</v>
      </c>
      <c r="AV406" s="83" t="s">
        <v>2361</v>
      </c>
      <c r="AW406" s="87" t="s">
        <v>2016</v>
      </c>
    </row>
    <row r="407" spans="1:49" s="96" customFormat="1" ht="267" customHeight="1" x14ac:dyDescent="0.25">
      <c r="A407" s="69">
        <v>886</v>
      </c>
      <c r="B407" s="69">
        <v>2</v>
      </c>
      <c r="C407" s="42"/>
      <c r="D407" s="43"/>
      <c r="E407" s="115" t="s">
        <v>2608</v>
      </c>
      <c r="F407" s="115" t="s">
        <v>2609</v>
      </c>
      <c r="G407" s="169"/>
      <c r="H407" s="72" t="s">
        <v>2409</v>
      </c>
      <c r="I407" s="72" t="s">
        <v>476</v>
      </c>
      <c r="J407" s="73" t="s">
        <v>2610</v>
      </c>
      <c r="K407" s="73" t="s">
        <v>2611</v>
      </c>
      <c r="L407" s="74">
        <v>6</v>
      </c>
      <c r="M407" s="75">
        <v>41659</v>
      </c>
      <c r="N407" s="75">
        <v>42735</v>
      </c>
      <c r="O407" s="76" t="s">
        <v>2605</v>
      </c>
      <c r="P407" s="77" t="s">
        <v>2606</v>
      </c>
      <c r="Q407" s="91" t="s">
        <v>65</v>
      </c>
      <c r="R407" s="91" t="s">
        <v>65</v>
      </c>
      <c r="S407" s="91" t="s">
        <v>99</v>
      </c>
      <c r="T407" s="91" t="s">
        <v>65</v>
      </c>
      <c r="U407" s="78" t="s">
        <v>164</v>
      </c>
      <c r="V407" s="170">
        <v>6</v>
      </c>
      <c r="W407" s="80">
        <f t="shared" si="21"/>
        <v>1</v>
      </c>
      <c r="X407" s="57" t="s">
        <v>295</v>
      </c>
      <c r="Y407" s="57" t="s">
        <v>2612</v>
      </c>
      <c r="Z407" s="83" t="s">
        <v>2613</v>
      </c>
      <c r="AA407" s="57" t="s">
        <v>2614</v>
      </c>
      <c r="AB407" s="83" t="s">
        <v>2615</v>
      </c>
      <c r="AC407" s="57" t="s">
        <v>299</v>
      </c>
      <c r="AD407" s="81" t="s">
        <v>1869</v>
      </c>
      <c r="AE407" s="60">
        <f>IF(W407=100%,2,0)</f>
        <v>2</v>
      </c>
      <c r="AF407" s="60">
        <f>IF(N407&lt;$AG$8,0,1)</f>
        <v>0</v>
      </c>
      <c r="AG407" s="61" t="str">
        <f t="shared" si="19"/>
        <v>CUMPLIDA</v>
      </c>
      <c r="AH407" s="61" t="str">
        <f t="shared" si="20"/>
        <v>CUMPLIDA</v>
      </c>
      <c r="AI407" s="78" t="s">
        <v>165</v>
      </c>
      <c r="AJ407" s="80"/>
      <c r="AK407" s="82">
        <v>42185</v>
      </c>
      <c r="AL407" s="83" t="s">
        <v>155</v>
      </c>
      <c r="AM407" s="58"/>
      <c r="AN407" s="58"/>
      <c r="AO407" s="85" t="s">
        <v>72</v>
      </c>
      <c r="AP407" s="67"/>
      <c r="AQ407" s="67"/>
      <c r="AR407" s="67"/>
      <c r="AS407" s="87" t="s">
        <v>89</v>
      </c>
      <c r="AT407" s="88" t="s">
        <v>132</v>
      </c>
      <c r="AU407" s="83" t="s">
        <v>142</v>
      </c>
      <c r="AV407" s="83" t="s">
        <v>143</v>
      </c>
      <c r="AW407" s="87" t="s">
        <v>2016</v>
      </c>
    </row>
    <row r="408" spans="1:49" s="96" customFormat="1" ht="100.9" hidden="1" customHeight="1" x14ac:dyDescent="0.25">
      <c r="A408" s="42">
        <v>887</v>
      </c>
      <c r="B408" s="42">
        <v>3</v>
      </c>
      <c r="C408" s="42"/>
      <c r="D408" s="43"/>
      <c r="E408" s="122" t="s">
        <v>2616</v>
      </c>
      <c r="F408" s="122" t="s">
        <v>2617</v>
      </c>
      <c r="G408" s="136"/>
      <c r="H408" s="46" t="s">
        <v>147</v>
      </c>
      <c r="I408" s="46" t="s">
        <v>148</v>
      </c>
      <c r="J408" s="46" t="s">
        <v>2618</v>
      </c>
      <c r="K408" s="47" t="s">
        <v>2619</v>
      </c>
      <c r="L408" s="48">
        <v>6</v>
      </c>
      <c r="M408" s="49">
        <v>41659</v>
      </c>
      <c r="N408" s="49">
        <v>42185</v>
      </c>
      <c r="O408" s="50" t="s">
        <v>2605</v>
      </c>
      <c r="P408" s="51" t="s">
        <v>2606</v>
      </c>
      <c r="Q408" s="48" t="s">
        <v>65</v>
      </c>
      <c r="R408" s="52" t="s">
        <v>2359</v>
      </c>
      <c r="S408" s="52" t="s">
        <v>82</v>
      </c>
      <c r="T408" s="51" t="s">
        <v>83</v>
      </c>
      <c r="U408" s="53" t="s">
        <v>84</v>
      </c>
      <c r="V408" s="221">
        <v>6</v>
      </c>
      <c r="W408" s="55">
        <f t="shared" si="21"/>
        <v>1</v>
      </c>
      <c r="X408" s="57"/>
      <c r="Y408" s="57"/>
      <c r="Z408" s="58"/>
      <c r="AA408" s="57"/>
      <c r="AB408" s="58"/>
      <c r="AC408" s="57"/>
      <c r="AD408" s="59" t="s">
        <v>1869</v>
      </c>
      <c r="AE408" s="60">
        <f>IF(W408=100%,2,0)</f>
        <v>2</v>
      </c>
      <c r="AF408" s="60">
        <f>IF(N408&lt;$AG$8,0,1)</f>
        <v>0</v>
      </c>
      <c r="AG408" s="61" t="str">
        <f t="shared" si="19"/>
        <v>CUMPLIDA</v>
      </c>
      <c r="AH408" s="61" t="str">
        <f t="shared" si="20"/>
        <v>CUMPLIDA</v>
      </c>
      <c r="AI408" s="53" t="s">
        <v>84</v>
      </c>
      <c r="AJ408" s="55" t="s">
        <v>69</v>
      </c>
      <c r="AK408" s="62">
        <v>42185</v>
      </c>
      <c r="AL408" s="63" t="s">
        <v>155</v>
      </c>
      <c r="AM408" s="64"/>
      <c r="AN408" s="64"/>
      <c r="AO408" s="66" t="s">
        <v>72</v>
      </c>
      <c r="AP408" s="67"/>
      <c r="AQ408" s="67"/>
      <c r="AR408" s="67"/>
      <c r="AS408" s="68" t="s">
        <v>73</v>
      </c>
      <c r="AT408" s="68"/>
      <c r="AU408" s="94"/>
      <c r="AV408" s="95"/>
      <c r="AW408" s="23" t="s">
        <v>2016</v>
      </c>
    </row>
    <row r="409" spans="1:49" s="96" customFormat="1" ht="384.75" customHeight="1" x14ac:dyDescent="0.25">
      <c r="A409" s="69">
        <v>888</v>
      </c>
      <c r="B409" s="69">
        <v>4</v>
      </c>
      <c r="C409" s="42"/>
      <c r="D409" s="43"/>
      <c r="E409" s="115" t="s">
        <v>2620</v>
      </c>
      <c r="F409" s="115" t="s">
        <v>2621</v>
      </c>
      <c r="G409" s="169"/>
      <c r="H409" s="72" t="s">
        <v>2622</v>
      </c>
      <c r="I409" s="72" t="s">
        <v>2623</v>
      </c>
      <c r="J409" s="72" t="s">
        <v>2624</v>
      </c>
      <c r="K409" s="73" t="s">
        <v>2625</v>
      </c>
      <c r="L409" s="74">
        <v>7</v>
      </c>
      <c r="M409" s="75">
        <v>41659</v>
      </c>
      <c r="N409" s="75">
        <v>42855</v>
      </c>
      <c r="O409" s="76" t="s">
        <v>2605</v>
      </c>
      <c r="P409" s="77" t="s">
        <v>2606</v>
      </c>
      <c r="Q409" s="74" t="s">
        <v>65</v>
      </c>
      <c r="R409" s="91" t="s">
        <v>2359</v>
      </c>
      <c r="S409" s="91" t="s">
        <v>82</v>
      </c>
      <c r="T409" s="77" t="s">
        <v>83</v>
      </c>
      <c r="U409" s="78" t="s">
        <v>84</v>
      </c>
      <c r="V409" s="170">
        <v>6</v>
      </c>
      <c r="W409" s="80">
        <f t="shared" si="21"/>
        <v>0.8571428571428571</v>
      </c>
      <c r="X409" s="57"/>
      <c r="Y409" s="57"/>
      <c r="Z409" s="58"/>
      <c r="AA409" s="57"/>
      <c r="AB409" s="58"/>
      <c r="AC409" s="57"/>
      <c r="AD409" s="81" t="s">
        <v>1869</v>
      </c>
      <c r="AE409" s="60">
        <f>IF(W409=100%,2,0)</f>
        <v>0</v>
      </c>
      <c r="AF409" s="60">
        <f>IF(N409&lt;$AG$8,0,1)</f>
        <v>1</v>
      </c>
      <c r="AG409" s="61" t="str">
        <f t="shared" si="19"/>
        <v>EN TERMINO</v>
      </c>
      <c r="AH409" s="61" t="str">
        <f t="shared" si="20"/>
        <v>EN TERMINO</v>
      </c>
      <c r="AI409" s="78" t="s">
        <v>84</v>
      </c>
      <c r="AJ409" s="80"/>
      <c r="AK409" s="82">
        <v>42185</v>
      </c>
      <c r="AL409" s="83" t="s">
        <v>155</v>
      </c>
      <c r="AM409" s="58"/>
      <c r="AN409" s="58"/>
      <c r="AO409" s="85" t="s">
        <v>72</v>
      </c>
      <c r="AP409" s="67"/>
      <c r="AQ409" s="67"/>
      <c r="AR409" s="67"/>
      <c r="AS409" s="87" t="s">
        <v>89</v>
      </c>
      <c r="AT409" s="88" t="s">
        <v>132</v>
      </c>
      <c r="AU409" s="83" t="s">
        <v>142</v>
      </c>
      <c r="AV409" s="83" t="s">
        <v>2626</v>
      </c>
      <c r="AW409" s="87" t="s">
        <v>2016</v>
      </c>
    </row>
    <row r="410" spans="1:49" s="96" customFormat="1" ht="224.25" hidden="1" customHeight="1" x14ac:dyDescent="0.25">
      <c r="A410" s="42">
        <v>889</v>
      </c>
      <c r="B410" s="42">
        <v>1</v>
      </c>
      <c r="C410" s="42"/>
      <c r="D410" s="43"/>
      <c r="E410" s="44" t="s">
        <v>2627</v>
      </c>
      <c r="F410" s="45" t="s">
        <v>2628</v>
      </c>
      <c r="G410" s="45" t="s">
        <v>2629</v>
      </c>
      <c r="H410" s="46" t="s">
        <v>2630</v>
      </c>
      <c r="I410" s="46" t="s">
        <v>2631</v>
      </c>
      <c r="J410" s="47" t="s">
        <v>2632</v>
      </c>
      <c r="K410" s="47" t="s">
        <v>2632</v>
      </c>
      <c r="L410" s="48">
        <v>5</v>
      </c>
      <c r="M410" s="49">
        <v>41821</v>
      </c>
      <c r="N410" s="49">
        <v>42124</v>
      </c>
      <c r="O410" s="50" t="s">
        <v>2633</v>
      </c>
      <c r="P410" s="51" t="s">
        <v>2634</v>
      </c>
      <c r="Q410" s="48" t="s">
        <v>65</v>
      </c>
      <c r="R410" s="52" t="s">
        <v>1579</v>
      </c>
      <c r="S410" s="48" t="s">
        <v>173</v>
      </c>
      <c r="T410" s="51" t="s">
        <v>83</v>
      </c>
      <c r="U410" s="53" t="s">
        <v>67</v>
      </c>
      <c r="V410" s="221">
        <v>5</v>
      </c>
      <c r="W410" s="55">
        <f t="shared" si="21"/>
        <v>1</v>
      </c>
      <c r="X410" s="57"/>
      <c r="Y410" s="57"/>
      <c r="Z410" s="58"/>
      <c r="AA410" s="57"/>
      <c r="AB410" s="58"/>
      <c r="AC410" s="57"/>
      <c r="AD410" s="59" t="s">
        <v>2635</v>
      </c>
      <c r="AE410" s="60">
        <f>IF(W410=100%,2,0)</f>
        <v>2</v>
      </c>
      <c r="AF410" s="60">
        <f>IF(N410&lt;$AG$8,0,1)</f>
        <v>0</v>
      </c>
      <c r="AG410" s="61" t="str">
        <f t="shared" si="19"/>
        <v>CUMPLIDA</v>
      </c>
      <c r="AH410" s="61" t="str">
        <f t="shared" si="20"/>
        <v>CUMPLIDA</v>
      </c>
      <c r="AI410" s="53" t="s">
        <v>67</v>
      </c>
      <c r="AJ410" s="55" t="s">
        <v>69</v>
      </c>
      <c r="AK410" s="62">
        <v>42185</v>
      </c>
      <c r="AL410" s="63" t="s">
        <v>155</v>
      </c>
      <c r="AM410" s="64"/>
      <c r="AN410" s="64"/>
      <c r="AO410" s="66" t="s">
        <v>72</v>
      </c>
      <c r="AP410" s="67"/>
      <c r="AQ410" s="67"/>
      <c r="AR410" s="67"/>
      <c r="AS410" s="68" t="s">
        <v>73</v>
      </c>
      <c r="AT410" s="68"/>
      <c r="AU410" s="94"/>
      <c r="AV410" s="95"/>
    </row>
    <row r="411" spans="1:49" s="96" customFormat="1" ht="409.6" customHeight="1" x14ac:dyDescent="0.25">
      <c r="A411" s="69">
        <v>890</v>
      </c>
      <c r="B411" s="69">
        <v>2</v>
      </c>
      <c r="C411" s="42"/>
      <c r="D411" s="43"/>
      <c r="E411" s="70" t="s">
        <v>2636</v>
      </c>
      <c r="F411" s="71" t="s">
        <v>2637</v>
      </c>
      <c r="G411" s="71" t="s">
        <v>2638</v>
      </c>
      <c r="H411" s="249" t="s">
        <v>2639</v>
      </c>
      <c r="I411" s="249" t="s">
        <v>2640</v>
      </c>
      <c r="J411" s="89" t="s">
        <v>2641</v>
      </c>
      <c r="K411" s="89" t="s">
        <v>2641</v>
      </c>
      <c r="L411" s="90">
        <v>9</v>
      </c>
      <c r="M411" s="75">
        <v>41821</v>
      </c>
      <c r="N411" s="75">
        <v>42916</v>
      </c>
      <c r="O411" s="76" t="s">
        <v>162</v>
      </c>
      <c r="P411" s="77" t="s">
        <v>163</v>
      </c>
      <c r="Q411" s="77" t="s">
        <v>152</v>
      </c>
      <c r="R411" s="77" t="s">
        <v>266</v>
      </c>
      <c r="S411" s="77" t="s">
        <v>379</v>
      </c>
      <c r="T411" s="91" t="s">
        <v>266</v>
      </c>
      <c r="U411" s="78" t="s">
        <v>84</v>
      </c>
      <c r="V411" s="232">
        <v>5</v>
      </c>
      <c r="W411" s="80">
        <f t="shared" si="21"/>
        <v>0.55555555555555558</v>
      </c>
      <c r="X411" s="57"/>
      <c r="Y411" s="57"/>
      <c r="Z411" s="58"/>
      <c r="AA411" s="57"/>
      <c r="AB411" s="58"/>
      <c r="AC411" s="57"/>
      <c r="AD411" s="81" t="s">
        <v>2635</v>
      </c>
      <c r="AE411" s="60">
        <f>IF(W411=100%,2,0)</f>
        <v>0</v>
      </c>
      <c r="AF411" s="60">
        <f>IF(N411&lt;$AG$8,0,1)</f>
        <v>1</v>
      </c>
      <c r="AG411" s="61" t="str">
        <f t="shared" si="19"/>
        <v>EN TERMINO</v>
      </c>
      <c r="AH411" s="61" t="str">
        <f t="shared" si="20"/>
        <v>EN TERMINO</v>
      </c>
      <c r="AI411" s="78" t="s">
        <v>84</v>
      </c>
      <c r="AJ411" s="80"/>
      <c r="AK411" s="82">
        <v>42369</v>
      </c>
      <c r="AL411" s="83" t="s">
        <v>596</v>
      </c>
      <c r="AM411" s="58"/>
      <c r="AN411" s="58"/>
      <c r="AO411" s="85" t="s">
        <v>72</v>
      </c>
      <c r="AP411" s="86" t="s">
        <v>2642</v>
      </c>
      <c r="AQ411" s="67" t="s">
        <v>102</v>
      </c>
      <c r="AR411" s="86" t="s">
        <v>88</v>
      </c>
      <c r="AS411" s="87" t="s">
        <v>89</v>
      </c>
      <c r="AT411" s="88" t="s">
        <v>90</v>
      </c>
      <c r="AU411" s="83" t="s">
        <v>177</v>
      </c>
      <c r="AV411" s="83" t="s">
        <v>324</v>
      </c>
      <c r="AW411" s="87" t="s">
        <v>74</v>
      </c>
    </row>
    <row r="412" spans="1:49" s="96" customFormat="1" ht="331.15" customHeight="1" x14ac:dyDescent="0.25">
      <c r="A412" s="69">
        <v>891</v>
      </c>
      <c r="B412" s="69">
        <v>3</v>
      </c>
      <c r="C412" s="42"/>
      <c r="D412" s="43"/>
      <c r="E412" s="70" t="s">
        <v>2643</v>
      </c>
      <c r="F412" s="71" t="s">
        <v>2644</v>
      </c>
      <c r="G412" s="71" t="s">
        <v>2645</v>
      </c>
      <c r="H412" s="72" t="s">
        <v>2646</v>
      </c>
      <c r="I412" s="72" t="s">
        <v>2647</v>
      </c>
      <c r="J412" s="73" t="s">
        <v>2648</v>
      </c>
      <c r="K412" s="73" t="s">
        <v>2648</v>
      </c>
      <c r="L412" s="74">
        <v>10</v>
      </c>
      <c r="M412" s="75">
        <v>41821</v>
      </c>
      <c r="N412" s="75">
        <v>42916</v>
      </c>
      <c r="O412" s="76" t="s">
        <v>162</v>
      </c>
      <c r="P412" s="77" t="s">
        <v>163</v>
      </c>
      <c r="Q412" s="77" t="s">
        <v>152</v>
      </c>
      <c r="R412" s="77" t="s">
        <v>116</v>
      </c>
      <c r="S412" s="134" t="s">
        <v>117</v>
      </c>
      <c r="T412" s="134" t="s">
        <v>116</v>
      </c>
      <c r="U412" s="78" t="s">
        <v>84</v>
      </c>
      <c r="V412" s="232">
        <v>5</v>
      </c>
      <c r="W412" s="80">
        <f t="shared" si="21"/>
        <v>0.5</v>
      </c>
      <c r="X412" s="175"/>
      <c r="Y412" s="175"/>
      <c r="Z412" s="58"/>
      <c r="AA412" s="175"/>
      <c r="AB412" s="58"/>
      <c r="AC412" s="175"/>
      <c r="AD412" s="81" t="s">
        <v>2635</v>
      </c>
      <c r="AE412" s="60">
        <f>IF(W412=100%,2,0)</f>
        <v>0</v>
      </c>
      <c r="AF412" s="60">
        <f>IF(N412&lt;$AG$8,0,1)</f>
        <v>1</v>
      </c>
      <c r="AG412" s="61" t="str">
        <f t="shared" si="19"/>
        <v>EN TERMINO</v>
      </c>
      <c r="AH412" s="61" t="str">
        <f t="shared" si="20"/>
        <v>EN TERMINO</v>
      </c>
      <c r="AI412" s="78" t="s">
        <v>84</v>
      </c>
      <c r="AJ412" s="80"/>
      <c r="AK412" s="82">
        <v>42369</v>
      </c>
      <c r="AL412" s="83" t="s">
        <v>596</v>
      </c>
      <c r="AM412" s="58"/>
      <c r="AN412" s="58"/>
      <c r="AO412" s="85" t="s">
        <v>72</v>
      </c>
      <c r="AP412" s="86" t="s">
        <v>2649</v>
      </c>
      <c r="AQ412" s="67" t="s">
        <v>102</v>
      </c>
      <c r="AR412" s="86" t="s">
        <v>88</v>
      </c>
      <c r="AS412" s="87" t="s">
        <v>89</v>
      </c>
      <c r="AT412" s="88" t="s">
        <v>132</v>
      </c>
      <c r="AU412" s="83" t="s">
        <v>177</v>
      </c>
      <c r="AV412" s="83" t="s">
        <v>2650</v>
      </c>
      <c r="AW412" s="87" t="s">
        <v>74</v>
      </c>
    </row>
    <row r="413" spans="1:49" s="96" customFormat="1" ht="348.75" customHeight="1" x14ac:dyDescent="0.25">
      <c r="A413" s="69">
        <v>892</v>
      </c>
      <c r="B413" s="69">
        <v>4</v>
      </c>
      <c r="C413" s="42"/>
      <c r="D413" s="43"/>
      <c r="E413" s="70" t="s">
        <v>2651</v>
      </c>
      <c r="F413" s="71" t="s">
        <v>2652</v>
      </c>
      <c r="G413" s="71" t="s">
        <v>2653</v>
      </c>
      <c r="H413" s="72" t="s">
        <v>2654</v>
      </c>
      <c r="I413" s="72" t="s">
        <v>2655</v>
      </c>
      <c r="J413" s="73" t="s">
        <v>2656</v>
      </c>
      <c r="K413" s="73" t="s">
        <v>2656</v>
      </c>
      <c r="L413" s="74">
        <v>7</v>
      </c>
      <c r="M413" s="75">
        <v>41821</v>
      </c>
      <c r="N413" s="75">
        <v>42916</v>
      </c>
      <c r="O413" s="76" t="s">
        <v>162</v>
      </c>
      <c r="P413" s="77" t="s">
        <v>163</v>
      </c>
      <c r="Q413" s="74" t="s">
        <v>152</v>
      </c>
      <c r="R413" s="134" t="s">
        <v>545</v>
      </c>
      <c r="S413" s="134" t="s">
        <v>2002</v>
      </c>
      <c r="T413" s="77" t="s">
        <v>83</v>
      </c>
      <c r="U413" s="78" t="s">
        <v>67</v>
      </c>
      <c r="V413" s="232">
        <v>5</v>
      </c>
      <c r="W413" s="80">
        <f t="shared" si="21"/>
        <v>0.7142857142857143</v>
      </c>
      <c r="X413" s="57"/>
      <c r="Y413" s="57"/>
      <c r="Z413" s="58"/>
      <c r="AA413" s="57"/>
      <c r="AB413" s="58"/>
      <c r="AC413" s="57"/>
      <c r="AD413" s="81" t="s">
        <v>2635</v>
      </c>
      <c r="AE413" s="60">
        <f>IF(W413=100%,2,0)</f>
        <v>0</v>
      </c>
      <c r="AF413" s="60">
        <f>IF(N413&lt;$AG$8,0,1)</f>
        <v>1</v>
      </c>
      <c r="AG413" s="61" t="str">
        <f t="shared" si="19"/>
        <v>EN TERMINO</v>
      </c>
      <c r="AH413" s="61" t="str">
        <f t="shared" si="20"/>
        <v>EN TERMINO</v>
      </c>
      <c r="AI413" s="78" t="s">
        <v>67</v>
      </c>
      <c r="AJ413" s="80"/>
      <c r="AK413" s="82">
        <v>42185</v>
      </c>
      <c r="AL413" s="83" t="s">
        <v>155</v>
      </c>
      <c r="AM413" s="58"/>
      <c r="AN413" s="58"/>
      <c r="AO413" s="85" t="s">
        <v>72</v>
      </c>
      <c r="AP413" s="86" t="s">
        <v>2657</v>
      </c>
      <c r="AQ413" s="67" t="s">
        <v>102</v>
      </c>
      <c r="AR413" s="86" t="s">
        <v>88</v>
      </c>
      <c r="AS413" s="87" t="s">
        <v>89</v>
      </c>
      <c r="AT413" s="88" t="s">
        <v>90</v>
      </c>
      <c r="AU413" s="83" t="s">
        <v>177</v>
      </c>
      <c r="AV413" s="83" t="s">
        <v>324</v>
      </c>
      <c r="AW413" s="87" t="s">
        <v>74</v>
      </c>
    </row>
    <row r="414" spans="1:49" s="96" customFormat="1" ht="381" customHeight="1" x14ac:dyDescent="0.25">
      <c r="A414" s="69">
        <v>893</v>
      </c>
      <c r="B414" s="69">
        <v>5</v>
      </c>
      <c r="C414" s="42"/>
      <c r="D414" s="43"/>
      <c r="E414" s="70" t="s">
        <v>2658</v>
      </c>
      <c r="F414" s="71" t="s">
        <v>2659</v>
      </c>
      <c r="G414" s="71" t="s">
        <v>2660</v>
      </c>
      <c r="H414" s="72" t="s">
        <v>2661</v>
      </c>
      <c r="I414" s="72" t="s">
        <v>2662</v>
      </c>
      <c r="J414" s="250" t="s">
        <v>2663</v>
      </c>
      <c r="K414" s="250" t="s">
        <v>2663</v>
      </c>
      <c r="L414" s="74">
        <v>8</v>
      </c>
      <c r="M414" s="75">
        <v>41821</v>
      </c>
      <c r="N414" s="75">
        <v>42916</v>
      </c>
      <c r="O414" s="76" t="s">
        <v>162</v>
      </c>
      <c r="P414" s="77" t="s">
        <v>163</v>
      </c>
      <c r="Q414" s="77" t="s">
        <v>152</v>
      </c>
      <c r="R414" s="77" t="s">
        <v>266</v>
      </c>
      <c r="S414" s="77" t="s">
        <v>379</v>
      </c>
      <c r="T414" s="91" t="s">
        <v>266</v>
      </c>
      <c r="U414" s="78" t="s">
        <v>67</v>
      </c>
      <c r="V414" s="170">
        <v>5</v>
      </c>
      <c r="W414" s="80">
        <f t="shared" si="21"/>
        <v>0.625</v>
      </c>
      <c r="X414" s="57"/>
      <c r="Y414" s="57"/>
      <c r="Z414" s="58"/>
      <c r="AA414" s="57"/>
      <c r="AB414" s="58"/>
      <c r="AC414" s="57"/>
      <c r="AD414" s="81" t="s">
        <v>2635</v>
      </c>
      <c r="AE414" s="60">
        <f>IF(W414=100%,2,0)</f>
        <v>0</v>
      </c>
      <c r="AF414" s="60">
        <f>IF(N414&lt;$AG$8,0,1)</f>
        <v>1</v>
      </c>
      <c r="AG414" s="61" t="str">
        <f t="shared" si="19"/>
        <v>EN TERMINO</v>
      </c>
      <c r="AH414" s="61" t="str">
        <f t="shared" si="20"/>
        <v>EN TERMINO</v>
      </c>
      <c r="AI414" s="78" t="s">
        <v>67</v>
      </c>
      <c r="AJ414" s="80"/>
      <c r="AK414" s="82">
        <v>42185</v>
      </c>
      <c r="AL414" s="83" t="s">
        <v>155</v>
      </c>
      <c r="AM414" s="58"/>
      <c r="AN414" s="58"/>
      <c r="AO414" s="85" t="s">
        <v>72</v>
      </c>
      <c r="AP414" s="86" t="s">
        <v>2664</v>
      </c>
      <c r="AQ414" s="67" t="s">
        <v>102</v>
      </c>
      <c r="AR414" s="86" t="s">
        <v>88</v>
      </c>
      <c r="AS414" s="87" t="s">
        <v>89</v>
      </c>
      <c r="AT414" s="88" t="s">
        <v>90</v>
      </c>
      <c r="AU414" s="83" t="s">
        <v>91</v>
      </c>
      <c r="AV414" s="83" t="s">
        <v>91</v>
      </c>
      <c r="AW414" s="87" t="s">
        <v>74</v>
      </c>
    </row>
    <row r="415" spans="1:49" s="96" customFormat="1" ht="187.15" hidden="1" customHeight="1" x14ac:dyDescent="0.25">
      <c r="A415" s="42">
        <v>894</v>
      </c>
      <c r="B415" s="42">
        <v>6</v>
      </c>
      <c r="C415" s="42"/>
      <c r="D415" s="43"/>
      <c r="E415" s="44" t="s">
        <v>2665</v>
      </c>
      <c r="F415" s="45" t="s">
        <v>2666</v>
      </c>
      <c r="G415" s="45" t="s">
        <v>2667</v>
      </c>
      <c r="H415" s="46" t="s">
        <v>2668</v>
      </c>
      <c r="I415" s="46" t="s">
        <v>2669</v>
      </c>
      <c r="J415" s="98" t="s">
        <v>2670</v>
      </c>
      <c r="K415" s="98" t="s">
        <v>2670</v>
      </c>
      <c r="L415" s="48">
        <v>5</v>
      </c>
      <c r="M415" s="49">
        <v>41791</v>
      </c>
      <c r="N415" s="49">
        <v>42094</v>
      </c>
      <c r="O415" s="50" t="s">
        <v>2671</v>
      </c>
      <c r="P415" s="51" t="s">
        <v>2672</v>
      </c>
      <c r="Q415" s="51" t="s">
        <v>1479</v>
      </c>
      <c r="R415" s="51" t="s">
        <v>2673</v>
      </c>
      <c r="S415" s="51" t="s">
        <v>2674</v>
      </c>
      <c r="T415" s="51" t="s">
        <v>83</v>
      </c>
      <c r="U415" s="53" t="s">
        <v>67</v>
      </c>
      <c r="V415" s="221">
        <v>5</v>
      </c>
      <c r="W415" s="55">
        <f t="shared" si="21"/>
        <v>1</v>
      </c>
      <c r="X415" s="57"/>
      <c r="Y415" s="57"/>
      <c r="Z415" s="58"/>
      <c r="AA415" s="57"/>
      <c r="AB415" s="58"/>
      <c r="AC415" s="57"/>
      <c r="AD415" s="59" t="s">
        <v>2635</v>
      </c>
      <c r="AE415" s="60">
        <f>IF(W415=100%,2,0)</f>
        <v>2</v>
      </c>
      <c r="AF415" s="60">
        <f>IF(N415&lt;$AG$8,0,1)</f>
        <v>0</v>
      </c>
      <c r="AG415" s="61" t="str">
        <f t="shared" si="19"/>
        <v>CUMPLIDA</v>
      </c>
      <c r="AH415" s="61" t="str">
        <f t="shared" si="20"/>
        <v>CUMPLIDA</v>
      </c>
      <c r="AI415" s="53" t="s">
        <v>67</v>
      </c>
      <c r="AJ415" s="55" t="s">
        <v>69</v>
      </c>
      <c r="AK415" s="62">
        <v>42185</v>
      </c>
      <c r="AL415" s="63" t="s">
        <v>155</v>
      </c>
      <c r="AM415" s="64"/>
      <c r="AN415" s="64"/>
      <c r="AO415" s="66" t="s">
        <v>72</v>
      </c>
      <c r="AP415" s="67"/>
      <c r="AQ415" s="67"/>
      <c r="AR415" s="67"/>
      <c r="AS415" s="68" t="s">
        <v>73</v>
      </c>
      <c r="AT415" s="68"/>
      <c r="AU415" s="94"/>
      <c r="AV415" s="95"/>
    </row>
    <row r="416" spans="1:49" s="96" customFormat="1" ht="388.9" hidden="1" customHeight="1" x14ac:dyDescent="0.25">
      <c r="A416" s="42">
        <v>895</v>
      </c>
      <c r="B416" s="42">
        <v>7</v>
      </c>
      <c r="C416" s="42"/>
      <c r="D416" s="43"/>
      <c r="E416" s="44" t="s">
        <v>2675</v>
      </c>
      <c r="F416" s="45" t="s">
        <v>2676</v>
      </c>
      <c r="G416" s="45" t="s">
        <v>2677</v>
      </c>
      <c r="H416" s="46" t="s">
        <v>2678</v>
      </c>
      <c r="I416" s="46" t="s">
        <v>2679</v>
      </c>
      <c r="J416" s="46" t="s">
        <v>2680</v>
      </c>
      <c r="K416" s="46" t="s">
        <v>2680</v>
      </c>
      <c r="L416" s="48">
        <v>4</v>
      </c>
      <c r="M416" s="49">
        <v>41820</v>
      </c>
      <c r="N416" s="49">
        <v>42185</v>
      </c>
      <c r="O416" s="50" t="s">
        <v>1860</v>
      </c>
      <c r="P416" s="51" t="s">
        <v>1860</v>
      </c>
      <c r="Q416" s="97" t="s">
        <v>1861</v>
      </c>
      <c r="R416" s="97" t="s">
        <v>1861</v>
      </c>
      <c r="S416" s="97" t="s">
        <v>1862</v>
      </c>
      <c r="T416" s="52" t="s">
        <v>1861</v>
      </c>
      <c r="U416" s="53" t="s">
        <v>67</v>
      </c>
      <c r="V416" s="221">
        <v>4</v>
      </c>
      <c r="W416" s="55">
        <f t="shared" si="21"/>
        <v>1</v>
      </c>
      <c r="X416" s="77"/>
      <c r="Y416" s="77"/>
      <c r="Z416" s="58"/>
      <c r="AA416" s="77"/>
      <c r="AB416" s="58"/>
      <c r="AC416" s="77"/>
      <c r="AD416" s="59" t="s">
        <v>2635</v>
      </c>
      <c r="AE416" s="60">
        <f>IF(W416=100%,2,0)</f>
        <v>2</v>
      </c>
      <c r="AF416" s="60">
        <f>IF(N416&lt;$AG$8,0,1)</f>
        <v>0</v>
      </c>
      <c r="AG416" s="61" t="str">
        <f t="shared" si="19"/>
        <v>CUMPLIDA</v>
      </c>
      <c r="AH416" s="61" t="str">
        <f t="shared" si="20"/>
        <v>CUMPLIDA</v>
      </c>
      <c r="AI416" s="53" t="s">
        <v>67</v>
      </c>
      <c r="AJ416" s="55" t="s">
        <v>109</v>
      </c>
      <c r="AK416" s="62">
        <v>42004</v>
      </c>
      <c r="AL416" s="63" t="s">
        <v>118</v>
      </c>
      <c r="AM416" s="64"/>
      <c r="AN416" s="64"/>
      <c r="AO416" s="66"/>
      <c r="AP416" s="67"/>
      <c r="AQ416" s="67"/>
      <c r="AR416" s="67"/>
      <c r="AS416" s="68" t="s">
        <v>73</v>
      </c>
      <c r="AT416" s="68"/>
      <c r="AU416" s="63"/>
      <c r="AV416" s="68"/>
    </row>
    <row r="417" spans="1:49" s="96" customFormat="1" ht="345.6" hidden="1" customHeight="1" x14ac:dyDescent="0.25">
      <c r="A417" s="42">
        <v>896</v>
      </c>
      <c r="B417" s="42">
        <v>8</v>
      </c>
      <c r="C417" s="42"/>
      <c r="D417" s="43"/>
      <c r="E417" s="44" t="s">
        <v>2681</v>
      </c>
      <c r="F417" s="45" t="s">
        <v>2682</v>
      </c>
      <c r="G417" s="45" t="s">
        <v>2683</v>
      </c>
      <c r="H417" s="122" t="s">
        <v>2684</v>
      </c>
      <c r="I417" s="66" t="s">
        <v>2685</v>
      </c>
      <c r="J417" s="159" t="s">
        <v>2686</v>
      </c>
      <c r="K417" s="159" t="s">
        <v>2687</v>
      </c>
      <c r="L417" s="63">
        <v>1</v>
      </c>
      <c r="M417" s="49">
        <v>41640</v>
      </c>
      <c r="N417" s="49">
        <v>42004</v>
      </c>
      <c r="O417" s="50" t="s">
        <v>2688</v>
      </c>
      <c r="P417" s="51" t="s">
        <v>2689</v>
      </c>
      <c r="Q417" s="48" t="s">
        <v>65</v>
      </c>
      <c r="R417" s="48" t="s">
        <v>2690</v>
      </c>
      <c r="S417" s="48" t="s">
        <v>2331</v>
      </c>
      <c r="T417" s="51" t="s">
        <v>83</v>
      </c>
      <c r="U417" s="53" t="s">
        <v>67</v>
      </c>
      <c r="V417" s="221">
        <v>1</v>
      </c>
      <c r="W417" s="55">
        <f t="shared" si="21"/>
        <v>1</v>
      </c>
      <c r="X417" s="77"/>
      <c r="Y417" s="77"/>
      <c r="Z417" s="58"/>
      <c r="AA417" s="77"/>
      <c r="AB417" s="58"/>
      <c r="AC417" s="77"/>
      <c r="AD417" s="59" t="s">
        <v>2635</v>
      </c>
      <c r="AE417" s="60">
        <f>IF(W417=100%,2,0)</f>
        <v>2</v>
      </c>
      <c r="AF417" s="60">
        <f>IF(N417&lt;$AG$8,0,1)</f>
        <v>0</v>
      </c>
      <c r="AG417" s="61" t="str">
        <f t="shared" si="19"/>
        <v>CUMPLIDA</v>
      </c>
      <c r="AH417" s="61" t="str">
        <f t="shared" si="20"/>
        <v>CUMPLIDA</v>
      </c>
      <c r="AI417" s="53" t="s">
        <v>67</v>
      </c>
      <c r="AJ417" s="55" t="s">
        <v>69</v>
      </c>
      <c r="AK417" s="62">
        <v>42185</v>
      </c>
      <c r="AL417" s="63" t="s">
        <v>155</v>
      </c>
      <c r="AM417" s="64"/>
      <c r="AN417" s="64"/>
      <c r="AO417" s="66" t="s">
        <v>72</v>
      </c>
      <c r="AP417" s="67"/>
      <c r="AQ417" s="67"/>
      <c r="AR417" s="67"/>
      <c r="AS417" s="68" t="s">
        <v>73</v>
      </c>
      <c r="AT417" s="68"/>
      <c r="AU417" s="63"/>
      <c r="AV417" s="68"/>
    </row>
    <row r="418" spans="1:49" s="96" customFormat="1" ht="366.75" hidden="1" customHeight="1" x14ac:dyDescent="0.25">
      <c r="A418" s="42">
        <v>897</v>
      </c>
      <c r="B418" s="42">
        <v>9</v>
      </c>
      <c r="C418" s="42"/>
      <c r="D418" s="43"/>
      <c r="E418" s="44" t="s">
        <v>2691</v>
      </c>
      <c r="F418" s="45" t="s">
        <v>2692</v>
      </c>
      <c r="G418" s="45" t="s">
        <v>2693</v>
      </c>
      <c r="H418" s="46" t="s">
        <v>2694</v>
      </c>
      <c r="I418" s="46" t="s">
        <v>2695</v>
      </c>
      <c r="J418" s="46" t="s">
        <v>2696</v>
      </c>
      <c r="K418" s="46" t="s">
        <v>2696</v>
      </c>
      <c r="L418" s="48">
        <v>10</v>
      </c>
      <c r="M418" s="49">
        <v>41791</v>
      </c>
      <c r="N418" s="49">
        <v>42185</v>
      </c>
      <c r="O418" s="50" t="s">
        <v>478</v>
      </c>
      <c r="P418" s="51" t="s">
        <v>479</v>
      </c>
      <c r="Q418" s="48" t="s">
        <v>65</v>
      </c>
      <c r="R418" s="52" t="s">
        <v>2359</v>
      </c>
      <c r="S418" s="52" t="s">
        <v>82</v>
      </c>
      <c r="T418" s="51" t="s">
        <v>83</v>
      </c>
      <c r="U418" s="53" t="s">
        <v>164</v>
      </c>
      <c r="V418" s="221">
        <v>10</v>
      </c>
      <c r="W418" s="55">
        <f t="shared" si="21"/>
        <v>1</v>
      </c>
      <c r="X418" s="57" t="s">
        <v>480</v>
      </c>
      <c r="Y418" s="57"/>
      <c r="Z418" s="83" t="s">
        <v>809</v>
      </c>
      <c r="AA418" s="57"/>
      <c r="AB418" s="83"/>
      <c r="AC418" s="57"/>
      <c r="AD418" s="59" t="s">
        <v>2635</v>
      </c>
      <c r="AE418" s="60">
        <f>IF(W418=100%,2,0)</f>
        <v>2</v>
      </c>
      <c r="AF418" s="60">
        <f>IF(N418&lt;$AG$8,0,1)</f>
        <v>0</v>
      </c>
      <c r="AG418" s="61" t="str">
        <f t="shared" si="19"/>
        <v>CUMPLIDA</v>
      </c>
      <c r="AH418" s="61" t="str">
        <f t="shared" si="20"/>
        <v>CUMPLIDA</v>
      </c>
      <c r="AI418" s="53" t="s">
        <v>165</v>
      </c>
      <c r="AJ418" s="55" t="s">
        <v>109</v>
      </c>
      <c r="AK418" s="62">
        <v>42185</v>
      </c>
      <c r="AL418" s="63" t="s">
        <v>155</v>
      </c>
      <c r="AM418" s="64"/>
      <c r="AN418" s="64"/>
      <c r="AO418" s="66"/>
      <c r="AP418" s="67"/>
      <c r="AQ418" s="67"/>
      <c r="AR418" s="67"/>
      <c r="AS418" s="68" t="s">
        <v>73</v>
      </c>
      <c r="AT418" s="68"/>
      <c r="AU418" s="63"/>
      <c r="AV418" s="68"/>
      <c r="AW418" s="23" t="s">
        <v>74</v>
      </c>
    </row>
    <row r="419" spans="1:49" s="96" customFormat="1" ht="153" customHeight="1" x14ac:dyDescent="0.25">
      <c r="A419" s="69">
        <v>898</v>
      </c>
      <c r="B419" s="69">
        <v>10</v>
      </c>
      <c r="C419" s="42"/>
      <c r="D419" s="43"/>
      <c r="E419" s="113" t="s">
        <v>2697</v>
      </c>
      <c r="F419" s="113" t="s">
        <v>2698</v>
      </c>
      <c r="G419" s="113" t="s">
        <v>2699</v>
      </c>
      <c r="H419" s="72" t="s">
        <v>2303</v>
      </c>
      <c r="I419" s="72" t="s">
        <v>2304</v>
      </c>
      <c r="J419" s="198" t="s">
        <v>2700</v>
      </c>
      <c r="K419" s="198" t="s">
        <v>2701</v>
      </c>
      <c r="L419" s="90">
        <v>5</v>
      </c>
      <c r="M419" s="75">
        <v>41820</v>
      </c>
      <c r="N419" s="75">
        <v>42766</v>
      </c>
      <c r="O419" s="76" t="s">
        <v>2306</v>
      </c>
      <c r="P419" s="77" t="s">
        <v>2307</v>
      </c>
      <c r="Q419" s="91" t="s">
        <v>65</v>
      </c>
      <c r="R419" s="91" t="s">
        <v>65</v>
      </c>
      <c r="S419" s="91" t="s">
        <v>99</v>
      </c>
      <c r="T419" s="91" t="s">
        <v>65</v>
      </c>
      <c r="U419" s="78" t="s">
        <v>67</v>
      </c>
      <c r="V419" s="170">
        <v>5</v>
      </c>
      <c r="W419" s="80">
        <f t="shared" si="21"/>
        <v>1</v>
      </c>
      <c r="X419" s="57"/>
      <c r="Y419" s="57"/>
      <c r="Z419" s="58"/>
      <c r="AA419" s="57"/>
      <c r="AB419" s="58"/>
      <c r="AC419" s="57"/>
      <c r="AD419" s="81" t="s">
        <v>2635</v>
      </c>
      <c r="AE419" s="60">
        <f>IF(W419=100%,2,0)</f>
        <v>2</v>
      </c>
      <c r="AF419" s="60">
        <f>IF(N419&lt;$AG$8,0,1)</f>
        <v>0</v>
      </c>
      <c r="AG419" s="61" t="str">
        <f t="shared" si="19"/>
        <v>CUMPLIDA</v>
      </c>
      <c r="AH419" s="61" t="str">
        <f t="shared" si="20"/>
        <v>CUMPLIDA</v>
      </c>
      <c r="AI419" s="78" t="s">
        <v>67</v>
      </c>
      <c r="AJ419" s="80"/>
      <c r="AK419" s="82">
        <v>42185</v>
      </c>
      <c r="AL419" s="83" t="s">
        <v>155</v>
      </c>
      <c r="AM419" s="58"/>
      <c r="AN419" s="58"/>
      <c r="AO419" s="85" t="s">
        <v>72</v>
      </c>
      <c r="AP419" s="67"/>
      <c r="AQ419" s="67"/>
      <c r="AR419" s="67"/>
      <c r="AS419" s="87" t="s">
        <v>89</v>
      </c>
      <c r="AT419" s="88" t="s">
        <v>132</v>
      </c>
      <c r="AU419" s="83" t="s">
        <v>142</v>
      </c>
      <c r="AV419" s="83" t="s">
        <v>1769</v>
      </c>
      <c r="AW419" s="87" t="s">
        <v>2016</v>
      </c>
    </row>
    <row r="420" spans="1:49" s="96" customFormat="1" ht="158.44999999999999" hidden="1" customHeight="1" x14ac:dyDescent="0.25">
      <c r="A420" s="42">
        <v>899</v>
      </c>
      <c r="B420" s="42">
        <v>11</v>
      </c>
      <c r="C420" s="42"/>
      <c r="D420" s="43"/>
      <c r="E420" s="45" t="s">
        <v>2702</v>
      </c>
      <c r="F420" s="105" t="s">
        <v>2703</v>
      </c>
      <c r="G420" s="105" t="s">
        <v>2704</v>
      </c>
      <c r="H420" s="44" t="s">
        <v>2705</v>
      </c>
      <c r="I420" s="44" t="s">
        <v>2706</v>
      </c>
      <c r="J420" s="109" t="s">
        <v>2707</v>
      </c>
      <c r="K420" s="109" t="s">
        <v>2707</v>
      </c>
      <c r="L420" s="68">
        <v>2</v>
      </c>
      <c r="M420" s="49">
        <v>41640</v>
      </c>
      <c r="N420" s="49">
        <v>42139</v>
      </c>
      <c r="O420" s="50" t="s">
        <v>2708</v>
      </c>
      <c r="P420" s="51" t="s">
        <v>2708</v>
      </c>
      <c r="Q420" s="97" t="s">
        <v>266</v>
      </c>
      <c r="R420" s="97" t="s">
        <v>266</v>
      </c>
      <c r="S420" s="97" t="s">
        <v>1796</v>
      </c>
      <c r="T420" s="52" t="s">
        <v>266</v>
      </c>
      <c r="U420" s="53" t="s">
        <v>67</v>
      </c>
      <c r="V420" s="221">
        <v>2</v>
      </c>
      <c r="W420" s="55">
        <f t="shared" si="21"/>
        <v>1</v>
      </c>
      <c r="X420" s="57"/>
      <c r="Y420" s="57"/>
      <c r="Z420" s="58"/>
      <c r="AA420" s="57"/>
      <c r="AB420" s="58"/>
      <c r="AC420" s="57"/>
      <c r="AD420" s="59" t="s">
        <v>2635</v>
      </c>
      <c r="AE420" s="60">
        <f>IF(W420=100%,2,0)</f>
        <v>2</v>
      </c>
      <c r="AF420" s="60">
        <f>IF(N420&lt;$AG$8,0,1)</f>
        <v>0</v>
      </c>
      <c r="AG420" s="61" t="str">
        <f t="shared" si="19"/>
        <v>CUMPLIDA</v>
      </c>
      <c r="AH420" s="61" t="str">
        <f t="shared" si="20"/>
        <v>CUMPLIDA</v>
      </c>
      <c r="AI420" s="53" t="s">
        <v>67</v>
      </c>
      <c r="AJ420" s="55" t="s">
        <v>69</v>
      </c>
      <c r="AK420" s="62">
        <v>42185</v>
      </c>
      <c r="AL420" s="63" t="s">
        <v>155</v>
      </c>
      <c r="AM420" s="64"/>
      <c r="AN420" s="64"/>
      <c r="AO420" s="66" t="s">
        <v>72</v>
      </c>
      <c r="AP420" s="67"/>
      <c r="AQ420" s="67"/>
      <c r="AR420" s="67"/>
      <c r="AS420" s="68" t="s">
        <v>73</v>
      </c>
      <c r="AT420" s="68"/>
      <c r="AU420" s="94"/>
      <c r="AV420" s="95"/>
    </row>
    <row r="421" spans="1:49" s="96" customFormat="1" ht="72" hidden="1" customHeight="1" x14ac:dyDescent="0.25">
      <c r="A421" s="42">
        <v>900</v>
      </c>
      <c r="B421" s="42">
        <v>12</v>
      </c>
      <c r="C421" s="42"/>
      <c r="D421" s="43"/>
      <c r="E421" s="105" t="s">
        <v>2709</v>
      </c>
      <c r="F421" s="45" t="s">
        <v>2710</v>
      </c>
      <c r="G421" s="45" t="s">
        <v>2711</v>
      </c>
      <c r="H421" s="46" t="s">
        <v>2712</v>
      </c>
      <c r="I421" s="46" t="s">
        <v>2713</v>
      </c>
      <c r="J421" s="47" t="s">
        <v>2714</v>
      </c>
      <c r="K421" s="47" t="s">
        <v>2715</v>
      </c>
      <c r="L421" s="48">
        <v>1</v>
      </c>
      <c r="M421" s="49">
        <v>41791</v>
      </c>
      <c r="N421" s="49">
        <v>42004</v>
      </c>
      <c r="O421" s="50" t="s">
        <v>378</v>
      </c>
      <c r="P421" s="51" t="s">
        <v>378</v>
      </c>
      <c r="Q421" s="97" t="s">
        <v>266</v>
      </c>
      <c r="R421" s="97" t="s">
        <v>266</v>
      </c>
      <c r="S421" s="97" t="s">
        <v>1796</v>
      </c>
      <c r="T421" s="52" t="s">
        <v>266</v>
      </c>
      <c r="U421" s="53" t="s">
        <v>67</v>
      </c>
      <c r="V421" s="221">
        <v>1</v>
      </c>
      <c r="W421" s="55">
        <f t="shared" si="21"/>
        <v>1</v>
      </c>
      <c r="X421" s="57"/>
      <c r="Y421" s="57"/>
      <c r="Z421" s="58"/>
      <c r="AA421" s="57"/>
      <c r="AB421" s="58"/>
      <c r="AC421" s="57"/>
      <c r="AD421" s="59" t="s">
        <v>2635</v>
      </c>
      <c r="AE421" s="60">
        <f>IF(W421=100%,2,0)</f>
        <v>2</v>
      </c>
      <c r="AF421" s="60">
        <f>IF(N421&lt;$AG$8,0,1)</f>
        <v>0</v>
      </c>
      <c r="AG421" s="61" t="str">
        <f t="shared" si="19"/>
        <v>CUMPLIDA</v>
      </c>
      <c r="AH421" s="61" t="str">
        <f t="shared" si="20"/>
        <v>CUMPLIDA</v>
      </c>
      <c r="AI421" s="53" t="s">
        <v>67</v>
      </c>
      <c r="AJ421" s="55" t="s">
        <v>109</v>
      </c>
      <c r="AK421" s="62">
        <v>42004</v>
      </c>
      <c r="AL421" s="63" t="s">
        <v>118</v>
      </c>
      <c r="AM421" s="64"/>
      <c r="AN421" s="64"/>
      <c r="AO421" s="66"/>
      <c r="AP421" s="67"/>
      <c r="AQ421" s="67"/>
      <c r="AR421" s="67"/>
      <c r="AS421" s="68" t="s">
        <v>73</v>
      </c>
      <c r="AT421" s="68"/>
      <c r="AU421" s="63"/>
      <c r="AV421" s="68"/>
    </row>
    <row r="422" spans="1:49" s="96" customFormat="1" ht="72" hidden="1" customHeight="1" x14ac:dyDescent="0.25">
      <c r="A422" s="42">
        <v>901</v>
      </c>
      <c r="B422" s="42">
        <v>13</v>
      </c>
      <c r="C422" s="42"/>
      <c r="D422" s="43"/>
      <c r="E422" s="105" t="s">
        <v>2716</v>
      </c>
      <c r="F422" s="45" t="s">
        <v>2717</v>
      </c>
      <c r="G422" s="45"/>
      <c r="H422" s="46" t="s">
        <v>2712</v>
      </c>
      <c r="I422" s="46" t="s">
        <v>2718</v>
      </c>
      <c r="J422" s="47" t="s">
        <v>2719</v>
      </c>
      <c r="K422" s="47" t="s">
        <v>2719</v>
      </c>
      <c r="L422" s="48">
        <v>4</v>
      </c>
      <c r="M422" s="49">
        <v>41791</v>
      </c>
      <c r="N422" s="49">
        <v>42004</v>
      </c>
      <c r="O422" s="50" t="s">
        <v>2720</v>
      </c>
      <c r="P422" s="51" t="s">
        <v>2721</v>
      </c>
      <c r="Q422" s="97" t="s">
        <v>266</v>
      </c>
      <c r="R422" s="97" t="s">
        <v>266</v>
      </c>
      <c r="S422" s="97" t="s">
        <v>1796</v>
      </c>
      <c r="T422" s="52" t="s">
        <v>266</v>
      </c>
      <c r="U422" s="53" t="s">
        <v>67</v>
      </c>
      <c r="V422" s="221">
        <v>4</v>
      </c>
      <c r="W422" s="55">
        <f t="shared" si="21"/>
        <v>1</v>
      </c>
      <c r="X422" s="57"/>
      <c r="Y422" s="57"/>
      <c r="Z422" s="58"/>
      <c r="AA422" s="57"/>
      <c r="AB422" s="58"/>
      <c r="AC422" s="57"/>
      <c r="AD422" s="59" t="s">
        <v>2635</v>
      </c>
      <c r="AE422" s="60">
        <f>IF(W422=100%,2,0)</f>
        <v>2</v>
      </c>
      <c r="AF422" s="60">
        <f>IF(N422&lt;$AG$8,0,1)</f>
        <v>0</v>
      </c>
      <c r="AG422" s="61" t="str">
        <f t="shared" si="19"/>
        <v>CUMPLIDA</v>
      </c>
      <c r="AH422" s="61" t="str">
        <f t="shared" si="20"/>
        <v>CUMPLIDA</v>
      </c>
      <c r="AI422" s="53" t="s">
        <v>67</v>
      </c>
      <c r="AJ422" s="55" t="s">
        <v>109</v>
      </c>
      <c r="AK422" s="62">
        <v>42004</v>
      </c>
      <c r="AL422" s="63" t="s">
        <v>118</v>
      </c>
      <c r="AM422" s="64"/>
      <c r="AN422" s="64"/>
      <c r="AO422" s="66"/>
      <c r="AP422" s="67"/>
      <c r="AQ422" s="67"/>
      <c r="AR422" s="67"/>
      <c r="AS422" s="68" t="s">
        <v>73</v>
      </c>
      <c r="AT422" s="68"/>
      <c r="AU422" s="63"/>
      <c r="AV422" s="68"/>
    </row>
    <row r="423" spans="1:49" s="96" customFormat="1" ht="219" customHeight="1" x14ac:dyDescent="0.25">
      <c r="A423" s="69">
        <v>902</v>
      </c>
      <c r="B423" s="69">
        <v>14</v>
      </c>
      <c r="C423" s="42"/>
      <c r="D423" s="43"/>
      <c r="E423" s="113" t="s">
        <v>2722</v>
      </c>
      <c r="F423" s="113" t="s">
        <v>2723</v>
      </c>
      <c r="G423" s="113"/>
      <c r="H423" s="72" t="s">
        <v>2724</v>
      </c>
      <c r="I423" s="72" t="s">
        <v>2725</v>
      </c>
      <c r="J423" s="73" t="s">
        <v>2726</v>
      </c>
      <c r="K423" s="251" t="s">
        <v>2727</v>
      </c>
      <c r="L423" s="74">
        <v>9</v>
      </c>
      <c r="M423" s="75">
        <v>41791</v>
      </c>
      <c r="N423" s="75">
        <v>42886</v>
      </c>
      <c r="O423" s="76" t="s">
        <v>2728</v>
      </c>
      <c r="P423" s="77" t="s">
        <v>2729</v>
      </c>
      <c r="Q423" s="74" t="s">
        <v>65</v>
      </c>
      <c r="R423" s="74" t="s">
        <v>2730</v>
      </c>
      <c r="S423" s="74" t="s">
        <v>173</v>
      </c>
      <c r="T423" s="77" t="s">
        <v>83</v>
      </c>
      <c r="U423" s="78" t="s">
        <v>67</v>
      </c>
      <c r="V423" s="170">
        <v>3</v>
      </c>
      <c r="W423" s="80">
        <f t="shared" si="21"/>
        <v>0.33333333333333331</v>
      </c>
      <c r="X423" s="57"/>
      <c r="Y423" s="57"/>
      <c r="Z423" s="58"/>
      <c r="AA423" s="57"/>
      <c r="AB423" s="58"/>
      <c r="AC423" s="57"/>
      <c r="AD423" s="81" t="s">
        <v>2635</v>
      </c>
      <c r="AE423" s="60">
        <f>IF(W423=100%,2,0)</f>
        <v>0</v>
      </c>
      <c r="AF423" s="60">
        <f>IF(N423&lt;$AG$8,0,1)</f>
        <v>1</v>
      </c>
      <c r="AG423" s="61" t="str">
        <f t="shared" si="19"/>
        <v>EN TERMINO</v>
      </c>
      <c r="AH423" s="61" t="str">
        <f t="shared" si="20"/>
        <v>EN TERMINO</v>
      </c>
      <c r="AI423" s="78" t="s">
        <v>67</v>
      </c>
      <c r="AJ423" s="80"/>
      <c r="AK423" s="82">
        <v>42185</v>
      </c>
      <c r="AL423" s="83" t="s">
        <v>155</v>
      </c>
      <c r="AM423" s="58"/>
      <c r="AN423" s="58"/>
      <c r="AO423" s="85" t="s">
        <v>72</v>
      </c>
      <c r="AP423" s="67"/>
      <c r="AQ423" s="67"/>
      <c r="AR423" s="67"/>
      <c r="AS423" s="87" t="s">
        <v>89</v>
      </c>
      <c r="AT423" s="88" t="s">
        <v>90</v>
      </c>
      <c r="AU423" s="83" t="s">
        <v>1737</v>
      </c>
      <c r="AV423" s="83" t="s">
        <v>2731</v>
      </c>
      <c r="AW423" s="87"/>
    </row>
    <row r="424" spans="1:49" s="96" customFormat="1" ht="311.25" customHeight="1" x14ac:dyDescent="0.25">
      <c r="A424" s="69">
        <v>903</v>
      </c>
      <c r="B424" s="69">
        <v>15</v>
      </c>
      <c r="C424" s="42"/>
      <c r="D424" s="43"/>
      <c r="E424" s="113" t="s">
        <v>2732</v>
      </c>
      <c r="F424" s="113" t="s">
        <v>2733</v>
      </c>
      <c r="G424" s="114" t="s">
        <v>2734</v>
      </c>
      <c r="H424" s="72" t="s">
        <v>2735</v>
      </c>
      <c r="I424" s="115" t="s">
        <v>2736</v>
      </c>
      <c r="J424" s="72" t="s">
        <v>2737</v>
      </c>
      <c r="K424" s="72" t="s">
        <v>2738</v>
      </c>
      <c r="L424" s="154">
        <v>4</v>
      </c>
      <c r="M424" s="75">
        <v>41820</v>
      </c>
      <c r="N424" s="75">
        <v>42825</v>
      </c>
      <c r="O424" s="76" t="s">
        <v>387</v>
      </c>
      <c r="P424" s="77" t="s">
        <v>387</v>
      </c>
      <c r="Q424" s="134" t="s">
        <v>116</v>
      </c>
      <c r="R424" s="134" t="s">
        <v>116</v>
      </c>
      <c r="S424" s="134" t="s">
        <v>117</v>
      </c>
      <c r="T424" s="134" t="s">
        <v>116</v>
      </c>
      <c r="U424" s="78" t="s">
        <v>67</v>
      </c>
      <c r="V424" s="170">
        <v>0</v>
      </c>
      <c r="W424" s="80">
        <f t="shared" si="21"/>
        <v>0</v>
      </c>
      <c r="X424" s="57"/>
      <c r="Y424" s="57"/>
      <c r="Z424" s="58"/>
      <c r="AA424" s="57"/>
      <c r="AB424" s="58"/>
      <c r="AC424" s="57"/>
      <c r="AD424" s="81" t="s">
        <v>2635</v>
      </c>
      <c r="AE424" s="60">
        <f>IF(W424=100%,2,0)</f>
        <v>0</v>
      </c>
      <c r="AF424" s="60">
        <f>IF(N424&lt;$AG$8,0,1)</f>
        <v>1</v>
      </c>
      <c r="AG424" s="61" t="str">
        <f t="shared" si="19"/>
        <v>EN TERMINO</v>
      </c>
      <c r="AH424" s="61" t="str">
        <f t="shared" si="20"/>
        <v>EN TERMINO</v>
      </c>
      <c r="AI424" s="78" t="s">
        <v>67</v>
      </c>
      <c r="AJ424" s="80"/>
      <c r="AK424" s="82">
        <v>42185</v>
      </c>
      <c r="AL424" s="83" t="s">
        <v>155</v>
      </c>
      <c r="AM424" s="58"/>
      <c r="AN424" s="58"/>
      <c r="AO424" s="85" t="s">
        <v>72</v>
      </c>
      <c r="AP424" s="67"/>
      <c r="AQ424" s="67"/>
      <c r="AR424" s="67"/>
      <c r="AS424" s="87" t="s">
        <v>89</v>
      </c>
      <c r="AT424" s="88" t="s">
        <v>132</v>
      </c>
      <c r="AU424" s="83" t="s">
        <v>103</v>
      </c>
      <c r="AV424" s="83" t="s">
        <v>2739</v>
      </c>
      <c r="AW424" s="87"/>
    </row>
    <row r="425" spans="1:49" s="96" customFormat="1" ht="159.75" customHeight="1" x14ac:dyDescent="0.25">
      <c r="A425" s="69">
        <v>904</v>
      </c>
      <c r="B425" s="69">
        <v>16</v>
      </c>
      <c r="C425" s="42"/>
      <c r="D425" s="43"/>
      <c r="E425" s="113" t="s">
        <v>2740</v>
      </c>
      <c r="F425" s="113" t="s">
        <v>2741</v>
      </c>
      <c r="G425" s="113" t="s">
        <v>2742</v>
      </c>
      <c r="H425" s="72" t="s">
        <v>385</v>
      </c>
      <c r="I425" s="115" t="s">
        <v>2743</v>
      </c>
      <c r="J425" s="72" t="s">
        <v>2744</v>
      </c>
      <c r="K425" s="72" t="s">
        <v>2745</v>
      </c>
      <c r="L425" s="156">
        <v>5</v>
      </c>
      <c r="M425" s="75">
        <v>41820</v>
      </c>
      <c r="N425" s="75">
        <v>42916</v>
      </c>
      <c r="O425" s="76" t="s">
        <v>2746</v>
      </c>
      <c r="P425" s="77" t="s">
        <v>2747</v>
      </c>
      <c r="Q425" s="134" t="s">
        <v>116</v>
      </c>
      <c r="R425" s="134" t="s">
        <v>116</v>
      </c>
      <c r="S425" s="134" t="s">
        <v>117</v>
      </c>
      <c r="T425" s="134" t="s">
        <v>116</v>
      </c>
      <c r="U425" s="78" t="s">
        <v>67</v>
      </c>
      <c r="V425" s="170">
        <v>0</v>
      </c>
      <c r="W425" s="80">
        <f t="shared" si="21"/>
        <v>0</v>
      </c>
      <c r="X425" s="57"/>
      <c r="Y425" s="57"/>
      <c r="Z425" s="58"/>
      <c r="AA425" s="57"/>
      <c r="AB425" s="58"/>
      <c r="AC425" s="57"/>
      <c r="AD425" s="81" t="s">
        <v>2635</v>
      </c>
      <c r="AE425" s="60">
        <f>IF(W425=100%,2,0)</f>
        <v>0</v>
      </c>
      <c r="AF425" s="60">
        <f>IF(N425&lt;$AG$8,0,1)</f>
        <v>1</v>
      </c>
      <c r="AG425" s="61" t="str">
        <f t="shared" si="19"/>
        <v>EN TERMINO</v>
      </c>
      <c r="AH425" s="61" t="str">
        <f t="shared" si="20"/>
        <v>EN TERMINO</v>
      </c>
      <c r="AI425" s="78" t="s">
        <v>67</v>
      </c>
      <c r="AJ425" s="80"/>
      <c r="AK425" s="82">
        <v>42185</v>
      </c>
      <c r="AL425" s="83" t="s">
        <v>155</v>
      </c>
      <c r="AM425" s="58"/>
      <c r="AN425" s="85" t="s">
        <v>2748</v>
      </c>
      <c r="AO425" s="85" t="s">
        <v>72</v>
      </c>
      <c r="AP425" s="67"/>
      <c r="AQ425" s="67"/>
      <c r="AR425" s="67"/>
      <c r="AS425" s="87" t="s">
        <v>89</v>
      </c>
      <c r="AT425" s="88" t="s">
        <v>132</v>
      </c>
      <c r="AU425" s="83" t="s">
        <v>103</v>
      </c>
      <c r="AV425" s="83" t="s">
        <v>2739</v>
      </c>
      <c r="AW425" s="87"/>
    </row>
    <row r="426" spans="1:49" s="96" customFormat="1" ht="259.14999999999998" hidden="1" customHeight="1" x14ac:dyDescent="0.25">
      <c r="A426" s="42">
        <v>905</v>
      </c>
      <c r="B426" s="42">
        <v>17</v>
      </c>
      <c r="C426" s="42"/>
      <c r="D426" s="43"/>
      <c r="E426" s="105" t="s">
        <v>2749</v>
      </c>
      <c r="F426" s="105" t="s">
        <v>2750</v>
      </c>
      <c r="G426" s="105" t="s">
        <v>2751</v>
      </c>
      <c r="H426" s="46" t="s">
        <v>2752</v>
      </c>
      <c r="I426" s="46" t="s">
        <v>2753</v>
      </c>
      <c r="J426" s="47" t="s">
        <v>2754</v>
      </c>
      <c r="K426" s="47" t="s">
        <v>2754</v>
      </c>
      <c r="L426" s="48">
        <v>5</v>
      </c>
      <c r="M426" s="49">
        <v>41640</v>
      </c>
      <c r="N426" s="49">
        <v>42185</v>
      </c>
      <c r="O426" s="50" t="s">
        <v>2755</v>
      </c>
      <c r="P426" s="51" t="s">
        <v>2756</v>
      </c>
      <c r="Q426" s="97" t="s">
        <v>1479</v>
      </c>
      <c r="R426" s="97" t="s">
        <v>2757</v>
      </c>
      <c r="S426" s="51" t="s">
        <v>2758</v>
      </c>
      <c r="T426" s="51" t="s">
        <v>83</v>
      </c>
      <c r="U426" s="53" t="s">
        <v>84</v>
      </c>
      <c r="V426" s="221">
        <v>5</v>
      </c>
      <c r="W426" s="55">
        <f t="shared" si="21"/>
        <v>1</v>
      </c>
      <c r="X426" s="57"/>
      <c r="Y426" s="57"/>
      <c r="Z426" s="58"/>
      <c r="AA426" s="57"/>
      <c r="AB426" s="58"/>
      <c r="AC426" s="57"/>
      <c r="AD426" s="59" t="s">
        <v>2635</v>
      </c>
      <c r="AE426" s="60">
        <f>IF(W426=100%,2,0)</f>
        <v>2</v>
      </c>
      <c r="AF426" s="60">
        <f>IF(N426&lt;$AG$8,0,1)</f>
        <v>0</v>
      </c>
      <c r="AG426" s="61" t="str">
        <f t="shared" si="19"/>
        <v>CUMPLIDA</v>
      </c>
      <c r="AH426" s="61" t="str">
        <f t="shared" si="20"/>
        <v>CUMPLIDA</v>
      </c>
      <c r="AI426" s="53" t="s">
        <v>84</v>
      </c>
      <c r="AJ426" s="55" t="s">
        <v>69</v>
      </c>
      <c r="AK426" s="62">
        <v>42185</v>
      </c>
      <c r="AL426" s="63" t="s">
        <v>155</v>
      </c>
      <c r="AM426" s="64"/>
      <c r="AN426" s="64"/>
      <c r="AO426" s="66" t="s">
        <v>72</v>
      </c>
      <c r="AP426" s="67"/>
      <c r="AQ426" s="67"/>
      <c r="AR426" s="67"/>
      <c r="AS426" s="68" t="s">
        <v>73</v>
      </c>
      <c r="AT426" s="68"/>
      <c r="AU426" s="94"/>
      <c r="AV426" s="95"/>
    </row>
    <row r="427" spans="1:49" s="96" customFormat="1" ht="72" hidden="1" customHeight="1" x14ac:dyDescent="0.25">
      <c r="A427" s="42">
        <v>906</v>
      </c>
      <c r="B427" s="42">
        <v>18</v>
      </c>
      <c r="C427" s="42"/>
      <c r="D427" s="43"/>
      <c r="E427" s="45" t="s">
        <v>2759</v>
      </c>
      <c r="F427" s="45" t="s">
        <v>2760</v>
      </c>
      <c r="G427" s="45" t="s">
        <v>2761</v>
      </c>
      <c r="H427" s="46" t="s">
        <v>2762</v>
      </c>
      <c r="I427" s="46" t="s">
        <v>2763</v>
      </c>
      <c r="J427" s="47" t="s">
        <v>2764</v>
      </c>
      <c r="K427" s="47" t="s">
        <v>2764</v>
      </c>
      <c r="L427" s="116">
        <v>2</v>
      </c>
      <c r="M427" s="49">
        <v>41821</v>
      </c>
      <c r="N427" s="49">
        <v>42185</v>
      </c>
      <c r="O427" s="50" t="s">
        <v>65</v>
      </c>
      <c r="P427" s="51" t="s">
        <v>65</v>
      </c>
      <c r="Q427" s="97" t="s">
        <v>65</v>
      </c>
      <c r="R427" s="97" t="s">
        <v>65</v>
      </c>
      <c r="S427" s="97" t="s">
        <v>99</v>
      </c>
      <c r="T427" s="52" t="s">
        <v>65</v>
      </c>
      <c r="U427" s="53" t="s">
        <v>67</v>
      </c>
      <c r="V427" s="221">
        <v>2</v>
      </c>
      <c r="W427" s="55">
        <f t="shared" si="21"/>
        <v>1</v>
      </c>
      <c r="X427" s="57"/>
      <c r="Y427" s="57"/>
      <c r="Z427" s="58"/>
      <c r="AA427" s="57"/>
      <c r="AB427" s="58"/>
      <c r="AC427" s="57"/>
      <c r="AD427" s="59" t="s">
        <v>2635</v>
      </c>
      <c r="AE427" s="60">
        <f>IF(W427=100%,2,0)</f>
        <v>2</v>
      </c>
      <c r="AF427" s="60">
        <f>IF(N427&lt;$AG$8,0,1)</f>
        <v>0</v>
      </c>
      <c r="AG427" s="61" t="str">
        <f t="shared" si="19"/>
        <v>CUMPLIDA</v>
      </c>
      <c r="AH427" s="61" t="str">
        <f t="shared" si="20"/>
        <v>CUMPLIDA</v>
      </c>
      <c r="AI427" s="53" t="s">
        <v>67</v>
      </c>
      <c r="AJ427" s="55" t="s">
        <v>69</v>
      </c>
      <c r="AK427" s="62">
        <v>42185</v>
      </c>
      <c r="AL427" s="63" t="s">
        <v>155</v>
      </c>
      <c r="AM427" s="64"/>
      <c r="AN427" s="64"/>
      <c r="AO427" s="66" t="s">
        <v>72</v>
      </c>
      <c r="AP427" s="67"/>
      <c r="AQ427" s="67"/>
      <c r="AR427" s="67"/>
      <c r="AS427" s="68" t="s">
        <v>73</v>
      </c>
      <c r="AT427" s="68"/>
      <c r="AU427" s="63"/>
      <c r="AV427" s="68"/>
    </row>
    <row r="428" spans="1:49" s="96" customFormat="1" ht="315.75" customHeight="1" x14ac:dyDescent="0.25">
      <c r="A428" s="69">
        <v>907</v>
      </c>
      <c r="B428" s="69">
        <v>19</v>
      </c>
      <c r="C428" s="42"/>
      <c r="D428" s="43"/>
      <c r="E428" s="71" t="s">
        <v>2765</v>
      </c>
      <c r="F428" s="71" t="s">
        <v>2766</v>
      </c>
      <c r="G428" s="71"/>
      <c r="H428" s="72" t="s">
        <v>2767</v>
      </c>
      <c r="I428" s="72" t="s">
        <v>2768</v>
      </c>
      <c r="J428" s="73" t="s">
        <v>2769</v>
      </c>
      <c r="K428" s="72" t="s">
        <v>2770</v>
      </c>
      <c r="L428" s="156">
        <v>7</v>
      </c>
      <c r="M428" s="75">
        <v>41640</v>
      </c>
      <c r="N428" s="75">
        <v>42916</v>
      </c>
      <c r="O428" s="76" t="s">
        <v>2755</v>
      </c>
      <c r="P428" s="77" t="s">
        <v>2756</v>
      </c>
      <c r="Q428" s="134" t="s">
        <v>1479</v>
      </c>
      <c r="R428" s="134" t="s">
        <v>2757</v>
      </c>
      <c r="S428" s="77" t="s">
        <v>2771</v>
      </c>
      <c r="T428" s="77" t="s">
        <v>83</v>
      </c>
      <c r="U428" s="78" t="s">
        <v>67</v>
      </c>
      <c r="V428" s="232">
        <v>4</v>
      </c>
      <c r="W428" s="80">
        <f t="shared" si="21"/>
        <v>0.5714285714285714</v>
      </c>
      <c r="X428" s="57"/>
      <c r="Y428" s="57"/>
      <c r="Z428" s="58"/>
      <c r="AA428" s="57"/>
      <c r="AB428" s="58"/>
      <c r="AC428" s="57"/>
      <c r="AD428" s="81" t="s">
        <v>2635</v>
      </c>
      <c r="AE428" s="60">
        <f>IF(W428=100%,2,0)</f>
        <v>0</v>
      </c>
      <c r="AF428" s="60">
        <f>IF(N428&lt;$AG$8,0,1)</f>
        <v>1</v>
      </c>
      <c r="AG428" s="61" t="str">
        <f t="shared" si="19"/>
        <v>EN TERMINO</v>
      </c>
      <c r="AH428" s="61" t="str">
        <f t="shared" si="20"/>
        <v>EN TERMINO</v>
      </c>
      <c r="AI428" s="78" t="s">
        <v>67</v>
      </c>
      <c r="AJ428" s="80"/>
      <c r="AK428" s="82">
        <v>42185</v>
      </c>
      <c r="AL428" s="83" t="s">
        <v>155</v>
      </c>
      <c r="AM428" s="58"/>
      <c r="AN428" s="85"/>
      <c r="AO428" s="85" t="s">
        <v>72</v>
      </c>
      <c r="AP428" s="67"/>
      <c r="AQ428" s="67"/>
      <c r="AR428" s="67"/>
      <c r="AS428" s="87" t="s">
        <v>89</v>
      </c>
      <c r="AT428" s="88" t="s">
        <v>132</v>
      </c>
      <c r="AU428" s="83" t="s">
        <v>142</v>
      </c>
      <c r="AV428" s="83" t="s">
        <v>2509</v>
      </c>
      <c r="AW428" s="87"/>
    </row>
    <row r="429" spans="1:49" s="96" customFormat="1" ht="409.6" hidden="1" customHeight="1" x14ac:dyDescent="0.25">
      <c r="A429" s="42">
        <v>908</v>
      </c>
      <c r="B429" s="42">
        <v>20</v>
      </c>
      <c r="C429" s="42"/>
      <c r="D429" s="43"/>
      <c r="E429" s="179" t="s">
        <v>2772</v>
      </c>
      <c r="F429" s="45" t="s">
        <v>2773</v>
      </c>
      <c r="G429" s="45" t="s">
        <v>2774</v>
      </c>
      <c r="H429" s="122" t="s">
        <v>2775</v>
      </c>
      <c r="I429" s="252" t="s">
        <v>2776</v>
      </c>
      <c r="J429" s="123" t="s">
        <v>2777</v>
      </c>
      <c r="K429" s="123" t="s">
        <v>2777</v>
      </c>
      <c r="L429" s="124">
        <v>5</v>
      </c>
      <c r="M429" s="49">
        <v>41791</v>
      </c>
      <c r="N429" s="49">
        <v>42004</v>
      </c>
      <c r="O429" s="50" t="s">
        <v>2778</v>
      </c>
      <c r="P429" s="51" t="s">
        <v>2778</v>
      </c>
      <c r="Q429" s="51" t="s">
        <v>116</v>
      </c>
      <c r="R429" s="51" t="s">
        <v>2779</v>
      </c>
      <c r="S429" s="51" t="s">
        <v>2780</v>
      </c>
      <c r="T429" s="51" t="s">
        <v>83</v>
      </c>
      <c r="U429" s="53" t="s">
        <v>122</v>
      </c>
      <c r="V429" s="221">
        <v>5</v>
      </c>
      <c r="W429" s="55">
        <f t="shared" si="21"/>
        <v>1</v>
      </c>
      <c r="X429" s="57"/>
      <c r="Y429" s="57"/>
      <c r="Z429" s="58"/>
      <c r="AA429" s="57"/>
      <c r="AB429" s="58"/>
      <c r="AC429" s="57"/>
      <c r="AD429" s="59" t="s">
        <v>2635</v>
      </c>
      <c r="AE429" s="60">
        <f>IF(W429=100%,2,0)</f>
        <v>2</v>
      </c>
      <c r="AF429" s="60">
        <f>IF(N429&lt;$AG$8,0,1)</f>
        <v>0</v>
      </c>
      <c r="AG429" s="61" t="str">
        <f t="shared" si="19"/>
        <v>CUMPLIDA</v>
      </c>
      <c r="AH429" s="61" t="str">
        <f t="shared" si="20"/>
        <v>CUMPLIDA</v>
      </c>
      <c r="AI429" s="51" t="s">
        <v>123</v>
      </c>
      <c r="AJ429" s="55" t="s">
        <v>109</v>
      </c>
      <c r="AK429" s="62">
        <v>42004</v>
      </c>
      <c r="AL429" s="63" t="s">
        <v>118</v>
      </c>
      <c r="AM429" s="64"/>
      <c r="AN429" s="64"/>
      <c r="AO429" s="66"/>
      <c r="AP429" s="67"/>
      <c r="AQ429" s="67"/>
      <c r="AR429" s="67"/>
      <c r="AS429" s="68" t="s">
        <v>73</v>
      </c>
      <c r="AT429" s="68"/>
      <c r="AU429" s="94"/>
      <c r="AV429" s="95"/>
    </row>
    <row r="430" spans="1:49" s="96" customFormat="1" ht="72" hidden="1" customHeight="1" x14ac:dyDescent="0.25">
      <c r="A430" s="42">
        <v>909</v>
      </c>
      <c r="B430" s="42">
        <v>21</v>
      </c>
      <c r="C430" s="42"/>
      <c r="D430" s="43"/>
      <c r="E430" s="179" t="s">
        <v>2781</v>
      </c>
      <c r="F430" s="45" t="s">
        <v>2782</v>
      </c>
      <c r="G430" s="45" t="s">
        <v>2783</v>
      </c>
      <c r="H430" s="46" t="s">
        <v>2784</v>
      </c>
      <c r="I430" s="46"/>
      <c r="J430" s="47" t="s">
        <v>2785</v>
      </c>
      <c r="K430" s="47" t="s">
        <v>2785</v>
      </c>
      <c r="L430" s="48">
        <v>1</v>
      </c>
      <c r="M430" s="49">
        <v>41640</v>
      </c>
      <c r="N430" s="49">
        <v>42004</v>
      </c>
      <c r="O430" s="50" t="s">
        <v>2786</v>
      </c>
      <c r="P430" s="51" t="s">
        <v>2786</v>
      </c>
      <c r="Q430" s="51" t="s">
        <v>65</v>
      </c>
      <c r="R430" s="51" t="s">
        <v>256</v>
      </c>
      <c r="S430" s="51" t="s">
        <v>257</v>
      </c>
      <c r="T430" s="51" t="s">
        <v>83</v>
      </c>
      <c r="U430" s="53" t="s">
        <v>67</v>
      </c>
      <c r="V430" s="221">
        <v>1</v>
      </c>
      <c r="W430" s="55">
        <f t="shared" si="21"/>
        <v>1</v>
      </c>
      <c r="X430" s="57"/>
      <c r="Y430" s="57"/>
      <c r="Z430" s="58"/>
      <c r="AA430" s="57"/>
      <c r="AB430" s="58"/>
      <c r="AC430" s="57"/>
      <c r="AD430" s="59" t="s">
        <v>2635</v>
      </c>
      <c r="AE430" s="60">
        <f>IF(W430=100%,2,0)</f>
        <v>2</v>
      </c>
      <c r="AF430" s="60">
        <f>IF(N430&lt;$AG$8,0,1)</f>
        <v>0</v>
      </c>
      <c r="AG430" s="61" t="str">
        <f t="shared" si="19"/>
        <v>CUMPLIDA</v>
      </c>
      <c r="AH430" s="61" t="str">
        <f t="shared" si="20"/>
        <v>CUMPLIDA</v>
      </c>
      <c r="AI430" s="53" t="s">
        <v>67</v>
      </c>
      <c r="AJ430" s="55" t="s">
        <v>109</v>
      </c>
      <c r="AK430" s="62">
        <v>42004</v>
      </c>
      <c r="AL430" s="64"/>
      <c r="AM430" s="64"/>
      <c r="AN430" s="64"/>
      <c r="AO430" s="66"/>
      <c r="AP430" s="67"/>
      <c r="AQ430" s="67"/>
      <c r="AR430" s="67"/>
      <c r="AS430" s="68" t="s">
        <v>73</v>
      </c>
      <c r="AT430" s="68"/>
      <c r="AU430" s="63"/>
      <c r="AV430" s="68"/>
    </row>
    <row r="431" spans="1:49" s="96" customFormat="1" ht="172.9" hidden="1" customHeight="1" x14ac:dyDescent="0.25">
      <c r="A431" s="42">
        <v>910</v>
      </c>
      <c r="B431" s="42">
        <v>22</v>
      </c>
      <c r="C431" s="42"/>
      <c r="D431" s="43"/>
      <c r="E431" s="123" t="s">
        <v>2787</v>
      </c>
      <c r="F431" s="123" t="s">
        <v>2788</v>
      </c>
      <c r="G431" s="45" t="s">
        <v>2789</v>
      </c>
      <c r="H431" s="45" t="s">
        <v>2790</v>
      </c>
      <c r="I431" s="45"/>
      <c r="J431" s="106" t="s">
        <v>2791</v>
      </c>
      <c r="K431" s="106" t="s">
        <v>2791</v>
      </c>
      <c r="L431" s="63">
        <v>1</v>
      </c>
      <c r="M431" s="49">
        <v>41640</v>
      </c>
      <c r="N431" s="49">
        <v>42004</v>
      </c>
      <c r="O431" s="50" t="s">
        <v>2786</v>
      </c>
      <c r="P431" s="51" t="s">
        <v>2786</v>
      </c>
      <c r="Q431" s="51" t="s">
        <v>65</v>
      </c>
      <c r="R431" s="51" t="s">
        <v>256</v>
      </c>
      <c r="S431" s="51" t="s">
        <v>257</v>
      </c>
      <c r="T431" s="51" t="s">
        <v>83</v>
      </c>
      <c r="U431" s="53" t="s">
        <v>67</v>
      </c>
      <c r="V431" s="221">
        <v>1</v>
      </c>
      <c r="W431" s="55">
        <f t="shared" si="21"/>
        <v>1</v>
      </c>
      <c r="X431" s="57"/>
      <c r="Y431" s="57"/>
      <c r="Z431" s="58"/>
      <c r="AA431" s="57"/>
      <c r="AB431" s="58"/>
      <c r="AC431" s="57"/>
      <c r="AD431" s="59" t="s">
        <v>2635</v>
      </c>
      <c r="AE431" s="60">
        <f>IF(W431=100%,2,0)</f>
        <v>2</v>
      </c>
      <c r="AF431" s="60">
        <f>IF(N431&lt;$AG$8,0,1)</f>
        <v>0</v>
      </c>
      <c r="AG431" s="61" t="str">
        <f t="shared" si="19"/>
        <v>CUMPLIDA</v>
      </c>
      <c r="AH431" s="61" t="str">
        <f t="shared" si="20"/>
        <v>CUMPLIDA</v>
      </c>
      <c r="AI431" s="53" t="s">
        <v>67</v>
      </c>
      <c r="AJ431" s="55" t="s">
        <v>109</v>
      </c>
      <c r="AK431" s="62">
        <v>42004</v>
      </c>
      <c r="AL431" s="64"/>
      <c r="AM431" s="64"/>
      <c r="AN431" s="64"/>
      <c r="AO431" s="66"/>
      <c r="AP431" s="67"/>
      <c r="AQ431" s="67"/>
      <c r="AR431" s="67"/>
      <c r="AS431" s="68" t="s">
        <v>73</v>
      </c>
      <c r="AT431" s="68"/>
      <c r="AU431" s="63"/>
      <c r="AV431" s="68"/>
    </row>
    <row r="432" spans="1:49" s="23" customFormat="1" ht="210.75" customHeight="1" x14ac:dyDescent="0.25">
      <c r="A432" s="69">
        <v>911</v>
      </c>
      <c r="B432" s="69">
        <v>23</v>
      </c>
      <c r="C432" s="42"/>
      <c r="D432" s="43"/>
      <c r="E432" s="131" t="s">
        <v>2792</v>
      </c>
      <c r="F432" s="131" t="s">
        <v>2793</v>
      </c>
      <c r="G432" s="131" t="s">
        <v>2794</v>
      </c>
      <c r="H432" s="218" t="s">
        <v>1763</v>
      </c>
      <c r="I432" s="218" t="s">
        <v>1764</v>
      </c>
      <c r="J432" s="132" t="s">
        <v>2795</v>
      </c>
      <c r="K432" s="132" t="s">
        <v>2795</v>
      </c>
      <c r="L432" s="219">
        <v>10</v>
      </c>
      <c r="M432" s="75">
        <v>41640</v>
      </c>
      <c r="N432" s="75">
        <v>42825</v>
      </c>
      <c r="O432" s="76" t="s">
        <v>1766</v>
      </c>
      <c r="P432" s="77" t="s">
        <v>1767</v>
      </c>
      <c r="Q432" s="77" t="s">
        <v>65</v>
      </c>
      <c r="R432" s="77" t="s">
        <v>256</v>
      </c>
      <c r="S432" s="77" t="s">
        <v>257</v>
      </c>
      <c r="T432" s="77" t="s">
        <v>83</v>
      </c>
      <c r="U432" s="78" t="s">
        <v>67</v>
      </c>
      <c r="V432" s="170">
        <v>8</v>
      </c>
      <c r="W432" s="80">
        <f t="shared" si="21"/>
        <v>0.8</v>
      </c>
      <c r="X432" s="57"/>
      <c r="Y432" s="57"/>
      <c r="Z432" s="58"/>
      <c r="AA432" s="57"/>
      <c r="AB432" s="58"/>
      <c r="AC432" s="57"/>
      <c r="AD432" s="81" t="s">
        <v>2635</v>
      </c>
      <c r="AE432" s="60">
        <f>IF(W432=100%,2,0)</f>
        <v>0</v>
      </c>
      <c r="AF432" s="60">
        <f>IF(N432&lt;$AG$8,0,1)</f>
        <v>1</v>
      </c>
      <c r="AG432" s="61" t="str">
        <f t="shared" si="19"/>
        <v>EN TERMINO</v>
      </c>
      <c r="AH432" s="61" t="str">
        <f t="shared" si="20"/>
        <v>EN TERMINO</v>
      </c>
      <c r="AI432" s="78" t="s">
        <v>67</v>
      </c>
      <c r="AJ432" s="80"/>
      <c r="AK432" s="82">
        <v>42004</v>
      </c>
      <c r="AL432" s="83" t="s">
        <v>118</v>
      </c>
      <c r="AM432" s="58"/>
      <c r="AN432" s="85" t="s">
        <v>2796</v>
      </c>
      <c r="AO432" s="85" t="s">
        <v>72</v>
      </c>
      <c r="AP432" s="67"/>
      <c r="AQ432" s="67"/>
      <c r="AR432" s="67"/>
      <c r="AS432" s="87" t="s">
        <v>89</v>
      </c>
      <c r="AT432" s="88" t="s">
        <v>90</v>
      </c>
      <c r="AU432" s="83" t="s">
        <v>103</v>
      </c>
      <c r="AV432" s="83" t="s">
        <v>234</v>
      </c>
      <c r="AW432" s="87"/>
    </row>
    <row r="433" spans="1:49" s="23" customFormat="1" ht="175.5" hidden="1" customHeight="1" x14ac:dyDescent="0.25">
      <c r="A433" s="42">
        <v>912</v>
      </c>
      <c r="B433" s="42">
        <v>24</v>
      </c>
      <c r="C433" s="42"/>
      <c r="D433" s="43"/>
      <c r="E433" s="135" t="s">
        <v>2797</v>
      </c>
      <c r="F433" s="135" t="s">
        <v>2798</v>
      </c>
      <c r="G433" s="135" t="s">
        <v>2799</v>
      </c>
      <c r="H433" s="45" t="s">
        <v>2800</v>
      </c>
      <c r="I433" s="45" t="s">
        <v>2801</v>
      </c>
      <c r="J433" s="106" t="s">
        <v>2802</v>
      </c>
      <c r="K433" s="106" t="s">
        <v>2803</v>
      </c>
      <c r="L433" s="63">
        <v>3</v>
      </c>
      <c r="M433" s="49">
        <v>41640</v>
      </c>
      <c r="N433" s="49">
        <v>42551</v>
      </c>
      <c r="O433" s="50" t="s">
        <v>2786</v>
      </c>
      <c r="P433" s="253" t="s">
        <v>2786</v>
      </c>
      <c r="Q433" s="51" t="s">
        <v>65</v>
      </c>
      <c r="R433" s="51" t="s">
        <v>256</v>
      </c>
      <c r="S433" s="51" t="s">
        <v>257</v>
      </c>
      <c r="T433" s="51" t="s">
        <v>83</v>
      </c>
      <c r="U433" s="53" t="s">
        <v>67</v>
      </c>
      <c r="V433" s="221">
        <v>3</v>
      </c>
      <c r="W433" s="55">
        <f t="shared" si="21"/>
        <v>1</v>
      </c>
      <c r="X433" s="57"/>
      <c r="Y433" s="57"/>
      <c r="Z433" s="58"/>
      <c r="AA433" s="57"/>
      <c r="AB433" s="58"/>
      <c r="AC433" s="57"/>
      <c r="AD433" s="59" t="s">
        <v>2635</v>
      </c>
      <c r="AE433" s="60">
        <f>IF(W433=100%,2,0)</f>
        <v>2</v>
      </c>
      <c r="AF433" s="60">
        <f>IF(N433&lt;$AG$8,0,1)</f>
        <v>0</v>
      </c>
      <c r="AG433" s="61" t="str">
        <f t="shared" si="19"/>
        <v>CUMPLIDA</v>
      </c>
      <c r="AH433" s="61" t="str">
        <f t="shared" si="20"/>
        <v>CUMPLIDA</v>
      </c>
      <c r="AI433" s="53" t="s">
        <v>67</v>
      </c>
      <c r="AJ433" s="55" t="s">
        <v>69</v>
      </c>
      <c r="AK433" s="62">
        <v>42185</v>
      </c>
      <c r="AL433" s="63" t="s">
        <v>155</v>
      </c>
      <c r="AM433" s="64"/>
      <c r="AN433" s="65" t="s">
        <v>2804</v>
      </c>
      <c r="AO433" s="66" t="s">
        <v>72</v>
      </c>
      <c r="AP433" s="67"/>
      <c r="AQ433" s="67"/>
      <c r="AR433" s="67"/>
      <c r="AS433" s="68" t="s">
        <v>73</v>
      </c>
      <c r="AT433" s="68"/>
      <c r="AU433" s="94"/>
      <c r="AV433" s="95"/>
    </row>
    <row r="434" spans="1:49" s="96" customFormat="1" ht="172.9" hidden="1" customHeight="1" x14ac:dyDescent="0.25">
      <c r="A434" s="42">
        <v>913</v>
      </c>
      <c r="B434" s="42">
        <v>1</v>
      </c>
      <c r="C434" s="42"/>
      <c r="D434" s="43"/>
      <c r="E434" s="122" t="s">
        <v>2805</v>
      </c>
      <c r="F434" s="66" t="s">
        <v>2806</v>
      </c>
      <c r="G434" s="66"/>
      <c r="H434" s="46" t="s">
        <v>2807</v>
      </c>
      <c r="I434" s="46" t="s">
        <v>2808</v>
      </c>
      <c r="J434" s="46" t="s">
        <v>2809</v>
      </c>
      <c r="K434" s="46" t="s">
        <v>2809</v>
      </c>
      <c r="L434" s="48">
        <v>5</v>
      </c>
      <c r="M434" s="49">
        <v>41821</v>
      </c>
      <c r="N434" s="49">
        <v>42185</v>
      </c>
      <c r="O434" s="50" t="s">
        <v>378</v>
      </c>
      <c r="P434" s="51" t="s">
        <v>378</v>
      </c>
      <c r="Q434" s="48" t="s">
        <v>266</v>
      </c>
      <c r="R434" s="48" t="s">
        <v>266</v>
      </c>
      <c r="S434" s="48" t="s">
        <v>379</v>
      </c>
      <c r="T434" s="52" t="s">
        <v>266</v>
      </c>
      <c r="U434" s="53" t="s">
        <v>84</v>
      </c>
      <c r="V434" s="221">
        <v>5</v>
      </c>
      <c r="W434" s="55">
        <f t="shared" si="21"/>
        <v>1</v>
      </c>
      <c r="X434" s="57"/>
      <c r="Y434" s="57"/>
      <c r="Z434" s="58"/>
      <c r="AA434" s="57"/>
      <c r="AB434" s="58"/>
      <c r="AC434" s="57"/>
      <c r="AD434" s="59" t="s">
        <v>2565</v>
      </c>
      <c r="AE434" s="60">
        <f>IF(W434=100%,2,0)</f>
        <v>2</v>
      </c>
      <c r="AF434" s="60">
        <f>IF(N434&lt;$AG$8,0,1)</f>
        <v>0</v>
      </c>
      <c r="AG434" s="61" t="str">
        <f t="shared" si="19"/>
        <v>CUMPLIDA</v>
      </c>
      <c r="AH434" s="61" t="str">
        <f t="shared" si="20"/>
        <v>CUMPLIDA</v>
      </c>
      <c r="AI434" s="53" t="s">
        <v>84</v>
      </c>
      <c r="AJ434" s="55" t="s">
        <v>69</v>
      </c>
      <c r="AK434" s="62">
        <v>42185</v>
      </c>
      <c r="AL434" s="63" t="s">
        <v>70</v>
      </c>
      <c r="AM434" s="64"/>
      <c r="AN434" s="64"/>
      <c r="AO434" s="66" t="s">
        <v>72</v>
      </c>
      <c r="AP434" s="67"/>
      <c r="AQ434" s="67"/>
      <c r="AR434" s="67"/>
      <c r="AS434" s="68" t="s">
        <v>73</v>
      </c>
      <c r="AT434" s="68"/>
      <c r="AU434" s="63"/>
      <c r="AV434" s="68"/>
    </row>
    <row r="435" spans="1:49" s="96" customFormat="1" ht="257.25" customHeight="1" x14ac:dyDescent="0.25">
      <c r="A435" s="69">
        <v>914</v>
      </c>
      <c r="B435" s="69">
        <v>2</v>
      </c>
      <c r="C435" s="42"/>
      <c r="D435" s="43" t="s">
        <v>2565</v>
      </c>
      <c r="E435" s="115" t="s">
        <v>2810</v>
      </c>
      <c r="F435" s="115" t="s">
        <v>2811</v>
      </c>
      <c r="G435" s="115" t="s">
        <v>2812</v>
      </c>
      <c r="H435" s="73" t="s">
        <v>2813</v>
      </c>
      <c r="I435" s="73" t="s">
        <v>2814</v>
      </c>
      <c r="J435" s="73" t="s">
        <v>2815</v>
      </c>
      <c r="K435" s="73" t="s">
        <v>2816</v>
      </c>
      <c r="L435" s="158">
        <v>11</v>
      </c>
      <c r="M435" s="75">
        <v>41821</v>
      </c>
      <c r="N435" s="75">
        <v>42886</v>
      </c>
      <c r="O435" s="76" t="s">
        <v>378</v>
      </c>
      <c r="P435" s="77" t="s">
        <v>378</v>
      </c>
      <c r="Q435" s="91" t="s">
        <v>266</v>
      </c>
      <c r="R435" s="91" t="s">
        <v>266</v>
      </c>
      <c r="S435" s="91" t="s">
        <v>379</v>
      </c>
      <c r="T435" s="91" t="s">
        <v>266</v>
      </c>
      <c r="U435" s="78" t="s">
        <v>84</v>
      </c>
      <c r="V435" s="170">
        <v>8</v>
      </c>
      <c r="W435" s="80">
        <f t="shared" si="21"/>
        <v>0.72727272727272729</v>
      </c>
      <c r="X435" s="57"/>
      <c r="Y435" s="57"/>
      <c r="Z435" s="58"/>
      <c r="AA435" s="57"/>
      <c r="AB435" s="58"/>
      <c r="AC435" s="57"/>
      <c r="AD435" s="254" t="s">
        <v>2565</v>
      </c>
      <c r="AE435" s="60">
        <f>IF(W435=100%,2,0)</f>
        <v>0</v>
      </c>
      <c r="AF435" s="60">
        <f>IF(N435&lt;$AG$8,0,1)</f>
        <v>1</v>
      </c>
      <c r="AG435" s="61" t="str">
        <f t="shared" si="19"/>
        <v>EN TERMINO</v>
      </c>
      <c r="AH435" s="61" t="str">
        <f t="shared" si="20"/>
        <v>EN TERMINO</v>
      </c>
      <c r="AI435" s="78" t="s">
        <v>84</v>
      </c>
      <c r="AJ435" s="80"/>
      <c r="AK435" s="82">
        <v>42185</v>
      </c>
      <c r="AL435" s="83" t="s">
        <v>70</v>
      </c>
      <c r="AM435" s="58"/>
      <c r="AN435" s="85"/>
      <c r="AO435" s="85" t="s">
        <v>72</v>
      </c>
      <c r="AP435" s="67"/>
      <c r="AQ435" s="67"/>
      <c r="AR435" s="67"/>
      <c r="AS435" s="87" t="s">
        <v>89</v>
      </c>
      <c r="AT435" s="88" t="s">
        <v>90</v>
      </c>
      <c r="AU435" s="83" t="s">
        <v>1737</v>
      </c>
      <c r="AV435" s="83" t="s">
        <v>2731</v>
      </c>
      <c r="AW435" s="87"/>
    </row>
    <row r="436" spans="1:49" s="96" customFormat="1" ht="261" customHeight="1" x14ac:dyDescent="0.25">
      <c r="A436" s="69">
        <v>915</v>
      </c>
      <c r="B436" s="69">
        <v>3</v>
      </c>
      <c r="C436" s="42"/>
      <c r="D436" s="43" t="s">
        <v>2565</v>
      </c>
      <c r="E436" s="115" t="s">
        <v>2817</v>
      </c>
      <c r="F436" s="85" t="s">
        <v>2818</v>
      </c>
      <c r="G436" s="85" t="s">
        <v>2819</v>
      </c>
      <c r="H436" s="73" t="s">
        <v>2820</v>
      </c>
      <c r="I436" s="73" t="s">
        <v>2814</v>
      </c>
      <c r="J436" s="73" t="s">
        <v>2815</v>
      </c>
      <c r="K436" s="251" t="s">
        <v>2816</v>
      </c>
      <c r="L436" s="158">
        <v>11</v>
      </c>
      <c r="M436" s="75">
        <v>41821</v>
      </c>
      <c r="N436" s="75">
        <v>42886</v>
      </c>
      <c r="O436" s="76" t="s">
        <v>2728</v>
      </c>
      <c r="P436" s="77" t="s">
        <v>2729</v>
      </c>
      <c r="Q436" s="74" t="s">
        <v>266</v>
      </c>
      <c r="R436" s="74" t="s">
        <v>2821</v>
      </c>
      <c r="S436" s="74" t="s">
        <v>173</v>
      </c>
      <c r="T436" s="74" t="s">
        <v>83</v>
      </c>
      <c r="U436" s="78" t="s">
        <v>84</v>
      </c>
      <c r="V436" s="170">
        <v>3</v>
      </c>
      <c r="W436" s="80">
        <f t="shared" si="21"/>
        <v>0.27272727272727271</v>
      </c>
      <c r="X436" s="57"/>
      <c r="Y436" s="57"/>
      <c r="Z436" s="58"/>
      <c r="AA436" s="57"/>
      <c r="AB436" s="58"/>
      <c r="AC436" s="57"/>
      <c r="AD436" s="254" t="s">
        <v>2565</v>
      </c>
      <c r="AE436" s="60">
        <f>IF(W436=100%,2,0)</f>
        <v>0</v>
      </c>
      <c r="AF436" s="60">
        <f>IF(N436&lt;$AG$8,0,1)</f>
        <v>1</v>
      </c>
      <c r="AG436" s="61" t="str">
        <f t="shared" si="19"/>
        <v>EN TERMINO</v>
      </c>
      <c r="AH436" s="61" t="str">
        <f t="shared" si="20"/>
        <v>EN TERMINO</v>
      </c>
      <c r="AI436" s="78" t="s">
        <v>84</v>
      </c>
      <c r="AJ436" s="80"/>
      <c r="AK436" s="82">
        <v>42185</v>
      </c>
      <c r="AL436" s="83" t="s">
        <v>155</v>
      </c>
      <c r="AM436" s="58"/>
      <c r="AN436" s="85"/>
      <c r="AO436" s="85" t="s">
        <v>72</v>
      </c>
      <c r="AP436" s="67"/>
      <c r="AQ436" s="67"/>
      <c r="AR436" s="67"/>
      <c r="AS436" s="87" t="s">
        <v>89</v>
      </c>
      <c r="AT436" s="88" t="s">
        <v>90</v>
      </c>
      <c r="AU436" s="83" t="s">
        <v>1737</v>
      </c>
      <c r="AV436" s="83" t="s">
        <v>2731</v>
      </c>
      <c r="AW436" s="87"/>
    </row>
    <row r="437" spans="1:49" s="96" customFormat="1" ht="195" hidden="1" customHeight="1" x14ac:dyDescent="0.25">
      <c r="A437" s="42">
        <v>916</v>
      </c>
      <c r="B437" s="42">
        <v>4</v>
      </c>
      <c r="C437" s="42"/>
      <c r="D437" s="43" t="s">
        <v>2565</v>
      </c>
      <c r="E437" s="122" t="s">
        <v>2822</v>
      </c>
      <c r="F437" s="66" t="s">
        <v>2823</v>
      </c>
      <c r="G437" s="66" t="s">
        <v>2819</v>
      </c>
      <c r="H437" s="46" t="s">
        <v>2824</v>
      </c>
      <c r="I437" s="46" t="s">
        <v>2808</v>
      </c>
      <c r="J437" s="159" t="s">
        <v>2825</v>
      </c>
      <c r="K437" s="159" t="s">
        <v>2825</v>
      </c>
      <c r="L437" s="48">
        <v>4</v>
      </c>
      <c r="M437" s="49">
        <v>41821</v>
      </c>
      <c r="N437" s="49">
        <v>42124</v>
      </c>
      <c r="O437" s="50" t="s">
        <v>378</v>
      </c>
      <c r="P437" s="51" t="s">
        <v>378</v>
      </c>
      <c r="Q437" s="52" t="s">
        <v>266</v>
      </c>
      <c r="R437" s="52" t="s">
        <v>266</v>
      </c>
      <c r="S437" s="52" t="s">
        <v>379</v>
      </c>
      <c r="T437" s="52" t="s">
        <v>266</v>
      </c>
      <c r="U437" s="53" t="s">
        <v>84</v>
      </c>
      <c r="V437" s="221">
        <v>4</v>
      </c>
      <c r="W437" s="55">
        <f t="shared" si="21"/>
        <v>1</v>
      </c>
      <c r="X437" s="57"/>
      <c r="Y437" s="57"/>
      <c r="Z437" s="58"/>
      <c r="AA437" s="57"/>
      <c r="AB437" s="58"/>
      <c r="AC437" s="57"/>
      <c r="AD437" s="43" t="s">
        <v>2565</v>
      </c>
      <c r="AE437" s="60">
        <f>IF(W437=100%,2,0)</f>
        <v>2</v>
      </c>
      <c r="AF437" s="60">
        <f>IF(N437&lt;$AG$8,0,1)</f>
        <v>0</v>
      </c>
      <c r="AG437" s="61" t="str">
        <f t="shared" si="19"/>
        <v>CUMPLIDA</v>
      </c>
      <c r="AH437" s="61" t="str">
        <f t="shared" si="20"/>
        <v>CUMPLIDA</v>
      </c>
      <c r="AI437" s="53" t="s">
        <v>84</v>
      </c>
      <c r="AJ437" s="55" t="s">
        <v>69</v>
      </c>
      <c r="AK437" s="62">
        <v>42185</v>
      </c>
      <c r="AL437" s="63" t="s">
        <v>70</v>
      </c>
      <c r="AM437" s="64"/>
      <c r="AN437" s="64"/>
      <c r="AO437" s="66" t="s">
        <v>72</v>
      </c>
      <c r="AP437" s="67"/>
      <c r="AQ437" s="67"/>
      <c r="AR437" s="67"/>
      <c r="AS437" s="68" t="s">
        <v>73</v>
      </c>
      <c r="AT437" s="68"/>
      <c r="AU437" s="94"/>
      <c r="AV437" s="95" t="s">
        <v>2826</v>
      </c>
    </row>
    <row r="438" spans="1:49" s="96" customFormat="1" ht="230.45" customHeight="1" x14ac:dyDescent="0.25">
      <c r="A438" s="69">
        <v>917</v>
      </c>
      <c r="B438" s="69">
        <v>12</v>
      </c>
      <c r="C438" s="42"/>
      <c r="D438" s="43" t="s">
        <v>2565</v>
      </c>
      <c r="E438" s="115" t="s">
        <v>2827</v>
      </c>
      <c r="F438" s="115"/>
      <c r="G438" s="115"/>
      <c r="H438" s="157" t="s">
        <v>2828</v>
      </c>
      <c r="I438" s="157" t="s">
        <v>2829</v>
      </c>
      <c r="J438" s="157" t="s">
        <v>2830</v>
      </c>
      <c r="K438" s="157" t="s">
        <v>2831</v>
      </c>
      <c r="L438" s="158">
        <v>10</v>
      </c>
      <c r="M438" s="75">
        <v>41821</v>
      </c>
      <c r="N438" s="75">
        <v>42886</v>
      </c>
      <c r="O438" s="76" t="s">
        <v>2832</v>
      </c>
      <c r="P438" s="77" t="s">
        <v>2833</v>
      </c>
      <c r="Q438" s="77" t="s">
        <v>266</v>
      </c>
      <c r="R438" s="77" t="s">
        <v>2834</v>
      </c>
      <c r="S438" s="77" t="s">
        <v>2835</v>
      </c>
      <c r="T438" s="77" t="s">
        <v>83</v>
      </c>
      <c r="U438" s="78" t="s">
        <v>67</v>
      </c>
      <c r="V438" s="170">
        <v>5</v>
      </c>
      <c r="W438" s="80">
        <f t="shared" si="21"/>
        <v>0.5</v>
      </c>
      <c r="X438" s="57"/>
      <c r="Y438" s="57"/>
      <c r="Z438" s="58"/>
      <c r="AA438" s="57"/>
      <c r="AB438" s="58"/>
      <c r="AC438" s="57"/>
      <c r="AD438" s="254" t="s">
        <v>2565</v>
      </c>
      <c r="AE438" s="60">
        <f>IF(W438=100%,2,0)</f>
        <v>0</v>
      </c>
      <c r="AF438" s="60">
        <f>IF(N438&lt;$AG$8,0,1)</f>
        <v>1</v>
      </c>
      <c r="AG438" s="61" t="str">
        <f t="shared" si="19"/>
        <v>EN TERMINO</v>
      </c>
      <c r="AH438" s="61" t="str">
        <f t="shared" si="20"/>
        <v>EN TERMINO</v>
      </c>
      <c r="AI438" s="78" t="s">
        <v>67</v>
      </c>
      <c r="AJ438" s="80"/>
      <c r="AK438" s="82">
        <v>42185</v>
      </c>
      <c r="AL438" s="83" t="s">
        <v>155</v>
      </c>
      <c r="AM438" s="58"/>
      <c r="AN438" s="85"/>
      <c r="AO438" s="85" t="s">
        <v>72</v>
      </c>
      <c r="AP438" s="67"/>
      <c r="AQ438" s="67"/>
      <c r="AR438" s="67"/>
      <c r="AS438" s="87" t="s">
        <v>89</v>
      </c>
      <c r="AT438" s="88" t="s">
        <v>90</v>
      </c>
      <c r="AU438" s="83" t="s">
        <v>1737</v>
      </c>
      <c r="AV438" s="83" t="s">
        <v>2731</v>
      </c>
      <c r="AW438" s="87"/>
    </row>
    <row r="439" spans="1:49" s="96" customFormat="1" ht="129.6" hidden="1" customHeight="1" x14ac:dyDescent="0.25">
      <c r="A439" s="42">
        <v>918</v>
      </c>
      <c r="B439" s="42">
        <v>13</v>
      </c>
      <c r="C439" s="42"/>
      <c r="D439" s="43" t="s">
        <v>2565</v>
      </c>
      <c r="E439" s="122" t="s">
        <v>2836</v>
      </c>
      <c r="F439" s="136" t="s">
        <v>2837</v>
      </c>
      <c r="G439" s="136"/>
      <c r="H439" s="159" t="s">
        <v>2838</v>
      </c>
      <c r="I439" s="159" t="s">
        <v>2839</v>
      </c>
      <c r="J439" s="159" t="s">
        <v>2840</v>
      </c>
      <c r="K439" s="159" t="s">
        <v>2840</v>
      </c>
      <c r="L439" s="255">
        <v>4</v>
      </c>
      <c r="M439" s="49">
        <v>41821</v>
      </c>
      <c r="N439" s="49">
        <v>42154</v>
      </c>
      <c r="O439" s="50" t="s">
        <v>2832</v>
      </c>
      <c r="P439" s="51" t="s">
        <v>2833</v>
      </c>
      <c r="Q439" s="51" t="s">
        <v>266</v>
      </c>
      <c r="R439" s="51" t="s">
        <v>2821</v>
      </c>
      <c r="S439" s="51" t="s">
        <v>173</v>
      </c>
      <c r="T439" s="51" t="s">
        <v>83</v>
      </c>
      <c r="U439" s="53" t="s">
        <v>84</v>
      </c>
      <c r="V439" s="221">
        <v>4</v>
      </c>
      <c r="W439" s="55">
        <f t="shared" si="21"/>
        <v>1</v>
      </c>
      <c r="X439" s="57"/>
      <c r="Y439" s="57"/>
      <c r="Z439" s="58"/>
      <c r="AA439" s="57"/>
      <c r="AB439" s="58"/>
      <c r="AC439" s="57"/>
      <c r="AD439" s="43" t="s">
        <v>2565</v>
      </c>
      <c r="AE439" s="60">
        <f>IF(W439=100%,2,0)</f>
        <v>2</v>
      </c>
      <c r="AF439" s="60">
        <f>IF(N439&lt;$AG$8,0,1)</f>
        <v>0</v>
      </c>
      <c r="AG439" s="61" t="str">
        <f t="shared" si="19"/>
        <v>CUMPLIDA</v>
      </c>
      <c r="AH439" s="61" t="str">
        <f t="shared" si="20"/>
        <v>CUMPLIDA</v>
      </c>
      <c r="AI439" s="53" t="s">
        <v>84</v>
      </c>
      <c r="AJ439" s="55" t="s">
        <v>69</v>
      </c>
      <c r="AK439" s="62">
        <v>42185</v>
      </c>
      <c r="AL439" s="63" t="s">
        <v>155</v>
      </c>
      <c r="AM439" s="64"/>
      <c r="AN439" s="64"/>
      <c r="AO439" s="66" t="s">
        <v>72</v>
      </c>
      <c r="AP439" s="67"/>
      <c r="AQ439" s="67"/>
      <c r="AR439" s="67"/>
      <c r="AS439" s="68" t="s">
        <v>73</v>
      </c>
      <c r="AT439" s="68"/>
      <c r="AU439" s="94"/>
      <c r="AV439" s="95"/>
    </row>
    <row r="440" spans="1:49" s="96" customFormat="1" ht="216" hidden="1" customHeight="1" x14ac:dyDescent="0.25">
      <c r="A440" s="42">
        <v>919</v>
      </c>
      <c r="B440" s="42">
        <v>14</v>
      </c>
      <c r="C440" s="42"/>
      <c r="D440" s="43" t="s">
        <v>2565</v>
      </c>
      <c r="E440" s="122" t="s">
        <v>2841</v>
      </c>
      <c r="F440" s="136"/>
      <c r="G440" s="136"/>
      <c r="H440" s="159" t="s">
        <v>2842</v>
      </c>
      <c r="I440" s="159" t="s">
        <v>2843</v>
      </c>
      <c r="J440" s="159" t="s">
        <v>2844</v>
      </c>
      <c r="K440" s="159" t="s">
        <v>2844</v>
      </c>
      <c r="L440" s="255">
        <v>3</v>
      </c>
      <c r="M440" s="49">
        <v>41821</v>
      </c>
      <c r="N440" s="49">
        <v>42154</v>
      </c>
      <c r="O440" s="50" t="s">
        <v>2832</v>
      </c>
      <c r="P440" s="51" t="s">
        <v>2833</v>
      </c>
      <c r="Q440" s="51" t="s">
        <v>266</v>
      </c>
      <c r="R440" s="51" t="s">
        <v>2834</v>
      </c>
      <c r="S440" s="51" t="s">
        <v>2835</v>
      </c>
      <c r="T440" s="51" t="s">
        <v>83</v>
      </c>
      <c r="U440" s="53" t="s">
        <v>67</v>
      </c>
      <c r="V440" s="221">
        <v>3</v>
      </c>
      <c r="W440" s="55">
        <f t="shared" si="21"/>
        <v>1</v>
      </c>
      <c r="X440" s="57"/>
      <c r="Y440" s="57"/>
      <c r="Z440" s="58"/>
      <c r="AA440" s="57"/>
      <c r="AB440" s="58"/>
      <c r="AC440" s="57"/>
      <c r="AD440" s="43" t="s">
        <v>2565</v>
      </c>
      <c r="AE440" s="60">
        <f>IF(W440=100%,2,0)</f>
        <v>2</v>
      </c>
      <c r="AF440" s="60">
        <f>IF(N440&lt;$AG$8,0,1)</f>
        <v>0</v>
      </c>
      <c r="AG440" s="61" t="str">
        <f t="shared" si="19"/>
        <v>CUMPLIDA</v>
      </c>
      <c r="AH440" s="61" t="str">
        <f t="shared" si="20"/>
        <v>CUMPLIDA</v>
      </c>
      <c r="AI440" s="53" t="s">
        <v>67</v>
      </c>
      <c r="AJ440" s="55" t="s">
        <v>69</v>
      </c>
      <c r="AK440" s="62">
        <v>42185</v>
      </c>
      <c r="AL440" s="63" t="s">
        <v>155</v>
      </c>
      <c r="AM440" s="64"/>
      <c r="AN440" s="64"/>
      <c r="AO440" s="66" t="s">
        <v>72</v>
      </c>
      <c r="AP440" s="67"/>
      <c r="AQ440" s="67"/>
      <c r="AR440" s="67"/>
      <c r="AS440" s="68" t="s">
        <v>73</v>
      </c>
      <c r="AT440" s="68"/>
      <c r="AU440" s="63"/>
      <c r="AV440" s="68"/>
    </row>
    <row r="441" spans="1:49" s="96" customFormat="1" ht="187.15" customHeight="1" x14ac:dyDescent="0.25">
      <c r="A441" s="69">
        <v>920</v>
      </c>
      <c r="B441" s="69">
        <v>15</v>
      </c>
      <c r="C441" s="42"/>
      <c r="D441" s="43" t="s">
        <v>2565</v>
      </c>
      <c r="E441" s="115" t="s">
        <v>2845</v>
      </c>
      <c r="F441" s="169"/>
      <c r="G441" s="169"/>
      <c r="H441" s="157" t="s">
        <v>2846</v>
      </c>
      <c r="I441" s="157" t="s">
        <v>2847</v>
      </c>
      <c r="J441" s="157" t="s">
        <v>2848</v>
      </c>
      <c r="K441" s="157" t="s">
        <v>2849</v>
      </c>
      <c r="L441" s="158">
        <v>9</v>
      </c>
      <c r="M441" s="75">
        <v>41821</v>
      </c>
      <c r="N441" s="75">
        <v>42886</v>
      </c>
      <c r="O441" s="76" t="s">
        <v>2832</v>
      </c>
      <c r="P441" s="77" t="s">
        <v>2833</v>
      </c>
      <c r="Q441" s="77" t="s">
        <v>266</v>
      </c>
      <c r="R441" s="77" t="s">
        <v>2834</v>
      </c>
      <c r="S441" s="77" t="s">
        <v>2835</v>
      </c>
      <c r="T441" s="77" t="s">
        <v>83</v>
      </c>
      <c r="U441" s="78" t="s">
        <v>84</v>
      </c>
      <c r="V441" s="170">
        <v>4</v>
      </c>
      <c r="W441" s="80">
        <f t="shared" si="21"/>
        <v>0.44444444444444442</v>
      </c>
      <c r="X441" s="57"/>
      <c r="Y441" s="57"/>
      <c r="Z441" s="58"/>
      <c r="AA441" s="57"/>
      <c r="AB441" s="58"/>
      <c r="AC441" s="57"/>
      <c r="AD441" s="254" t="s">
        <v>2565</v>
      </c>
      <c r="AE441" s="60">
        <f>IF(W441=100%,2,0)</f>
        <v>0</v>
      </c>
      <c r="AF441" s="60">
        <f>IF(N441&lt;$AG$8,0,1)</f>
        <v>1</v>
      </c>
      <c r="AG441" s="61" t="str">
        <f t="shared" si="19"/>
        <v>EN TERMINO</v>
      </c>
      <c r="AH441" s="61" t="str">
        <f t="shared" si="20"/>
        <v>EN TERMINO</v>
      </c>
      <c r="AI441" s="78" t="s">
        <v>84</v>
      </c>
      <c r="AJ441" s="80"/>
      <c r="AK441" s="82">
        <v>42185</v>
      </c>
      <c r="AL441" s="83" t="s">
        <v>155</v>
      </c>
      <c r="AM441" s="58"/>
      <c r="AN441" s="85"/>
      <c r="AO441" s="85" t="s">
        <v>72</v>
      </c>
      <c r="AP441" s="67"/>
      <c r="AQ441" s="67"/>
      <c r="AR441" s="67"/>
      <c r="AS441" s="87" t="s">
        <v>89</v>
      </c>
      <c r="AT441" s="88" t="s">
        <v>90</v>
      </c>
      <c r="AU441" s="83" t="s">
        <v>1737</v>
      </c>
      <c r="AV441" s="83" t="s">
        <v>2731</v>
      </c>
      <c r="AW441" s="87"/>
    </row>
    <row r="442" spans="1:49" s="96" customFormat="1" ht="216" hidden="1" customHeight="1" x14ac:dyDescent="0.25">
      <c r="A442" s="42">
        <v>921</v>
      </c>
      <c r="B442" s="42">
        <v>21</v>
      </c>
      <c r="C442" s="42"/>
      <c r="D442" s="43" t="s">
        <v>2565</v>
      </c>
      <c r="E442" s="122" t="s">
        <v>2850</v>
      </c>
      <c r="F442" s="136" t="s">
        <v>2851</v>
      </c>
      <c r="G442" s="136" t="s">
        <v>2852</v>
      </c>
      <c r="H442" s="159" t="s">
        <v>2853</v>
      </c>
      <c r="I442" s="159" t="s">
        <v>2854</v>
      </c>
      <c r="J442" s="159" t="s">
        <v>2855</v>
      </c>
      <c r="K442" s="159" t="s">
        <v>2856</v>
      </c>
      <c r="L442" s="255">
        <v>7</v>
      </c>
      <c r="M442" s="49">
        <v>41821</v>
      </c>
      <c r="N442" s="49">
        <v>42185</v>
      </c>
      <c r="O442" s="50" t="s">
        <v>2857</v>
      </c>
      <c r="P442" s="51" t="s">
        <v>2858</v>
      </c>
      <c r="Q442" s="51" t="s">
        <v>266</v>
      </c>
      <c r="R442" s="51" t="s">
        <v>2821</v>
      </c>
      <c r="S442" s="51" t="s">
        <v>173</v>
      </c>
      <c r="T442" s="51" t="s">
        <v>83</v>
      </c>
      <c r="U442" s="53" t="s">
        <v>84</v>
      </c>
      <c r="V442" s="221">
        <v>7</v>
      </c>
      <c r="W442" s="55">
        <f t="shared" si="21"/>
        <v>1</v>
      </c>
      <c r="X442" s="57"/>
      <c r="Y442" s="57"/>
      <c r="Z442" s="58"/>
      <c r="AA442" s="57"/>
      <c r="AB442" s="58"/>
      <c r="AC442" s="57"/>
      <c r="AD442" s="43" t="s">
        <v>2565</v>
      </c>
      <c r="AE442" s="60">
        <f>IF(W442=100%,2,0)</f>
        <v>2</v>
      </c>
      <c r="AF442" s="60">
        <f>IF(N442&lt;$AG$8,0,1)</f>
        <v>0</v>
      </c>
      <c r="AG442" s="61" t="str">
        <f t="shared" si="19"/>
        <v>CUMPLIDA</v>
      </c>
      <c r="AH442" s="61" t="str">
        <f t="shared" si="20"/>
        <v>CUMPLIDA</v>
      </c>
      <c r="AI442" s="53" t="s">
        <v>84</v>
      </c>
      <c r="AJ442" s="55" t="s">
        <v>69</v>
      </c>
      <c r="AK442" s="62">
        <v>42185</v>
      </c>
      <c r="AL442" s="63" t="s">
        <v>155</v>
      </c>
      <c r="AM442" s="64"/>
      <c r="AN442" s="64"/>
      <c r="AO442" s="66" t="s">
        <v>72</v>
      </c>
      <c r="AP442" s="67"/>
      <c r="AQ442" s="67"/>
      <c r="AR442" s="67"/>
      <c r="AS442" s="68" t="s">
        <v>73</v>
      </c>
      <c r="AT442" s="68"/>
      <c r="AU442" s="94"/>
      <c r="AV442" s="95"/>
    </row>
    <row r="443" spans="1:49" s="96" customFormat="1" ht="253.5" customHeight="1" x14ac:dyDescent="0.25">
      <c r="A443" s="69">
        <v>922</v>
      </c>
      <c r="B443" s="69">
        <v>22</v>
      </c>
      <c r="C443" s="42"/>
      <c r="D443" s="43"/>
      <c r="E443" s="115" t="s">
        <v>2859</v>
      </c>
      <c r="F443" s="169" t="s">
        <v>2860</v>
      </c>
      <c r="G443" s="169"/>
      <c r="H443" s="157" t="s">
        <v>2724</v>
      </c>
      <c r="I443" s="157" t="s">
        <v>2861</v>
      </c>
      <c r="J443" s="73" t="s">
        <v>2726</v>
      </c>
      <c r="K443" s="251" t="s">
        <v>2727</v>
      </c>
      <c r="L443" s="158">
        <v>9</v>
      </c>
      <c r="M443" s="75">
        <v>41821</v>
      </c>
      <c r="N443" s="75">
        <v>42886</v>
      </c>
      <c r="O443" s="76" t="s">
        <v>378</v>
      </c>
      <c r="P443" s="77" t="s">
        <v>378</v>
      </c>
      <c r="Q443" s="91" t="s">
        <v>266</v>
      </c>
      <c r="R443" s="91" t="s">
        <v>266</v>
      </c>
      <c r="S443" s="91" t="s">
        <v>379</v>
      </c>
      <c r="T443" s="91" t="s">
        <v>266</v>
      </c>
      <c r="U443" s="78" t="s">
        <v>84</v>
      </c>
      <c r="V443" s="170">
        <v>6</v>
      </c>
      <c r="W443" s="80">
        <f t="shared" si="21"/>
        <v>0.66666666666666663</v>
      </c>
      <c r="X443" s="57"/>
      <c r="Y443" s="57"/>
      <c r="Z443" s="58"/>
      <c r="AA443" s="57"/>
      <c r="AB443" s="58"/>
      <c r="AC443" s="57"/>
      <c r="AD443" s="81" t="s">
        <v>2565</v>
      </c>
      <c r="AE443" s="60">
        <f>IF(W443=100%,2,0)</f>
        <v>0</v>
      </c>
      <c r="AF443" s="60">
        <f>IF(N443&lt;$AG$8,0,1)</f>
        <v>1</v>
      </c>
      <c r="AG443" s="61" t="str">
        <f t="shared" si="19"/>
        <v>EN TERMINO</v>
      </c>
      <c r="AH443" s="61" t="str">
        <f t="shared" si="20"/>
        <v>EN TERMINO</v>
      </c>
      <c r="AI443" s="78" t="s">
        <v>84</v>
      </c>
      <c r="AJ443" s="80"/>
      <c r="AK443" s="82">
        <v>42185</v>
      </c>
      <c r="AL443" s="83" t="s">
        <v>70</v>
      </c>
      <c r="AM443" s="58"/>
      <c r="AN443" s="85"/>
      <c r="AO443" s="85" t="s">
        <v>72</v>
      </c>
      <c r="AP443" s="67"/>
      <c r="AQ443" s="67"/>
      <c r="AR443" s="67"/>
      <c r="AS443" s="87" t="s">
        <v>89</v>
      </c>
      <c r="AT443" s="88" t="s">
        <v>90</v>
      </c>
      <c r="AU443" s="83" t="s">
        <v>1737</v>
      </c>
      <c r="AV443" s="83" t="s">
        <v>2731</v>
      </c>
      <c r="AW443" s="87"/>
    </row>
    <row r="444" spans="1:49" s="96" customFormat="1" ht="230.45" hidden="1" customHeight="1" x14ac:dyDescent="0.25">
      <c r="A444" s="42">
        <v>923</v>
      </c>
      <c r="B444" s="42">
        <v>23</v>
      </c>
      <c r="C444" s="42"/>
      <c r="D444" s="43"/>
      <c r="E444" s="122" t="s">
        <v>2862</v>
      </c>
      <c r="F444" s="136" t="s">
        <v>2863</v>
      </c>
      <c r="G444" s="136" t="s">
        <v>2864</v>
      </c>
      <c r="H444" s="159" t="s">
        <v>2865</v>
      </c>
      <c r="I444" s="159" t="s">
        <v>2854</v>
      </c>
      <c r="J444" s="159" t="s">
        <v>2866</v>
      </c>
      <c r="K444" s="159" t="s">
        <v>2867</v>
      </c>
      <c r="L444" s="63">
        <v>5</v>
      </c>
      <c r="M444" s="49">
        <v>41821</v>
      </c>
      <c r="N444" s="49">
        <v>42154</v>
      </c>
      <c r="O444" s="50" t="s">
        <v>2857</v>
      </c>
      <c r="P444" s="51" t="s">
        <v>2858</v>
      </c>
      <c r="Q444" s="51" t="s">
        <v>266</v>
      </c>
      <c r="R444" s="51" t="s">
        <v>2821</v>
      </c>
      <c r="S444" s="51" t="s">
        <v>173</v>
      </c>
      <c r="T444" s="51" t="s">
        <v>83</v>
      </c>
      <c r="U444" s="53" t="s">
        <v>67</v>
      </c>
      <c r="V444" s="221">
        <v>5</v>
      </c>
      <c r="W444" s="55">
        <f t="shared" si="21"/>
        <v>1</v>
      </c>
      <c r="X444" s="57"/>
      <c r="Y444" s="57"/>
      <c r="Z444" s="58"/>
      <c r="AA444" s="57"/>
      <c r="AB444" s="58"/>
      <c r="AC444" s="57"/>
      <c r="AD444" s="59" t="s">
        <v>2565</v>
      </c>
      <c r="AE444" s="60">
        <f>IF(W444=100%,2,0)</f>
        <v>2</v>
      </c>
      <c r="AF444" s="60">
        <f>IF(N444&lt;$AG$8,0,1)</f>
        <v>0</v>
      </c>
      <c r="AG444" s="61" t="str">
        <f t="shared" si="19"/>
        <v>CUMPLIDA</v>
      </c>
      <c r="AH444" s="61" t="str">
        <f t="shared" si="20"/>
        <v>CUMPLIDA</v>
      </c>
      <c r="AI444" s="53" t="s">
        <v>67</v>
      </c>
      <c r="AJ444" s="55" t="s">
        <v>69</v>
      </c>
      <c r="AK444" s="62">
        <v>42185</v>
      </c>
      <c r="AL444" s="63" t="s">
        <v>155</v>
      </c>
      <c r="AM444" s="64"/>
      <c r="AN444" s="64"/>
      <c r="AO444" s="66" t="s">
        <v>72</v>
      </c>
      <c r="AP444" s="67"/>
      <c r="AQ444" s="67"/>
      <c r="AR444" s="67"/>
      <c r="AS444" s="68" t="s">
        <v>73</v>
      </c>
      <c r="AT444" s="68"/>
      <c r="AU444" s="94"/>
      <c r="AV444" s="95"/>
    </row>
    <row r="445" spans="1:49" s="96" customFormat="1" ht="409.6" hidden="1" customHeight="1" x14ac:dyDescent="0.25">
      <c r="A445" s="42">
        <v>924</v>
      </c>
      <c r="B445" s="42">
        <v>19</v>
      </c>
      <c r="C445" s="42"/>
      <c r="D445" s="43"/>
      <c r="E445" s="122" t="s">
        <v>2868</v>
      </c>
      <c r="F445" s="256"/>
      <c r="G445" s="256"/>
      <c r="H445" s="56" t="s">
        <v>2869</v>
      </c>
      <c r="I445" s="256" t="s">
        <v>2870</v>
      </c>
      <c r="J445" s="257" t="s">
        <v>2871</v>
      </c>
      <c r="K445" s="257" t="s">
        <v>2872</v>
      </c>
      <c r="L445" s="214">
        <v>5</v>
      </c>
      <c r="M445" s="49">
        <v>42058</v>
      </c>
      <c r="N445" s="49">
        <v>42185</v>
      </c>
      <c r="O445" s="50" t="s">
        <v>2873</v>
      </c>
      <c r="P445" s="56" t="s">
        <v>2874</v>
      </c>
      <c r="Q445" s="56" t="s">
        <v>65</v>
      </c>
      <c r="R445" s="56" t="s">
        <v>2875</v>
      </c>
      <c r="S445" s="56" t="s">
        <v>173</v>
      </c>
      <c r="T445" s="56" t="s">
        <v>83</v>
      </c>
      <c r="U445" s="53" t="s">
        <v>84</v>
      </c>
      <c r="V445" s="258">
        <v>5</v>
      </c>
      <c r="W445" s="55">
        <f t="shared" si="21"/>
        <v>1</v>
      </c>
      <c r="X445" s="175"/>
      <c r="Y445" s="175"/>
      <c r="Z445" s="58"/>
      <c r="AA445" s="175"/>
      <c r="AB445" s="58"/>
      <c r="AC445" s="175"/>
      <c r="AD445" s="59" t="s">
        <v>2876</v>
      </c>
      <c r="AE445" s="60">
        <f>IF(W445=100%,2,0)</f>
        <v>2</v>
      </c>
      <c r="AF445" s="60">
        <f>IF(N445&lt;$AG$8,0,1)</f>
        <v>0</v>
      </c>
      <c r="AG445" s="61" t="str">
        <f t="shared" si="19"/>
        <v>CUMPLIDA</v>
      </c>
      <c r="AH445" s="61" t="str">
        <f t="shared" si="20"/>
        <v>CUMPLIDA</v>
      </c>
      <c r="AI445" s="53" t="s">
        <v>84</v>
      </c>
      <c r="AJ445" s="55" t="s">
        <v>69</v>
      </c>
      <c r="AK445" s="62">
        <v>42185</v>
      </c>
      <c r="AL445" s="63" t="s">
        <v>70</v>
      </c>
      <c r="AM445" s="64"/>
      <c r="AN445" s="64"/>
      <c r="AO445" s="66" t="s">
        <v>72</v>
      </c>
      <c r="AP445" s="67"/>
      <c r="AQ445" s="67"/>
      <c r="AR445" s="67"/>
      <c r="AS445" s="68" t="s">
        <v>73</v>
      </c>
      <c r="AT445" s="68"/>
      <c r="AU445" s="63"/>
      <c r="AV445" s="68"/>
      <c r="AW445" s="23" t="s">
        <v>2016</v>
      </c>
    </row>
    <row r="446" spans="1:49" s="96" customFormat="1" ht="244.9" customHeight="1" x14ac:dyDescent="0.25">
      <c r="A446" s="69">
        <v>925</v>
      </c>
      <c r="B446" s="69">
        <v>1</v>
      </c>
      <c r="C446" s="42"/>
      <c r="D446" s="43"/>
      <c r="E446" s="210" t="s">
        <v>2877</v>
      </c>
      <c r="F446" s="211" t="s">
        <v>2878</v>
      </c>
      <c r="G446" s="211"/>
      <c r="H446" s="211" t="s">
        <v>2879</v>
      </c>
      <c r="I446" s="259" t="s">
        <v>2880</v>
      </c>
      <c r="J446" s="210" t="s">
        <v>2881</v>
      </c>
      <c r="K446" s="210" t="s">
        <v>2882</v>
      </c>
      <c r="L446" s="57">
        <v>1</v>
      </c>
      <c r="M446" s="75">
        <v>42195</v>
      </c>
      <c r="N446" s="75">
        <v>42369</v>
      </c>
      <c r="O446" s="76" t="s">
        <v>2883</v>
      </c>
      <c r="P446" s="57" t="s">
        <v>2884</v>
      </c>
      <c r="Q446" s="57" t="s">
        <v>563</v>
      </c>
      <c r="R446" s="57" t="s">
        <v>2884</v>
      </c>
      <c r="S446" s="57" t="s">
        <v>2885</v>
      </c>
      <c r="T446" s="57" t="s">
        <v>83</v>
      </c>
      <c r="U446" s="78" t="s">
        <v>67</v>
      </c>
      <c r="V446" s="87">
        <v>1</v>
      </c>
      <c r="W446" s="80">
        <f t="shared" si="21"/>
        <v>1</v>
      </c>
      <c r="X446" s="260"/>
      <c r="Y446" s="260"/>
      <c r="Z446" s="58"/>
      <c r="AA446" s="260"/>
      <c r="AB446" s="58"/>
      <c r="AC446" s="260"/>
      <c r="AD446" s="81" t="s">
        <v>2876</v>
      </c>
      <c r="AE446" s="60">
        <f>IF(W446=100%,2,0)</f>
        <v>2</v>
      </c>
      <c r="AF446" s="60">
        <f>IF(N446&lt;$AG$8,0,1)</f>
        <v>0</v>
      </c>
      <c r="AG446" s="61" t="str">
        <f t="shared" si="19"/>
        <v>CUMPLIDA</v>
      </c>
      <c r="AH446" s="61" t="str">
        <f t="shared" si="20"/>
        <v>CUMPLIDA</v>
      </c>
      <c r="AI446" s="78" t="s">
        <v>67</v>
      </c>
      <c r="AJ446" s="58"/>
      <c r="AK446" s="82">
        <v>42369</v>
      </c>
      <c r="AL446" s="83" t="s">
        <v>596</v>
      </c>
      <c r="AM446" s="58"/>
      <c r="AN446" s="58"/>
      <c r="AO446" s="85" t="s">
        <v>72</v>
      </c>
      <c r="AP446" s="67"/>
      <c r="AQ446" s="67"/>
      <c r="AR446" s="67"/>
      <c r="AS446" s="83" t="s">
        <v>640</v>
      </c>
      <c r="AT446" s="88"/>
      <c r="AU446" s="83" t="s">
        <v>2886</v>
      </c>
      <c r="AV446" s="83" t="s">
        <v>2887</v>
      </c>
      <c r="AW446" s="87"/>
    </row>
    <row r="447" spans="1:49" s="262" customFormat="1" ht="134.25" customHeight="1" x14ac:dyDescent="0.25">
      <c r="A447" s="69">
        <v>926</v>
      </c>
      <c r="B447" s="69">
        <v>2</v>
      </c>
      <c r="C447" s="42"/>
      <c r="D447" s="43"/>
      <c r="E447" s="210" t="s">
        <v>2888</v>
      </c>
      <c r="F447" s="210" t="s">
        <v>2889</v>
      </c>
      <c r="G447" s="210" t="s">
        <v>2890</v>
      </c>
      <c r="H447" s="210" t="s">
        <v>2891</v>
      </c>
      <c r="I447" s="210" t="s">
        <v>2892</v>
      </c>
      <c r="J447" s="210" t="s">
        <v>2893</v>
      </c>
      <c r="K447" s="115" t="s">
        <v>2894</v>
      </c>
      <c r="L447" s="87">
        <v>1</v>
      </c>
      <c r="M447" s="75">
        <v>42195</v>
      </c>
      <c r="N447" s="75">
        <v>42430</v>
      </c>
      <c r="O447" s="76" t="s">
        <v>2895</v>
      </c>
      <c r="P447" s="57" t="s">
        <v>2896</v>
      </c>
      <c r="Q447" s="57" t="s">
        <v>563</v>
      </c>
      <c r="R447" s="83" t="s">
        <v>2897</v>
      </c>
      <c r="S447" s="57" t="s">
        <v>2898</v>
      </c>
      <c r="T447" s="87" t="s">
        <v>2899</v>
      </c>
      <c r="U447" s="78" t="s">
        <v>67</v>
      </c>
      <c r="V447" s="87">
        <v>1</v>
      </c>
      <c r="W447" s="80">
        <f t="shared" si="21"/>
        <v>1</v>
      </c>
      <c r="X447" s="85"/>
      <c r="Y447" s="85"/>
      <c r="Z447" s="58"/>
      <c r="AA447" s="85"/>
      <c r="AB447" s="58"/>
      <c r="AC447" s="85"/>
      <c r="AD447" s="81" t="s">
        <v>2876</v>
      </c>
      <c r="AE447" s="60">
        <f>IF(W447=100%,2,0)</f>
        <v>2</v>
      </c>
      <c r="AF447" s="60">
        <f>IF(N447&lt;$AG$8,0,1)</f>
        <v>0</v>
      </c>
      <c r="AG447" s="61" t="str">
        <f t="shared" si="19"/>
        <v>CUMPLIDA</v>
      </c>
      <c r="AH447" s="61" t="str">
        <f t="shared" si="20"/>
        <v>CUMPLIDA</v>
      </c>
      <c r="AI447" s="78" t="s">
        <v>67</v>
      </c>
      <c r="AJ447" s="261"/>
      <c r="AK447" s="80"/>
      <c r="AL447" s="261"/>
      <c r="AM447" s="58"/>
      <c r="AN447" s="261"/>
      <c r="AO447" s="85" t="s">
        <v>72</v>
      </c>
      <c r="AP447" s="67"/>
      <c r="AQ447" s="67"/>
      <c r="AR447" s="67"/>
      <c r="AS447" s="83" t="s">
        <v>640</v>
      </c>
      <c r="AT447" s="88"/>
      <c r="AU447" s="83" t="s">
        <v>2886</v>
      </c>
      <c r="AV447" s="83" t="s">
        <v>2887</v>
      </c>
      <c r="AW447" s="87"/>
    </row>
    <row r="448" spans="1:49" s="262" customFormat="1" ht="208.5" customHeight="1" x14ac:dyDescent="0.25">
      <c r="A448" s="69">
        <v>927</v>
      </c>
      <c r="B448" s="69">
        <v>3</v>
      </c>
      <c r="C448" s="42"/>
      <c r="D448" s="43"/>
      <c r="E448" s="210" t="s">
        <v>2900</v>
      </c>
      <c r="F448" s="210"/>
      <c r="G448" s="210" t="s">
        <v>2901</v>
      </c>
      <c r="H448" s="210" t="s">
        <v>2902</v>
      </c>
      <c r="I448" s="259" t="s">
        <v>2903</v>
      </c>
      <c r="J448" s="210" t="s">
        <v>2904</v>
      </c>
      <c r="K448" s="115" t="s">
        <v>2905</v>
      </c>
      <c r="L448" s="87">
        <v>2</v>
      </c>
      <c r="M448" s="75">
        <v>42195</v>
      </c>
      <c r="N448" s="75">
        <v>42430</v>
      </c>
      <c r="O448" s="76" t="s">
        <v>1766</v>
      </c>
      <c r="P448" s="77" t="s">
        <v>1767</v>
      </c>
      <c r="Q448" s="57" t="s">
        <v>563</v>
      </c>
      <c r="R448" s="77" t="s">
        <v>2906</v>
      </c>
      <c r="S448" s="77" t="s">
        <v>2907</v>
      </c>
      <c r="T448" s="87" t="s">
        <v>2899</v>
      </c>
      <c r="U448" s="78" t="s">
        <v>67</v>
      </c>
      <c r="V448" s="87">
        <v>2</v>
      </c>
      <c r="W448" s="80">
        <f t="shared" si="21"/>
        <v>1</v>
      </c>
      <c r="X448" s="85"/>
      <c r="Y448" s="85"/>
      <c r="Z448" s="58"/>
      <c r="AA448" s="85"/>
      <c r="AB448" s="58"/>
      <c r="AC448" s="85"/>
      <c r="AD448" s="81" t="s">
        <v>2876</v>
      </c>
      <c r="AE448" s="60">
        <f>IF(W448=100%,2,0)</f>
        <v>2</v>
      </c>
      <c r="AF448" s="60">
        <f>IF(N448&lt;$AG$8,0,1)</f>
        <v>0</v>
      </c>
      <c r="AG448" s="61" t="str">
        <f t="shared" si="19"/>
        <v>CUMPLIDA</v>
      </c>
      <c r="AH448" s="61" t="str">
        <f t="shared" si="20"/>
        <v>CUMPLIDA</v>
      </c>
      <c r="AI448" s="78" t="s">
        <v>67</v>
      </c>
      <c r="AJ448" s="261"/>
      <c r="AK448" s="80"/>
      <c r="AL448" s="261"/>
      <c r="AM448" s="58"/>
      <c r="AN448" s="261"/>
      <c r="AO448" s="85" t="s">
        <v>72</v>
      </c>
      <c r="AP448" s="67"/>
      <c r="AQ448" s="67"/>
      <c r="AR448" s="67"/>
      <c r="AS448" s="83" t="s">
        <v>640</v>
      </c>
      <c r="AT448" s="88"/>
      <c r="AU448" s="83" t="s">
        <v>103</v>
      </c>
      <c r="AV448" s="83" t="s">
        <v>234</v>
      </c>
      <c r="AW448" s="87"/>
    </row>
    <row r="449" spans="1:49" s="262" customFormat="1" ht="201.75" customHeight="1" x14ac:dyDescent="0.25">
      <c r="A449" s="69">
        <v>928</v>
      </c>
      <c r="B449" s="69">
        <v>4</v>
      </c>
      <c r="C449" s="42"/>
      <c r="D449" s="43"/>
      <c r="E449" s="210" t="s">
        <v>2908</v>
      </c>
      <c r="F449" s="210"/>
      <c r="G449" s="210" t="s">
        <v>2909</v>
      </c>
      <c r="H449" s="210" t="s">
        <v>2910</v>
      </c>
      <c r="I449" s="259" t="s">
        <v>2911</v>
      </c>
      <c r="J449" s="210" t="s">
        <v>2912</v>
      </c>
      <c r="K449" s="115" t="s">
        <v>2913</v>
      </c>
      <c r="L449" s="87">
        <v>3</v>
      </c>
      <c r="M449" s="75">
        <v>42195</v>
      </c>
      <c r="N449" s="75">
        <v>42430</v>
      </c>
      <c r="O449" s="76" t="s">
        <v>2914</v>
      </c>
      <c r="P449" s="263" t="s">
        <v>2914</v>
      </c>
      <c r="Q449" s="57" t="s">
        <v>563</v>
      </c>
      <c r="R449" s="77" t="s">
        <v>2915</v>
      </c>
      <c r="S449" s="77" t="s">
        <v>2907</v>
      </c>
      <c r="T449" s="87" t="s">
        <v>2899</v>
      </c>
      <c r="U449" s="78" t="s">
        <v>67</v>
      </c>
      <c r="V449" s="87">
        <v>3</v>
      </c>
      <c r="W449" s="80">
        <f t="shared" si="21"/>
        <v>1</v>
      </c>
      <c r="X449" s="85"/>
      <c r="Y449" s="85"/>
      <c r="Z449" s="58"/>
      <c r="AA449" s="85"/>
      <c r="AB449" s="58"/>
      <c r="AC449" s="85"/>
      <c r="AD449" s="81" t="s">
        <v>2876</v>
      </c>
      <c r="AE449" s="60">
        <f>IF(W449=100%,2,0)</f>
        <v>2</v>
      </c>
      <c r="AF449" s="60">
        <f>IF(N449&lt;$AG$8,0,1)</f>
        <v>0</v>
      </c>
      <c r="AG449" s="61" t="str">
        <f t="shared" si="19"/>
        <v>CUMPLIDA</v>
      </c>
      <c r="AH449" s="61" t="str">
        <f t="shared" si="20"/>
        <v>CUMPLIDA</v>
      </c>
      <c r="AI449" s="78" t="s">
        <v>67</v>
      </c>
      <c r="AJ449" s="261"/>
      <c r="AK449" s="80"/>
      <c r="AL449" s="261"/>
      <c r="AM449" s="58"/>
      <c r="AN449" s="261"/>
      <c r="AO449" s="85" t="s">
        <v>72</v>
      </c>
      <c r="AP449" s="67" t="s">
        <v>102</v>
      </c>
      <c r="AQ449" s="67"/>
      <c r="AR449" s="67"/>
      <c r="AS449" s="83" t="s">
        <v>640</v>
      </c>
      <c r="AT449" s="88"/>
      <c r="AU449" s="83" t="s">
        <v>103</v>
      </c>
      <c r="AV449" s="83" t="s">
        <v>2916</v>
      </c>
      <c r="AW449" s="87"/>
    </row>
    <row r="450" spans="1:49" s="262" customFormat="1" ht="174" customHeight="1" x14ac:dyDescent="0.25">
      <c r="A450" s="69">
        <v>929</v>
      </c>
      <c r="B450" s="69">
        <v>5</v>
      </c>
      <c r="C450" s="42"/>
      <c r="D450" s="43"/>
      <c r="E450" s="210" t="s">
        <v>2917</v>
      </c>
      <c r="F450" s="210" t="s">
        <v>2918</v>
      </c>
      <c r="G450" s="210"/>
      <c r="H450" s="210" t="s">
        <v>2919</v>
      </c>
      <c r="I450" s="259" t="s">
        <v>2920</v>
      </c>
      <c r="J450" s="259" t="s">
        <v>2921</v>
      </c>
      <c r="K450" s="115" t="s">
        <v>2922</v>
      </c>
      <c r="L450" s="87">
        <v>2</v>
      </c>
      <c r="M450" s="75">
        <v>42195</v>
      </c>
      <c r="N450" s="75">
        <v>42430</v>
      </c>
      <c r="O450" s="76" t="s">
        <v>2895</v>
      </c>
      <c r="P450" s="57" t="s">
        <v>2896</v>
      </c>
      <c r="Q450" s="57" t="s">
        <v>563</v>
      </c>
      <c r="R450" s="83" t="s">
        <v>2897</v>
      </c>
      <c r="S450" s="57" t="s">
        <v>2898</v>
      </c>
      <c r="T450" s="87" t="s">
        <v>2899</v>
      </c>
      <c r="U450" s="78" t="s">
        <v>67</v>
      </c>
      <c r="V450" s="87">
        <v>2</v>
      </c>
      <c r="W450" s="80">
        <f t="shared" si="21"/>
        <v>1</v>
      </c>
      <c r="X450" s="85"/>
      <c r="Y450" s="85"/>
      <c r="Z450" s="58"/>
      <c r="AA450" s="85"/>
      <c r="AB450" s="58"/>
      <c r="AC450" s="85"/>
      <c r="AD450" s="81" t="s">
        <v>2876</v>
      </c>
      <c r="AE450" s="60">
        <f>IF(W450=100%,2,0)</f>
        <v>2</v>
      </c>
      <c r="AF450" s="60">
        <f>IF(N450&lt;$AG$8,0,1)</f>
        <v>0</v>
      </c>
      <c r="AG450" s="61" t="str">
        <f t="shared" si="19"/>
        <v>CUMPLIDA</v>
      </c>
      <c r="AH450" s="61" t="str">
        <f t="shared" si="20"/>
        <v>CUMPLIDA</v>
      </c>
      <c r="AI450" s="78" t="s">
        <v>67</v>
      </c>
      <c r="AJ450" s="261"/>
      <c r="AK450" s="80"/>
      <c r="AL450" s="261"/>
      <c r="AM450" s="58"/>
      <c r="AN450" s="261"/>
      <c r="AO450" s="85" t="s">
        <v>72</v>
      </c>
      <c r="AP450" s="67"/>
      <c r="AQ450" s="67"/>
      <c r="AR450" s="67"/>
      <c r="AS450" s="83" t="s">
        <v>640</v>
      </c>
      <c r="AT450" s="88"/>
      <c r="AU450" s="83" t="s">
        <v>2886</v>
      </c>
      <c r="AV450" s="83" t="s">
        <v>2887</v>
      </c>
      <c r="AW450" s="87"/>
    </row>
    <row r="451" spans="1:49" s="262" customFormat="1" ht="199.5" customHeight="1" x14ac:dyDescent="0.25">
      <c r="A451" s="69">
        <v>930</v>
      </c>
      <c r="B451" s="69">
        <v>6</v>
      </c>
      <c r="C451" s="42"/>
      <c r="D451" s="43"/>
      <c r="E451" s="210" t="s">
        <v>2923</v>
      </c>
      <c r="F451" s="210" t="s">
        <v>2889</v>
      </c>
      <c r="G451" s="210" t="s">
        <v>2924</v>
      </c>
      <c r="H451" s="210" t="s">
        <v>2891</v>
      </c>
      <c r="I451" s="210" t="s">
        <v>2925</v>
      </c>
      <c r="J451" s="210" t="s">
        <v>2893</v>
      </c>
      <c r="K451" s="115" t="s">
        <v>2894</v>
      </c>
      <c r="L451" s="87">
        <v>1</v>
      </c>
      <c r="M451" s="75">
        <v>42195</v>
      </c>
      <c r="N451" s="75">
        <v>42430</v>
      </c>
      <c r="O451" s="76" t="s">
        <v>2926</v>
      </c>
      <c r="P451" s="83" t="s">
        <v>2927</v>
      </c>
      <c r="Q451" s="57" t="s">
        <v>563</v>
      </c>
      <c r="R451" s="83" t="s">
        <v>2927</v>
      </c>
      <c r="S451" s="57" t="s">
        <v>2928</v>
      </c>
      <c r="T451" s="87" t="s">
        <v>2899</v>
      </c>
      <c r="U451" s="78" t="s">
        <v>67</v>
      </c>
      <c r="V451" s="87">
        <v>1</v>
      </c>
      <c r="W451" s="80">
        <f t="shared" si="21"/>
        <v>1</v>
      </c>
      <c r="X451" s="85"/>
      <c r="Y451" s="85"/>
      <c r="Z451" s="58"/>
      <c r="AA451" s="85"/>
      <c r="AB451" s="58"/>
      <c r="AC451" s="85"/>
      <c r="AD451" s="81" t="s">
        <v>2876</v>
      </c>
      <c r="AE451" s="60">
        <f>IF(W451=100%,2,0)</f>
        <v>2</v>
      </c>
      <c r="AF451" s="60">
        <f>IF(N451&lt;$AG$8,0,1)</f>
        <v>0</v>
      </c>
      <c r="AG451" s="61" t="str">
        <f t="shared" si="19"/>
        <v>CUMPLIDA</v>
      </c>
      <c r="AH451" s="61" t="str">
        <f t="shared" si="20"/>
        <v>CUMPLIDA</v>
      </c>
      <c r="AI451" s="78" t="s">
        <v>67</v>
      </c>
      <c r="AJ451" s="261"/>
      <c r="AK451" s="80"/>
      <c r="AL451" s="261"/>
      <c r="AM451" s="58"/>
      <c r="AN451" s="261"/>
      <c r="AO451" s="85" t="s">
        <v>72</v>
      </c>
      <c r="AP451" s="67"/>
      <c r="AQ451" s="67"/>
      <c r="AR451" s="67"/>
      <c r="AS451" s="83" t="s">
        <v>640</v>
      </c>
      <c r="AT451" s="88"/>
      <c r="AU451" s="83" t="s">
        <v>2886</v>
      </c>
      <c r="AV451" s="83" t="s">
        <v>2887</v>
      </c>
      <c r="AW451" s="87"/>
    </row>
    <row r="452" spans="1:49" s="262" customFormat="1" ht="233.25" customHeight="1" x14ac:dyDescent="0.25">
      <c r="A452" s="69">
        <v>931</v>
      </c>
      <c r="B452" s="69">
        <v>7</v>
      </c>
      <c r="C452" s="42"/>
      <c r="D452" s="43"/>
      <c r="E452" s="264" t="s">
        <v>2929</v>
      </c>
      <c r="F452" s="210"/>
      <c r="G452" s="210"/>
      <c r="H452" s="210" t="s">
        <v>2930</v>
      </c>
      <c r="I452" s="211" t="s">
        <v>2931</v>
      </c>
      <c r="J452" s="211" t="s">
        <v>2912</v>
      </c>
      <c r="K452" s="265" t="s">
        <v>2932</v>
      </c>
      <c r="L452" s="87">
        <v>3</v>
      </c>
      <c r="M452" s="75">
        <v>42195</v>
      </c>
      <c r="N452" s="75">
        <v>42460</v>
      </c>
      <c r="O452" s="76" t="s">
        <v>2895</v>
      </c>
      <c r="P452" s="57" t="s">
        <v>2896</v>
      </c>
      <c r="Q452" s="57" t="s">
        <v>563</v>
      </c>
      <c r="R452" s="83" t="s">
        <v>2897</v>
      </c>
      <c r="S452" s="57" t="s">
        <v>2898</v>
      </c>
      <c r="T452" s="87" t="s">
        <v>2899</v>
      </c>
      <c r="U452" s="78" t="s">
        <v>67</v>
      </c>
      <c r="V452" s="87">
        <v>3</v>
      </c>
      <c r="W452" s="80">
        <f t="shared" si="21"/>
        <v>1</v>
      </c>
      <c r="X452" s="85"/>
      <c r="Y452" s="85"/>
      <c r="Z452" s="58"/>
      <c r="AA452" s="85"/>
      <c r="AB452" s="58"/>
      <c r="AC452" s="85"/>
      <c r="AD452" s="81" t="s">
        <v>2876</v>
      </c>
      <c r="AE452" s="60">
        <f>IF(W452=100%,2,0)</f>
        <v>2</v>
      </c>
      <c r="AF452" s="60">
        <f>IF(N452&lt;$AG$8,0,1)</f>
        <v>0</v>
      </c>
      <c r="AG452" s="61" t="str">
        <f t="shared" si="19"/>
        <v>CUMPLIDA</v>
      </c>
      <c r="AH452" s="61" t="str">
        <f t="shared" si="20"/>
        <v>CUMPLIDA</v>
      </c>
      <c r="AI452" s="78" t="s">
        <v>67</v>
      </c>
      <c r="AJ452" s="261"/>
      <c r="AK452" s="80"/>
      <c r="AL452" s="261"/>
      <c r="AM452" s="58"/>
      <c r="AN452" s="261"/>
      <c r="AO452" s="85" t="s">
        <v>72</v>
      </c>
      <c r="AP452" s="67"/>
      <c r="AQ452" s="67"/>
      <c r="AR452" s="67"/>
      <c r="AS452" s="83" t="s">
        <v>640</v>
      </c>
      <c r="AT452" s="88"/>
      <c r="AU452" s="83" t="s">
        <v>2886</v>
      </c>
      <c r="AV452" s="83" t="s">
        <v>2887</v>
      </c>
      <c r="AW452" s="87"/>
    </row>
    <row r="453" spans="1:49" s="96" customFormat="1" ht="195" customHeight="1" x14ac:dyDescent="0.25">
      <c r="A453" s="69">
        <v>932</v>
      </c>
      <c r="B453" s="69">
        <v>1</v>
      </c>
      <c r="C453" s="64"/>
      <c r="D453" s="64"/>
      <c r="E453" s="85" t="s">
        <v>2933</v>
      </c>
      <c r="F453" s="71" t="s">
        <v>2934</v>
      </c>
      <c r="G453" s="58"/>
      <c r="H453" s="266" t="s">
        <v>2724</v>
      </c>
      <c r="I453" s="58"/>
      <c r="J453" s="267" t="s">
        <v>2935</v>
      </c>
      <c r="K453" s="267" t="s">
        <v>2936</v>
      </c>
      <c r="L453" s="87">
        <v>9</v>
      </c>
      <c r="M453" s="268">
        <v>42522</v>
      </c>
      <c r="N453" s="269">
        <v>42886</v>
      </c>
      <c r="O453" s="76" t="s">
        <v>378</v>
      </c>
      <c r="P453" s="77" t="s">
        <v>378</v>
      </c>
      <c r="Q453" s="78" t="s">
        <v>266</v>
      </c>
      <c r="R453" s="78" t="s">
        <v>266</v>
      </c>
      <c r="S453" s="83" t="s">
        <v>379</v>
      </c>
      <c r="T453" s="78" t="s">
        <v>266</v>
      </c>
      <c r="U453" s="78" t="s">
        <v>67</v>
      </c>
      <c r="V453" s="270">
        <v>5</v>
      </c>
      <c r="W453" s="80">
        <f t="shared" si="21"/>
        <v>0.55555555555555558</v>
      </c>
      <c r="X453" s="58"/>
      <c r="Y453" s="58"/>
      <c r="Z453" s="58"/>
      <c r="AA453" s="58"/>
      <c r="AB453" s="58"/>
      <c r="AC453" s="58"/>
      <c r="AD453" s="81" t="s">
        <v>2937</v>
      </c>
      <c r="AE453" s="60">
        <f>IF(W453=100%,2,0)</f>
        <v>0</v>
      </c>
      <c r="AF453" s="60">
        <f>IF(N453&lt;$AG$8,0,1)</f>
        <v>1</v>
      </c>
      <c r="AG453" s="61" t="str">
        <f t="shared" si="19"/>
        <v>EN TERMINO</v>
      </c>
      <c r="AH453" s="61" t="str">
        <f t="shared" si="20"/>
        <v>EN TERMINO</v>
      </c>
      <c r="AI453" s="78" t="s">
        <v>67</v>
      </c>
      <c r="AJ453" s="80"/>
      <c r="AK453" s="58"/>
      <c r="AL453" s="58"/>
      <c r="AM453" s="58"/>
      <c r="AN453" s="58"/>
      <c r="AO453" s="85" t="s">
        <v>72</v>
      </c>
      <c r="AP453" s="67" t="s">
        <v>102</v>
      </c>
      <c r="AQ453" s="67"/>
      <c r="AR453" s="67"/>
      <c r="AS453" s="83" t="s">
        <v>640</v>
      </c>
      <c r="AT453" s="88"/>
      <c r="AU453" s="83" t="s">
        <v>1737</v>
      </c>
      <c r="AV453" s="83" t="s">
        <v>2731</v>
      </c>
      <c r="AW453" s="87"/>
    </row>
    <row r="454" spans="1:49" s="96" customFormat="1" ht="409.6" customHeight="1" x14ac:dyDescent="0.25">
      <c r="A454" s="69">
        <v>933</v>
      </c>
      <c r="B454" s="69">
        <v>2</v>
      </c>
      <c r="C454" s="64"/>
      <c r="D454" s="64"/>
      <c r="E454" s="271" t="s">
        <v>2938</v>
      </c>
      <c r="F454" s="115" t="s">
        <v>2939</v>
      </c>
      <c r="G454" s="58"/>
      <c r="H454" s="85" t="s">
        <v>2940</v>
      </c>
      <c r="I454" s="85" t="s">
        <v>2941</v>
      </c>
      <c r="J454" s="85" t="s">
        <v>2942</v>
      </c>
      <c r="K454" s="85" t="s">
        <v>2943</v>
      </c>
      <c r="L454" s="87">
        <v>17</v>
      </c>
      <c r="M454" s="76">
        <v>42522</v>
      </c>
      <c r="N454" s="75">
        <v>42947</v>
      </c>
      <c r="O454" s="76" t="s">
        <v>2944</v>
      </c>
      <c r="P454" s="83" t="s">
        <v>2945</v>
      </c>
      <c r="Q454" s="134" t="s">
        <v>1479</v>
      </c>
      <c r="R454" s="74" t="s">
        <v>1479</v>
      </c>
      <c r="S454" s="83" t="s">
        <v>1480</v>
      </c>
      <c r="T454" s="87" t="s">
        <v>2899</v>
      </c>
      <c r="U454" s="78" t="s">
        <v>2946</v>
      </c>
      <c r="V454" s="270">
        <v>10</v>
      </c>
      <c r="W454" s="80">
        <f t="shared" si="21"/>
        <v>0.58823529411764708</v>
      </c>
      <c r="X454" s="58"/>
      <c r="Y454" s="58"/>
      <c r="Z454" s="58"/>
      <c r="AA454" s="58"/>
      <c r="AB454" s="58"/>
      <c r="AC454" s="58"/>
      <c r="AD454" s="81" t="s">
        <v>2937</v>
      </c>
      <c r="AE454" s="60">
        <f>IF(W454=100%,2,0)</f>
        <v>0</v>
      </c>
      <c r="AF454" s="60">
        <f>IF(N454&lt;$AG$8,0,1)</f>
        <v>1</v>
      </c>
      <c r="AG454" s="61" t="str">
        <f t="shared" si="19"/>
        <v>EN TERMINO</v>
      </c>
      <c r="AH454" s="61" t="str">
        <f t="shared" si="20"/>
        <v>EN TERMINO</v>
      </c>
      <c r="AI454" s="78" t="s">
        <v>84</v>
      </c>
      <c r="AJ454" s="80"/>
      <c r="AK454" s="58"/>
      <c r="AL454" s="58"/>
      <c r="AM454" s="58"/>
      <c r="AN454" s="58"/>
      <c r="AO454" s="85" t="s">
        <v>72</v>
      </c>
      <c r="AP454" s="67" t="s">
        <v>102</v>
      </c>
      <c r="AQ454" s="67"/>
      <c r="AR454" s="67"/>
      <c r="AS454" s="83" t="s">
        <v>640</v>
      </c>
      <c r="AT454" s="88"/>
      <c r="AU454" s="83" t="s">
        <v>142</v>
      </c>
      <c r="AV454" s="83" t="s">
        <v>143</v>
      </c>
      <c r="AW454" s="87" t="s">
        <v>74</v>
      </c>
    </row>
    <row r="455" spans="1:49" s="96" customFormat="1" ht="213.75" customHeight="1" x14ac:dyDescent="0.25">
      <c r="A455" s="69">
        <v>934</v>
      </c>
      <c r="B455" s="69">
        <v>3</v>
      </c>
      <c r="C455" s="64"/>
      <c r="D455" s="64"/>
      <c r="E455" s="271" t="s">
        <v>2947</v>
      </c>
      <c r="F455" s="85" t="s">
        <v>2948</v>
      </c>
      <c r="G455" s="58"/>
      <c r="H455" s="115" t="s">
        <v>2949</v>
      </c>
      <c r="I455" s="115" t="s">
        <v>2950</v>
      </c>
      <c r="J455" s="115" t="s">
        <v>2951</v>
      </c>
      <c r="K455" s="115" t="s">
        <v>2952</v>
      </c>
      <c r="L455" s="87">
        <v>7</v>
      </c>
      <c r="M455" s="269">
        <v>42514</v>
      </c>
      <c r="N455" s="269">
        <v>42766</v>
      </c>
      <c r="O455" s="76" t="s">
        <v>2953</v>
      </c>
      <c r="P455" s="83" t="s">
        <v>2954</v>
      </c>
      <c r="Q455" s="83" t="s">
        <v>65</v>
      </c>
      <c r="R455" s="83" t="s">
        <v>65</v>
      </c>
      <c r="S455" s="83" t="s">
        <v>99</v>
      </c>
      <c r="T455" s="83" t="s">
        <v>65</v>
      </c>
      <c r="U455" s="78" t="s">
        <v>67</v>
      </c>
      <c r="V455" s="87">
        <v>7</v>
      </c>
      <c r="W455" s="80">
        <f t="shared" si="21"/>
        <v>1</v>
      </c>
      <c r="X455" s="58"/>
      <c r="Y455" s="58"/>
      <c r="Z455" s="58"/>
      <c r="AA455" s="58"/>
      <c r="AB455" s="58"/>
      <c r="AC455" s="58"/>
      <c r="AD455" s="81" t="s">
        <v>2937</v>
      </c>
      <c r="AE455" s="60">
        <f>IF(W455=100%,2,0)</f>
        <v>2</v>
      </c>
      <c r="AF455" s="60">
        <f>IF(N455&lt;$AG$8,0,1)</f>
        <v>0</v>
      </c>
      <c r="AG455" s="61" t="str">
        <f t="shared" si="19"/>
        <v>CUMPLIDA</v>
      </c>
      <c r="AH455" s="61" t="str">
        <f t="shared" si="20"/>
        <v>CUMPLIDA</v>
      </c>
      <c r="AI455" s="78" t="s">
        <v>67</v>
      </c>
      <c r="AJ455" s="80"/>
      <c r="AK455" s="58"/>
      <c r="AL455" s="58"/>
      <c r="AM455" s="58"/>
      <c r="AN455" s="58"/>
      <c r="AO455" s="85" t="s">
        <v>72</v>
      </c>
      <c r="AP455" s="86" t="s">
        <v>2955</v>
      </c>
      <c r="AQ455" s="67" t="s">
        <v>207</v>
      </c>
      <c r="AR455" s="67" t="s">
        <v>208</v>
      </c>
      <c r="AS455" s="83" t="s">
        <v>640</v>
      </c>
      <c r="AT455" s="88"/>
      <c r="AU455" s="83" t="s">
        <v>995</v>
      </c>
      <c r="AV455" s="83" t="s">
        <v>995</v>
      </c>
      <c r="AW455" s="87" t="s">
        <v>2956</v>
      </c>
    </row>
    <row r="456" spans="1:49" s="96" customFormat="1" ht="259.5" customHeight="1" x14ac:dyDescent="0.25">
      <c r="A456" s="69">
        <v>935</v>
      </c>
      <c r="B456" s="69">
        <v>4</v>
      </c>
      <c r="C456" s="64"/>
      <c r="D456" s="64"/>
      <c r="E456" s="85" t="s">
        <v>2957</v>
      </c>
      <c r="F456" s="85" t="s">
        <v>2958</v>
      </c>
      <c r="G456" s="58"/>
      <c r="H456" s="115" t="s">
        <v>2959</v>
      </c>
      <c r="I456" s="115" t="s">
        <v>2960</v>
      </c>
      <c r="J456" s="115" t="s">
        <v>2961</v>
      </c>
      <c r="K456" s="115" t="s">
        <v>2962</v>
      </c>
      <c r="L456" s="87">
        <v>6</v>
      </c>
      <c r="M456" s="269">
        <v>42522</v>
      </c>
      <c r="N456" s="269">
        <v>42855</v>
      </c>
      <c r="O456" s="76" t="s">
        <v>2953</v>
      </c>
      <c r="P456" s="83" t="s">
        <v>2954</v>
      </c>
      <c r="Q456" s="83" t="s">
        <v>65</v>
      </c>
      <c r="R456" s="83" t="s">
        <v>65</v>
      </c>
      <c r="S456" s="83" t="s">
        <v>99</v>
      </c>
      <c r="T456" s="83" t="s">
        <v>65</v>
      </c>
      <c r="U456" s="78" t="s">
        <v>67</v>
      </c>
      <c r="V456" s="272">
        <v>2</v>
      </c>
      <c r="W456" s="80">
        <f t="shared" si="21"/>
        <v>0.33333333333333331</v>
      </c>
      <c r="X456" s="58"/>
      <c r="Y456" s="58"/>
      <c r="Z456" s="58"/>
      <c r="AA456" s="58"/>
      <c r="AB456" s="58"/>
      <c r="AC456" s="58"/>
      <c r="AD456" s="81" t="s">
        <v>2937</v>
      </c>
      <c r="AE456" s="60">
        <f>IF(W456=100%,2,0)</f>
        <v>0</v>
      </c>
      <c r="AF456" s="60">
        <f>IF(N456&lt;$AG$8,0,1)</f>
        <v>1</v>
      </c>
      <c r="AG456" s="61" t="str">
        <f t="shared" si="19"/>
        <v>EN TERMINO</v>
      </c>
      <c r="AH456" s="61" t="str">
        <f t="shared" si="20"/>
        <v>EN TERMINO</v>
      </c>
      <c r="AI456" s="78" t="s">
        <v>67</v>
      </c>
      <c r="AJ456" s="80"/>
      <c r="AK456" s="58"/>
      <c r="AL456" s="58"/>
      <c r="AM456" s="58"/>
      <c r="AN456" s="58"/>
      <c r="AO456" s="85" t="s">
        <v>72</v>
      </c>
      <c r="AP456" s="86" t="s">
        <v>2963</v>
      </c>
      <c r="AQ456" s="67" t="s">
        <v>207</v>
      </c>
      <c r="AR456" s="67" t="s">
        <v>208</v>
      </c>
      <c r="AS456" s="83" t="s">
        <v>640</v>
      </c>
      <c r="AT456" s="88"/>
      <c r="AU456" s="83" t="s">
        <v>103</v>
      </c>
      <c r="AV456" s="83" t="s">
        <v>2964</v>
      </c>
      <c r="AW456" s="87" t="s">
        <v>2956</v>
      </c>
    </row>
    <row r="457" spans="1:49" s="96" customFormat="1" ht="360.75" customHeight="1" x14ac:dyDescent="0.25">
      <c r="A457" s="69">
        <v>936</v>
      </c>
      <c r="B457" s="69">
        <v>5</v>
      </c>
      <c r="C457" s="64"/>
      <c r="D457" s="64"/>
      <c r="E457" s="172" t="s">
        <v>2965</v>
      </c>
      <c r="F457" s="115" t="s">
        <v>2966</v>
      </c>
      <c r="G457" s="58"/>
      <c r="H457" s="85" t="s">
        <v>2967</v>
      </c>
      <c r="I457" s="84" t="s">
        <v>2968</v>
      </c>
      <c r="J457" s="84" t="s">
        <v>2969</v>
      </c>
      <c r="K457" s="84" t="s">
        <v>2970</v>
      </c>
      <c r="L457" s="87">
        <v>4</v>
      </c>
      <c r="M457" s="269">
        <v>42522</v>
      </c>
      <c r="N457" s="269">
        <v>42735</v>
      </c>
      <c r="O457" s="76" t="s">
        <v>2953</v>
      </c>
      <c r="P457" s="83" t="s">
        <v>2954</v>
      </c>
      <c r="Q457" s="83" t="s">
        <v>65</v>
      </c>
      <c r="R457" s="83" t="s">
        <v>65</v>
      </c>
      <c r="S457" s="83" t="s">
        <v>99</v>
      </c>
      <c r="T457" s="83" t="s">
        <v>65</v>
      </c>
      <c r="U457" s="78" t="s">
        <v>2946</v>
      </c>
      <c r="V457" s="87">
        <v>4</v>
      </c>
      <c r="W457" s="80">
        <f t="shared" si="21"/>
        <v>1</v>
      </c>
      <c r="X457" s="58"/>
      <c r="Y457" s="58"/>
      <c r="Z457" s="58"/>
      <c r="AA457" s="58"/>
      <c r="AB457" s="58"/>
      <c r="AC457" s="58"/>
      <c r="AD457" s="81" t="s">
        <v>2937</v>
      </c>
      <c r="AE457" s="60">
        <f>IF(W457=100%,2,0)</f>
        <v>2</v>
      </c>
      <c r="AF457" s="60">
        <f>IF(N457&lt;$AG$8,0,1)</f>
        <v>0</v>
      </c>
      <c r="AG457" s="61" t="str">
        <f t="shared" si="19"/>
        <v>CUMPLIDA</v>
      </c>
      <c r="AH457" s="61" t="str">
        <f t="shared" si="20"/>
        <v>CUMPLIDA</v>
      </c>
      <c r="AI457" s="78" t="s">
        <v>84</v>
      </c>
      <c r="AJ457" s="80"/>
      <c r="AK457" s="58"/>
      <c r="AL457" s="58"/>
      <c r="AM457" s="58"/>
      <c r="AN457" s="58"/>
      <c r="AO457" s="85" t="s">
        <v>72</v>
      </c>
      <c r="AP457" s="86" t="s">
        <v>2971</v>
      </c>
      <c r="AQ457" s="67" t="s">
        <v>102</v>
      </c>
      <c r="AR457" s="86" t="s">
        <v>88</v>
      </c>
      <c r="AS457" s="83" t="s">
        <v>640</v>
      </c>
      <c r="AT457" s="88"/>
      <c r="AU457" s="83" t="s">
        <v>142</v>
      </c>
      <c r="AV457" s="83" t="s">
        <v>2972</v>
      </c>
      <c r="AW457" s="87" t="s">
        <v>2956</v>
      </c>
    </row>
    <row r="458" spans="1:49" s="96" customFormat="1" ht="192.75" customHeight="1" x14ac:dyDescent="0.25">
      <c r="A458" s="69">
        <v>937</v>
      </c>
      <c r="B458" s="69">
        <v>6</v>
      </c>
      <c r="C458" s="64"/>
      <c r="D458" s="64"/>
      <c r="E458" s="172" t="s">
        <v>2973</v>
      </c>
      <c r="F458" s="115" t="s">
        <v>2974</v>
      </c>
      <c r="G458" s="58"/>
      <c r="H458" s="115" t="s">
        <v>2975</v>
      </c>
      <c r="I458" s="115" t="s">
        <v>2976</v>
      </c>
      <c r="J458" s="115" t="s">
        <v>2977</v>
      </c>
      <c r="K458" s="115" t="s">
        <v>2978</v>
      </c>
      <c r="L458" s="87">
        <v>4</v>
      </c>
      <c r="M458" s="269">
        <v>42522</v>
      </c>
      <c r="N458" s="269">
        <v>42735</v>
      </c>
      <c r="O458" s="76" t="s">
        <v>2953</v>
      </c>
      <c r="P458" s="83" t="s">
        <v>2954</v>
      </c>
      <c r="Q458" s="83" t="s">
        <v>65</v>
      </c>
      <c r="R458" s="83" t="s">
        <v>65</v>
      </c>
      <c r="S458" s="83" t="s">
        <v>99</v>
      </c>
      <c r="T458" s="83" t="s">
        <v>65</v>
      </c>
      <c r="U458" s="78" t="s">
        <v>67</v>
      </c>
      <c r="V458" s="87">
        <v>4</v>
      </c>
      <c r="W458" s="80">
        <f t="shared" si="21"/>
        <v>1</v>
      </c>
      <c r="X458" s="58"/>
      <c r="Y458" s="58"/>
      <c r="Z458" s="58"/>
      <c r="AA458" s="58"/>
      <c r="AB458" s="58"/>
      <c r="AC458" s="58"/>
      <c r="AD458" s="81" t="s">
        <v>2937</v>
      </c>
      <c r="AE458" s="60">
        <f>IF(W458=100%,2,0)</f>
        <v>2</v>
      </c>
      <c r="AF458" s="60">
        <f>IF(N458&lt;$AG$8,0,1)</f>
        <v>0</v>
      </c>
      <c r="AG458" s="61" t="str">
        <f t="shared" si="19"/>
        <v>CUMPLIDA</v>
      </c>
      <c r="AH458" s="61" t="str">
        <f t="shared" si="20"/>
        <v>CUMPLIDA</v>
      </c>
      <c r="AI458" s="78" t="s">
        <v>67</v>
      </c>
      <c r="AJ458" s="80"/>
      <c r="AK458" s="58"/>
      <c r="AL458" s="58"/>
      <c r="AM458" s="58"/>
      <c r="AN458" s="58"/>
      <c r="AO458" s="85" t="s">
        <v>72</v>
      </c>
      <c r="AP458" s="86" t="s">
        <v>2979</v>
      </c>
      <c r="AQ458" s="67" t="s">
        <v>207</v>
      </c>
      <c r="AR458" s="67" t="s">
        <v>208</v>
      </c>
      <c r="AS458" s="83" t="s">
        <v>640</v>
      </c>
      <c r="AT458" s="88"/>
      <c r="AU458" s="83" t="s">
        <v>103</v>
      </c>
      <c r="AV458" s="83" t="s">
        <v>426</v>
      </c>
      <c r="AW458" s="87" t="s">
        <v>2956</v>
      </c>
    </row>
    <row r="459" spans="1:49" s="96" customFormat="1" ht="234" customHeight="1" x14ac:dyDescent="0.25">
      <c r="A459" s="69">
        <v>938</v>
      </c>
      <c r="B459" s="69">
        <v>7</v>
      </c>
      <c r="C459" s="64"/>
      <c r="D459" s="64"/>
      <c r="E459" s="271" t="s">
        <v>2980</v>
      </c>
      <c r="F459" s="115" t="s">
        <v>2981</v>
      </c>
      <c r="G459" s="58"/>
      <c r="H459" s="115" t="s">
        <v>2982</v>
      </c>
      <c r="I459" s="115" t="s">
        <v>2983</v>
      </c>
      <c r="J459" s="115" t="s">
        <v>2984</v>
      </c>
      <c r="K459" s="115" t="s">
        <v>2985</v>
      </c>
      <c r="L459" s="87">
        <v>4</v>
      </c>
      <c r="M459" s="269">
        <v>42522</v>
      </c>
      <c r="N459" s="269">
        <v>42735</v>
      </c>
      <c r="O459" s="76" t="s">
        <v>2953</v>
      </c>
      <c r="P459" s="83" t="s">
        <v>2954</v>
      </c>
      <c r="Q459" s="83" t="s">
        <v>65</v>
      </c>
      <c r="R459" s="83" t="s">
        <v>65</v>
      </c>
      <c r="S459" s="83" t="s">
        <v>99</v>
      </c>
      <c r="T459" s="83" t="s">
        <v>65</v>
      </c>
      <c r="U459" s="78" t="s">
        <v>67</v>
      </c>
      <c r="V459" s="87">
        <v>4</v>
      </c>
      <c r="W459" s="80">
        <f t="shared" si="21"/>
        <v>1</v>
      </c>
      <c r="X459" s="58"/>
      <c r="Y459" s="58"/>
      <c r="Z459" s="58"/>
      <c r="AA459" s="58"/>
      <c r="AB459" s="58"/>
      <c r="AC459" s="58"/>
      <c r="AD459" s="81" t="s">
        <v>2937</v>
      </c>
      <c r="AE459" s="60">
        <f>IF(W459=100%,2,0)</f>
        <v>2</v>
      </c>
      <c r="AF459" s="60">
        <f>IF(N459&lt;$AG$8,0,1)</f>
        <v>0</v>
      </c>
      <c r="AG459" s="61" t="str">
        <f t="shared" ref="AG459:AG522" si="22">IF(AE459+AF459&gt;1,"CUMPLIDA",IF(AF459=1,"EN TERMINO","VENCIDA"))</f>
        <v>CUMPLIDA</v>
      </c>
      <c r="AH459" s="61" t="str">
        <f t="shared" ref="AH459:AH522" si="23">IF(AG459="CUMPLIDA","CUMPLIDA",IF(AG459="EN TERMINO","EN TERMINO","VENCIDA"))</f>
        <v>CUMPLIDA</v>
      </c>
      <c r="AI459" s="78" t="s">
        <v>67</v>
      </c>
      <c r="AJ459" s="80"/>
      <c r="AK459" s="58"/>
      <c r="AL459" s="58"/>
      <c r="AM459" s="58"/>
      <c r="AN459" s="58"/>
      <c r="AO459" s="85" t="s">
        <v>72</v>
      </c>
      <c r="AP459" s="86" t="s">
        <v>2986</v>
      </c>
      <c r="AQ459" s="67" t="s">
        <v>207</v>
      </c>
      <c r="AR459" s="67" t="s">
        <v>208</v>
      </c>
      <c r="AS459" s="83" t="s">
        <v>640</v>
      </c>
      <c r="AT459" s="88"/>
      <c r="AU459" s="83" t="s">
        <v>103</v>
      </c>
      <c r="AV459" s="83" t="s">
        <v>1208</v>
      </c>
      <c r="AW459" s="87" t="s">
        <v>2956</v>
      </c>
    </row>
    <row r="460" spans="1:49" s="96" customFormat="1" ht="207" customHeight="1" x14ac:dyDescent="0.25">
      <c r="A460" s="69">
        <v>939</v>
      </c>
      <c r="B460" s="69">
        <v>8</v>
      </c>
      <c r="C460" s="64"/>
      <c r="D460" s="64"/>
      <c r="E460" s="172" t="s">
        <v>2987</v>
      </c>
      <c r="F460" s="115" t="s">
        <v>2988</v>
      </c>
      <c r="G460" s="58"/>
      <c r="H460" s="115" t="s">
        <v>2989</v>
      </c>
      <c r="I460" s="115" t="s">
        <v>2990</v>
      </c>
      <c r="J460" s="115" t="s">
        <v>2991</v>
      </c>
      <c r="K460" s="115" t="s">
        <v>2991</v>
      </c>
      <c r="L460" s="87">
        <v>3</v>
      </c>
      <c r="M460" s="269">
        <v>42522</v>
      </c>
      <c r="N460" s="269">
        <v>42735</v>
      </c>
      <c r="O460" s="76" t="s">
        <v>2953</v>
      </c>
      <c r="P460" s="83" t="s">
        <v>2954</v>
      </c>
      <c r="Q460" s="83" t="s">
        <v>65</v>
      </c>
      <c r="R460" s="83" t="s">
        <v>65</v>
      </c>
      <c r="S460" s="83" t="s">
        <v>99</v>
      </c>
      <c r="T460" s="83" t="s">
        <v>65</v>
      </c>
      <c r="U460" s="78" t="s">
        <v>67</v>
      </c>
      <c r="V460" s="87">
        <v>3</v>
      </c>
      <c r="W460" s="80">
        <f t="shared" si="21"/>
        <v>1</v>
      </c>
      <c r="X460" s="58"/>
      <c r="Y460" s="58"/>
      <c r="Z460" s="58"/>
      <c r="AA460" s="58"/>
      <c r="AB460" s="58"/>
      <c r="AC460" s="58"/>
      <c r="AD460" s="81" t="s">
        <v>2937</v>
      </c>
      <c r="AE460" s="60">
        <f>IF(W460=100%,2,0)</f>
        <v>2</v>
      </c>
      <c r="AF460" s="60">
        <f>IF(N460&lt;$AG$8,0,1)</f>
        <v>0</v>
      </c>
      <c r="AG460" s="61" t="str">
        <f t="shared" si="22"/>
        <v>CUMPLIDA</v>
      </c>
      <c r="AH460" s="61" t="str">
        <f t="shared" si="23"/>
        <v>CUMPLIDA</v>
      </c>
      <c r="AI460" s="78" t="s">
        <v>67</v>
      </c>
      <c r="AJ460" s="80"/>
      <c r="AK460" s="58"/>
      <c r="AL460" s="58"/>
      <c r="AM460" s="58"/>
      <c r="AN460" s="58"/>
      <c r="AO460" s="85" t="s">
        <v>72</v>
      </c>
      <c r="AP460" s="86" t="s">
        <v>2992</v>
      </c>
      <c r="AQ460" s="67" t="s">
        <v>207</v>
      </c>
      <c r="AR460" s="86" t="s">
        <v>208</v>
      </c>
      <c r="AS460" s="83" t="s">
        <v>640</v>
      </c>
      <c r="AT460" s="88"/>
      <c r="AU460" s="83" t="s">
        <v>103</v>
      </c>
      <c r="AV460" s="83" t="s">
        <v>2993</v>
      </c>
      <c r="AW460" s="87" t="s">
        <v>2956</v>
      </c>
    </row>
    <row r="461" spans="1:49" s="96" customFormat="1" ht="234.75" customHeight="1" x14ac:dyDescent="0.25">
      <c r="A461" s="69">
        <v>940</v>
      </c>
      <c r="B461" s="69">
        <v>9</v>
      </c>
      <c r="C461" s="64"/>
      <c r="D461" s="64"/>
      <c r="E461" s="172" t="s">
        <v>2994</v>
      </c>
      <c r="F461" s="115" t="s">
        <v>2995</v>
      </c>
      <c r="G461" s="58"/>
      <c r="H461" s="115" t="s">
        <v>2949</v>
      </c>
      <c r="I461" s="115" t="s">
        <v>2950</v>
      </c>
      <c r="J461" s="115" t="s">
        <v>2951</v>
      </c>
      <c r="K461" s="115" t="s">
        <v>2996</v>
      </c>
      <c r="L461" s="87">
        <v>7</v>
      </c>
      <c r="M461" s="269">
        <v>42522</v>
      </c>
      <c r="N461" s="269">
        <v>42766</v>
      </c>
      <c r="O461" s="76" t="s">
        <v>2953</v>
      </c>
      <c r="P461" s="83" t="s">
        <v>2954</v>
      </c>
      <c r="Q461" s="83" t="s">
        <v>65</v>
      </c>
      <c r="R461" s="83" t="s">
        <v>65</v>
      </c>
      <c r="S461" s="83" t="s">
        <v>99</v>
      </c>
      <c r="T461" s="83" t="s">
        <v>65</v>
      </c>
      <c r="U461" s="78" t="s">
        <v>67</v>
      </c>
      <c r="V461" s="87">
        <v>7</v>
      </c>
      <c r="W461" s="80">
        <f t="shared" si="21"/>
        <v>1</v>
      </c>
      <c r="X461" s="58"/>
      <c r="Y461" s="58"/>
      <c r="Z461" s="58"/>
      <c r="AA461" s="58"/>
      <c r="AB461" s="58"/>
      <c r="AC461" s="58"/>
      <c r="AD461" s="81" t="s">
        <v>2937</v>
      </c>
      <c r="AE461" s="60">
        <f>IF(W461=100%,2,0)</f>
        <v>2</v>
      </c>
      <c r="AF461" s="60">
        <f>IF(N461&lt;$AG$8,0,1)</f>
        <v>0</v>
      </c>
      <c r="AG461" s="61" t="str">
        <f t="shared" si="22"/>
        <v>CUMPLIDA</v>
      </c>
      <c r="AH461" s="61" t="str">
        <f t="shared" si="23"/>
        <v>CUMPLIDA</v>
      </c>
      <c r="AI461" s="78" t="s">
        <v>67</v>
      </c>
      <c r="AJ461" s="80"/>
      <c r="AK461" s="58"/>
      <c r="AL461" s="58"/>
      <c r="AM461" s="58"/>
      <c r="AN461" s="58"/>
      <c r="AO461" s="85" t="s">
        <v>72</v>
      </c>
      <c r="AP461" s="86" t="s">
        <v>2997</v>
      </c>
      <c r="AQ461" s="67" t="s">
        <v>207</v>
      </c>
      <c r="AR461" s="86" t="s">
        <v>208</v>
      </c>
      <c r="AS461" s="83" t="s">
        <v>640</v>
      </c>
      <c r="AT461" s="88"/>
      <c r="AU461" s="83" t="s">
        <v>103</v>
      </c>
      <c r="AV461" s="83" t="s">
        <v>528</v>
      </c>
      <c r="AW461" s="87" t="s">
        <v>2956</v>
      </c>
    </row>
    <row r="462" spans="1:49" s="96" customFormat="1" ht="250.5" customHeight="1" x14ac:dyDescent="0.25">
      <c r="A462" s="69">
        <v>941</v>
      </c>
      <c r="B462" s="69">
        <v>10</v>
      </c>
      <c r="C462" s="64"/>
      <c r="D462" s="64"/>
      <c r="E462" s="115" t="s">
        <v>2998</v>
      </c>
      <c r="F462" s="208" t="s">
        <v>2999</v>
      </c>
      <c r="G462" s="58"/>
      <c r="H462" s="115" t="s">
        <v>3000</v>
      </c>
      <c r="I462" s="147" t="s">
        <v>3001</v>
      </c>
      <c r="J462" s="147" t="s">
        <v>3002</v>
      </c>
      <c r="K462" s="115" t="s">
        <v>3003</v>
      </c>
      <c r="L462" s="87">
        <v>4</v>
      </c>
      <c r="M462" s="269">
        <v>42522</v>
      </c>
      <c r="N462" s="269">
        <v>42735</v>
      </c>
      <c r="O462" s="76" t="s">
        <v>2953</v>
      </c>
      <c r="P462" s="83" t="s">
        <v>2954</v>
      </c>
      <c r="Q462" s="83" t="s">
        <v>65</v>
      </c>
      <c r="R462" s="83" t="s">
        <v>65</v>
      </c>
      <c r="S462" s="83" t="s">
        <v>99</v>
      </c>
      <c r="T462" s="83" t="s">
        <v>65</v>
      </c>
      <c r="U462" s="78" t="s">
        <v>67</v>
      </c>
      <c r="V462" s="87">
        <v>4</v>
      </c>
      <c r="W462" s="80">
        <f t="shared" si="21"/>
        <v>1</v>
      </c>
      <c r="X462" s="58"/>
      <c r="Y462" s="58"/>
      <c r="Z462" s="58"/>
      <c r="AA462" s="58"/>
      <c r="AB462" s="58"/>
      <c r="AC462" s="58"/>
      <c r="AD462" s="81" t="s">
        <v>2937</v>
      </c>
      <c r="AE462" s="60">
        <f>IF(W462=100%,2,0)</f>
        <v>2</v>
      </c>
      <c r="AF462" s="60">
        <f>IF(N462&lt;$AG$8,0,1)</f>
        <v>0</v>
      </c>
      <c r="AG462" s="61" t="str">
        <f t="shared" si="22"/>
        <v>CUMPLIDA</v>
      </c>
      <c r="AH462" s="61" t="str">
        <f t="shared" si="23"/>
        <v>CUMPLIDA</v>
      </c>
      <c r="AI462" s="78" t="s">
        <v>67</v>
      </c>
      <c r="AJ462" s="80"/>
      <c r="AK462" s="58"/>
      <c r="AL462" s="58"/>
      <c r="AM462" s="58"/>
      <c r="AN462" s="58"/>
      <c r="AO462" s="85" t="s">
        <v>72</v>
      </c>
      <c r="AP462" s="86" t="s">
        <v>3004</v>
      </c>
      <c r="AQ462" s="67" t="s">
        <v>207</v>
      </c>
      <c r="AR462" s="86" t="s">
        <v>208</v>
      </c>
      <c r="AS462" s="83" t="s">
        <v>640</v>
      </c>
      <c r="AT462" s="88"/>
      <c r="AU462" s="83" t="s">
        <v>103</v>
      </c>
      <c r="AV462" s="83" t="s">
        <v>844</v>
      </c>
      <c r="AW462" s="87" t="s">
        <v>2956</v>
      </c>
    </row>
    <row r="463" spans="1:49" s="96" customFormat="1" ht="184.5" customHeight="1" x14ac:dyDescent="0.25">
      <c r="A463" s="69">
        <v>942</v>
      </c>
      <c r="B463" s="69">
        <v>11</v>
      </c>
      <c r="C463" s="64"/>
      <c r="D463" s="64"/>
      <c r="E463" s="271" t="s">
        <v>3005</v>
      </c>
      <c r="F463" s="115" t="s">
        <v>3006</v>
      </c>
      <c r="G463" s="58"/>
      <c r="H463" s="115" t="s">
        <v>3007</v>
      </c>
      <c r="I463" s="115" t="s">
        <v>3008</v>
      </c>
      <c r="J463" s="115" t="s">
        <v>3009</v>
      </c>
      <c r="K463" s="115" t="s">
        <v>3010</v>
      </c>
      <c r="L463" s="87">
        <v>3</v>
      </c>
      <c r="M463" s="269">
        <v>42522</v>
      </c>
      <c r="N463" s="269">
        <v>42916</v>
      </c>
      <c r="O463" s="76" t="s">
        <v>2953</v>
      </c>
      <c r="P463" s="83" t="s">
        <v>2954</v>
      </c>
      <c r="Q463" s="83" t="s">
        <v>65</v>
      </c>
      <c r="R463" s="83" t="s">
        <v>65</v>
      </c>
      <c r="S463" s="83" t="s">
        <v>99</v>
      </c>
      <c r="T463" s="83" t="s">
        <v>65</v>
      </c>
      <c r="U463" s="78" t="s">
        <v>67</v>
      </c>
      <c r="V463" s="87">
        <v>2</v>
      </c>
      <c r="W463" s="80">
        <f t="shared" si="21"/>
        <v>0.66666666666666663</v>
      </c>
      <c r="X463" s="58"/>
      <c r="Y463" s="58"/>
      <c r="Z463" s="58"/>
      <c r="AA463" s="58"/>
      <c r="AB463" s="58"/>
      <c r="AC463" s="58"/>
      <c r="AD463" s="81" t="s">
        <v>2937</v>
      </c>
      <c r="AE463" s="60">
        <f>IF(W463=100%,2,0)</f>
        <v>0</v>
      </c>
      <c r="AF463" s="60">
        <f>IF(N463&lt;$AG$8,0,1)</f>
        <v>1</v>
      </c>
      <c r="AG463" s="61" t="str">
        <f t="shared" si="22"/>
        <v>EN TERMINO</v>
      </c>
      <c r="AH463" s="61" t="str">
        <f t="shared" si="23"/>
        <v>EN TERMINO</v>
      </c>
      <c r="AI463" s="78" t="s">
        <v>67</v>
      </c>
      <c r="AJ463" s="80"/>
      <c r="AK463" s="58"/>
      <c r="AL463" s="58"/>
      <c r="AM463" s="58"/>
      <c r="AN463" s="58"/>
      <c r="AO463" s="85" t="s">
        <v>72</v>
      </c>
      <c r="AP463" s="86" t="s">
        <v>3011</v>
      </c>
      <c r="AQ463" s="67" t="s">
        <v>207</v>
      </c>
      <c r="AR463" s="86" t="s">
        <v>208</v>
      </c>
      <c r="AS463" s="83" t="s">
        <v>640</v>
      </c>
      <c r="AT463" s="88"/>
      <c r="AU463" s="83" t="s">
        <v>103</v>
      </c>
      <c r="AV463" s="83" t="s">
        <v>426</v>
      </c>
      <c r="AW463" s="87" t="s">
        <v>2956</v>
      </c>
    </row>
    <row r="464" spans="1:49" s="96" customFormat="1" ht="224.25" customHeight="1" x14ac:dyDescent="0.25">
      <c r="A464" s="69">
        <v>943</v>
      </c>
      <c r="B464" s="69">
        <v>12</v>
      </c>
      <c r="C464" s="64"/>
      <c r="D464" s="64"/>
      <c r="E464" s="172" t="s">
        <v>3012</v>
      </c>
      <c r="F464" s="115" t="s">
        <v>3013</v>
      </c>
      <c r="G464" s="58"/>
      <c r="H464" s="115" t="s">
        <v>1750</v>
      </c>
      <c r="I464" s="115" t="s">
        <v>3014</v>
      </c>
      <c r="J464" s="115" t="s">
        <v>3015</v>
      </c>
      <c r="K464" s="115" t="s">
        <v>3016</v>
      </c>
      <c r="L464" s="87">
        <v>6</v>
      </c>
      <c r="M464" s="269">
        <v>42522</v>
      </c>
      <c r="N464" s="269">
        <v>42735</v>
      </c>
      <c r="O464" s="76" t="s">
        <v>2953</v>
      </c>
      <c r="P464" s="83" t="s">
        <v>2954</v>
      </c>
      <c r="Q464" s="83" t="s">
        <v>65</v>
      </c>
      <c r="R464" s="83" t="s">
        <v>65</v>
      </c>
      <c r="S464" s="83" t="s">
        <v>99</v>
      </c>
      <c r="T464" s="83" t="s">
        <v>65</v>
      </c>
      <c r="U464" s="78" t="s">
        <v>67</v>
      </c>
      <c r="V464" s="87">
        <v>6</v>
      </c>
      <c r="W464" s="80">
        <f t="shared" si="21"/>
        <v>1</v>
      </c>
      <c r="X464" s="58"/>
      <c r="Y464" s="58"/>
      <c r="Z464" s="58"/>
      <c r="AA464" s="58"/>
      <c r="AB464" s="58"/>
      <c r="AC464" s="58"/>
      <c r="AD464" s="81" t="s">
        <v>2937</v>
      </c>
      <c r="AE464" s="60">
        <f>IF(W464=100%,2,0)</f>
        <v>2</v>
      </c>
      <c r="AF464" s="60">
        <f>IF(N464&lt;$AG$8,0,1)</f>
        <v>0</v>
      </c>
      <c r="AG464" s="61" t="str">
        <f t="shared" si="22"/>
        <v>CUMPLIDA</v>
      </c>
      <c r="AH464" s="61" t="str">
        <f t="shared" si="23"/>
        <v>CUMPLIDA</v>
      </c>
      <c r="AI464" s="78" t="s">
        <v>67</v>
      </c>
      <c r="AJ464" s="80"/>
      <c r="AK464" s="58"/>
      <c r="AL464" s="58"/>
      <c r="AM464" s="58"/>
      <c r="AN464" s="58"/>
      <c r="AO464" s="85" t="s">
        <v>72</v>
      </c>
      <c r="AP464" s="86" t="s">
        <v>3017</v>
      </c>
      <c r="AQ464" s="67" t="s">
        <v>207</v>
      </c>
      <c r="AR464" s="86" t="s">
        <v>208</v>
      </c>
      <c r="AS464" s="83" t="s">
        <v>640</v>
      </c>
      <c r="AT464" s="88"/>
      <c r="AU464" s="83" t="s">
        <v>103</v>
      </c>
      <c r="AV464" s="83" t="s">
        <v>1208</v>
      </c>
      <c r="AW464" s="87" t="s">
        <v>2956</v>
      </c>
    </row>
    <row r="465" spans="1:49" s="96" customFormat="1" ht="213" customHeight="1" x14ac:dyDescent="0.25">
      <c r="A465" s="69">
        <v>944</v>
      </c>
      <c r="B465" s="69">
        <v>13</v>
      </c>
      <c r="C465" s="64"/>
      <c r="D465" s="64"/>
      <c r="E465" s="85" t="s">
        <v>3018</v>
      </c>
      <c r="F465" s="84" t="s">
        <v>3019</v>
      </c>
      <c r="G465" s="58"/>
      <c r="H465" s="115" t="s">
        <v>3020</v>
      </c>
      <c r="I465" s="115" t="s">
        <v>3021</v>
      </c>
      <c r="J465" s="115" t="s">
        <v>3022</v>
      </c>
      <c r="K465" s="115" t="s">
        <v>3023</v>
      </c>
      <c r="L465" s="87">
        <v>3</v>
      </c>
      <c r="M465" s="269">
        <v>42522</v>
      </c>
      <c r="N465" s="269">
        <v>42855</v>
      </c>
      <c r="O465" s="76" t="s">
        <v>2953</v>
      </c>
      <c r="P465" s="83" t="s">
        <v>2954</v>
      </c>
      <c r="Q465" s="83" t="s">
        <v>65</v>
      </c>
      <c r="R465" s="83" t="s">
        <v>65</v>
      </c>
      <c r="S465" s="83" t="s">
        <v>99</v>
      </c>
      <c r="T465" s="83" t="s">
        <v>65</v>
      </c>
      <c r="U465" s="78" t="s">
        <v>2946</v>
      </c>
      <c r="V465" s="87">
        <v>1</v>
      </c>
      <c r="W465" s="80">
        <f t="shared" ref="W465:W528" si="24">+V465/L465</f>
        <v>0.33333333333333331</v>
      </c>
      <c r="X465" s="58"/>
      <c r="Y465" s="58"/>
      <c r="Z465" s="58"/>
      <c r="AA465" s="58"/>
      <c r="AB465" s="58"/>
      <c r="AC465" s="58"/>
      <c r="AD465" s="81" t="s">
        <v>2937</v>
      </c>
      <c r="AE465" s="60">
        <f>IF(W465=100%,2,0)</f>
        <v>0</v>
      </c>
      <c r="AF465" s="60">
        <f>IF(N465&lt;$AG$8,0,1)</f>
        <v>1</v>
      </c>
      <c r="AG465" s="61" t="str">
        <f t="shared" si="22"/>
        <v>EN TERMINO</v>
      </c>
      <c r="AH465" s="61" t="str">
        <f t="shared" si="23"/>
        <v>EN TERMINO</v>
      </c>
      <c r="AI465" s="78" t="s">
        <v>84</v>
      </c>
      <c r="AJ465" s="80"/>
      <c r="AK465" s="58"/>
      <c r="AL465" s="58"/>
      <c r="AM465" s="58"/>
      <c r="AN465" s="58"/>
      <c r="AO465" s="85" t="s">
        <v>72</v>
      </c>
      <c r="AP465" s="86" t="s">
        <v>3024</v>
      </c>
      <c r="AQ465" s="67" t="s">
        <v>207</v>
      </c>
      <c r="AR465" s="67" t="s">
        <v>208</v>
      </c>
      <c r="AS465" s="83" t="s">
        <v>640</v>
      </c>
      <c r="AT465" s="88"/>
      <c r="AU465" s="83" t="s">
        <v>142</v>
      </c>
      <c r="AV465" s="83" t="s">
        <v>143</v>
      </c>
      <c r="AW465" s="87" t="s">
        <v>2956</v>
      </c>
    </row>
    <row r="466" spans="1:49" s="96" customFormat="1" ht="360" customHeight="1" x14ac:dyDescent="0.25">
      <c r="A466" s="69">
        <v>945</v>
      </c>
      <c r="B466" s="69">
        <v>14</v>
      </c>
      <c r="C466" s="64"/>
      <c r="D466" s="64"/>
      <c r="E466" s="115" t="s">
        <v>3025</v>
      </c>
      <c r="F466" s="115" t="s">
        <v>3026</v>
      </c>
      <c r="G466" s="84"/>
      <c r="H466" s="84" t="s">
        <v>3027</v>
      </c>
      <c r="I466" s="84" t="s">
        <v>3028</v>
      </c>
      <c r="J466" s="84" t="s">
        <v>3029</v>
      </c>
      <c r="K466" s="84" t="s">
        <v>3029</v>
      </c>
      <c r="L466" s="87">
        <v>4</v>
      </c>
      <c r="M466" s="269">
        <v>42522</v>
      </c>
      <c r="N466" s="269">
        <v>42735</v>
      </c>
      <c r="O466" s="76" t="s">
        <v>2953</v>
      </c>
      <c r="P466" s="83" t="s">
        <v>2954</v>
      </c>
      <c r="Q466" s="83" t="s">
        <v>65</v>
      </c>
      <c r="R466" s="83" t="s">
        <v>65</v>
      </c>
      <c r="S466" s="83" t="s">
        <v>99</v>
      </c>
      <c r="T466" s="83" t="s">
        <v>65</v>
      </c>
      <c r="U466" s="78" t="s">
        <v>3030</v>
      </c>
      <c r="V466" s="87">
        <v>4</v>
      </c>
      <c r="W466" s="80">
        <f t="shared" si="24"/>
        <v>1</v>
      </c>
      <c r="X466" s="58"/>
      <c r="Y466" s="58"/>
      <c r="Z466" s="58"/>
      <c r="AA466" s="58"/>
      <c r="AB466" s="58"/>
      <c r="AC466" s="58"/>
      <c r="AD466" s="81" t="s">
        <v>2937</v>
      </c>
      <c r="AE466" s="60">
        <f>IF(W466=100%,2,0)</f>
        <v>2</v>
      </c>
      <c r="AF466" s="60">
        <f>IF(N466&lt;$AG$8,0,1)</f>
        <v>0</v>
      </c>
      <c r="AG466" s="61" t="str">
        <f t="shared" si="22"/>
        <v>CUMPLIDA</v>
      </c>
      <c r="AH466" s="61" t="str">
        <f t="shared" si="23"/>
        <v>CUMPLIDA</v>
      </c>
      <c r="AI466" s="78" t="s">
        <v>165</v>
      </c>
      <c r="AJ466" s="80"/>
      <c r="AK466" s="58"/>
      <c r="AL466" s="58"/>
      <c r="AM466" s="58"/>
      <c r="AN466" s="58"/>
      <c r="AO466" s="85" t="s">
        <v>72</v>
      </c>
      <c r="AP466" s="86" t="s">
        <v>3031</v>
      </c>
      <c r="AQ466" s="67" t="s">
        <v>102</v>
      </c>
      <c r="AR466" s="86" t="s">
        <v>88</v>
      </c>
      <c r="AS466" s="83" t="s">
        <v>640</v>
      </c>
      <c r="AT466" s="88"/>
      <c r="AU466" s="83" t="s">
        <v>91</v>
      </c>
      <c r="AV466" s="83" t="s">
        <v>91</v>
      </c>
      <c r="AW466" s="87" t="s">
        <v>2956</v>
      </c>
    </row>
    <row r="467" spans="1:49" s="96" customFormat="1" ht="191.25" customHeight="1" x14ac:dyDescent="0.25">
      <c r="A467" s="69">
        <v>946</v>
      </c>
      <c r="B467" s="69">
        <v>15</v>
      </c>
      <c r="C467" s="64"/>
      <c r="D467" s="64"/>
      <c r="E467" s="172" t="s">
        <v>3032</v>
      </c>
      <c r="F467" s="115" t="s">
        <v>3033</v>
      </c>
      <c r="G467" s="58"/>
      <c r="H467" s="85" t="s">
        <v>3034</v>
      </c>
      <c r="I467" s="85" t="s">
        <v>3035</v>
      </c>
      <c r="J467" s="84" t="s">
        <v>3036</v>
      </c>
      <c r="K467" s="85" t="s">
        <v>3037</v>
      </c>
      <c r="L467" s="87">
        <v>3</v>
      </c>
      <c r="M467" s="269">
        <v>42522</v>
      </c>
      <c r="N467" s="269">
        <v>42735</v>
      </c>
      <c r="O467" s="76" t="s">
        <v>2953</v>
      </c>
      <c r="P467" s="83" t="s">
        <v>2954</v>
      </c>
      <c r="Q467" s="83" t="s">
        <v>65</v>
      </c>
      <c r="R467" s="83" t="s">
        <v>65</v>
      </c>
      <c r="S467" s="83" t="s">
        <v>99</v>
      </c>
      <c r="T467" s="83" t="s">
        <v>65</v>
      </c>
      <c r="U467" s="78" t="s">
        <v>67</v>
      </c>
      <c r="V467" s="87">
        <v>3</v>
      </c>
      <c r="W467" s="80">
        <f t="shared" si="24"/>
        <v>1</v>
      </c>
      <c r="X467" s="58"/>
      <c r="Y467" s="58"/>
      <c r="Z467" s="58"/>
      <c r="AA467" s="58"/>
      <c r="AB467" s="58"/>
      <c r="AC467" s="58"/>
      <c r="AD467" s="81" t="s">
        <v>2937</v>
      </c>
      <c r="AE467" s="60">
        <f>IF(W467=100%,2,0)</f>
        <v>2</v>
      </c>
      <c r="AF467" s="60">
        <f>IF(N467&lt;$AG$8,0,1)</f>
        <v>0</v>
      </c>
      <c r="AG467" s="61" t="str">
        <f t="shared" si="22"/>
        <v>CUMPLIDA</v>
      </c>
      <c r="AH467" s="61" t="str">
        <f t="shared" si="23"/>
        <v>CUMPLIDA</v>
      </c>
      <c r="AI467" s="78" t="s">
        <v>67</v>
      </c>
      <c r="AJ467" s="80"/>
      <c r="AK467" s="58"/>
      <c r="AL467" s="58"/>
      <c r="AM467" s="58"/>
      <c r="AN467" s="58"/>
      <c r="AO467" s="85" t="s">
        <v>72</v>
      </c>
      <c r="AP467" s="86" t="s">
        <v>3038</v>
      </c>
      <c r="AQ467" s="67" t="s">
        <v>207</v>
      </c>
      <c r="AR467" s="86" t="s">
        <v>208</v>
      </c>
      <c r="AS467" s="83" t="s">
        <v>640</v>
      </c>
      <c r="AT467" s="88"/>
      <c r="AU467" s="83" t="s">
        <v>142</v>
      </c>
      <c r="AV467" s="83" t="s">
        <v>1402</v>
      </c>
      <c r="AW467" s="87" t="s">
        <v>2956</v>
      </c>
    </row>
    <row r="468" spans="1:49" s="96" customFormat="1" ht="207" customHeight="1" x14ac:dyDescent="0.25">
      <c r="A468" s="69">
        <v>947</v>
      </c>
      <c r="B468" s="69">
        <v>16</v>
      </c>
      <c r="C468" s="64"/>
      <c r="D468" s="64"/>
      <c r="E468" s="172" t="s">
        <v>3039</v>
      </c>
      <c r="F468" s="115" t="s">
        <v>3040</v>
      </c>
      <c r="G468" s="58"/>
      <c r="H468" s="85" t="s">
        <v>3041</v>
      </c>
      <c r="I468" s="85" t="s">
        <v>3042</v>
      </c>
      <c r="J468" s="273" t="s">
        <v>3043</v>
      </c>
      <c r="K468" s="85" t="s">
        <v>3044</v>
      </c>
      <c r="L468" s="87">
        <v>5</v>
      </c>
      <c r="M468" s="269">
        <v>42309</v>
      </c>
      <c r="N468" s="269">
        <v>42916</v>
      </c>
      <c r="O468" s="76" t="s">
        <v>3045</v>
      </c>
      <c r="P468" s="83" t="s">
        <v>3046</v>
      </c>
      <c r="Q468" s="83" t="s">
        <v>65</v>
      </c>
      <c r="R468" s="83" t="s">
        <v>65</v>
      </c>
      <c r="S468" s="83" t="s">
        <v>99</v>
      </c>
      <c r="T468" s="83" t="s">
        <v>65</v>
      </c>
      <c r="U468" s="78" t="s">
        <v>2946</v>
      </c>
      <c r="V468" s="272">
        <v>2</v>
      </c>
      <c r="W468" s="80">
        <f t="shared" si="24"/>
        <v>0.4</v>
      </c>
      <c r="X468" s="58"/>
      <c r="Y468" s="58"/>
      <c r="Z468" s="58"/>
      <c r="AA468" s="58"/>
      <c r="AB468" s="58"/>
      <c r="AC468" s="58"/>
      <c r="AD468" s="81" t="s">
        <v>2937</v>
      </c>
      <c r="AE468" s="60">
        <f>IF(W468=100%,2,0)</f>
        <v>0</v>
      </c>
      <c r="AF468" s="60">
        <f>IF(N468&lt;$AG$8,0,1)</f>
        <v>1</v>
      </c>
      <c r="AG468" s="61" t="str">
        <f t="shared" si="22"/>
        <v>EN TERMINO</v>
      </c>
      <c r="AH468" s="61" t="str">
        <f t="shared" si="23"/>
        <v>EN TERMINO</v>
      </c>
      <c r="AI468" s="78" t="s">
        <v>84</v>
      </c>
      <c r="AJ468" s="80"/>
      <c r="AK468" s="58"/>
      <c r="AL468" s="58"/>
      <c r="AM468" s="58"/>
      <c r="AN468" s="58"/>
      <c r="AO468" s="85" t="s">
        <v>72</v>
      </c>
      <c r="AP468" s="86" t="s">
        <v>3047</v>
      </c>
      <c r="AQ468" s="67" t="s">
        <v>87</v>
      </c>
      <c r="AR468" s="86" t="s">
        <v>88</v>
      </c>
      <c r="AS468" s="83" t="s">
        <v>640</v>
      </c>
      <c r="AT468" s="88"/>
      <c r="AU468" s="83" t="s">
        <v>995</v>
      </c>
      <c r="AV468" s="83" t="s">
        <v>995</v>
      </c>
      <c r="AW468" s="87" t="s">
        <v>74</v>
      </c>
    </row>
    <row r="469" spans="1:49" s="96" customFormat="1" ht="222" customHeight="1" x14ac:dyDescent="0.25">
      <c r="A469" s="69">
        <v>948</v>
      </c>
      <c r="B469" s="69">
        <v>17</v>
      </c>
      <c r="C469" s="64"/>
      <c r="D469" s="64"/>
      <c r="E469" s="84" t="s">
        <v>3048</v>
      </c>
      <c r="F469" s="83" t="s">
        <v>3049</v>
      </c>
      <c r="G469" s="58"/>
      <c r="H469" s="85" t="s">
        <v>3050</v>
      </c>
      <c r="I469" s="85" t="s">
        <v>3051</v>
      </c>
      <c r="J469" s="273" t="s">
        <v>3052</v>
      </c>
      <c r="K469" s="85" t="s">
        <v>3053</v>
      </c>
      <c r="L469" s="87">
        <v>6</v>
      </c>
      <c r="M469" s="269">
        <v>42522</v>
      </c>
      <c r="N469" s="269">
        <v>42916</v>
      </c>
      <c r="O469" s="76" t="s">
        <v>3045</v>
      </c>
      <c r="P469" s="83" t="s">
        <v>3046</v>
      </c>
      <c r="Q469" s="83" t="s">
        <v>65</v>
      </c>
      <c r="R469" s="83" t="s">
        <v>65</v>
      </c>
      <c r="S469" s="83" t="s">
        <v>99</v>
      </c>
      <c r="T469" s="83" t="s">
        <v>65</v>
      </c>
      <c r="U469" s="78" t="s">
        <v>67</v>
      </c>
      <c r="V469" s="272">
        <v>1</v>
      </c>
      <c r="W469" s="80">
        <f t="shared" si="24"/>
        <v>0.16666666666666666</v>
      </c>
      <c r="X469" s="58"/>
      <c r="Y469" s="58"/>
      <c r="Z469" s="58"/>
      <c r="AA469" s="58"/>
      <c r="AB469" s="58"/>
      <c r="AC469" s="58"/>
      <c r="AD469" s="81" t="s">
        <v>2937</v>
      </c>
      <c r="AE469" s="60">
        <f>IF(W469=100%,2,0)</f>
        <v>0</v>
      </c>
      <c r="AF469" s="60">
        <f>IF(N469&lt;$AG$8,0,1)</f>
        <v>1</v>
      </c>
      <c r="AG469" s="61" t="str">
        <f t="shared" si="22"/>
        <v>EN TERMINO</v>
      </c>
      <c r="AH469" s="61" t="str">
        <f t="shared" si="23"/>
        <v>EN TERMINO</v>
      </c>
      <c r="AI469" s="78" t="s">
        <v>67</v>
      </c>
      <c r="AJ469" s="80"/>
      <c r="AK469" s="58"/>
      <c r="AL469" s="58"/>
      <c r="AM469" s="58"/>
      <c r="AN469" s="58"/>
      <c r="AO469" s="85" t="s">
        <v>72</v>
      </c>
      <c r="AP469" s="86" t="s">
        <v>3054</v>
      </c>
      <c r="AQ469" s="67" t="s">
        <v>87</v>
      </c>
      <c r="AR469" s="86" t="s">
        <v>88</v>
      </c>
      <c r="AS469" s="83" t="s">
        <v>640</v>
      </c>
      <c r="AT469" s="88"/>
      <c r="AU469" s="83" t="s">
        <v>177</v>
      </c>
      <c r="AV469" s="83" t="s">
        <v>1957</v>
      </c>
      <c r="AW469" s="87" t="s">
        <v>74</v>
      </c>
    </row>
    <row r="470" spans="1:49" s="96" customFormat="1" ht="281.25" customHeight="1" x14ac:dyDescent="0.25">
      <c r="A470" s="69">
        <v>949</v>
      </c>
      <c r="B470" s="69">
        <v>18</v>
      </c>
      <c r="C470" s="64"/>
      <c r="D470" s="64"/>
      <c r="E470" s="274" t="s">
        <v>3055</v>
      </c>
      <c r="F470" s="275" t="s">
        <v>3056</v>
      </c>
      <c r="G470" s="275" t="s">
        <v>3057</v>
      </c>
      <c r="H470" s="276" t="s">
        <v>3058</v>
      </c>
      <c r="I470" s="85" t="s">
        <v>3059</v>
      </c>
      <c r="J470" s="85" t="s">
        <v>3060</v>
      </c>
      <c r="K470" s="85" t="s">
        <v>3061</v>
      </c>
      <c r="L470" s="87">
        <v>4</v>
      </c>
      <c r="M470" s="269">
        <v>42522</v>
      </c>
      <c r="N470" s="269">
        <v>42886</v>
      </c>
      <c r="O470" s="76" t="s">
        <v>3045</v>
      </c>
      <c r="P470" s="83" t="s">
        <v>3046</v>
      </c>
      <c r="Q470" s="83" t="s">
        <v>65</v>
      </c>
      <c r="R470" s="83" t="s">
        <v>2252</v>
      </c>
      <c r="S470" s="83" t="s">
        <v>173</v>
      </c>
      <c r="T470" s="83" t="s">
        <v>2252</v>
      </c>
      <c r="U470" s="78" t="s">
        <v>2946</v>
      </c>
      <c r="V470" s="87">
        <v>0</v>
      </c>
      <c r="W470" s="80">
        <f t="shared" si="24"/>
        <v>0</v>
      </c>
      <c r="X470" s="58"/>
      <c r="Y470" s="58"/>
      <c r="Z470" s="58"/>
      <c r="AA470" s="58"/>
      <c r="AB470" s="58"/>
      <c r="AC470" s="58"/>
      <c r="AD470" s="81" t="s">
        <v>2937</v>
      </c>
      <c r="AE470" s="60">
        <f>IF(W470=100%,2,0)</f>
        <v>0</v>
      </c>
      <c r="AF470" s="60">
        <f>IF(N470&lt;$AG$8,0,1)</f>
        <v>1</v>
      </c>
      <c r="AG470" s="61" t="str">
        <f t="shared" si="22"/>
        <v>EN TERMINO</v>
      </c>
      <c r="AH470" s="61" t="str">
        <f t="shared" si="23"/>
        <v>EN TERMINO</v>
      </c>
      <c r="AI470" s="78" t="s">
        <v>84</v>
      </c>
      <c r="AJ470" s="80"/>
      <c r="AK470" s="58"/>
      <c r="AL470" s="58"/>
      <c r="AM470" s="58"/>
      <c r="AN470" s="58"/>
      <c r="AO470" s="85" t="s">
        <v>72</v>
      </c>
      <c r="AP470" s="86" t="s">
        <v>3062</v>
      </c>
      <c r="AQ470" s="67" t="s">
        <v>87</v>
      </c>
      <c r="AR470" s="86" t="s">
        <v>88</v>
      </c>
      <c r="AS470" s="83" t="s">
        <v>640</v>
      </c>
      <c r="AT470" s="88"/>
      <c r="AU470" s="83" t="s">
        <v>177</v>
      </c>
      <c r="AV470" s="83" t="s">
        <v>324</v>
      </c>
      <c r="AW470" s="87" t="s">
        <v>74</v>
      </c>
    </row>
    <row r="471" spans="1:49" s="96" customFormat="1" ht="234.75" customHeight="1" x14ac:dyDescent="0.25">
      <c r="A471" s="69">
        <v>950</v>
      </c>
      <c r="B471" s="69">
        <v>19</v>
      </c>
      <c r="C471" s="64"/>
      <c r="D471" s="64"/>
      <c r="E471" s="274" t="s">
        <v>3063</v>
      </c>
      <c r="F471" s="275" t="s">
        <v>3064</v>
      </c>
      <c r="G471" s="276" t="s">
        <v>3065</v>
      </c>
      <c r="H471" s="276" t="s">
        <v>3066</v>
      </c>
      <c r="I471" s="85" t="s">
        <v>3067</v>
      </c>
      <c r="J471" s="276" t="s">
        <v>3068</v>
      </c>
      <c r="K471" s="276" t="s">
        <v>3069</v>
      </c>
      <c r="L471" s="87">
        <v>4</v>
      </c>
      <c r="M471" s="269">
        <v>42522</v>
      </c>
      <c r="N471" s="269">
        <v>42886</v>
      </c>
      <c r="O471" s="76" t="s">
        <v>3045</v>
      </c>
      <c r="P471" s="83" t="s">
        <v>3046</v>
      </c>
      <c r="Q471" s="83" t="s">
        <v>65</v>
      </c>
      <c r="R471" s="83" t="s">
        <v>2252</v>
      </c>
      <c r="S471" s="83" t="s">
        <v>173</v>
      </c>
      <c r="T471" s="83" t="s">
        <v>2252</v>
      </c>
      <c r="U471" s="78" t="s">
        <v>67</v>
      </c>
      <c r="V471" s="87">
        <v>0</v>
      </c>
      <c r="W471" s="80">
        <f t="shared" si="24"/>
        <v>0</v>
      </c>
      <c r="X471" s="58"/>
      <c r="Y471" s="58"/>
      <c r="Z471" s="58"/>
      <c r="AA471" s="58"/>
      <c r="AB471" s="58"/>
      <c r="AC471" s="58"/>
      <c r="AD471" s="81" t="s">
        <v>2937</v>
      </c>
      <c r="AE471" s="60">
        <f>IF(W471=100%,2,0)</f>
        <v>0</v>
      </c>
      <c r="AF471" s="60">
        <f>IF(N471&lt;$AG$8,0,1)</f>
        <v>1</v>
      </c>
      <c r="AG471" s="61" t="str">
        <f t="shared" si="22"/>
        <v>EN TERMINO</v>
      </c>
      <c r="AH471" s="61" t="str">
        <f t="shared" si="23"/>
        <v>EN TERMINO</v>
      </c>
      <c r="AI471" s="78" t="s">
        <v>67</v>
      </c>
      <c r="AJ471" s="80"/>
      <c r="AK471" s="58"/>
      <c r="AL471" s="58"/>
      <c r="AM471" s="58"/>
      <c r="AN471" s="58"/>
      <c r="AO471" s="85" t="s">
        <v>72</v>
      </c>
      <c r="AP471" s="86" t="s">
        <v>3070</v>
      </c>
      <c r="AQ471" s="67" t="s">
        <v>102</v>
      </c>
      <c r="AR471" s="86" t="s">
        <v>88</v>
      </c>
      <c r="AS471" s="83" t="s">
        <v>640</v>
      </c>
      <c r="AT471" s="88"/>
      <c r="AU471" s="83" t="s">
        <v>177</v>
      </c>
      <c r="AV471" s="83" t="s">
        <v>1980</v>
      </c>
      <c r="AW471" s="87" t="s">
        <v>74</v>
      </c>
    </row>
    <row r="472" spans="1:49" s="96" customFormat="1" ht="211.5" customHeight="1" x14ac:dyDescent="0.25">
      <c r="A472" s="69">
        <v>951</v>
      </c>
      <c r="B472" s="69">
        <v>20</v>
      </c>
      <c r="C472" s="64"/>
      <c r="D472" s="64"/>
      <c r="E472" s="84" t="s">
        <v>3071</v>
      </c>
      <c r="F472" s="275" t="s">
        <v>3072</v>
      </c>
      <c r="G472" s="84" t="s">
        <v>3073</v>
      </c>
      <c r="H472" s="85" t="s">
        <v>3074</v>
      </c>
      <c r="I472" s="85" t="s">
        <v>3075</v>
      </c>
      <c r="J472" s="276" t="s">
        <v>3076</v>
      </c>
      <c r="K472" s="85" t="s">
        <v>3077</v>
      </c>
      <c r="L472" s="87">
        <v>4</v>
      </c>
      <c r="M472" s="269">
        <v>42522</v>
      </c>
      <c r="N472" s="269">
        <v>42886</v>
      </c>
      <c r="O472" s="76" t="s">
        <v>3045</v>
      </c>
      <c r="P472" s="83" t="s">
        <v>3046</v>
      </c>
      <c r="Q472" s="83" t="s">
        <v>65</v>
      </c>
      <c r="R472" s="83" t="s">
        <v>2252</v>
      </c>
      <c r="S472" s="83" t="s">
        <v>173</v>
      </c>
      <c r="T472" s="83" t="s">
        <v>83</v>
      </c>
      <c r="U472" s="78" t="s">
        <v>67</v>
      </c>
      <c r="V472" s="87">
        <v>0</v>
      </c>
      <c r="W472" s="80">
        <f t="shared" si="24"/>
        <v>0</v>
      </c>
      <c r="X472" s="58"/>
      <c r="Y472" s="58"/>
      <c r="Z472" s="58"/>
      <c r="AA472" s="58"/>
      <c r="AB472" s="58"/>
      <c r="AC472" s="58"/>
      <c r="AD472" s="81" t="s">
        <v>2937</v>
      </c>
      <c r="AE472" s="60">
        <f>IF(W472=100%,2,0)</f>
        <v>0</v>
      </c>
      <c r="AF472" s="60">
        <f>IF(N472&lt;$AG$8,0,1)</f>
        <v>1</v>
      </c>
      <c r="AG472" s="61" t="str">
        <f t="shared" si="22"/>
        <v>EN TERMINO</v>
      </c>
      <c r="AH472" s="61" t="str">
        <f t="shared" si="23"/>
        <v>EN TERMINO</v>
      </c>
      <c r="AI472" s="78" t="s">
        <v>67</v>
      </c>
      <c r="AJ472" s="80"/>
      <c r="AK472" s="58"/>
      <c r="AL472" s="58"/>
      <c r="AM472" s="58"/>
      <c r="AN472" s="58"/>
      <c r="AO472" s="85" t="s">
        <v>72</v>
      </c>
      <c r="AP472" s="86" t="s">
        <v>3078</v>
      </c>
      <c r="AQ472" s="67" t="s">
        <v>87</v>
      </c>
      <c r="AR472" s="86" t="s">
        <v>88</v>
      </c>
      <c r="AS472" s="83" t="s">
        <v>640</v>
      </c>
      <c r="AT472" s="88"/>
      <c r="AU472" s="83" t="s">
        <v>177</v>
      </c>
      <c r="AV472" s="83" t="s">
        <v>3079</v>
      </c>
      <c r="AW472" s="87" t="s">
        <v>74</v>
      </c>
    </row>
    <row r="473" spans="1:49" s="96" customFormat="1" ht="333" customHeight="1" x14ac:dyDescent="0.25">
      <c r="A473" s="69">
        <v>952</v>
      </c>
      <c r="B473" s="69">
        <v>21</v>
      </c>
      <c r="C473" s="64"/>
      <c r="D473" s="64"/>
      <c r="E473" s="115" t="s">
        <v>3080</v>
      </c>
      <c r="F473" s="115" t="s">
        <v>3081</v>
      </c>
      <c r="G473" s="277" t="s">
        <v>3082</v>
      </c>
      <c r="H473" s="85" t="s">
        <v>3083</v>
      </c>
      <c r="I473" s="85" t="s">
        <v>3084</v>
      </c>
      <c r="J473" s="85" t="s">
        <v>3085</v>
      </c>
      <c r="K473" s="85" t="s">
        <v>3086</v>
      </c>
      <c r="L473" s="87">
        <v>6</v>
      </c>
      <c r="M473" s="269">
        <v>42522</v>
      </c>
      <c r="N473" s="269">
        <v>42886</v>
      </c>
      <c r="O473" s="76" t="s">
        <v>3045</v>
      </c>
      <c r="P473" s="74" t="s">
        <v>3046</v>
      </c>
      <c r="Q473" s="83" t="s">
        <v>65</v>
      </c>
      <c r="R473" s="83" t="s">
        <v>2252</v>
      </c>
      <c r="S473" s="83" t="s">
        <v>173</v>
      </c>
      <c r="T473" s="83" t="s">
        <v>83</v>
      </c>
      <c r="U473" s="78" t="s">
        <v>2946</v>
      </c>
      <c r="V473" s="87">
        <v>0</v>
      </c>
      <c r="W473" s="80">
        <f t="shared" si="24"/>
        <v>0</v>
      </c>
      <c r="X473" s="58"/>
      <c r="Y473" s="58"/>
      <c r="Z473" s="58"/>
      <c r="AA473" s="58"/>
      <c r="AB473" s="58"/>
      <c r="AC473" s="58"/>
      <c r="AD473" s="81" t="s">
        <v>2937</v>
      </c>
      <c r="AE473" s="60">
        <f>IF(W473=100%,2,0)</f>
        <v>0</v>
      </c>
      <c r="AF473" s="60">
        <f>IF(N473&lt;$AG$8,0,1)</f>
        <v>1</v>
      </c>
      <c r="AG473" s="61" t="str">
        <f t="shared" si="22"/>
        <v>EN TERMINO</v>
      </c>
      <c r="AH473" s="61" t="str">
        <f t="shared" si="23"/>
        <v>EN TERMINO</v>
      </c>
      <c r="AI473" s="78" t="s">
        <v>84</v>
      </c>
      <c r="AJ473" s="80"/>
      <c r="AK473" s="58"/>
      <c r="AL473" s="58"/>
      <c r="AM473" s="58"/>
      <c r="AN473" s="58"/>
      <c r="AO473" s="85" t="s">
        <v>72</v>
      </c>
      <c r="AP473" s="86" t="s">
        <v>3087</v>
      </c>
      <c r="AQ473" s="67" t="s">
        <v>102</v>
      </c>
      <c r="AR473" s="86" t="s">
        <v>88</v>
      </c>
      <c r="AS473" s="83" t="s">
        <v>640</v>
      </c>
      <c r="AT473" s="88"/>
      <c r="AU473" s="83" t="s">
        <v>177</v>
      </c>
      <c r="AV473" s="83" t="s">
        <v>1291</v>
      </c>
      <c r="AW473" s="87" t="s">
        <v>74</v>
      </c>
    </row>
    <row r="474" spans="1:49" s="96" customFormat="1" ht="144" customHeight="1" x14ac:dyDescent="0.25">
      <c r="A474" s="69">
        <v>953</v>
      </c>
      <c r="B474" s="69">
        <v>22</v>
      </c>
      <c r="C474" s="64"/>
      <c r="D474" s="64"/>
      <c r="E474" s="115" t="s">
        <v>3088</v>
      </c>
      <c r="F474" s="115" t="s">
        <v>3089</v>
      </c>
      <c r="G474" s="276" t="s">
        <v>3090</v>
      </c>
      <c r="H474" s="85" t="s">
        <v>3091</v>
      </c>
      <c r="I474" s="85" t="s">
        <v>3092</v>
      </c>
      <c r="J474" s="85" t="s">
        <v>3093</v>
      </c>
      <c r="K474" s="85" t="s">
        <v>3094</v>
      </c>
      <c r="L474" s="87">
        <v>7</v>
      </c>
      <c r="M474" s="269">
        <v>42522</v>
      </c>
      <c r="N474" s="269">
        <v>42886</v>
      </c>
      <c r="O474" s="76" t="s">
        <v>3045</v>
      </c>
      <c r="P474" s="74" t="s">
        <v>3046</v>
      </c>
      <c r="Q474" s="83" t="s">
        <v>65</v>
      </c>
      <c r="R474" s="83" t="s">
        <v>2252</v>
      </c>
      <c r="S474" s="83" t="s">
        <v>173</v>
      </c>
      <c r="T474" s="83" t="s">
        <v>83</v>
      </c>
      <c r="U474" s="78" t="s">
        <v>2946</v>
      </c>
      <c r="V474" s="87">
        <v>0</v>
      </c>
      <c r="W474" s="80">
        <f t="shared" si="24"/>
        <v>0</v>
      </c>
      <c r="X474" s="58"/>
      <c r="Y474" s="58"/>
      <c r="Z474" s="58"/>
      <c r="AA474" s="58"/>
      <c r="AB474" s="58"/>
      <c r="AC474" s="58"/>
      <c r="AD474" s="81" t="s">
        <v>2937</v>
      </c>
      <c r="AE474" s="60">
        <f>IF(W474=100%,2,0)</f>
        <v>0</v>
      </c>
      <c r="AF474" s="60">
        <f>IF(N474&lt;$AG$8,0,1)</f>
        <v>1</v>
      </c>
      <c r="AG474" s="61" t="str">
        <f t="shared" si="22"/>
        <v>EN TERMINO</v>
      </c>
      <c r="AH474" s="61" t="str">
        <f t="shared" si="23"/>
        <v>EN TERMINO</v>
      </c>
      <c r="AI474" s="78" t="s">
        <v>84</v>
      </c>
      <c r="AJ474" s="80"/>
      <c r="AK474" s="58"/>
      <c r="AL474" s="58"/>
      <c r="AM474" s="58"/>
      <c r="AN474" s="58"/>
      <c r="AO474" s="85" t="s">
        <v>72</v>
      </c>
      <c r="AP474" s="86" t="s">
        <v>3095</v>
      </c>
      <c r="AQ474" s="67" t="s">
        <v>102</v>
      </c>
      <c r="AR474" s="86" t="s">
        <v>88</v>
      </c>
      <c r="AS474" s="83" t="s">
        <v>640</v>
      </c>
      <c r="AT474" s="88"/>
      <c r="AU474" s="83" t="s">
        <v>142</v>
      </c>
      <c r="AV474" s="83" t="s">
        <v>143</v>
      </c>
      <c r="AW474" s="87" t="s">
        <v>74</v>
      </c>
    </row>
    <row r="475" spans="1:49" s="96" customFormat="1" ht="187.15" customHeight="1" x14ac:dyDescent="0.25">
      <c r="A475" s="69">
        <v>954</v>
      </c>
      <c r="B475" s="69">
        <v>23</v>
      </c>
      <c r="C475" s="64"/>
      <c r="D475" s="64"/>
      <c r="E475" s="115" t="s">
        <v>3096</v>
      </c>
      <c r="F475" s="115" t="s">
        <v>3097</v>
      </c>
      <c r="G475" s="277" t="s">
        <v>3098</v>
      </c>
      <c r="H475" s="85" t="s">
        <v>3099</v>
      </c>
      <c r="I475" s="85" t="s">
        <v>3100</v>
      </c>
      <c r="J475" s="85" t="s">
        <v>3101</v>
      </c>
      <c r="K475" s="85" t="s">
        <v>3102</v>
      </c>
      <c r="L475" s="87">
        <v>5</v>
      </c>
      <c r="M475" s="269">
        <v>42522</v>
      </c>
      <c r="N475" s="269">
        <v>42886</v>
      </c>
      <c r="O475" s="76" t="s">
        <v>3045</v>
      </c>
      <c r="P475" s="74" t="s">
        <v>3046</v>
      </c>
      <c r="Q475" s="83" t="s">
        <v>65</v>
      </c>
      <c r="R475" s="83" t="s">
        <v>2252</v>
      </c>
      <c r="S475" s="83" t="s">
        <v>173</v>
      </c>
      <c r="T475" s="83" t="s">
        <v>83</v>
      </c>
      <c r="U475" s="78" t="s">
        <v>67</v>
      </c>
      <c r="V475" s="87">
        <v>0</v>
      </c>
      <c r="W475" s="80">
        <f t="shared" si="24"/>
        <v>0</v>
      </c>
      <c r="X475" s="58"/>
      <c r="Y475" s="58"/>
      <c r="Z475" s="58"/>
      <c r="AA475" s="58"/>
      <c r="AB475" s="58"/>
      <c r="AC475" s="58"/>
      <c r="AD475" s="81" t="s">
        <v>2937</v>
      </c>
      <c r="AE475" s="60">
        <f>IF(W475=100%,2,0)</f>
        <v>0</v>
      </c>
      <c r="AF475" s="60">
        <f>IF(N475&lt;$AG$8,0,1)</f>
        <v>1</v>
      </c>
      <c r="AG475" s="61" t="str">
        <f t="shared" si="22"/>
        <v>EN TERMINO</v>
      </c>
      <c r="AH475" s="61" t="str">
        <f t="shared" si="23"/>
        <v>EN TERMINO</v>
      </c>
      <c r="AI475" s="78" t="s">
        <v>67</v>
      </c>
      <c r="AJ475" s="80"/>
      <c r="AK475" s="58"/>
      <c r="AL475" s="58"/>
      <c r="AM475" s="58"/>
      <c r="AN475" s="58"/>
      <c r="AO475" s="85" t="s">
        <v>72</v>
      </c>
      <c r="AP475" s="86" t="s">
        <v>3103</v>
      </c>
      <c r="AQ475" s="67" t="s">
        <v>102</v>
      </c>
      <c r="AR475" s="86" t="s">
        <v>88</v>
      </c>
      <c r="AS475" s="83" t="s">
        <v>640</v>
      </c>
      <c r="AT475" s="88"/>
      <c r="AU475" s="83" t="s">
        <v>177</v>
      </c>
      <c r="AV475" s="83" t="s">
        <v>324</v>
      </c>
      <c r="AW475" s="87" t="s">
        <v>74</v>
      </c>
    </row>
    <row r="476" spans="1:49" s="96" customFormat="1" ht="348.75" customHeight="1" x14ac:dyDescent="0.25">
      <c r="A476" s="69">
        <v>955</v>
      </c>
      <c r="B476" s="69">
        <v>24</v>
      </c>
      <c r="C476" s="64"/>
      <c r="D476" s="64"/>
      <c r="E476" s="115" t="s">
        <v>3104</v>
      </c>
      <c r="F476" s="115" t="s">
        <v>3105</v>
      </c>
      <c r="G476" s="58"/>
      <c r="H476" s="85" t="s">
        <v>3106</v>
      </c>
      <c r="I476" s="85" t="s">
        <v>3107</v>
      </c>
      <c r="J476" s="85" t="s">
        <v>3108</v>
      </c>
      <c r="K476" s="85" t="s">
        <v>3109</v>
      </c>
      <c r="L476" s="87">
        <v>5</v>
      </c>
      <c r="M476" s="269">
        <v>42522</v>
      </c>
      <c r="N476" s="269">
        <v>42886</v>
      </c>
      <c r="O476" s="76" t="s">
        <v>3045</v>
      </c>
      <c r="P476" s="77" t="s">
        <v>3046</v>
      </c>
      <c r="Q476" s="77" t="s">
        <v>65</v>
      </c>
      <c r="R476" s="77" t="s">
        <v>65</v>
      </c>
      <c r="S476" s="83" t="s">
        <v>99</v>
      </c>
      <c r="T476" s="77" t="s">
        <v>65</v>
      </c>
      <c r="U476" s="78" t="s">
        <v>67</v>
      </c>
      <c r="V476" s="87">
        <v>0</v>
      </c>
      <c r="W476" s="80">
        <f t="shared" si="24"/>
        <v>0</v>
      </c>
      <c r="X476" s="58"/>
      <c r="Y476" s="58"/>
      <c r="Z476" s="58"/>
      <c r="AA476" s="58"/>
      <c r="AB476" s="58"/>
      <c r="AC476" s="58"/>
      <c r="AD476" s="81" t="s">
        <v>2937</v>
      </c>
      <c r="AE476" s="60">
        <f>IF(W476=100%,2,0)</f>
        <v>0</v>
      </c>
      <c r="AF476" s="60">
        <f>IF(N476&lt;$AG$8,0,1)</f>
        <v>1</v>
      </c>
      <c r="AG476" s="61" t="str">
        <f t="shared" si="22"/>
        <v>EN TERMINO</v>
      </c>
      <c r="AH476" s="61" t="str">
        <f t="shared" si="23"/>
        <v>EN TERMINO</v>
      </c>
      <c r="AI476" s="78" t="s">
        <v>67</v>
      </c>
      <c r="AJ476" s="80"/>
      <c r="AK476" s="58"/>
      <c r="AL476" s="58"/>
      <c r="AM476" s="58"/>
      <c r="AN476" s="58"/>
      <c r="AO476" s="85" t="s">
        <v>72</v>
      </c>
      <c r="AP476" s="86" t="s">
        <v>3110</v>
      </c>
      <c r="AQ476" s="67" t="s">
        <v>87</v>
      </c>
      <c r="AR476" s="86" t="s">
        <v>88</v>
      </c>
      <c r="AS476" s="83" t="s">
        <v>640</v>
      </c>
      <c r="AT476" s="88"/>
      <c r="AU476" s="83" t="s">
        <v>103</v>
      </c>
      <c r="AV476" s="83" t="s">
        <v>1208</v>
      </c>
      <c r="AW476" s="87" t="s">
        <v>74</v>
      </c>
    </row>
    <row r="477" spans="1:49" s="96" customFormat="1" ht="256.5" customHeight="1" x14ac:dyDescent="0.25">
      <c r="A477" s="69">
        <v>956</v>
      </c>
      <c r="B477" s="69">
        <v>25</v>
      </c>
      <c r="C477" s="64"/>
      <c r="D477" s="64"/>
      <c r="E477" s="115" t="s">
        <v>3111</v>
      </c>
      <c r="F477" s="115" t="s">
        <v>3112</v>
      </c>
      <c r="G477" s="58"/>
      <c r="H477" s="85" t="s">
        <v>3113</v>
      </c>
      <c r="I477" s="85" t="s">
        <v>3114</v>
      </c>
      <c r="J477" s="85" t="s">
        <v>3115</v>
      </c>
      <c r="K477" s="85" t="s">
        <v>3116</v>
      </c>
      <c r="L477" s="87">
        <v>2</v>
      </c>
      <c r="M477" s="269">
        <v>42522</v>
      </c>
      <c r="N477" s="269">
        <v>42916</v>
      </c>
      <c r="O477" s="76" t="s">
        <v>3045</v>
      </c>
      <c r="P477" s="77" t="s">
        <v>3046</v>
      </c>
      <c r="Q477" s="77" t="s">
        <v>65</v>
      </c>
      <c r="R477" s="77" t="s">
        <v>65</v>
      </c>
      <c r="S477" s="83" t="s">
        <v>99</v>
      </c>
      <c r="T477" s="77" t="s">
        <v>65</v>
      </c>
      <c r="U477" s="78" t="s">
        <v>67</v>
      </c>
      <c r="V477" s="87">
        <v>0</v>
      </c>
      <c r="W477" s="80">
        <f t="shared" si="24"/>
        <v>0</v>
      </c>
      <c r="X477" s="58"/>
      <c r="Y477" s="58"/>
      <c r="Z477" s="58"/>
      <c r="AA477" s="58"/>
      <c r="AB477" s="58"/>
      <c r="AC477" s="58"/>
      <c r="AD477" s="81" t="s">
        <v>2937</v>
      </c>
      <c r="AE477" s="60">
        <f>IF(W477=100%,2,0)</f>
        <v>0</v>
      </c>
      <c r="AF477" s="60">
        <f>IF(N477&lt;$AG$8,0,1)</f>
        <v>1</v>
      </c>
      <c r="AG477" s="61" t="str">
        <f t="shared" si="22"/>
        <v>EN TERMINO</v>
      </c>
      <c r="AH477" s="61" t="str">
        <f t="shared" si="23"/>
        <v>EN TERMINO</v>
      </c>
      <c r="AI477" s="78" t="s">
        <v>67</v>
      </c>
      <c r="AJ477" s="80"/>
      <c r="AK477" s="58"/>
      <c r="AL477" s="58"/>
      <c r="AM477" s="58"/>
      <c r="AN477" s="58"/>
      <c r="AO477" s="85" t="s">
        <v>72</v>
      </c>
      <c r="AP477" s="86" t="s">
        <v>3117</v>
      </c>
      <c r="AQ477" s="67" t="s">
        <v>87</v>
      </c>
      <c r="AR477" s="86" t="s">
        <v>88</v>
      </c>
      <c r="AS477" s="83" t="s">
        <v>640</v>
      </c>
      <c r="AT477" s="88"/>
      <c r="AU477" s="83" t="s">
        <v>103</v>
      </c>
      <c r="AV477" s="83" t="s">
        <v>284</v>
      </c>
      <c r="AW477" s="87" t="s">
        <v>74</v>
      </c>
    </row>
    <row r="478" spans="1:49" s="96" customFormat="1" ht="308.25" customHeight="1" x14ac:dyDescent="0.25">
      <c r="A478" s="69">
        <v>957</v>
      </c>
      <c r="B478" s="69">
        <v>26</v>
      </c>
      <c r="C478" s="64"/>
      <c r="D478" s="64"/>
      <c r="E478" s="115" t="s">
        <v>3118</v>
      </c>
      <c r="F478" s="115" t="s">
        <v>3119</v>
      </c>
      <c r="G478" s="85" t="s">
        <v>3120</v>
      </c>
      <c r="H478" s="115" t="s">
        <v>3121</v>
      </c>
      <c r="I478" s="85" t="s">
        <v>3122</v>
      </c>
      <c r="J478" s="85" t="s">
        <v>3123</v>
      </c>
      <c r="K478" s="85" t="s">
        <v>3124</v>
      </c>
      <c r="L478" s="87">
        <v>5</v>
      </c>
      <c r="M478" s="269">
        <v>42522</v>
      </c>
      <c r="N478" s="269">
        <v>42794</v>
      </c>
      <c r="O478" s="76" t="s">
        <v>3125</v>
      </c>
      <c r="P478" s="77" t="s">
        <v>3126</v>
      </c>
      <c r="Q478" s="77" t="s">
        <v>65</v>
      </c>
      <c r="R478" s="77" t="s">
        <v>65</v>
      </c>
      <c r="S478" s="83" t="s">
        <v>99</v>
      </c>
      <c r="T478" s="77" t="s">
        <v>65</v>
      </c>
      <c r="U478" s="78" t="s">
        <v>3030</v>
      </c>
      <c r="V478" s="87">
        <v>3</v>
      </c>
      <c r="W478" s="80">
        <f t="shared" si="24"/>
        <v>0.6</v>
      </c>
      <c r="X478" s="58"/>
      <c r="Y478" s="58"/>
      <c r="Z478" s="58"/>
      <c r="AA478" s="58"/>
      <c r="AB478" s="58"/>
      <c r="AC478" s="58"/>
      <c r="AD478" s="81" t="s">
        <v>2937</v>
      </c>
      <c r="AE478" s="60">
        <f>IF(W478=100%,2,0)</f>
        <v>0</v>
      </c>
      <c r="AF478" s="60">
        <f>IF(N478&lt;$AG$8,0,1)</f>
        <v>1</v>
      </c>
      <c r="AG478" s="61" t="str">
        <f t="shared" si="22"/>
        <v>EN TERMINO</v>
      </c>
      <c r="AH478" s="61" t="str">
        <f t="shared" si="23"/>
        <v>EN TERMINO</v>
      </c>
      <c r="AI478" s="78" t="s">
        <v>165</v>
      </c>
      <c r="AJ478" s="80"/>
      <c r="AK478" s="58"/>
      <c r="AL478" s="58"/>
      <c r="AM478" s="58"/>
      <c r="AN478" s="58"/>
      <c r="AO478" s="85" t="s">
        <v>72</v>
      </c>
      <c r="AP478" s="86" t="s">
        <v>3127</v>
      </c>
      <c r="AQ478" s="67" t="s">
        <v>102</v>
      </c>
      <c r="AR478" s="86" t="s">
        <v>208</v>
      </c>
      <c r="AS478" s="83" t="s">
        <v>640</v>
      </c>
      <c r="AT478" s="88"/>
      <c r="AU478" s="83" t="s">
        <v>103</v>
      </c>
      <c r="AV478" s="83" t="s">
        <v>3128</v>
      </c>
      <c r="AW478" s="87" t="s">
        <v>74</v>
      </c>
    </row>
    <row r="479" spans="1:49" s="96" customFormat="1" ht="252" customHeight="1" x14ac:dyDescent="0.25">
      <c r="A479" s="69">
        <v>958</v>
      </c>
      <c r="B479" s="69">
        <v>27</v>
      </c>
      <c r="C479" s="64"/>
      <c r="D479" s="64"/>
      <c r="E479" s="172" t="s">
        <v>3129</v>
      </c>
      <c r="F479" s="115" t="s">
        <v>3130</v>
      </c>
      <c r="G479" s="115" t="s">
        <v>3131</v>
      </c>
      <c r="H479" s="115" t="s">
        <v>3132</v>
      </c>
      <c r="I479" s="85" t="s">
        <v>3122</v>
      </c>
      <c r="J479" s="85" t="s">
        <v>3133</v>
      </c>
      <c r="K479" s="85" t="s">
        <v>3124</v>
      </c>
      <c r="L479" s="87">
        <v>5</v>
      </c>
      <c r="M479" s="269">
        <v>42522</v>
      </c>
      <c r="N479" s="269">
        <v>42794</v>
      </c>
      <c r="O479" s="76" t="s">
        <v>3125</v>
      </c>
      <c r="P479" s="77" t="s">
        <v>3126</v>
      </c>
      <c r="Q479" s="77" t="s">
        <v>65</v>
      </c>
      <c r="R479" s="77" t="s">
        <v>65</v>
      </c>
      <c r="S479" s="83" t="s">
        <v>99</v>
      </c>
      <c r="T479" s="77" t="s">
        <v>65</v>
      </c>
      <c r="U479" s="78" t="s">
        <v>3030</v>
      </c>
      <c r="V479" s="87">
        <v>3</v>
      </c>
      <c r="W479" s="80">
        <f t="shared" si="24"/>
        <v>0.6</v>
      </c>
      <c r="X479" s="58"/>
      <c r="Y479" s="58"/>
      <c r="Z479" s="58"/>
      <c r="AA479" s="58"/>
      <c r="AB479" s="58"/>
      <c r="AC479" s="58"/>
      <c r="AD479" s="81" t="s">
        <v>2937</v>
      </c>
      <c r="AE479" s="60">
        <f>IF(W479=100%,2,0)</f>
        <v>0</v>
      </c>
      <c r="AF479" s="60">
        <f>IF(N479&lt;$AG$8,0,1)</f>
        <v>1</v>
      </c>
      <c r="AG479" s="61" t="str">
        <f t="shared" si="22"/>
        <v>EN TERMINO</v>
      </c>
      <c r="AH479" s="61" t="str">
        <f t="shared" si="23"/>
        <v>EN TERMINO</v>
      </c>
      <c r="AI479" s="78" t="s">
        <v>165</v>
      </c>
      <c r="AJ479" s="80"/>
      <c r="AK479" s="58"/>
      <c r="AL479" s="58"/>
      <c r="AM479" s="58"/>
      <c r="AN479" s="58"/>
      <c r="AO479" s="85" t="s">
        <v>72</v>
      </c>
      <c r="AP479" s="86" t="s">
        <v>3134</v>
      </c>
      <c r="AQ479" s="67" t="s">
        <v>207</v>
      </c>
      <c r="AR479" s="86" t="s">
        <v>208</v>
      </c>
      <c r="AS479" s="83" t="s">
        <v>640</v>
      </c>
      <c r="AT479" s="88"/>
      <c r="AU479" s="83" t="s">
        <v>142</v>
      </c>
      <c r="AV479" s="83" t="s">
        <v>143</v>
      </c>
      <c r="AW479" s="87" t="s">
        <v>74</v>
      </c>
    </row>
    <row r="480" spans="1:49" s="96" customFormat="1" ht="255" customHeight="1" x14ac:dyDescent="0.25">
      <c r="A480" s="69">
        <v>959</v>
      </c>
      <c r="B480" s="69">
        <v>28</v>
      </c>
      <c r="C480" s="64"/>
      <c r="D480" s="64"/>
      <c r="E480" s="172" t="s">
        <v>3135</v>
      </c>
      <c r="F480" s="115" t="s">
        <v>3136</v>
      </c>
      <c r="G480" s="115" t="s">
        <v>3137</v>
      </c>
      <c r="H480" s="115" t="s">
        <v>3138</v>
      </c>
      <c r="I480" s="115" t="s">
        <v>3139</v>
      </c>
      <c r="J480" s="85" t="s">
        <v>3140</v>
      </c>
      <c r="K480" s="85" t="s">
        <v>3141</v>
      </c>
      <c r="L480" s="87">
        <v>3</v>
      </c>
      <c r="M480" s="269">
        <v>42522</v>
      </c>
      <c r="N480" s="269">
        <v>42794</v>
      </c>
      <c r="O480" s="76" t="s">
        <v>3125</v>
      </c>
      <c r="P480" s="77" t="s">
        <v>3126</v>
      </c>
      <c r="Q480" s="77" t="s">
        <v>65</v>
      </c>
      <c r="R480" s="77" t="s">
        <v>65</v>
      </c>
      <c r="S480" s="83" t="s">
        <v>99</v>
      </c>
      <c r="T480" s="77" t="s">
        <v>65</v>
      </c>
      <c r="U480" s="78" t="s">
        <v>2946</v>
      </c>
      <c r="V480" s="87">
        <v>1</v>
      </c>
      <c r="W480" s="80">
        <f t="shared" si="24"/>
        <v>0.33333333333333331</v>
      </c>
      <c r="X480" s="58"/>
      <c r="Y480" s="58"/>
      <c r="Z480" s="58"/>
      <c r="AA480" s="58"/>
      <c r="AB480" s="58"/>
      <c r="AC480" s="58"/>
      <c r="AD480" s="81" t="s">
        <v>2937</v>
      </c>
      <c r="AE480" s="60">
        <f>IF(W480=100%,2,0)</f>
        <v>0</v>
      </c>
      <c r="AF480" s="60">
        <f>IF(N480&lt;$AG$8,0,1)</f>
        <v>1</v>
      </c>
      <c r="AG480" s="61" t="str">
        <f t="shared" si="22"/>
        <v>EN TERMINO</v>
      </c>
      <c r="AH480" s="61" t="str">
        <f t="shared" si="23"/>
        <v>EN TERMINO</v>
      </c>
      <c r="AI480" s="78" t="s">
        <v>84</v>
      </c>
      <c r="AJ480" s="80"/>
      <c r="AK480" s="58"/>
      <c r="AL480" s="58"/>
      <c r="AM480" s="58"/>
      <c r="AN480" s="58"/>
      <c r="AO480" s="85" t="s">
        <v>72</v>
      </c>
      <c r="AP480" s="86" t="s">
        <v>3142</v>
      </c>
      <c r="AQ480" s="67" t="s">
        <v>102</v>
      </c>
      <c r="AR480" s="86" t="s">
        <v>88</v>
      </c>
      <c r="AS480" s="83" t="s">
        <v>640</v>
      </c>
      <c r="AT480" s="88"/>
      <c r="AU480" s="83" t="s">
        <v>142</v>
      </c>
      <c r="AV480" s="83" t="s">
        <v>2626</v>
      </c>
      <c r="AW480" s="87" t="s">
        <v>74</v>
      </c>
    </row>
    <row r="481" spans="1:49" s="96" customFormat="1" ht="201.6" customHeight="1" x14ac:dyDescent="0.25">
      <c r="A481" s="69">
        <v>960</v>
      </c>
      <c r="B481" s="69">
        <v>29</v>
      </c>
      <c r="C481" s="64"/>
      <c r="D481" s="64"/>
      <c r="E481" s="115" t="s">
        <v>3143</v>
      </c>
      <c r="F481" s="115" t="s">
        <v>3144</v>
      </c>
      <c r="G481" s="58"/>
      <c r="H481" s="115" t="s">
        <v>3145</v>
      </c>
      <c r="I481" s="85" t="s">
        <v>3146</v>
      </c>
      <c r="J481" s="85" t="s">
        <v>3147</v>
      </c>
      <c r="K481" s="85" t="s">
        <v>3148</v>
      </c>
      <c r="L481" s="87">
        <v>3</v>
      </c>
      <c r="M481" s="269">
        <v>42522</v>
      </c>
      <c r="N481" s="269">
        <v>42674</v>
      </c>
      <c r="O481" s="76" t="s">
        <v>3125</v>
      </c>
      <c r="P481" s="77" t="s">
        <v>3126</v>
      </c>
      <c r="Q481" s="77" t="s">
        <v>65</v>
      </c>
      <c r="R481" s="77" t="s">
        <v>65</v>
      </c>
      <c r="S481" s="83" t="s">
        <v>99</v>
      </c>
      <c r="T481" s="77" t="s">
        <v>65</v>
      </c>
      <c r="U481" s="78" t="s">
        <v>67</v>
      </c>
      <c r="V481" s="83">
        <v>3</v>
      </c>
      <c r="W481" s="80">
        <f t="shared" si="24"/>
        <v>1</v>
      </c>
      <c r="X481" s="58"/>
      <c r="Y481" s="58"/>
      <c r="Z481" s="58"/>
      <c r="AA481" s="58"/>
      <c r="AB481" s="58"/>
      <c r="AC481" s="58"/>
      <c r="AD481" s="81" t="s">
        <v>2937</v>
      </c>
      <c r="AE481" s="60">
        <f>IF(W481=100%,2,0)</f>
        <v>2</v>
      </c>
      <c r="AF481" s="60">
        <f>IF(N481&lt;$AG$8,0,1)</f>
        <v>0</v>
      </c>
      <c r="AG481" s="61" t="str">
        <f t="shared" si="22"/>
        <v>CUMPLIDA</v>
      </c>
      <c r="AH481" s="61" t="str">
        <f t="shared" si="23"/>
        <v>CUMPLIDA</v>
      </c>
      <c r="AI481" s="78" t="s">
        <v>67</v>
      </c>
      <c r="AJ481" s="80"/>
      <c r="AK481" s="58"/>
      <c r="AL481" s="58"/>
      <c r="AM481" s="58"/>
      <c r="AN481" s="58"/>
      <c r="AO481" s="85" t="s">
        <v>72</v>
      </c>
      <c r="AP481" s="86" t="s">
        <v>3149</v>
      </c>
      <c r="AQ481" s="67" t="s">
        <v>102</v>
      </c>
      <c r="AR481" s="86" t="s">
        <v>88</v>
      </c>
      <c r="AS481" s="83" t="s">
        <v>640</v>
      </c>
      <c r="AT481" s="88"/>
      <c r="AU481" s="83" t="s">
        <v>103</v>
      </c>
      <c r="AV481" s="83" t="s">
        <v>284</v>
      </c>
      <c r="AW481" s="87" t="s">
        <v>74</v>
      </c>
    </row>
    <row r="482" spans="1:49" s="96" customFormat="1" ht="174.75" customHeight="1" x14ac:dyDescent="0.25">
      <c r="A482" s="69">
        <v>961</v>
      </c>
      <c r="B482" s="69">
        <v>30</v>
      </c>
      <c r="C482" s="64"/>
      <c r="D482" s="64"/>
      <c r="E482" s="115" t="s">
        <v>3150</v>
      </c>
      <c r="F482" s="115" t="s">
        <v>3151</v>
      </c>
      <c r="G482" s="58"/>
      <c r="H482" s="115" t="s">
        <v>3152</v>
      </c>
      <c r="I482" s="85" t="s">
        <v>3146</v>
      </c>
      <c r="J482" s="85" t="s">
        <v>3153</v>
      </c>
      <c r="K482" s="85" t="s">
        <v>3154</v>
      </c>
      <c r="L482" s="87">
        <v>3</v>
      </c>
      <c r="M482" s="269">
        <v>42522</v>
      </c>
      <c r="N482" s="269">
        <v>42674</v>
      </c>
      <c r="O482" s="76" t="s">
        <v>3125</v>
      </c>
      <c r="P482" s="77" t="s">
        <v>3126</v>
      </c>
      <c r="Q482" s="77" t="s">
        <v>65</v>
      </c>
      <c r="R482" s="77" t="s">
        <v>65</v>
      </c>
      <c r="S482" s="83" t="s">
        <v>99</v>
      </c>
      <c r="T482" s="77" t="s">
        <v>65</v>
      </c>
      <c r="U482" s="78" t="s">
        <v>67</v>
      </c>
      <c r="V482" s="83">
        <v>3</v>
      </c>
      <c r="W482" s="80">
        <f t="shared" si="24"/>
        <v>1</v>
      </c>
      <c r="X482" s="58"/>
      <c r="Y482" s="58"/>
      <c r="Z482" s="58"/>
      <c r="AA482" s="58"/>
      <c r="AB482" s="58"/>
      <c r="AC482" s="58"/>
      <c r="AD482" s="81" t="s">
        <v>2937</v>
      </c>
      <c r="AE482" s="60">
        <f>IF(W482=100%,2,0)</f>
        <v>2</v>
      </c>
      <c r="AF482" s="60">
        <f>IF(N482&lt;$AG$8,0,1)</f>
        <v>0</v>
      </c>
      <c r="AG482" s="61" t="str">
        <f t="shared" si="22"/>
        <v>CUMPLIDA</v>
      </c>
      <c r="AH482" s="61" t="str">
        <f t="shared" si="23"/>
        <v>CUMPLIDA</v>
      </c>
      <c r="AI482" s="78" t="s">
        <v>67</v>
      </c>
      <c r="AJ482" s="80"/>
      <c r="AK482" s="58"/>
      <c r="AL482" s="58"/>
      <c r="AM482" s="58"/>
      <c r="AN482" s="58"/>
      <c r="AO482" s="85" t="s">
        <v>72</v>
      </c>
      <c r="AP482" s="86" t="s">
        <v>3155</v>
      </c>
      <c r="AQ482" s="67" t="s">
        <v>102</v>
      </c>
      <c r="AR482" s="86" t="s">
        <v>88</v>
      </c>
      <c r="AS482" s="83" t="s">
        <v>640</v>
      </c>
      <c r="AT482" s="88"/>
      <c r="AU482" s="83" t="s">
        <v>103</v>
      </c>
      <c r="AV482" s="83" t="s">
        <v>284</v>
      </c>
      <c r="AW482" s="87" t="s">
        <v>74</v>
      </c>
    </row>
    <row r="483" spans="1:49" s="96" customFormat="1" ht="243.75" customHeight="1" x14ac:dyDescent="0.25">
      <c r="A483" s="69">
        <v>962</v>
      </c>
      <c r="B483" s="69">
        <v>31</v>
      </c>
      <c r="C483" s="64"/>
      <c r="D483" s="64"/>
      <c r="E483" s="115" t="s">
        <v>3156</v>
      </c>
      <c r="F483" s="208" t="s">
        <v>3157</v>
      </c>
      <c r="G483" s="84" t="s">
        <v>3158</v>
      </c>
      <c r="H483" s="208" t="s">
        <v>3159</v>
      </c>
      <c r="I483" s="58"/>
      <c r="J483" s="187" t="s">
        <v>3160</v>
      </c>
      <c r="K483" s="187" t="s">
        <v>3160</v>
      </c>
      <c r="L483" s="83">
        <v>5</v>
      </c>
      <c r="M483" s="269">
        <v>42522</v>
      </c>
      <c r="N483" s="269">
        <v>42735</v>
      </c>
      <c r="O483" s="76" t="s">
        <v>192</v>
      </c>
      <c r="P483" s="78" t="s">
        <v>193</v>
      </c>
      <c r="Q483" s="78" t="s">
        <v>152</v>
      </c>
      <c r="R483" s="78" t="s">
        <v>152</v>
      </c>
      <c r="S483" s="83" t="s">
        <v>280</v>
      </c>
      <c r="T483" s="78" t="s">
        <v>152</v>
      </c>
      <c r="U483" s="78" t="s">
        <v>3030</v>
      </c>
      <c r="V483" s="87">
        <v>5</v>
      </c>
      <c r="W483" s="80">
        <f t="shared" si="24"/>
        <v>1</v>
      </c>
      <c r="X483" s="58"/>
      <c r="Y483" s="58"/>
      <c r="Z483" s="58"/>
      <c r="AA483" s="58"/>
      <c r="AB483" s="58"/>
      <c r="AC483" s="58"/>
      <c r="AD483" s="81" t="s">
        <v>2937</v>
      </c>
      <c r="AE483" s="60">
        <f>IF(W483=100%,2,0)</f>
        <v>2</v>
      </c>
      <c r="AF483" s="60">
        <f>IF(N483&lt;$AG$8,0,1)</f>
        <v>0</v>
      </c>
      <c r="AG483" s="61" t="str">
        <f t="shared" si="22"/>
        <v>CUMPLIDA</v>
      </c>
      <c r="AH483" s="61" t="str">
        <f t="shared" si="23"/>
        <v>CUMPLIDA</v>
      </c>
      <c r="AI483" s="78" t="s">
        <v>165</v>
      </c>
      <c r="AJ483" s="80"/>
      <c r="AK483" s="58"/>
      <c r="AL483" s="58"/>
      <c r="AM483" s="58"/>
      <c r="AN483" s="58"/>
      <c r="AO483" s="85" t="s">
        <v>72</v>
      </c>
      <c r="AP483" s="86" t="s">
        <v>3161</v>
      </c>
      <c r="AQ483" s="67" t="s">
        <v>87</v>
      </c>
      <c r="AR483" s="86" t="s">
        <v>88</v>
      </c>
      <c r="AS483" s="83" t="s">
        <v>640</v>
      </c>
      <c r="AT483" s="88"/>
      <c r="AU483" s="83" t="s">
        <v>1737</v>
      </c>
      <c r="AV483" s="83" t="s">
        <v>3162</v>
      </c>
      <c r="AW483" s="87" t="s">
        <v>74</v>
      </c>
    </row>
    <row r="484" spans="1:49" s="96" customFormat="1" ht="178.5" customHeight="1" x14ac:dyDescent="0.25">
      <c r="A484" s="69">
        <v>963</v>
      </c>
      <c r="B484" s="69">
        <v>32</v>
      </c>
      <c r="C484" s="64"/>
      <c r="D484" s="64"/>
      <c r="E484" s="172" t="s">
        <v>3163</v>
      </c>
      <c r="F484" s="208" t="s">
        <v>3164</v>
      </c>
      <c r="G484" s="58"/>
      <c r="H484" s="208" t="s">
        <v>3159</v>
      </c>
      <c r="I484" s="58"/>
      <c r="J484" s="187" t="s">
        <v>3160</v>
      </c>
      <c r="K484" s="187" t="s">
        <v>3160</v>
      </c>
      <c r="L484" s="83">
        <v>5</v>
      </c>
      <c r="M484" s="269">
        <v>42522</v>
      </c>
      <c r="N484" s="269">
        <v>42735</v>
      </c>
      <c r="O484" s="76" t="s">
        <v>192</v>
      </c>
      <c r="P484" s="78" t="s">
        <v>193</v>
      </c>
      <c r="Q484" s="83" t="s">
        <v>152</v>
      </c>
      <c r="R484" s="83" t="s">
        <v>152</v>
      </c>
      <c r="S484" s="83" t="s">
        <v>280</v>
      </c>
      <c r="T484" s="83" t="s">
        <v>152</v>
      </c>
      <c r="U484" s="78" t="s">
        <v>67</v>
      </c>
      <c r="V484" s="87">
        <v>5</v>
      </c>
      <c r="W484" s="80">
        <f t="shared" si="24"/>
        <v>1</v>
      </c>
      <c r="X484" s="58"/>
      <c r="Y484" s="58"/>
      <c r="Z484" s="58"/>
      <c r="AA484" s="58"/>
      <c r="AB484" s="58"/>
      <c r="AC484" s="58"/>
      <c r="AD484" s="81" t="s">
        <v>2937</v>
      </c>
      <c r="AE484" s="60">
        <f>IF(W484=100%,2,0)</f>
        <v>2</v>
      </c>
      <c r="AF484" s="60">
        <f>IF(N484&lt;$AG$8,0,1)</f>
        <v>0</v>
      </c>
      <c r="AG484" s="61" t="str">
        <f t="shared" si="22"/>
        <v>CUMPLIDA</v>
      </c>
      <c r="AH484" s="61" t="str">
        <f t="shared" si="23"/>
        <v>CUMPLIDA</v>
      </c>
      <c r="AI484" s="78" t="s">
        <v>67</v>
      </c>
      <c r="AJ484" s="80"/>
      <c r="AK484" s="58"/>
      <c r="AL484" s="58"/>
      <c r="AM484" s="58"/>
      <c r="AN484" s="58"/>
      <c r="AO484" s="85" t="s">
        <v>72</v>
      </c>
      <c r="AP484" s="86" t="s">
        <v>3165</v>
      </c>
      <c r="AQ484" s="67" t="s">
        <v>87</v>
      </c>
      <c r="AR484" s="86" t="s">
        <v>88</v>
      </c>
      <c r="AS484" s="83" t="s">
        <v>640</v>
      </c>
      <c r="AT484" s="88"/>
      <c r="AU484" s="83" t="s">
        <v>103</v>
      </c>
      <c r="AV484" s="83" t="s">
        <v>1610</v>
      </c>
      <c r="AW484" s="87" t="s">
        <v>74</v>
      </c>
    </row>
    <row r="485" spans="1:49" s="96" customFormat="1" ht="335.25" customHeight="1" x14ac:dyDescent="0.25">
      <c r="A485" s="69">
        <v>964</v>
      </c>
      <c r="B485" s="69">
        <v>33</v>
      </c>
      <c r="C485" s="64"/>
      <c r="D485" s="64"/>
      <c r="E485" s="172" t="s">
        <v>3166</v>
      </c>
      <c r="F485" s="208" t="s">
        <v>3167</v>
      </c>
      <c r="G485" s="58"/>
      <c r="H485" s="208" t="s">
        <v>3159</v>
      </c>
      <c r="I485" s="85" t="s">
        <v>3168</v>
      </c>
      <c r="J485" s="187" t="s">
        <v>3160</v>
      </c>
      <c r="K485" s="187" t="s">
        <v>3160</v>
      </c>
      <c r="L485" s="83">
        <v>5</v>
      </c>
      <c r="M485" s="269">
        <v>42522</v>
      </c>
      <c r="N485" s="269">
        <v>42735</v>
      </c>
      <c r="O485" s="76" t="s">
        <v>192</v>
      </c>
      <c r="P485" s="78" t="s">
        <v>193</v>
      </c>
      <c r="Q485" s="83" t="s">
        <v>152</v>
      </c>
      <c r="R485" s="83" t="s">
        <v>152</v>
      </c>
      <c r="S485" s="83" t="s">
        <v>280</v>
      </c>
      <c r="T485" s="83" t="s">
        <v>152</v>
      </c>
      <c r="U485" s="78" t="s">
        <v>2946</v>
      </c>
      <c r="V485" s="87">
        <v>5</v>
      </c>
      <c r="W485" s="80">
        <f t="shared" si="24"/>
        <v>1</v>
      </c>
      <c r="X485" s="58"/>
      <c r="Y485" s="58"/>
      <c r="Z485" s="58"/>
      <c r="AA485" s="58"/>
      <c r="AB485" s="58"/>
      <c r="AC485" s="58"/>
      <c r="AD485" s="81" t="s">
        <v>2937</v>
      </c>
      <c r="AE485" s="60">
        <f>IF(W485=100%,2,0)</f>
        <v>2</v>
      </c>
      <c r="AF485" s="60">
        <f>IF(N485&lt;$AG$8,0,1)</f>
        <v>0</v>
      </c>
      <c r="AG485" s="61" t="str">
        <f t="shared" si="22"/>
        <v>CUMPLIDA</v>
      </c>
      <c r="AH485" s="61" t="str">
        <f t="shared" si="23"/>
        <v>CUMPLIDA</v>
      </c>
      <c r="AI485" s="78" t="s">
        <v>84</v>
      </c>
      <c r="AJ485" s="80"/>
      <c r="AK485" s="58"/>
      <c r="AL485" s="58"/>
      <c r="AM485" s="58"/>
      <c r="AN485" s="58"/>
      <c r="AO485" s="85" t="s">
        <v>72</v>
      </c>
      <c r="AP485" s="86" t="s">
        <v>3169</v>
      </c>
      <c r="AQ485" s="67" t="s">
        <v>87</v>
      </c>
      <c r="AR485" s="86" t="s">
        <v>88</v>
      </c>
      <c r="AS485" s="83" t="s">
        <v>640</v>
      </c>
      <c r="AT485" s="88"/>
      <c r="AU485" s="83" t="s">
        <v>177</v>
      </c>
      <c r="AV485" s="83" t="s">
        <v>3170</v>
      </c>
      <c r="AW485" s="87" t="s">
        <v>74</v>
      </c>
    </row>
    <row r="486" spans="1:49" s="96" customFormat="1" ht="188.25" customHeight="1" x14ac:dyDescent="0.25">
      <c r="A486" s="69">
        <v>965</v>
      </c>
      <c r="B486" s="69">
        <v>34</v>
      </c>
      <c r="C486" s="64"/>
      <c r="D486" s="64"/>
      <c r="E486" s="172" t="s">
        <v>3171</v>
      </c>
      <c r="F486" s="208" t="s">
        <v>3172</v>
      </c>
      <c r="G486" s="58"/>
      <c r="H486" s="85" t="s">
        <v>3173</v>
      </c>
      <c r="I486" s="58"/>
      <c r="J486" s="187" t="s">
        <v>3174</v>
      </c>
      <c r="K486" s="187" t="s">
        <v>3174</v>
      </c>
      <c r="L486" s="83">
        <v>6</v>
      </c>
      <c r="M486" s="269">
        <v>42522</v>
      </c>
      <c r="N486" s="269">
        <v>42825</v>
      </c>
      <c r="O486" s="76" t="s">
        <v>192</v>
      </c>
      <c r="P486" s="78" t="s">
        <v>193</v>
      </c>
      <c r="Q486" s="83" t="s">
        <v>152</v>
      </c>
      <c r="R486" s="83" t="s">
        <v>152</v>
      </c>
      <c r="S486" s="83" t="s">
        <v>280</v>
      </c>
      <c r="T486" s="83" t="s">
        <v>152</v>
      </c>
      <c r="U486" s="78" t="s">
        <v>3030</v>
      </c>
      <c r="V486" s="87">
        <v>5</v>
      </c>
      <c r="W486" s="80">
        <f t="shared" si="24"/>
        <v>0.83333333333333337</v>
      </c>
      <c r="X486" s="58"/>
      <c r="Y486" s="58"/>
      <c r="Z486" s="58"/>
      <c r="AA486" s="58"/>
      <c r="AB486" s="58"/>
      <c r="AC486" s="58"/>
      <c r="AD486" s="81" t="s">
        <v>2937</v>
      </c>
      <c r="AE486" s="60">
        <f>IF(W486=100%,2,0)</f>
        <v>0</v>
      </c>
      <c r="AF486" s="60">
        <f>IF(N486&lt;$AG$8,0,1)</f>
        <v>1</v>
      </c>
      <c r="AG486" s="61" t="str">
        <f t="shared" si="22"/>
        <v>EN TERMINO</v>
      </c>
      <c r="AH486" s="61" t="str">
        <f t="shared" si="23"/>
        <v>EN TERMINO</v>
      </c>
      <c r="AI486" s="78" t="s">
        <v>165</v>
      </c>
      <c r="AJ486" s="80"/>
      <c r="AK486" s="58"/>
      <c r="AL486" s="58"/>
      <c r="AM486" s="58"/>
      <c r="AN486" s="58"/>
      <c r="AO486" s="85" t="s">
        <v>72</v>
      </c>
      <c r="AP486" s="86" t="s">
        <v>3175</v>
      </c>
      <c r="AQ486" s="67" t="s">
        <v>87</v>
      </c>
      <c r="AR486" s="86" t="s">
        <v>88</v>
      </c>
      <c r="AS486" s="83" t="s">
        <v>640</v>
      </c>
      <c r="AT486" s="88"/>
      <c r="AU486" s="83" t="s">
        <v>103</v>
      </c>
      <c r="AV486" s="83" t="s">
        <v>3176</v>
      </c>
      <c r="AW486" s="87" t="s">
        <v>74</v>
      </c>
    </row>
    <row r="487" spans="1:49" s="96" customFormat="1" ht="193.5" customHeight="1" x14ac:dyDescent="0.25">
      <c r="A487" s="69">
        <v>966</v>
      </c>
      <c r="B487" s="69">
        <v>35</v>
      </c>
      <c r="C487" s="64"/>
      <c r="D487" s="64"/>
      <c r="E487" s="115" t="s">
        <v>3177</v>
      </c>
      <c r="F487" s="208" t="s">
        <v>3172</v>
      </c>
      <c r="G487" s="58"/>
      <c r="H487" s="85" t="s">
        <v>3173</v>
      </c>
      <c r="I487" s="58"/>
      <c r="J487" s="73" t="s">
        <v>3178</v>
      </c>
      <c r="K487" s="73" t="s">
        <v>3178</v>
      </c>
      <c r="L487" s="83">
        <v>6</v>
      </c>
      <c r="M487" s="269">
        <v>42522</v>
      </c>
      <c r="N487" s="269">
        <v>42735</v>
      </c>
      <c r="O487" s="76" t="s">
        <v>192</v>
      </c>
      <c r="P487" s="78" t="s">
        <v>193</v>
      </c>
      <c r="Q487" s="83" t="s">
        <v>152</v>
      </c>
      <c r="R487" s="83" t="s">
        <v>152</v>
      </c>
      <c r="S487" s="83" t="s">
        <v>280</v>
      </c>
      <c r="T487" s="83" t="s">
        <v>152</v>
      </c>
      <c r="U487" s="78" t="s">
        <v>67</v>
      </c>
      <c r="V487" s="87">
        <v>6</v>
      </c>
      <c r="W487" s="80">
        <f t="shared" si="24"/>
        <v>1</v>
      </c>
      <c r="X487" s="58"/>
      <c r="Y487" s="58"/>
      <c r="Z487" s="58"/>
      <c r="AA487" s="58"/>
      <c r="AB487" s="58"/>
      <c r="AC487" s="58"/>
      <c r="AD487" s="81" t="s">
        <v>2937</v>
      </c>
      <c r="AE487" s="60">
        <f>IF(W487=100%,2,0)</f>
        <v>2</v>
      </c>
      <c r="AF487" s="60">
        <f>IF(N487&lt;$AG$8,0,1)</f>
        <v>0</v>
      </c>
      <c r="AG487" s="61" t="str">
        <f t="shared" si="22"/>
        <v>CUMPLIDA</v>
      </c>
      <c r="AH487" s="61" t="str">
        <f t="shared" si="23"/>
        <v>CUMPLIDA</v>
      </c>
      <c r="AI487" s="78" t="s">
        <v>67</v>
      </c>
      <c r="AJ487" s="80"/>
      <c r="AK487" s="58"/>
      <c r="AL487" s="58"/>
      <c r="AM487" s="58"/>
      <c r="AN487" s="58"/>
      <c r="AO487" s="85" t="s">
        <v>72</v>
      </c>
      <c r="AP487" s="86" t="s">
        <v>3179</v>
      </c>
      <c r="AQ487" s="67" t="s">
        <v>87</v>
      </c>
      <c r="AR487" s="86" t="s">
        <v>88</v>
      </c>
      <c r="AS487" s="83" t="s">
        <v>640</v>
      </c>
      <c r="AT487" s="88"/>
      <c r="AU487" s="83" t="s">
        <v>91</v>
      </c>
      <c r="AV487" s="83" t="s">
        <v>91</v>
      </c>
      <c r="AW487" s="87" t="s">
        <v>74</v>
      </c>
    </row>
    <row r="488" spans="1:49" s="96" customFormat="1" ht="179.25" customHeight="1" x14ac:dyDescent="0.25">
      <c r="A488" s="69">
        <v>967</v>
      </c>
      <c r="B488" s="69">
        <v>36</v>
      </c>
      <c r="C488" s="64"/>
      <c r="D488" s="64"/>
      <c r="E488" s="115" t="s">
        <v>3180</v>
      </c>
      <c r="F488" s="208" t="s">
        <v>3181</v>
      </c>
      <c r="G488" s="58"/>
      <c r="H488" s="85" t="s">
        <v>3173</v>
      </c>
      <c r="I488" s="85" t="s">
        <v>3168</v>
      </c>
      <c r="J488" s="73" t="s">
        <v>3182</v>
      </c>
      <c r="K488" s="73" t="s">
        <v>3182</v>
      </c>
      <c r="L488" s="83">
        <v>7</v>
      </c>
      <c r="M488" s="269">
        <v>42522</v>
      </c>
      <c r="N488" s="269">
        <v>42825</v>
      </c>
      <c r="O488" s="76" t="s">
        <v>192</v>
      </c>
      <c r="P488" s="78" t="s">
        <v>193</v>
      </c>
      <c r="Q488" s="83" t="s">
        <v>152</v>
      </c>
      <c r="R488" s="83" t="s">
        <v>152</v>
      </c>
      <c r="S488" s="83" t="s">
        <v>280</v>
      </c>
      <c r="T488" s="83" t="s">
        <v>152</v>
      </c>
      <c r="U488" s="78" t="s">
        <v>2946</v>
      </c>
      <c r="V488" s="87">
        <v>5</v>
      </c>
      <c r="W488" s="80">
        <f t="shared" si="24"/>
        <v>0.7142857142857143</v>
      </c>
      <c r="X488" s="58"/>
      <c r="Y488" s="58"/>
      <c r="Z488" s="58"/>
      <c r="AA488" s="58"/>
      <c r="AB488" s="58"/>
      <c r="AC488" s="58"/>
      <c r="AD488" s="81" t="s">
        <v>2937</v>
      </c>
      <c r="AE488" s="60">
        <f>IF(W488=100%,2,0)</f>
        <v>0</v>
      </c>
      <c r="AF488" s="60">
        <f>IF(N488&lt;$AG$8,0,1)</f>
        <v>1</v>
      </c>
      <c r="AG488" s="61" t="str">
        <f t="shared" si="22"/>
        <v>EN TERMINO</v>
      </c>
      <c r="AH488" s="61" t="str">
        <f t="shared" si="23"/>
        <v>EN TERMINO</v>
      </c>
      <c r="AI488" s="78" t="s">
        <v>84</v>
      </c>
      <c r="AJ488" s="80"/>
      <c r="AK488" s="58"/>
      <c r="AL488" s="58"/>
      <c r="AM488" s="58"/>
      <c r="AN488" s="58"/>
      <c r="AO488" s="85" t="s">
        <v>1482</v>
      </c>
      <c r="AP488" s="86" t="s">
        <v>3183</v>
      </c>
      <c r="AQ488" s="67" t="s">
        <v>102</v>
      </c>
      <c r="AR488" s="86" t="s">
        <v>88</v>
      </c>
      <c r="AS488" s="83" t="s">
        <v>640</v>
      </c>
      <c r="AT488" s="88"/>
      <c r="AU488" s="83" t="s">
        <v>91</v>
      </c>
      <c r="AV488" s="83" t="s">
        <v>91</v>
      </c>
      <c r="AW488" s="87" t="s">
        <v>74</v>
      </c>
    </row>
    <row r="489" spans="1:49" s="96" customFormat="1" ht="129.6" customHeight="1" x14ac:dyDescent="0.25">
      <c r="A489" s="69">
        <v>968</v>
      </c>
      <c r="B489" s="69">
        <v>37</v>
      </c>
      <c r="C489" s="64"/>
      <c r="D489" s="64"/>
      <c r="E489" s="115" t="s">
        <v>3184</v>
      </c>
      <c r="F489" s="208" t="s">
        <v>3185</v>
      </c>
      <c r="G489" s="58"/>
      <c r="H489" s="85" t="s">
        <v>3186</v>
      </c>
      <c r="I489" s="58"/>
      <c r="J489" s="72" t="s">
        <v>3187</v>
      </c>
      <c r="K489" s="72" t="s">
        <v>3187</v>
      </c>
      <c r="L489" s="83">
        <v>3</v>
      </c>
      <c r="M489" s="269">
        <v>42522</v>
      </c>
      <c r="N489" s="269">
        <v>42735</v>
      </c>
      <c r="O489" s="76" t="s">
        <v>192</v>
      </c>
      <c r="P489" s="78" t="s">
        <v>193</v>
      </c>
      <c r="Q489" s="83" t="s">
        <v>152</v>
      </c>
      <c r="R489" s="83" t="s">
        <v>152</v>
      </c>
      <c r="S489" s="83" t="s">
        <v>280</v>
      </c>
      <c r="T489" s="83" t="s">
        <v>152</v>
      </c>
      <c r="U489" s="78" t="s">
        <v>67</v>
      </c>
      <c r="V489" s="87">
        <v>3</v>
      </c>
      <c r="W489" s="80">
        <f t="shared" si="24"/>
        <v>1</v>
      </c>
      <c r="X489" s="58"/>
      <c r="Y489" s="58"/>
      <c r="Z489" s="58"/>
      <c r="AA489" s="58"/>
      <c r="AB489" s="58"/>
      <c r="AC489" s="58"/>
      <c r="AD489" s="81" t="s">
        <v>2937</v>
      </c>
      <c r="AE489" s="60">
        <f>IF(W489=100%,2,0)</f>
        <v>2</v>
      </c>
      <c r="AF489" s="60">
        <f>IF(N489&lt;$AG$8,0,1)</f>
        <v>0</v>
      </c>
      <c r="AG489" s="61" t="str">
        <f t="shared" si="22"/>
        <v>CUMPLIDA</v>
      </c>
      <c r="AH489" s="61" t="str">
        <f t="shared" si="23"/>
        <v>CUMPLIDA</v>
      </c>
      <c r="AI489" s="78" t="s">
        <v>67</v>
      </c>
      <c r="AJ489" s="80"/>
      <c r="AK489" s="58"/>
      <c r="AL489" s="58"/>
      <c r="AM489" s="58"/>
      <c r="AN489" s="58"/>
      <c r="AO489" s="85" t="s">
        <v>72</v>
      </c>
      <c r="AP489" s="86" t="s">
        <v>3188</v>
      </c>
      <c r="AQ489" s="67" t="s">
        <v>207</v>
      </c>
      <c r="AR489" s="86" t="s">
        <v>208</v>
      </c>
      <c r="AS489" s="83" t="s">
        <v>640</v>
      </c>
      <c r="AT489" s="88"/>
      <c r="AU489" s="83" t="s">
        <v>103</v>
      </c>
      <c r="AV489" s="83" t="s">
        <v>1610</v>
      </c>
      <c r="AW489" s="87" t="s">
        <v>74</v>
      </c>
    </row>
    <row r="490" spans="1:49" s="96" customFormat="1" ht="188.25" customHeight="1" x14ac:dyDescent="0.25">
      <c r="A490" s="69">
        <v>969</v>
      </c>
      <c r="B490" s="69">
        <v>38</v>
      </c>
      <c r="C490" s="64"/>
      <c r="D490" s="64"/>
      <c r="E490" s="85" t="s">
        <v>3189</v>
      </c>
      <c r="F490" s="208" t="s">
        <v>3190</v>
      </c>
      <c r="G490" s="58"/>
      <c r="H490" s="85" t="s">
        <v>1453</v>
      </c>
      <c r="I490" s="58"/>
      <c r="J490" s="187" t="s">
        <v>3174</v>
      </c>
      <c r="K490" s="187" t="s">
        <v>3174</v>
      </c>
      <c r="L490" s="83">
        <v>6</v>
      </c>
      <c r="M490" s="269">
        <v>42522</v>
      </c>
      <c r="N490" s="269">
        <v>42825</v>
      </c>
      <c r="O490" s="76" t="s">
        <v>192</v>
      </c>
      <c r="P490" s="78" t="s">
        <v>193</v>
      </c>
      <c r="Q490" s="83" t="s">
        <v>152</v>
      </c>
      <c r="R490" s="83" t="s">
        <v>152</v>
      </c>
      <c r="S490" s="83" t="s">
        <v>280</v>
      </c>
      <c r="T490" s="83" t="s">
        <v>152</v>
      </c>
      <c r="U490" s="78" t="s">
        <v>67</v>
      </c>
      <c r="V490" s="87">
        <v>5</v>
      </c>
      <c r="W490" s="80">
        <f t="shared" si="24"/>
        <v>0.83333333333333337</v>
      </c>
      <c r="X490" s="58"/>
      <c r="Y490" s="58"/>
      <c r="Z490" s="58"/>
      <c r="AA490" s="58"/>
      <c r="AB490" s="58"/>
      <c r="AC490" s="58"/>
      <c r="AD490" s="81" t="s">
        <v>2937</v>
      </c>
      <c r="AE490" s="60">
        <f>IF(W490=100%,2,0)</f>
        <v>0</v>
      </c>
      <c r="AF490" s="60">
        <f>IF(N490&lt;$AG$8,0,1)</f>
        <v>1</v>
      </c>
      <c r="AG490" s="61" t="str">
        <f t="shared" si="22"/>
        <v>EN TERMINO</v>
      </c>
      <c r="AH490" s="61" t="str">
        <f t="shared" si="23"/>
        <v>EN TERMINO</v>
      </c>
      <c r="AI490" s="78" t="s">
        <v>67</v>
      </c>
      <c r="AJ490" s="80"/>
      <c r="AK490" s="58"/>
      <c r="AL490" s="58"/>
      <c r="AM490" s="58"/>
      <c r="AN490" s="58"/>
      <c r="AO490" s="85" t="s">
        <v>72</v>
      </c>
      <c r="AP490" s="86" t="s">
        <v>3191</v>
      </c>
      <c r="AQ490" s="67" t="s">
        <v>87</v>
      </c>
      <c r="AR490" s="86" t="s">
        <v>88</v>
      </c>
      <c r="AS490" s="83" t="s">
        <v>640</v>
      </c>
      <c r="AT490" s="88"/>
      <c r="AU490" s="83" t="s">
        <v>91</v>
      </c>
      <c r="AV490" s="83" t="s">
        <v>91</v>
      </c>
      <c r="AW490" s="87" t="s">
        <v>74</v>
      </c>
    </row>
    <row r="491" spans="1:49" s="96" customFormat="1" ht="223.5" customHeight="1" x14ac:dyDescent="0.25">
      <c r="A491" s="69">
        <v>970</v>
      </c>
      <c r="B491" s="69">
        <v>39</v>
      </c>
      <c r="C491" s="64"/>
      <c r="D491" s="64"/>
      <c r="E491" s="172" t="s">
        <v>3192</v>
      </c>
      <c r="F491" s="208" t="s">
        <v>3193</v>
      </c>
      <c r="G491" s="58"/>
      <c r="H491" s="85" t="s">
        <v>3194</v>
      </c>
      <c r="I491" s="58"/>
      <c r="J491" s="73" t="s">
        <v>3195</v>
      </c>
      <c r="K491" s="73" t="s">
        <v>3195</v>
      </c>
      <c r="L491" s="83">
        <v>8</v>
      </c>
      <c r="M491" s="269">
        <v>42522</v>
      </c>
      <c r="N491" s="269">
        <v>42735</v>
      </c>
      <c r="O491" s="76" t="s">
        <v>192</v>
      </c>
      <c r="P491" s="78" t="s">
        <v>193</v>
      </c>
      <c r="Q491" s="83" t="s">
        <v>152</v>
      </c>
      <c r="R491" s="83" t="s">
        <v>152</v>
      </c>
      <c r="S491" s="83" t="s">
        <v>280</v>
      </c>
      <c r="T491" s="83" t="s">
        <v>152</v>
      </c>
      <c r="U491" s="78" t="s">
        <v>2946</v>
      </c>
      <c r="V491" s="87">
        <v>8</v>
      </c>
      <c r="W491" s="80">
        <f t="shared" si="24"/>
        <v>1</v>
      </c>
      <c r="X491" s="58"/>
      <c r="Y491" s="58"/>
      <c r="Z491" s="58"/>
      <c r="AA491" s="58"/>
      <c r="AB491" s="58"/>
      <c r="AC491" s="58"/>
      <c r="AD491" s="81" t="s">
        <v>2937</v>
      </c>
      <c r="AE491" s="60">
        <f>IF(W491=100%,2,0)</f>
        <v>2</v>
      </c>
      <c r="AF491" s="60">
        <f>IF(N491&lt;$AG$8,0,1)</f>
        <v>0</v>
      </c>
      <c r="AG491" s="61" t="str">
        <f t="shared" si="22"/>
        <v>CUMPLIDA</v>
      </c>
      <c r="AH491" s="61" t="str">
        <f t="shared" si="23"/>
        <v>CUMPLIDA</v>
      </c>
      <c r="AI491" s="78" t="s">
        <v>84</v>
      </c>
      <c r="AJ491" s="80"/>
      <c r="AK491" s="58"/>
      <c r="AL491" s="58"/>
      <c r="AM491" s="58"/>
      <c r="AN491" s="58"/>
      <c r="AO491" s="85" t="s">
        <v>72</v>
      </c>
      <c r="AP491" s="86" t="s">
        <v>3196</v>
      </c>
      <c r="AQ491" s="67" t="s">
        <v>87</v>
      </c>
      <c r="AR491" s="86" t="s">
        <v>88</v>
      </c>
      <c r="AS491" s="83" t="s">
        <v>640</v>
      </c>
      <c r="AT491" s="88"/>
      <c r="AU491" s="83" t="s">
        <v>91</v>
      </c>
      <c r="AV491" s="83" t="s">
        <v>91</v>
      </c>
      <c r="AW491" s="87" t="s">
        <v>74</v>
      </c>
    </row>
    <row r="492" spans="1:49" s="96" customFormat="1" ht="214.5" customHeight="1" x14ac:dyDescent="0.25">
      <c r="A492" s="69">
        <v>971</v>
      </c>
      <c r="B492" s="69">
        <v>40</v>
      </c>
      <c r="C492" s="64"/>
      <c r="D492" s="64"/>
      <c r="E492" s="115" t="s">
        <v>3197</v>
      </c>
      <c r="F492" s="208" t="s">
        <v>3198</v>
      </c>
      <c r="G492" s="58"/>
      <c r="H492" s="208" t="s">
        <v>3199</v>
      </c>
      <c r="I492" s="58"/>
      <c r="J492" s="187" t="s">
        <v>3200</v>
      </c>
      <c r="K492" s="187" t="s">
        <v>3200</v>
      </c>
      <c r="L492" s="83">
        <v>5</v>
      </c>
      <c r="M492" s="269">
        <v>42522</v>
      </c>
      <c r="N492" s="269">
        <v>42735</v>
      </c>
      <c r="O492" s="76" t="s">
        <v>192</v>
      </c>
      <c r="P492" s="78" t="s">
        <v>193</v>
      </c>
      <c r="Q492" s="83" t="s">
        <v>152</v>
      </c>
      <c r="R492" s="83" t="s">
        <v>152</v>
      </c>
      <c r="S492" s="83" t="s">
        <v>280</v>
      </c>
      <c r="T492" s="83" t="s">
        <v>152</v>
      </c>
      <c r="U492" s="78" t="s">
        <v>2946</v>
      </c>
      <c r="V492" s="87">
        <v>5</v>
      </c>
      <c r="W492" s="80">
        <f t="shared" si="24"/>
        <v>1</v>
      </c>
      <c r="X492" s="58"/>
      <c r="Y492" s="58"/>
      <c r="Z492" s="58"/>
      <c r="AA492" s="58"/>
      <c r="AB492" s="58"/>
      <c r="AC492" s="58"/>
      <c r="AD492" s="81" t="s">
        <v>2937</v>
      </c>
      <c r="AE492" s="60">
        <f>IF(W492=100%,2,0)</f>
        <v>2</v>
      </c>
      <c r="AF492" s="60">
        <f>IF(N492&lt;$AG$8,0,1)</f>
        <v>0</v>
      </c>
      <c r="AG492" s="61" t="str">
        <f t="shared" si="22"/>
        <v>CUMPLIDA</v>
      </c>
      <c r="AH492" s="61" t="str">
        <f t="shared" si="23"/>
        <v>CUMPLIDA</v>
      </c>
      <c r="AI492" s="78" t="s">
        <v>84</v>
      </c>
      <c r="AJ492" s="80"/>
      <c r="AK492" s="58"/>
      <c r="AL492" s="58"/>
      <c r="AM492" s="58"/>
      <c r="AN492" s="58"/>
      <c r="AO492" s="85" t="s">
        <v>72</v>
      </c>
      <c r="AP492" s="86" t="s">
        <v>3201</v>
      </c>
      <c r="AQ492" s="67" t="s">
        <v>87</v>
      </c>
      <c r="AR492" s="86" t="s">
        <v>88</v>
      </c>
      <c r="AS492" s="83" t="s">
        <v>640</v>
      </c>
      <c r="AT492" s="88"/>
      <c r="AU492" s="83" t="s">
        <v>91</v>
      </c>
      <c r="AV492" s="83" t="s">
        <v>91</v>
      </c>
      <c r="AW492" s="87" t="s">
        <v>74</v>
      </c>
    </row>
    <row r="493" spans="1:49" s="96" customFormat="1" ht="175.5" customHeight="1" x14ac:dyDescent="0.25">
      <c r="A493" s="69">
        <v>972</v>
      </c>
      <c r="B493" s="69">
        <v>41</v>
      </c>
      <c r="C493" s="64"/>
      <c r="D493" s="64"/>
      <c r="E493" s="115" t="s">
        <v>3202</v>
      </c>
      <c r="F493" s="71" t="s">
        <v>3203</v>
      </c>
      <c r="G493" s="58"/>
      <c r="H493" s="85" t="s">
        <v>3204</v>
      </c>
      <c r="I493" s="58"/>
      <c r="J493" s="73" t="s">
        <v>3205</v>
      </c>
      <c r="K493" s="73" t="s">
        <v>3205</v>
      </c>
      <c r="L493" s="83">
        <v>6</v>
      </c>
      <c r="M493" s="269">
        <v>42522</v>
      </c>
      <c r="N493" s="269">
        <v>42825</v>
      </c>
      <c r="O493" s="76" t="s">
        <v>192</v>
      </c>
      <c r="P493" s="78" t="s">
        <v>193</v>
      </c>
      <c r="Q493" s="78" t="s">
        <v>152</v>
      </c>
      <c r="R493" s="78" t="s">
        <v>152</v>
      </c>
      <c r="S493" s="83" t="s">
        <v>280</v>
      </c>
      <c r="T493" s="78" t="s">
        <v>152</v>
      </c>
      <c r="U493" s="78" t="s">
        <v>2946</v>
      </c>
      <c r="V493" s="87">
        <v>5</v>
      </c>
      <c r="W493" s="80">
        <f t="shared" si="24"/>
        <v>0.83333333333333337</v>
      </c>
      <c r="X493" s="58"/>
      <c r="Y493" s="58"/>
      <c r="Z493" s="58"/>
      <c r="AA493" s="58"/>
      <c r="AB493" s="58"/>
      <c r="AC493" s="58"/>
      <c r="AD493" s="81" t="s">
        <v>2937</v>
      </c>
      <c r="AE493" s="60">
        <f>IF(W493=100%,2,0)</f>
        <v>0</v>
      </c>
      <c r="AF493" s="60">
        <f>IF(N493&lt;$AG$8,0,1)</f>
        <v>1</v>
      </c>
      <c r="AG493" s="61" t="str">
        <f t="shared" si="22"/>
        <v>EN TERMINO</v>
      </c>
      <c r="AH493" s="61" t="str">
        <f t="shared" si="23"/>
        <v>EN TERMINO</v>
      </c>
      <c r="AI493" s="78" t="s">
        <v>84</v>
      </c>
      <c r="AJ493" s="80"/>
      <c r="AK493" s="58"/>
      <c r="AL493" s="58"/>
      <c r="AM493" s="58"/>
      <c r="AN493" s="58"/>
      <c r="AO493" s="85" t="s">
        <v>72</v>
      </c>
      <c r="AP493" s="86" t="s">
        <v>3206</v>
      </c>
      <c r="AQ493" s="67" t="s">
        <v>87</v>
      </c>
      <c r="AR493" s="86" t="s">
        <v>88</v>
      </c>
      <c r="AS493" s="83" t="s">
        <v>640</v>
      </c>
      <c r="AT493" s="88"/>
      <c r="AU493" s="83" t="s">
        <v>91</v>
      </c>
      <c r="AV493" s="83" t="s">
        <v>91</v>
      </c>
      <c r="AW493" s="87" t="s">
        <v>74</v>
      </c>
    </row>
    <row r="494" spans="1:49" s="96" customFormat="1" ht="201" customHeight="1" x14ac:dyDescent="0.25">
      <c r="A494" s="69">
        <v>973</v>
      </c>
      <c r="B494" s="69">
        <v>42</v>
      </c>
      <c r="C494" s="64"/>
      <c r="D494" s="64"/>
      <c r="E494" s="115" t="s">
        <v>3207</v>
      </c>
      <c r="F494" s="115" t="s">
        <v>3208</v>
      </c>
      <c r="G494" s="58"/>
      <c r="H494" s="208" t="s">
        <v>3209</v>
      </c>
      <c r="I494" s="85" t="s">
        <v>3168</v>
      </c>
      <c r="J494" s="73" t="s">
        <v>3210</v>
      </c>
      <c r="K494" s="73" t="s">
        <v>3210</v>
      </c>
      <c r="L494" s="83">
        <v>6</v>
      </c>
      <c r="M494" s="269">
        <v>42522</v>
      </c>
      <c r="N494" s="269">
        <v>42825</v>
      </c>
      <c r="O494" s="76" t="s">
        <v>192</v>
      </c>
      <c r="P494" s="78" t="s">
        <v>193</v>
      </c>
      <c r="Q494" s="78" t="s">
        <v>152</v>
      </c>
      <c r="R494" s="78" t="s">
        <v>152</v>
      </c>
      <c r="S494" s="83" t="s">
        <v>280</v>
      </c>
      <c r="T494" s="78" t="s">
        <v>152</v>
      </c>
      <c r="U494" s="78" t="s">
        <v>3030</v>
      </c>
      <c r="V494" s="87">
        <v>5</v>
      </c>
      <c r="W494" s="80">
        <f t="shared" si="24"/>
        <v>0.83333333333333337</v>
      </c>
      <c r="X494" s="58"/>
      <c r="Y494" s="58"/>
      <c r="Z494" s="58"/>
      <c r="AA494" s="58"/>
      <c r="AB494" s="58"/>
      <c r="AC494" s="58"/>
      <c r="AD494" s="81" t="s">
        <v>2937</v>
      </c>
      <c r="AE494" s="60">
        <f>IF(W494=100%,2,0)</f>
        <v>0</v>
      </c>
      <c r="AF494" s="60">
        <f>IF(N494&lt;$AG$8,0,1)</f>
        <v>1</v>
      </c>
      <c r="AG494" s="61" t="str">
        <f t="shared" si="22"/>
        <v>EN TERMINO</v>
      </c>
      <c r="AH494" s="61" t="str">
        <f t="shared" si="23"/>
        <v>EN TERMINO</v>
      </c>
      <c r="AI494" s="78" t="s">
        <v>165</v>
      </c>
      <c r="AJ494" s="80"/>
      <c r="AK494" s="58"/>
      <c r="AL494" s="58"/>
      <c r="AM494" s="58"/>
      <c r="AN494" s="58"/>
      <c r="AO494" s="85" t="s">
        <v>1482</v>
      </c>
      <c r="AP494" s="86" t="s">
        <v>3211</v>
      </c>
      <c r="AQ494" s="67" t="s">
        <v>207</v>
      </c>
      <c r="AR494" s="86" t="s">
        <v>208</v>
      </c>
      <c r="AS494" s="83" t="s">
        <v>640</v>
      </c>
      <c r="AT494" s="88"/>
      <c r="AU494" s="83" t="s">
        <v>995</v>
      </c>
      <c r="AV494" s="83" t="s">
        <v>995</v>
      </c>
      <c r="AW494" s="87" t="s">
        <v>74</v>
      </c>
    </row>
    <row r="495" spans="1:49" s="96" customFormat="1" ht="199.5" customHeight="1" x14ac:dyDescent="0.25">
      <c r="A495" s="69">
        <v>974</v>
      </c>
      <c r="B495" s="69">
        <v>43</v>
      </c>
      <c r="C495" s="64"/>
      <c r="D495" s="64"/>
      <c r="E495" s="115" t="s">
        <v>3212</v>
      </c>
      <c r="F495" s="115" t="s">
        <v>3213</v>
      </c>
      <c r="G495" s="58"/>
      <c r="H495" s="115" t="s">
        <v>3214</v>
      </c>
      <c r="I495" s="85" t="s">
        <v>3215</v>
      </c>
      <c r="J495" s="85" t="s">
        <v>3216</v>
      </c>
      <c r="K495" s="85" t="s">
        <v>3217</v>
      </c>
      <c r="L495" s="87">
        <v>4</v>
      </c>
      <c r="M495" s="269">
        <v>41913</v>
      </c>
      <c r="N495" s="269">
        <v>42735</v>
      </c>
      <c r="O495" s="76" t="s">
        <v>3218</v>
      </c>
      <c r="P495" s="77" t="s">
        <v>3219</v>
      </c>
      <c r="Q495" s="77" t="s">
        <v>65</v>
      </c>
      <c r="R495" s="77" t="s">
        <v>65</v>
      </c>
      <c r="S495" s="83" t="s">
        <v>99</v>
      </c>
      <c r="T495" s="77" t="s">
        <v>65</v>
      </c>
      <c r="U495" s="78" t="s">
        <v>2946</v>
      </c>
      <c r="V495" s="87">
        <v>4</v>
      </c>
      <c r="W495" s="80">
        <f t="shared" si="24"/>
        <v>1</v>
      </c>
      <c r="X495" s="58"/>
      <c r="Y495" s="58"/>
      <c r="Z495" s="58"/>
      <c r="AA495" s="58"/>
      <c r="AB495" s="58"/>
      <c r="AC495" s="58"/>
      <c r="AD495" s="81" t="s">
        <v>2937</v>
      </c>
      <c r="AE495" s="60">
        <f>IF(W495=100%,2,0)</f>
        <v>2</v>
      </c>
      <c r="AF495" s="60">
        <f>IF(N495&lt;$AG$8,0,1)</f>
        <v>0</v>
      </c>
      <c r="AG495" s="61" t="str">
        <f t="shared" si="22"/>
        <v>CUMPLIDA</v>
      </c>
      <c r="AH495" s="61" t="str">
        <f t="shared" si="23"/>
        <v>CUMPLIDA</v>
      </c>
      <c r="AI495" s="78" t="s">
        <v>84</v>
      </c>
      <c r="AJ495" s="80"/>
      <c r="AK495" s="58"/>
      <c r="AL495" s="58"/>
      <c r="AM495" s="58"/>
      <c r="AN495" s="58"/>
      <c r="AO495" s="85" t="s">
        <v>72</v>
      </c>
      <c r="AP495" s="86" t="s">
        <v>3220</v>
      </c>
      <c r="AQ495" s="67" t="s">
        <v>87</v>
      </c>
      <c r="AR495" s="86" t="s">
        <v>88</v>
      </c>
      <c r="AS495" s="83" t="s">
        <v>640</v>
      </c>
      <c r="AT495" s="88"/>
      <c r="AU495" s="83" t="s">
        <v>786</v>
      </c>
      <c r="AV495" s="83" t="s">
        <v>787</v>
      </c>
      <c r="AW495" s="87" t="s">
        <v>74</v>
      </c>
    </row>
    <row r="496" spans="1:49" s="96" customFormat="1" ht="243" customHeight="1" x14ac:dyDescent="0.25">
      <c r="A496" s="69">
        <v>975</v>
      </c>
      <c r="B496" s="69">
        <v>44</v>
      </c>
      <c r="C496" s="64"/>
      <c r="D496" s="64"/>
      <c r="E496" s="115" t="s">
        <v>3221</v>
      </c>
      <c r="F496" s="115" t="s">
        <v>3222</v>
      </c>
      <c r="G496" s="58"/>
      <c r="H496" s="115" t="s">
        <v>3223</v>
      </c>
      <c r="I496" s="85" t="s">
        <v>3224</v>
      </c>
      <c r="J496" s="85" t="s">
        <v>3225</v>
      </c>
      <c r="K496" s="85" t="s">
        <v>3226</v>
      </c>
      <c r="L496" s="87">
        <v>7</v>
      </c>
      <c r="M496" s="269">
        <v>42522</v>
      </c>
      <c r="N496" s="269">
        <v>42735</v>
      </c>
      <c r="O496" s="76" t="s">
        <v>3218</v>
      </c>
      <c r="P496" s="77" t="s">
        <v>3219</v>
      </c>
      <c r="Q496" s="77" t="s">
        <v>65</v>
      </c>
      <c r="R496" s="77" t="s">
        <v>65</v>
      </c>
      <c r="S496" s="83" t="s">
        <v>99</v>
      </c>
      <c r="T496" s="77" t="s">
        <v>65</v>
      </c>
      <c r="U496" s="78" t="s">
        <v>2946</v>
      </c>
      <c r="V496" s="87">
        <v>7</v>
      </c>
      <c r="W496" s="80">
        <f t="shared" si="24"/>
        <v>1</v>
      </c>
      <c r="X496" s="58"/>
      <c r="Y496" s="58"/>
      <c r="Z496" s="58"/>
      <c r="AA496" s="58"/>
      <c r="AB496" s="58"/>
      <c r="AC496" s="58"/>
      <c r="AD496" s="81" t="s">
        <v>2937</v>
      </c>
      <c r="AE496" s="60">
        <f>IF(W496=100%,2,0)</f>
        <v>2</v>
      </c>
      <c r="AF496" s="60">
        <f>IF(N496&lt;$AG$8,0,1)</f>
        <v>0</v>
      </c>
      <c r="AG496" s="61" t="str">
        <f t="shared" si="22"/>
        <v>CUMPLIDA</v>
      </c>
      <c r="AH496" s="61" t="str">
        <f t="shared" si="23"/>
        <v>CUMPLIDA</v>
      </c>
      <c r="AI496" s="78" t="s">
        <v>84</v>
      </c>
      <c r="AJ496" s="80"/>
      <c r="AK496" s="58"/>
      <c r="AL496" s="58"/>
      <c r="AM496" s="58"/>
      <c r="AN496" s="58"/>
      <c r="AO496" s="85" t="s">
        <v>72</v>
      </c>
      <c r="AP496" s="86" t="s">
        <v>3227</v>
      </c>
      <c r="AQ496" s="67" t="s">
        <v>102</v>
      </c>
      <c r="AR496" s="86" t="s">
        <v>88</v>
      </c>
      <c r="AS496" s="83" t="s">
        <v>640</v>
      </c>
      <c r="AT496" s="88"/>
      <c r="AU496" s="83" t="s">
        <v>142</v>
      </c>
      <c r="AV496" s="83" t="s">
        <v>143</v>
      </c>
      <c r="AW496" s="87" t="s">
        <v>74</v>
      </c>
    </row>
    <row r="497" spans="1:49" s="96" customFormat="1" ht="316.89999999999998" customHeight="1" x14ac:dyDescent="0.25">
      <c r="A497" s="69">
        <v>976</v>
      </c>
      <c r="B497" s="69">
        <v>45</v>
      </c>
      <c r="C497" s="64"/>
      <c r="D497" s="64"/>
      <c r="E497" s="115" t="s">
        <v>3228</v>
      </c>
      <c r="F497" s="115" t="s">
        <v>3229</v>
      </c>
      <c r="G497" s="58"/>
      <c r="H497" s="115" t="s">
        <v>3230</v>
      </c>
      <c r="I497" s="85" t="s">
        <v>3231</v>
      </c>
      <c r="J497" s="85" t="s">
        <v>3232</v>
      </c>
      <c r="K497" s="85" t="s">
        <v>3233</v>
      </c>
      <c r="L497" s="87">
        <v>3</v>
      </c>
      <c r="M497" s="269">
        <v>42362</v>
      </c>
      <c r="N497" s="269">
        <v>42643</v>
      </c>
      <c r="O497" s="76" t="s">
        <v>3218</v>
      </c>
      <c r="P497" s="77" t="s">
        <v>3219</v>
      </c>
      <c r="Q497" s="77" t="s">
        <v>65</v>
      </c>
      <c r="R497" s="77" t="s">
        <v>65</v>
      </c>
      <c r="S497" s="83" t="s">
        <v>99</v>
      </c>
      <c r="T497" s="77" t="s">
        <v>65</v>
      </c>
      <c r="U497" s="78" t="s">
        <v>2946</v>
      </c>
      <c r="V497" s="83">
        <v>3</v>
      </c>
      <c r="W497" s="80">
        <f t="shared" si="24"/>
        <v>1</v>
      </c>
      <c r="X497" s="58"/>
      <c r="Y497" s="58"/>
      <c r="Z497" s="58"/>
      <c r="AA497" s="58"/>
      <c r="AB497" s="58"/>
      <c r="AC497" s="58"/>
      <c r="AD497" s="81" t="s">
        <v>2937</v>
      </c>
      <c r="AE497" s="60">
        <f>IF(W497=100%,2,0)</f>
        <v>2</v>
      </c>
      <c r="AF497" s="60">
        <f>IF(N497&lt;$AG$8,0,1)</f>
        <v>0</v>
      </c>
      <c r="AG497" s="61" t="str">
        <f t="shared" si="22"/>
        <v>CUMPLIDA</v>
      </c>
      <c r="AH497" s="61" t="str">
        <f t="shared" si="23"/>
        <v>CUMPLIDA</v>
      </c>
      <c r="AI497" s="78" t="s">
        <v>84</v>
      </c>
      <c r="AJ497" s="80"/>
      <c r="AK497" s="58"/>
      <c r="AL497" s="58"/>
      <c r="AM497" s="58"/>
      <c r="AN497" s="58"/>
      <c r="AO497" s="85" t="s">
        <v>72</v>
      </c>
      <c r="AP497" s="86" t="s">
        <v>3234</v>
      </c>
      <c r="AQ497" s="67" t="s">
        <v>87</v>
      </c>
      <c r="AR497" s="86" t="s">
        <v>88</v>
      </c>
      <c r="AS497" s="83" t="s">
        <v>640</v>
      </c>
      <c r="AT497" s="88"/>
      <c r="AU497" s="83" t="s">
        <v>103</v>
      </c>
      <c r="AV497" s="83" t="s">
        <v>284</v>
      </c>
      <c r="AW497" s="87" t="s">
        <v>74</v>
      </c>
    </row>
    <row r="498" spans="1:49" s="96" customFormat="1" ht="148.5" customHeight="1" x14ac:dyDescent="0.25">
      <c r="A498" s="69">
        <v>977</v>
      </c>
      <c r="B498" s="69">
        <v>46</v>
      </c>
      <c r="C498" s="64"/>
      <c r="D498" s="64"/>
      <c r="E498" s="115" t="s">
        <v>3235</v>
      </c>
      <c r="F498" s="115" t="s">
        <v>3236</v>
      </c>
      <c r="G498" s="278" t="s">
        <v>3237</v>
      </c>
      <c r="H498" s="115" t="s">
        <v>3238</v>
      </c>
      <c r="I498" s="85" t="s">
        <v>3239</v>
      </c>
      <c r="J498" s="85" t="s">
        <v>3240</v>
      </c>
      <c r="K498" s="85" t="s">
        <v>3241</v>
      </c>
      <c r="L498" s="87">
        <v>5</v>
      </c>
      <c r="M498" s="269">
        <v>42522</v>
      </c>
      <c r="N498" s="269">
        <v>42735</v>
      </c>
      <c r="O498" s="76" t="s">
        <v>3218</v>
      </c>
      <c r="P498" s="77" t="s">
        <v>3219</v>
      </c>
      <c r="Q498" s="77" t="s">
        <v>65</v>
      </c>
      <c r="R498" s="77" t="s">
        <v>65</v>
      </c>
      <c r="S498" s="83" t="s">
        <v>99</v>
      </c>
      <c r="T498" s="77" t="s">
        <v>65</v>
      </c>
      <c r="U498" s="78" t="s">
        <v>2946</v>
      </c>
      <c r="V498" s="87">
        <v>5</v>
      </c>
      <c r="W498" s="80">
        <f t="shared" si="24"/>
        <v>1</v>
      </c>
      <c r="X498" s="58"/>
      <c r="Y498" s="58"/>
      <c r="Z498" s="58"/>
      <c r="AA498" s="58"/>
      <c r="AB498" s="58"/>
      <c r="AC498" s="58"/>
      <c r="AD498" s="81" t="s">
        <v>2937</v>
      </c>
      <c r="AE498" s="60">
        <f>IF(W498=100%,2,0)</f>
        <v>2</v>
      </c>
      <c r="AF498" s="60">
        <f>IF(N498&lt;$AG$8,0,1)</f>
        <v>0</v>
      </c>
      <c r="AG498" s="61" t="str">
        <f t="shared" si="22"/>
        <v>CUMPLIDA</v>
      </c>
      <c r="AH498" s="61" t="str">
        <f t="shared" si="23"/>
        <v>CUMPLIDA</v>
      </c>
      <c r="AI498" s="78" t="s">
        <v>84</v>
      </c>
      <c r="AJ498" s="80"/>
      <c r="AK498" s="58"/>
      <c r="AL498" s="58"/>
      <c r="AM498" s="58"/>
      <c r="AN498" s="58"/>
      <c r="AO498" s="85" t="s">
        <v>72</v>
      </c>
      <c r="AP498" s="86" t="s">
        <v>3242</v>
      </c>
      <c r="AQ498" s="67" t="s">
        <v>102</v>
      </c>
      <c r="AR498" s="86" t="s">
        <v>88</v>
      </c>
      <c r="AS498" s="83" t="s">
        <v>640</v>
      </c>
      <c r="AT498" s="88"/>
      <c r="AU498" s="83" t="s">
        <v>177</v>
      </c>
      <c r="AV498" s="83" t="s">
        <v>3170</v>
      </c>
      <c r="AW498" s="87" t="s">
        <v>74</v>
      </c>
    </row>
    <row r="499" spans="1:49" s="96" customFormat="1" ht="288" customHeight="1" x14ac:dyDescent="0.25">
      <c r="A499" s="69">
        <v>978</v>
      </c>
      <c r="B499" s="69">
        <v>47</v>
      </c>
      <c r="C499" s="64"/>
      <c r="D499" s="64"/>
      <c r="E499" s="115" t="s">
        <v>3243</v>
      </c>
      <c r="F499" s="115" t="s">
        <v>3244</v>
      </c>
      <c r="G499" s="58"/>
      <c r="H499" s="115" t="s">
        <v>3245</v>
      </c>
      <c r="I499" s="85" t="s">
        <v>3246</v>
      </c>
      <c r="J499" s="85" t="s">
        <v>3247</v>
      </c>
      <c r="K499" s="85" t="s">
        <v>3248</v>
      </c>
      <c r="L499" s="87">
        <v>2</v>
      </c>
      <c r="M499" s="269">
        <v>42522</v>
      </c>
      <c r="N499" s="269">
        <v>42643</v>
      </c>
      <c r="O499" s="76" t="s">
        <v>3218</v>
      </c>
      <c r="P499" s="77" t="s">
        <v>3219</v>
      </c>
      <c r="Q499" s="77" t="s">
        <v>65</v>
      </c>
      <c r="R499" s="77" t="s">
        <v>65</v>
      </c>
      <c r="S499" s="83" t="s">
        <v>99</v>
      </c>
      <c r="T499" s="77" t="s">
        <v>65</v>
      </c>
      <c r="U499" s="78" t="s">
        <v>67</v>
      </c>
      <c r="V499" s="83">
        <v>2</v>
      </c>
      <c r="W499" s="80">
        <f t="shared" si="24"/>
        <v>1</v>
      </c>
      <c r="X499" s="58"/>
      <c r="Y499" s="58"/>
      <c r="Z499" s="58"/>
      <c r="AA499" s="58"/>
      <c r="AB499" s="58"/>
      <c r="AC499" s="58"/>
      <c r="AD499" s="81" t="s">
        <v>2937</v>
      </c>
      <c r="AE499" s="60">
        <f>IF(W499=100%,2,0)</f>
        <v>2</v>
      </c>
      <c r="AF499" s="60">
        <f>IF(N499&lt;$AG$8,0,1)</f>
        <v>0</v>
      </c>
      <c r="AG499" s="61" t="str">
        <f t="shared" si="22"/>
        <v>CUMPLIDA</v>
      </c>
      <c r="AH499" s="61" t="str">
        <f t="shared" si="23"/>
        <v>CUMPLIDA</v>
      </c>
      <c r="AI499" s="78" t="s">
        <v>67</v>
      </c>
      <c r="AJ499" s="80"/>
      <c r="AK499" s="58"/>
      <c r="AL499" s="58"/>
      <c r="AM499" s="58"/>
      <c r="AN499" s="58"/>
      <c r="AO499" s="85" t="s">
        <v>72</v>
      </c>
      <c r="AP499" s="86" t="s">
        <v>3249</v>
      </c>
      <c r="AQ499" s="67" t="s">
        <v>87</v>
      </c>
      <c r="AR499" s="86" t="s">
        <v>88</v>
      </c>
      <c r="AS499" s="83" t="s">
        <v>640</v>
      </c>
      <c r="AT499" s="88"/>
      <c r="AU499" s="83" t="s">
        <v>103</v>
      </c>
      <c r="AV499" s="83" t="s">
        <v>426</v>
      </c>
      <c r="AW499" s="87" t="s">
        <v>74</v>
      </c>
    </row>
    <row r="500" spans="1:49" s="96" customFormat="1" ht="172.9" customHeight="1" x14ac:dyDescent="0.25">
      <c r="A500" s="69">
        <v>979</v>
      </c>
      <c r="B500" s="69">
        <v>48</v>
      </c>
      <c r="C500" s="64"/>
      <c r="D500" s="64"/>
      <c r="E500" s="115" t="s">
        <v>3250</v>
      </c>
      <c r="F500" s="115" t="s">
        <v>3251</v>
      </c>
      <c r="G500" s="58"/>
      <c r="H500" s="115" t="s">
        <v>3252</v>
      </c>
      <c r="I500" s="85" t="s">
        <v>3253</v>
      </c>
      <c r="J500" s="85" t="s">
        <v>3254</v>
      </c>
      <c r="K500" s="85" t="s">
        <v>3255</v>
      </c>
      <c r="L500" s="87">
        <v>2</v>
      </c>
      <c r="M500" s="269">
        <v>42522</v>
      </c>
      <c r="N500" s="269">
        <v>42643</v>
      </c>
      <c r="O500" s="76" t="s">
        <v>3218</v>
      </c>
      <c r="P500" s="77" t="s">
        <v>3219</v>
      </c>
      <c r="Q500" s="77" t="s">
        <v>65</v>
      </c>
      <c r="R500" s="77" t="s">
        <v>65</v>
      </c>
      <c r="S500" s="83" t="s">
        <v>99</v>
      </c>
      <c r="T500" s="77" t="s">
        <v>65</v>
      </c>
      <c r="U500" s="78" t="s">
        <v>67</v>
      </c>
      <c r="V500" s="83">
        <v>2</v>
      </c>
      <c r="W500" s="80">
        <f t="shared" si="24"/>
        <v>1</v>
      </c>
      <c r="X500" s="58"/>
      <c r="Y500" s="58"/>
      <c r="Z500" s="58"/>
      <c r="AA500" s="58"/>
      <c r="AB500" s="58"/>
      <c r="AC500" s="58"/>
      <c r="AD500" s="81" t="s">
        <v>2937</v>
      </c>
      <c r="AE500" s="60">
        <f>IF(W500=100%,2,0)</f>
        <v>2</v>
      </c>
      <c r="AF500" s="60">
        <f>IF(N500&lt;$AG$8,0,1)</f>
        <v>0</v>
      </c>
      <c r="AG500" s="61" t="str">
        <f t="shared" si="22"/>
        <v>CUMPLIDA</v>
      </c>
      <c r="AH500" s="61" t="str">
        <f t="shared" si="23"/>
        <v>CUMPLIDA</v>
      </c>
      <c r="AI500" s="78" t="s">
        <v>67</v>
      </c>
      <c r="AJ500" s="80"/>
      <c r="AK500" s="58"/>
      <c r="AL500" s="58"/>
      <c r="AM500" s="58"/>
      <c r="AN500" s="58"/>
      <c r="AO500" s="85" t="s">
        <v>72</v>
      </c>
      <c r="AP500" s="86" t="s">
        <v>3256</v>
      </c>
      <c r="AQ500" s="67" t="s">
        <v>87</v>
      </c>
      <c r="AR500" s="86" t="s">
        <v>88</v>
      </c>
      <c r="AS500" s="83" t="s">
        <v>640</v>
      </c>
      <c r="AT500" s="88"/>
      <c r="AU500" s="83" t="s">
        <v>103</v>
      </c>
      <c r="AV500" s="83" t="s">
        <v>426</v>
      </c>
      <c r="AW500" s="87" t="s">
        <v>74</v>
      </c>
    </row>
    <row r="501" spans="1:49" s="96" customFormat="1" ht="169.5" customHeight="1" x14ac:dyDescent="0.25">
      <c r="A501" s="69">
        <v>980</v>
      </c>
      <c r="B501" s="69">
        <v>49</v>
      </c>
      <c r="C501" s="64"/>
      <c r="D501" s="64"/>
      <c r="E501" s="115" t="s">
        <v>3257</v>
      </c>
      <c r="F501" s="115" t="s">
        <v>3258</v>
      </c>
      <c r="G501" s="58"/>
      <c r="H501" s="115" t="s">
        <v>3259</v>
      </c>
      <c r="I501" s="85" t="s">
        <v>3260</v>
      </c>
      <c r="J501" s="85" t="s">
        <v>3261</v>
      </c>
      <c r="K501" s="85" t="s">
        <v>3262</v>
      </c>
      <c r="L501" s="87">
        <v>2</v>
      </c>
      <c r="M501" s="269">
        <v>42522</v>
      </c>
      <c r="N501" s="269">
        <v>42643</v>
      </c>
      <c r="O501" s="76" t="s">
        <v>3218</v>
      </c>
      <c r="P501" s="77" t="s">
        <v>3219</v>
      </c>
      <c r="Q501" s="77" t="s">
        <v>65</v>
      </c>
      <c r="R501" s="77" t="s">
        <v>65</v>
      </c>
      <c r="S501" s="83" t="s">
        <v>99</v>
      </c>
      <c r="T501" s="77" t="s">
        <v>65</v>
      </c>
      <c r="U501" s="78" t="s">
        <v>67</v>
      </c>
      <c r="V501" s="83">
        <v>2</v>
      </c>
      <c r="W501" s="80">
        <f t="shared" si="24"/>
        <v>1</v>
      </c>
      <c r="X501" s="58"/>
      <c r="Y501" s="58"/>
      <c r="Z501" s="58"/>
      <c r="AA501" s="58"/>
      <c r="AB501" s="58"/>
      <c r="AC501" s="58"/>
      <c r="AD501" s="81" t="s">
        <v>2937</v>
      </c>
      <c r="AE501" s="60">
        <f>IF(W501=100%,2,0)</f>
        <v>2</v>
      </c>
      <c r="AF501" s="60">
        <f>IF(N501&lt;$AG$8,0,1)</f>
        <v>0</v>
      </c>
      <c r="AG501" s="61" t="str">
        <f t="shared" si="22"/>
        <v>CUMPLIDA</v>
      </c>
      <c r="AH501" s="61" t="str">
        <f t="shared" si="23"/>
        <v>CUMPLIDA</v>
      </c>
      <c r="AI501" s="78" t="s">
        <v>67</v>
      </c>
      <c r="AJ501" s="80"/>
      <c r="AK501" s="58"/>
      <c r="AL501" s="58"/>
      <c r="AM501" s="58"/>
      <c r="AN501" s="58"/>
      <c r="AO501" s="85" t="s">
        <v>72</v>
      </c>
      <c r="AP501" s="86" t="s">
        <v>3263</v>
      </c>
      <c r="AQ501" s="67" t="s">
        <v>87</v>
      </c>
      <c r="AR501" s="86" t="s">
        <v>88</v>
      </c>
      <c r="AS501" s="83" t="s">
        <v>640</v>
      </c>
      <c r="AT501" s="88"/>
      <c r="AU501" s="83" t="s">
        <v>103</v>
      </c>
      <c r="AV501" s="83" t="s">
        <v>426</v>
      </c>
      <c r="AW501" s="87" t="s">
        <v>74</v>
      </c>
    </row>
    <row r="502" spans="1:49" s="96" customFormat="1" ht="187.5" customHeight="1" x14ac:dyDescent="0.25">
      <c r="A502" s="69">
        <v>981</v>
      </c>
      <c r="B502" s="69">
        <v>50</v>
      </c>
      <c r="C502" s="64"/>
      <c r="D502" s="64"/>
      <c r="E502" s="115" t="s">
        <v>3264</v>
      </c>
      <c r="F502" s="208" t="s">
        <v>3265</v>
      </c>
      <c r="G502" s="58"/>
      <c r="H502" s="115" t="s">
        <v>3266</v>
      </c>
      <c r="I502" s="85" t="s">
        <v>3267</v>
      </c>
      <c r="J502" s="85" t="s">
        <v>3268</v>
      </c>
      <c r="K502" s="85" t="s">
        <v>3269</v>
      </c>
      <c r="L502" s="87">
        <v>3</v>
      </c>
      <c r="M502" s="269">
        <v>42522</v>
      </c>
      <c r="N502" s="269">
        <v>42735</v>
      </c>
      <c r="O502" s="76" t="s">
        <v>3218</v>
      </c>
      <c r="P502" s="77" t="s">
        <v>3219</v>
      </c>
      <c r="Q502" s="77" t="s">
        <v>65</v>
      </c>
      <c r="R502" s="77" t="s">
        <v>65</v>
      </c>
      <c r="S502" s="83" t="s">
        <v>99</v>
      </c>
      <c r="T502" s="77" t="s">
        <v>65</v>
      </c>
      <c r="U502" s="78" t="s">
        <v>67</v>
      </c>
      <c r="V502" s="87">
        <v>3</v>
      </c>
      <c r="W502" s="80">
        <f t="shared" si="24"/>
        <v>1</v>
      </c>
      <c r="X502" s="58"/>
      <c r="Y502" s="58"/>
      <c r="Z502" s="58"/>
      <c r="AA502" s="58"/>
      <c r="AB502" s="58"/>
      <c r="AC502" s="58"/>
      <c r="AD502" s="81" t="s">
        <v>2937</v>
      </c>
      <c r="AE502" s="60">
        <f>IF(W502=100%,2,0)</f>
        <v>2</v>
      </c>
      <c r="AF502" s="60">
        <f>IF(N502&lt;$AG$8,0,1)</f>
        <v>0</v>
      </c>
      <c r="AG502" s="61" t="str">
        <f t="shared" si="22"/>
        <v>CUMPLIDA</v>
      </c>
      <c r="AH502" s="61" t="str">
        <f t="shared" si="23"/>
        <v>CUMPLIDA</v>
      </c>
      <c r="AI502" s="78" t="s">
        <v>67</v>
      </c>
      <c r="AJ502" s="80"/>
      <c r="AK502" s="58"/>
      <c r="AL502" s="58"/>
      <c r="AM502" s="58"/>
      <c r="AN502" s="58"/>
      <c r="AO502" s="85" t="s">
        <v>72</v>
      </c>
      <c r="AP502" s="86" t="s">
        <v>3270</v>
      </c>
      <c r="AQ502" s="67" t="s">
        <v>102</v>
      </c>
      <c r="AR502" s="86" t="s">
        <v>88</v>
      </c>
      <c r="AS502" s="83" t="s">
        <v>640</v>
      </c>
      <c r="AT502" s="88"/>
      <c r="AU502" s="83" t="s">
        <v>103</v>
      </c>
      <c r="AV502" s="83" t="s">
        <v>1208</v>
      </c>
      <c r="AW502" s="87" t="s">
        <v>74</v>
      </c>
    </row>
    <row r="503" spans="1:49" s="96" customFormat="1" ht="172.9" customHeight="1" x14ac:dyDescent="0.25">
      <c r="A503" s="69">
        <v>982</v>
      </c>
      <c r="B503" s="69">
        <v>51</v>
      </c>
      <c r="C503" s="64"/>
      <c r="D503" s="64"/>
      <c r="E503" s="115" t="s">
        <v>3271</v>
      </c>
      <c r="F503" s="208" t="s">
        <v>3272</v>
      </c>
      <c r="G503" s="58"/>
      <c r="H503" s="115" t="s">
        <v>3273</v>
      </c>
      <c r="I503" s="85" t="s">
        <v>3274</v>
      </c>
      <c r="J503" s="85" t="s">
        <v>3275</v>
      </c>
      <c r="K503" s="85" t="s">
        <v>3276</v>
      </c>
      <c r="L503" s="87">
        <v>2</v>
      </c>
      <c r="M503" s="269">
        <v>42522</v>
      </c>
      <c r="N503" s="269">
        <v>42643</v>
      </c>
      <c r="O503" s="76" t="s">
        <v>3218</v>
      </c>
      <c r="P503" s="77" t="s">
        <v>3219</v>
      </c>
      <c r="Q503" s="77" t="s">
        <v>65</v>
      </c>
      <c r="R503" s="77" t="s">
        <v>65</v>
      </c>
      <c r="S503" s="83" t="s">
        <v>99</v>
      </c>
      <c r="T503" s="77" t="s">
        <v>65</v>
      </c>
      <c r="U503" s="78" t="s">
        <v>2946</v>
      </c>
      <c r="V503" s="83">
        <v>2</v>
      </c>
      <c r="W503" s="80">
        <f t="shared" si="24"/>
        <v>1</v>
      </c>
      <c r="X503" s="58"/>
      <c r="Y503" s="58"/>
      <c r="Z503" s="58"/>
      <c r="AA503" s="58"/>
      <c r="AB503" s="58"/>
      <c r="AC503" s="58"/>
      <c r="AD503" s="81" t="s">
        <v>2937</v>
      </c>
      <c r="AE503" s="60">
        <f>IF(W503=100%,2,0)</f>
        <v>2</v>
      </c>
      <c r="AF503" s="60">
        <f>IF(N503&lt;$AG$8,0,1)</f>
        <v>0</v>
      </c>
      <c r="AG503" s="61" t="str">
        <f t="shared" si="22"/>
        <v>CUMPLIDA</v>
      </c>
      <c r="AH503" s="61" t="str">
        <f t="shared" si="23"/>
        <v>CUMPLIDA</v>
      </c>
      <c r="AI503" s="78" t="s">
        <v>84</v>
      </c>
      <c r="AJ503" s="80"/>
      <c r="AK503" s="58"/>
      <c r="AL503" s="58"/>
      <c r="AM503" s="58"/>
      <c r="AN503" s="58"/>
      <c r="AO503" s="85" t="s">
        <v>72</v>
      </c>
      <c r="AP503" s="86" t="s">
        <v>3277</v>
      </c>
      <c r="AQ503" s="67" t="s">
        <v>87</v>
      </c>
      <c r="AR503" s="86" t="s">
        <v>88</v>
      </c>
      <c r="AS503" s="83" t="s">
        <v>640</v>
      </c>
      <c r="AT503" s="88"/>
      <c r="AU503" s="83" t="s">
        <v>103</v>
      </c>
      <c r="AV503" s="83" t="s">
        <v>3278</v>
      </c>
      <c r="AW503" s="87" t="s">
        <v>74</v>
      </c>
    </row>
    <row r="504" spans="1:49" s="96" customFormat="1" ht="130.5" customHeight="1" x14ac:dyDescent="0.25">
      <c r="A504" s="69">
        <v>983</v>
      </c>
      <c r="B504" s="69">
        <v>52</v>
      </c>
      <c r="C504" s="64"/>
      <c r="D504" s="64"/>
      <c r="E504" s="115" t="s">
        <v>3279</v>
      </c>
      <c r="F504" s="208" t="s">
        <v>3280</v>
      </c>
      <c r="G504" s="58"/>
      <c r="H504" s="115" t="s">
        <v>3281</v>
      </c>
      <c r="I504" s="85" t="s">
        <v>3282</v>
      </c>
      <c r="J504" s="85" t="s">
        <v>3283</v>
      </c>
      <c r="K504" s="85" t="s">
        <v>3283</v>
      </c>
      <c r="L504" s="87">
        <v>3</v>
      </c>
      <c r="M504" s="269">
        <v>42522</v>
      </c>
      <c r="N504" s="269">
        <v>42735</v>
      </c>
      <c r="O504" s="76" t="s">
        <v>3218</v>
      </c>
      <c r="P504" s="77" t="s">
        <v>3219</v>
      </c>
      <c r="Q504" s="77" t="s">
        <v>65</v>
      </c>
      <c r="R504" s="77" t="s">
        <v>65</v>
      </c>
      <c r="S504" s="83" t="s">
        <v>99</v>
      </c>
      <c r="T504" s="77" t="s">
        <v>65</v>
      </c>
      <c r="U504" s="78" t="s">
        <v>2946</v>
      </c>
      <c r="V504" s="87">
        <v>3</v>
      </c>
      <c r="W504" s="80">
        <f t="shared" si="24"/>
        <v>1</v>
      </c>
      <c r="X504" s="58"/>
      <c r="Y504" s="58"/>
      <c r="Z504" s="58"/>
      <c r="AA504" s="58"/>
      <c r="AB504" s="58"/>
      <c r="AC504" s="58"/>
      <c r="AD504" s="81" t="s">
        <v>2937</v>
      </c>
      <c r="AE504" s="60">
        <f>IF(W504=100%,2,0)</f>
        <v>2</v>
      </c>
      <c r="AF504" s="60">
        <f>IF(N504&lt;$AG$8,0,1)</f>
        <v>0</v>
      </c>
      <c r="AG504" s="61" t="str">
        <f t="shared" si="22"/>
        <v>CUMPLIDA</v>
      </c>
      <c r="AH504" s="61" t="str">
        <f t="shared" si="23"/>
        <v>CUMPLIDA</v>
      </c>
      <c r="AI504" s="78" t="s">
        <v>84</v>
      </c>
      <c r="AJ504" s="80"/>
      <c r="AK504" s="58"/>
      <c r="AL504" s="58"/>
      <c r="AM504" s="58"/>
      <c r="AN504" s="58"/>
      <c r="AO504" s="85" t="s">
        <v>72</v>
      </c>
      <c r="AP504" s="86" t="s">
        <v>3284</v>
      </c>
      <c r="AQ504" s="67" t="s">
        <v>102</v>
      </c>
      <c r="AR504" s="86" t="s">
        <v>88</v>
      </c>
      <c r="AS504" s="83" t="s">
        <v>640</v>
      </c>
      <c r="AT504" s="88"/>
      <c r="AU504" s="83" t="s">
        <v>142</v>
      </c>
      <c r="AV504" s="83" t="s">
        <v>143</v>
      </c>
      <c r="AW504" s="87" t="s">
        <v>74</v>
      </c>
    </row>
    <row r="505" spans="1:49" s="96" customFormat="1" ht="409.6" customHeight="1" x14ac:dyDescent="0.25">
      <c r="A505" s="69">
        <v>984</v>
      </c>
      <c r="B505" s="69">
        <v>53</v>
      </c>
      <c r="C505" s="64"/>
      <c r="D505" s="64"/>
      <c r="E505" s="115" t="s">
        <v>3285</v>
      </c>
      <c r="F505" s="208"/>
      <c r="G505" s="58"/>
      <c r="H505" s="72" t="s">
        <v>3286</v>
      </c>
      <c r="I505" s="84" t="s">
        <v>3028</v>
      </c>
      <c r="J505" s="73" t="s">
        <v>3287</v>
      </c>
      <c r="K505" s="73" t="s">
        <v>3288</v>
      </c>
      <c r="L505" s="83">
        <v>5</v>
      </c>
      <c r="M505" s="269">
        <v>42522</v>
      </c>
      <c r="N505" s="269">
        <v>42916</v>
      </c>
      <c r="O505" s="76" t="s">
        <v>2165</v>
      </c>
      <c r="P505" s="83" t="s">
        <v>2166</v>
      </c>
      <c r="Q505" s="83" t="s">
        <v>152</v>
      </c>
      <c r="R505" s="83" t="s">
        <v>152</v>
      </c>
      <c r="S505" s="83" t="s">
        <v>280</v>
      </c>
      <c r="T505" s="83" t="s">
        <v>152</v>
      </c>
      <c r="U505" s="78" t="s">
        <v>3030</v>
      </c>
      <c r="V505" s="87">
        <v>2</v>
      </c>
      <c r="W505" s="80">
        <f t="shared" si="24"/>
        <v>0.4</v>
      </c>
      <c r="X505" s="58"/>
      <c r="Y505" s="58"/>
      <c r="Z505" s="58"/>
      <c r="AA505" s="58"/>
      <c r="AB505" s="58"/>
      <c r="AC505" s="58"/>
      <c r="AD505" s="81" t="s">
        <v>2937</v>
      </c>
      <c r="AE505" s="60">
        <f>IF(W505=100%,2,0)</f>
        <v>0</v>
      </c>
      <c r="AF505" s="60">
        <f>IF(N505&lt;$AG$8,0,1)</f>
        <v>1</v>
      </c>
      <c r="AG505" s="61" t="str">
        <f t="shared" si="22"/>
        <v>EN TERMINO</v>
      </c>
      <c r="AH505" s="61" t="str">
        <f t="shared" si="23"/>
        <v>EN TERMINO</v>
      </c>
      <c r="AI505" s="78" t="s">
        <v>165</v>
      </c>
      <c r="AJ505" s="80"/>
      <c r="AK505" s="58"/>
      <c r="AL505" s="58"/>
      <c r="AM505" s="58"/>
      <c r="AN505" s="58"/>
      <c r="AO505" s="85" t="s">
        <v>1482</v>
      </c>
      <c r="AP505" s="86" t="s">
        <v>3289</v>
      </c>
      <c r="AQ505" s="67" t="s">
        <v>87</v>
      </c>
      <c r="AR505" s="86" t="s">
        <v>88</v>
      </c>
      <c r="AS505" s="83" t="s">
        <v>640</v>
      </c>
      <c r="AT505" s="88"/>
      <c r="AU505" s="83" t="s">
        <v>1483</v>
      </c>
      <c r="AV505" s="83" t="s">
        <v>1483</v>
      </c>
      <c r="AW505" s="87" t="s">
        <v>74</v>
      </c>
    </row>
    <row r="506" spans="1:49" s="96" customFormat="1" ht="293.25" customHeight="1" x14ac:dyDescent="0.25">
      <c r="A506" s="69">
        <v>985</v>
      </c>
      <c r="B506" s="69">
        <v>54</v>
      </c>
      <c r="C506" s="64"/>
      <c r="D506" s="64"/>
      <c r="E506" s="271" t="s">
        <v>3290</v>
      </c>
      <c r="F506" s="208" t="s">
        <v>3291</v>
      </c>
      <c r="G506" s="58"/>
      <c r="H506" s="85" t="s">
        <v>3292</v>
      </c>
      <c r="I506" s="85" t="s">
        <v>3293</v>
      </c>
      <c r="J506" s="73" t="s">
        <v>3294</v>
      </c>
      <c r="K506" s="73" t="s">
        <v>3295</v>
      </c>
      <c r="L506" s="83">
        <v>3</v>
      </c>
      <c r="M506" s="269">
        <v>42522</v>
      </c>
      <c r="N506" s="269">
        <v>42735</v>
      </c>
      <c r="O506" s="76" t="s">
        <v>2165</v>
      </c>
      <c r="P506" s="83" t="s">
        <v>2166</v>
      </c>
      <c r="Q506" s="83" t="s">
        <v>152</v>
      </c>
      <c r="R506" s="83" t="s">
        <v>152</v>
      </c>
      <c r="S506" s="83" t="s">
        <v>280</v>
      </c>
      <c r="T506" s="83" t="s">
        <v>152</v>
      </c>
      <c r="U506" s="78" t="s">
        <v>3030</v>
      </c>
      <c r="V506" s="87">
        <v>3</v>
      </c>
      <c r="W506" s="80">
        <f t="shared" si="24"/>
        <v>1</v>
      </c>
      <c r="X506" s="58"/>
      <c r="Y506" s="58"/>
      <c r="Z506" s="58"/>
      <c r="AA506" s="58"/>
      <c r="AB506" s="58"/>
      <c r="AC506" s="58"/>
      <c r="AD506" s="81" t="s">
        <v>2937</v>
      </c>
      <c r="AE506" s="60">
        <f>IF(W506=100%,2,0)</f>
        <v>2</v>
      </c>
      <c r="AF506" s="60">
        <f>IF(N506&lt;$AG$8,0,1)</f>
        <v>0</v>
      </c>
      <c r="AG506" s="61" t="str">
        <f t="shared" si="22"/>
        <v>CUMPLIDA</v>
      </c>
      <c r="AH506" s="61" t="str">
        <f t="shared" si="23"/>
        <v>CUMPLIDA</v>
      </c>
      <c r="AI506" s="78" t="s">
        <v>165</v>
      </c>
      <c r="AJ506" s="80"/>
      <c r="AK506" s="58"/>
      <c r="AL506" s="58"/>
      <c r="AM506" s="58"/>
      <c r="AN506" s="58"/>
      <c r="AO506" s="85" t="s">
        <v>72</v>
      </c>
      <c r="AP506" s="86" t="s">
        <v>3296</v>
      </c>
      <c r="AQ506" s="67" t="s">
        <v>87</v>
      </c>
      <c r="AR506" s="86" t="s">
        <v>88</v>
      </c>
      <c r="AS506" s="83" t="s">
        <v>640</v>
      </c>
      <c r="AT506" s="88"/>
      <c r="AU506" s="83" t="s">
        <v>142</v>
      </c>
      <c r="AV506" s="83" t="s">
        <v>1589</v>
      </c>
      <c r="AW506" s="87" t="s">
        <v>74</v>
      </c>
    </row>
    <row r="507" spans="1:49" s="96" customFormat="1" ht="198.75" customHeight="1" x14ac:dyDescent="0.25">
      <c r="A507" s="69">
        <v>986</v>
      </c>
      <c r="B507" s="69">
        <v>55</v>
      </c>
      <c r="C507" s="64"/>
      <c r="D507" s="64"/>
      <c r="E507" s="115" t="s">
        <v>3297</v>
      </c>
      <c r="F507" s="115" t="s">
        <v>3298</v>
      </c>
      <c r="G507" s="58"/>
      <c r="H507" s="85" t="s">
        <v>3299</v>
      </c>
      <c r="I507" s="58"/>
      <c r="J507" s="73" t="s">
        <v>3300</v>
      </c>
      <c r="K507" s="73" t="s">
        <v>3301</v>
      </c>
      <c r="L507" s="83">
        <v>5</v>
      </c>
      <c r="M507" s="269">
        <v>42522</v>
      </c>
      <c r="N507" s="269">
        <v>42916</v>
      </c>
      <c r="O507" s="76" t="s">
        <v>2165</v>
      </c>
      <c r="P507" s="83" t="s">
        <v>2166</v>
      </c>
      <c r="Q507" s="83" t="s">
        <v>152</v>
      </c>
      <c r="R507" s="83" t="s">
        <v>152</v>
      </c>
      <c r="S507" s="83" t="s">
        <v>280</v>
      </c>
      <c r="T507" s="83" t="s">
        <v>152</v>
      </c>
      <c r="U507" s="78" t="s">
        <v>3030</v>
      </c>
      <c r="V507" s="272">
        <v>5</v>
      </c>
      <c r="W507" s="80">
        <f t="shared" si="24"/>
        <v>1</v>
      </c>
      <c r="X507" s="58"/>
      <c r="Y507" s="58"/>
      <c r="Z507" s="58"/>
      <c r="AA507" s="58"/>
      <c r="AB507" s="58"/>
      <c r="AC507" s="58"/>
      <c r="AD507" s="81" t="s">
        <v>2937</v>
      </c>
      <c r="AE507" s="60">
        <f>IF(W507=100%,2,0)</f>
        <v>2</v>
      </c>
      <c r="AF507" s="60">
        <f>IF(N507&lt;$AG$8,0,1)</f>
        <v>1</v>
      </c>
      <c r="AG507" s="61" t="str">
        <f t="shared" si="22"/>
        <v>CUMPLIDA</v>
      </c>
      <c r="AH507" s="61" t="str">
        <f t="shared" si="23"/>
        <v>CUMPLIDA</v>
      </c>
      <c r="AI507" s="78" t="s">
        <v>165</v>
      </c>
      <c r="AJ507" s="80"/>
      <c r="AK507" s="58"/>
      <c r="AL507" s="58"/>
      <c r="AM507" s="58"/>
      <c r="AN507" s="58"/>
      <c r="AO507" s="85" t="s">
        <v>72</v>
      </c>
      <c r="AP507" s="86" t="s">
        <v>3302</v>
      </c>
      <c r="AQ507" s="67" t="s">
        <v>87</v>
      </c>
      <c r="AR507" s="86" t="s">
        <v>88</v>
      </c>
      <c r="AS507" s="83" t="s">
        <v>640</v>
      </c>
      <c r="AT507" s="88"/>
      <c r="AU507" s="83" t="s">
        <v>3303</v>
      </c>
      <c r="AV507" s="83" t="s">
        <v>3303</v>
      </c>
      <c r="AW507" s="87" t="s">
        <v>74</v>
      </c>
    </row>
    <row r="508" spans="1:49" s="96" customFormat="1" ht="238.5" customHeight="1" x14ac:dyDescent="0.25">
      <c r="A508" s="69">
        <v>987</v>
      </c>
      <c r="B508" s="69">
        <v>56</v>
      </c>
      <c r="C508" s="64"/>
      <c r="D508" s="64"/>
      <c r="E508" s="115" t="s">
        <v>3304</v>
      </c>
      <c r="F508" s="115" t="s">
        <v>3305</v>
      </c>
      <c r="G508" s="58"/>
      <c r="H508" s="85" t="s">
        <v>3306</v>
      </c>
      <c r="I508" s="58"/>
      <c r="J508" s="73" t="s">
        <v>3307</v>
      </c>
      <c r="K508" s="73" t="s">
        <v>3308</v>
      </c>
      <c r="L508" s="83">
        <v>5</v>
      </c>
      <c r="M508" s="269">
        <v>42522</v>
      </c>
      <c r="N508" s="269">
        <v>42916</v>
      </c>
      <c r="O508" s="76" t="s">
        <v>2165</v>
      </c>
      <c r="P508" s="83" t="s">
        <v>2166</v>
      </c>
      <c r="Q508" s="83" t="s">
        <v>152</v>
      </c>
      <c r="R508" s="83" t="s">
        <v>152</v>
      </c>
      <c r="S508" s="83" t="s">
        <v>280</v>
      </c>
      <c r="T508" s="83" t="s">
        <v>152</v>
      </c>
      <c r="U508" s="78" t="s">
        <v>3030</v>
      </c>
      <c r="V508" s="87">
        <v>4</v>
      </c>
      <c r="W508" s="80">
        <f t="shared" si="24"/>
        <v>0.8</v>
      </c>
      <c r="X508" s="58"/>
      <c r="Y508" s="58"/>
      <c r="Z508" s="58"/>
      <c r="AA508" s="58"/>
      <c r="AB508" s="58"/>
      <c r="AC508" s="58"/>
      <c r="AD508" s="81" t="s">
        <v>2937</v>
      </c>
      <c r="AE508" s="60">
        <f>IF(W508=100%,2,0)</f>
        <v>0</v>
      </c>
      <c r="AF508" s="60">
        <f>IF(N508&lt;$AG$8,0,1)</f>
        <v>1</v>
      </c>
      <c r="AG508" s="61" t="str">
        <f t="shared" si="22"/>
        <v>EN TERMINO</v>
      </c>
      <c r="AH508" s="61" t="str">
        <f t="shared" si="23"/>
        <v>EN TERMINO</v>
      </c>
      <c r="AI508" s="78" t="s">
        <v>165</v>
      </c>
      <c r="AJ508" s="80"/>
      <c r="AK508" s="58"/>
      <c r="AL508" s="58"/>
      <c r="AM508" s="58"/>
      <c r="AN508" s="58"/>
      <c r="AO508" s="85" t="s">
        <v>72</v>
      </c>
      <c r="AP508" s="86" t="s">
        <v>3309</v>
      </c>
      <c r="AQ508" s="67" t="s">
        <v>87</v>
      </c>
      <c r="AR508" s="86" t="s">
        <v>88</v>
      </c>
      <c r="AS508" s="83" t="s">
        <v>640</v>
      </c>
      <c r="AT508" s="88"/>
      <c r="AU508" s="83" t="s">
        <v>1737</v>
      </c>
      <c r="AV508" s="83" t="s">
        <v>3162</v>
      </c>
      <c r="AW508" s="87" t="s">
        <v>74</v>
      </c>
    </row>
    <row r="509" spans="1:49" s="96" customFormat="1" ht="193.5" customHeight="1" x14ac:dyDescent="0.25">
      <c r="A509" s="69">
        <v>988</v>
      </c>
      <c r="B509" s="69">
        <v>57</v>
      </c>
      <c r="C509" s="64"/>
      <c r="D509" s="64"/>
      <c r="E509" s="115" t="s">
        <v>3310</v>
      </c>
      <c r="F509" s="208" t="s">
        <v>3311</v>
      </c>
      <c r="G509" s="58"/>
      <c r="H509" s="85" t="s">
        <v>3312</v>
      </c>
      <c r="I509" s="58"/>
      <c r="J509" s="73" t="s">
        <v>3313</v>
      </c>
      <c r="K509" s="73" t="s">
        <v>3314</v>
      </c>
      <c r="L509" s="279">
        <v>6</v>
      </c>
      <c r="M509" s="269">
        <v>42522</v>
      </c>
      <c r="N509" s="269">
        <v>42916</v>
      </c>
      <c r="O509" s="76" t="s">
        <v>3315</v>
      </c>
      <c r="P509" s="83" t="s">
        <v>3316</v>
      </c>
      <c r="Q509" s="83" t="s">
        <v>152</v>
      </c>
      <c r="R509" s="83" t="s">
        <v>152</v>
      </c>
      <c r="S509" s="83" t="s">
        <v>280</v>
      </c>
      <c r="T509" s="87" t="s">
        <v>2899</v>
      </c>
      <c r="U509" s="78" t="s">
        <v>2946</v>
      </c>
      <c r="V509" s="87">
        <v>5</v>
      </c>
      <c r="W509" s="80">
        <f t="shared" si="24"/>
        <v>0.83333333333333337</v>
      </c>
      <c r="X509" s="58"/>
      <c r="Y509" s="58"/>
      <c r="Z509" s="58"/>
      <c r="AA509" s="58"/>
      <c r="AB509" s="58"/>
      <c r="AC509" s="58"/>
      <c r="AD509" s="81" t="s">
        <v>2937</v>
      </c>
      <c r="AE509" s="60">
        <f>IF(W509=100%,2,0)</f>
        <v>0</v>
      </c>
      <c r="AF509" s="60">
        <f>IF(N509&lt;$AG$8,0,1)</f>
        <v>1</v>
      </c>
      <c r="AG509" s="61" t="str">
        <f t="shared" si="22"/>
        <v>EN TERMINO</v>
      </c>
      <c r="AH509" s="61" t="str">
        <f t="shared" si="23"/>
        <v>EN TERMINO</v>
      </c>
      <c r="AI509" s="78" t="s">
        <v>84</v>
      </c>
      <c r="AJ509" s="80"/>
      <c r="AK509" s="58"/>
      <c r="AL509" s="58"/>
      <c r="AM509" s="58"/>
      <c r="AN509" s="58"/>
      <c r="AO509" s="85" t="s">
        <v>72</v>
      </c>
      <c r="AP509" s="86" t="s">
        <v>3317</v>
      </c>
      <c r="AQ509" s="67" t="s">
        <v>207</v>
      </c>
      <c r="AR509" s="86" t="s">
        <v>208</v>
      </c>
      <c r="AS509" s="83" t="s">
        <v>640</v>
      </c>
      <c r="AT509" s="88"/>
      <c r="AU509" s="83" t="s">
        <v>142</v>
      </c>
      <c r="AV509" s="83" t="s">
        <v>3318</v>
      </c>
      <c r="AW509" s="87" t="s">
        <v>74</v>
      </c>
    </row>
    <row r="510" spans="1:49" s="96" customFormat="1" ht="198" customHeight="1" x14ac:dyDescent="0.25">
      <c r="A510" s="69">
        <v>989</v>
      </c>
      <c r="B510" s="69">
        <v>58</v>
      </c>
      <c r="C510" s="64"/>
      <c r="D510" s="64"/>
      <c r="E510" s="115" t="s">
        <v>3319</v>
      </c>
      <c r="F510" s="208" t="s">
        <v>3320</v>
      </c>
      <c r="G510" s="58"/>
      <c r="H510" s="85" t="s">
        <v>3321</v>
      </c>
      <c r="I510" s="84" t="s">
        <v>3322</v>
      </c>
      <c r="J510" s="72" t="s">
        <v>3323</v>
      </c>
      <c r="K510" s="72" t="s">
        <v>3324</v>
      </c>
      <c r="L510" s="156">
        <v>4</v>
      </c>
      <c r="M510" s="269">
        <v>42522</v>
      </c>
      <c r="N510" s="269">
        <v>42735</v>
      </c>
      <c r="O510" s="76" t="s">
        <v>3325</v>
      </c>
      <c r="P510" s="83" t="s">
        <v>3326</v>
      </c>
      <c r="Q510" s="280" t="s">
        <v>152</v>
      </c>
      <c r="R510" s="83" t="s">
        <v>3327</v>
      </c>
      <c r="S510" s="83" t="s">
        <v>3328</v>
      </c>
      <c r="T510" s="87" t="s">
        <v>2899</v>
      </c>
      <c r="U510" s="78" t="s">
        <v>2946</v>
      </c>
      <c r="V510" s="87">
        <v>4</v>
      </c>
      <c r="W510" s="80">
        <f t="shared" si="24"/>
        <v>1</v>
      </c>
      <c r="X510" s="58"/>
      <c r="Y510" s="58"/>
      <c r="Z510" s="58"/>
      <c r="AA510" s="58"/>
      <c r="AB510" s="58"/>
      <c r="AC510" s="58"/>
      <c r="AD510" s="81" t="s">
        <v>2937</v>
      </c>
      <c r="AE510" s="60">
        <f>IF(W510=100%,2,0)</f>
        <v>2</v>
      </c>
      <c r="AF510" s="60">
        <f>IF(N510&lt;$AG$8,0,1)</f>
        <v>0</v>
      </c>
      <c r="AG510" s="61" t="str">
        <f t="shared" si="22"/>
        <v>CUMPLIDA</v>
      </c>
      <c r="AH510" s="61" t="str">
        <f t="shared" si="23"/>
        <v>CUMPLIDA</v>
      </c>
      <c r="AI510" s="78" t="s">
        <v>84</v>
      </c>
      <c r="AJ510" s="80"/>
      <c r="AK510" s="58"/>
      <c r="AL510" s="58"/>
      <c r="AM510" s="58"/>
      <c r="AN510" s="58"/>
      <c r="AO510" s="85" t="s">
        <v>72</v>
      </c>
      <c r="AP510" s="67"/>
      <c r="AQ510" s="67"/>
      <c r="AR510" s="67"/>
      <c r="AS510" s="83" t="s">
        <v>640</v>
      </c>
      <c r="AT510" s="88"/>
      <c r="AU510" s="83" t="s">
        <v>142</v>
      </c>
      <c r="AV510" s="83" t="s">
        <v>2275</v>
      </c>
      <c r="AW510" s="87" t="s">
        <v>74</v>
      </c>
    </row>
    <row r="511" spans="1:49" s="96" customFormat="1" ht="282.75" customHeight="1" x14ac:dyDescent="0.25">
      <c r="A511" s="69">
        <v>990</v>
      </c>
      <c r="B511" s="69">
        <v>59</v>
      </c>
      <c r="C511" s="64"/>
      <c r="D511" s="64"/>
      <c r="E511" s="115" t="s">
        <v>3329</v>
      </c>
      <c r="F511" s="208" t="s">
        <v>3330</v>
      </c>
      <c r="G511" s="58"/>
      <c r="H511" s="85" t="s">
        <v>3331</v>
      </c>
      <c r="I511" s="58"/>
      <c r="J511" s="73" t="s">
        <v>3332</v>
      </c>
      <c r="K511" s="73" t="s">
        <v>3333</v>
      </c>
      <c r="L511" s="156">
        <v>3</v>
      </c>
      <c r="M511" s="269">
        <v>42522</v>
      </c>
      <c r="N511" s="269">
        <v>42735</v>
      </c>
      <c r="O511" s="76" t="s">
        <v>2165</v>
      </c>
      <c r="P511" s="83" t="s">
        <v>2166</v>
      </c>
      <c r="Q511" s="83" t="s">
        <v>152</v>
      </c>
      <c r="R511" s="83" t="s">
        <v>152</v>
      </c>
      <c r="S511" s="83" t="s">
        <v>280</v>
      </c>
      <c r="T511" s="83" t="s">
        <v>152</v>
      </c>
      <c r="U511" s="78" t="s">
        <v>67</v>
      </c>
      <c r="V511" s="87">
        <v>3</v>
      </c>
      <c r="W511" s="80">
        <f t="shared" si="24"/>
        <v>1</v>
      </c>
      <c r="X511" s="58"/>
      <c r="Y511" s="58"/>
      <c r="Z511" s="58"/>
      <c r="AA511" s="58"/>
      <c r="AB511" s="58"/>
      <c r="AC511" s="58"/>
      <c r="AD511" s="81" t="s">
        <v>2937</v>
      </c>
      <c r="AE511" s="60">
        <f>IF(W511=100%,2,0)</f>
        <v>2</v>
      </c>
      <c r="AF511" s="60">
        <f>IF(N511&lt;$AG$8,0,1)</f>
        <v>0</v>
      </c>
      <c r="AG511" s="61" t="str">
        <f t="shared" si="22"/>
        <v>CUMPLIDA</v>
      </c>
      <c r="AH511" s="61" t="str">
        <f t="shared" si="23"/>
        <v>CUMPLIDA</v>
      </c>
      <c r="AI511" s="78" t="s">
        <v>67</v>
      </c>
      <c r="AJ511" s="80"/>
      <c r="AK511" s="58"/>
      <c r="AL511" s="58"/>
      <c r="AM511" s="58"/>
      <c r="AN511" s="58"/>
      <c r="AO511" s="85" t="s">
        <v>72</v>
      </c>
      <c r="AP511" s="86" t="s">
        <v>3334</v>
      </c>
      <c r="AQ511" s="67" t="s">
        <v>87</v>
      </c>
      <c r="AR511" s="86" t="s">
        <v>88</v>
      </c>
      <c r="AS511" s="83" t="s">
        <v>640</v>
      </c>
      <c r="AT511" s="88"/>
      <c r="AU511" s="83" t="s">
        <v>142</v>
      </c>
      <c r="AV511" s="83" t="s">
        <v>500</v>
      </c>
      <c r="AW511" s="87" t="s">
        <v>74</v>
      </c>
    </row>
    <row r="512" spans="1:49" s="96" customFormat="1" ht="297.75" customHeight="1" x14ac:dyDescent="0.25">
      <c r="A512" s="69">
        <v>991</v>
      </c>
      <c r="B512" s="69">
        <v>60</v>
      </c>
      <c r="C512" s="64"/>
      <c r="D512" s="64"/>
      <c r="E512" s="115" t="s">
        <v>3335</v>
      </c>
      <c r="F512" s="208"/>
      <c r="G512" s="58"/>
      <c r="H512" s="72" t="s">
        <v>3336</v>
      </c>
      <c r="I512" s="84" t="s">
        <v>3337</v>
      </c>
      <c r="J512" s="281" t="s">
        <v>3338</v>
      </c>
      <c r="K512" s="72" t="s">
        <v>3339</v>
      </c>
      <c r="L512" s="156">
        <v>7</v>
      </c>
      <c r="M512" s="269">
        <v>42522</v>
      </c>
      <c r="N512" s="269">
        <v>42916</v>
      </c>
      <c r="O512" s="76" t="s">
        <v>2179</v>
      </c>
      <c r="P512" s="77" t="s">
        <v>2180</v>
      </c>
      <c r="Q512" s="134" t="s">
        <v>152</v>
      </c>
      <c r="R512" s="134" t="s">
        <v>152</v>
      </c>
      <c r="S512" s="280" t="s">
        <v>280</v>
      </c>
      <c r="T512" s="134" t="s">
        <v>152</v>
      </c>
      <c r="U512" s="78" t="s">
        <v>3030</v>
      </c>
      <c r="V512" s="272">
        <v>5</v>
      </c>
      <c r="W512" s="80">
        <f t="shared" si="24"/>
        <v>0.7142857142857143</v>
      </c>
      <c r="X512" s="58"/>
      <c r="Y512" s="58"/>
      <c r="Z512" s="58"/>
      <c r="AA512" s="58"/>
      <c r="AB512" s="58"/>
      <c r="AC512" s="58"/>
      <c r="AD512" s="81" t="s">
        <v>2937</v>
      </c>
      <c r="AE512" s="60">
        <f>IF(W512=100%,2,0)</f>
        <v>0</v>
      </c>
      <c r="AF512" s="60">
        <f>IF(N512&lt;$AG$8,0,1)</f>
        <v>1</v>
      </c>
      <c r="AG512" s="61" t="str">
        <f t="shared" si="22"/>
        <v>EN TERMINO</v>
      </c>
      <c r="AH512" s="61" t="str">
        <f t="shared" si="23"/>
        <v>EN TERMINO</v>
      </c>
      <c r="AI512" s="78" t="s">
        <v>165</v>
      </c>
      <c r="AJ512" s="80"/>
      <c r="AK512" s="58"/>
      <c r="AL512" s="58"/>
      <c r="AM512" s="58"/>
      <c r="AN512" s="58"/>
      <c r="AO512" s="85" t="s">
        <v>1482</v>
      </c>
      <c r="AP512" s="86" t="s">
        <v>3340</v>
      </c>
      <c r="AQ512" s="67" t="s">
        <v>102</v>
      </c>
      <c r="AR512" s="86" t="s">
        <v>620</v>
      </c>
      <c r="AS512" s="83" t="s">
        <v>640</v>
      </c>
      <c r="AT512" s="88"/>
      <c r="AU512" s="83" t="s">
        <v>1483</v>
      </c>
      <c r="AV512" s="83" t="s">
        <v>1483</v>
      </c>
      <c r="AW512" s="87" t="s">
        <v>74</v>
      </c>
    </row>
    <row r="513" spans="1:49" s="96" customFormat="1" ht="249" customHeight="1" x14ac:dyDescent="0.25">
      <c r="A513" s="69">
        <v>992</v>
      </c>
      <c r="B513" s="69">
        <v>61</v>
      </c>
      <c r="C513" s="64"/>
      <c r="D513" s="64"/>
      <c r="E513" s="115" t="s">
        <v>3341</v>
      </c>
      <c r="F513" s="78" t="s">
        <v>3342</v>
      </c>
      <c r="G513" s="58"/>
      <c r="H513" s="84" t="s">
        <v>3343</v>
      </c>
      <c r="I513" s="85" t="s">
        <v>3344</v>
      </c>
      <c r="J513" s="84" t="s">
        <v>3345</v>
      </c>
      <c r="K513" s="84" t="s">
        <v>3346</v>
      </c>
      <c r="L513" s="83">
        <v>4</v>
      </c>
      <c r="M513" s="269">
        <v>42522</v>
      </c>
      <c r="N513" s="269">
        <v>42916</v>
      </c>
      <c r="O513" s="76" t="s">
        <v>2179</v>
      </c>
      <c r="P513" s="77" t="s">
        <v>2180</v>
      </c>
      <c r="Q513" s="134" t="s">
        <v>152</v>
      </c>
      <c r="R513" s="134" t="s">
        <v>152</v>
      </c>
      <c r="S513" s="280" t="s">
        <v>280</v>
      </c>
      <c r="T513" s="134" t="s">
        <v>152</v>
      </c>
      <c r="U513" s="78" t="s">
        <v>3030</v>
      </c>
      <c r="V513" s="87">
        <v>1</v>
      </c>
      <c r="W513" s="80">
        <f t="shared" si="24"/>
        <v>0.25</v>
      </c>
      <c r="X513" s="58"/>
      <c r="Y513" s="58"/>
      <c r="Z513" s="58"/>
      <c r="AA513" s="58"/>
      <c r="AB513" s="58"/>
      <c r="AC513" s="58"/>
      <c r="AD513" s="81" t="s">
        <v>2937</v>
      </c>
      <c r="AE513" s="60">
        <f>IF(W513=100%,2,0)</f>
        <v>0</v>
      </c>
      <c r="AF513" s="60">
        <f>IF(N513&lt;$AG$8,0,1)</f>
        <v>1</v>
      </c>
      <c r="AG513" s="61" t="str">
        <f t="shared" si="22"/>
        <v>EN TERMINO</v>
      </c>
      <c r="AH513" s="61" t="str">
        <f t="shared" si="23"/>
        <v>EN TERMINO</v>
      </c>
      <c r="AI513" s="78" t="s">
        <v>165</v>
      </c>
      <c r="AJ513" s="80"/>
      <c r="AK513" s="58"/>
      <c r="AL513" s="58"/>
      <c r="AM513" s="58"/>
      <c r="AN513" s="58"/>
      <c r="AO513" s="85" t="s">
        <v>72</v>
      </c>
      <c r="AP513" s="86" t="s">
        <v>3347</v>
      </c>
      <c r="AQ513" s="67" t="s">
        <v>87</v>
      </c>
      <c r="AR513" s="86" t="s">
        <v>620</v>
      </c>
      <c r="AS513" s="83" t="s">
        <v>640</v>
      </c>
      <c r="AT513" s="88"/>
      <c r="AU513" s="83" t="s">
        <v>3303</v>
      </c>
      <c r="AV513" s="83" t="s">
        <v>3303</v>
      </c>
      <c r="AW513" s="87" t="s">
        <v>74</v>
      </c>
    </row>
    <row r="514" spans="1:49" s="96" customFormat="1" ht="301.5" customHeight="1" x14ac:dyDescent="0.25">
      <c r="A514" s="69">
        <v>993</v>
      </c>
      <c r="B514" s="69">
        <v>62</v>
      </c>
      <c r="C514" s="64"/>
      <c r="D514" s="64"/>
      <c r="E514" s="115" t="s">
        <v>3348</v>
      </c>
      <c r="F514" s="115" t="s">
        <v>3349</v>
      </c>
      <c r="G514" s="139"/>
      <c r="H514" s="115" t="s">
        <v>3350</v>
      </c>
      <c r="I514" s="84" t="s">
        <v>3351</v>
      </c>
      <c r="J514" s="115" t="s">
        <v>3352</v>
      </c>
      <c r="K514" s="115" t="s">
        <v>3353</v>
      </c>
      <c r="L514" s="83">
        <v>6</v>
      </c>
      <c r="M514" s="269">
        <v>42522</v>
      </c>
      <c r="N514" s="269">
        <v>42735</v>
      </c>
      <c r="O514" s="76" t="s">
        <v>2179</v>
      </c>
      <c r="P514" s="77" t="s">
        <v>2180</v>
      </c>
      <c r="Q514" s="134" t="s">
        <v>152</v>
      </c>
      <c r="R514" s="134" t="s">
        <v>152</v>
      </c>
      <c r="S514" s="280" t="s">
        <v>280</v>
      </c>
      <c r="T514" s="134" t="s">
        <v>152</v>
      </c>
      <c r="U514" s="78" t="s">
        <v>3030</v>
      </c>
      <c r="V514" s="87">
        <v>6</v>
      </c>
      <c r="W514" s="80">
        <f t="shared" si="24"/>
        <v>1</v>
      </c>
      <c r="X514" s="58"/>
      <c r="Y514" s="58"/>
      <c r="Z514" s="58"/>
      <c r="AA514" s="58"/>
      <c r="AB514" s="58"/>
      <c r="AC514" s="58"/>
      <c r="AD514" s="81" t="s">
        <v>2937</v>
      </c>
      <c r="AE514" s="60">
        <f>IF(W514=100%,2,0)</f>
        <v>2</v>
      </c>
      <c r="AF514" s="60">
        <f>IF(N514&lt;$AG$8,0,1)</f>
        <v>0</v>
      </c>
      <c r="AG514" s="61" t="str">
        <f t="shared" si="22"/>
        <v>CUMPLIDA</v>
      </c>
      <c r="AH514" s="61" t="str">
        <f t="shared" si="23"/>
        <v>CUMPLIDA</v>
      </c>
      <c r="AI514" s="78" t="s">
        <v>165</v>
      </c>
      <c r="AJ514" s="80"/>
      <c r="AK514" s="58"/>
      <c r="AL514" s="58"/>
      <c r="AM514" s="58"/>
      <c r="AN514" s="58"/>
      <c r="AO514" s="85" t="s">
        <v>72</v>
      </c>
      <c r="AP514" s="86" t="s">
        <v>3354</v>
      </c>
      <c r="AQ514" s="67" t="s">
        <v>87</v>
      </c>
      <c r="AR514" s="86" t="s">
        <v>88</v>
      </c>
      <c r="AS514" s="83" t="s">
        <v>640</v>
      </c>
      <c r="AT514" s="88"/>
      <c r="AU514" s="83" t="s">
        <v>1737</v>
      </c>
      <c r="AV514" s="83" t="s">
        <v>3162</v>
      </c>
      <c r="AW514" s="87" t="s">
        <v>74</v>
      </c>
    </row>
    <row r="515" spans="1:49" s="96" customFormat="1" ht="362.25" customHeight="1" x14ac:dyDescent="0.25">
      <c r="A515" s="69">
        <v>994</v>
      </c>
      <c r="B515" s="69">
        <v>63</v>
      </c>
      <c r="C515" s="64"/>
      <c r="D515" s="64"/>
      <c r="E515" s="115" t="s">
        <v>3355</v>
      </c>
      <c r="F515" s="115" t="s">
        <v>3356</v>
      </c>
      <c r="G515" s="58"/>
      <c r="H515" s="85" t="s">
        <v>3357</v>
      </c>
      <c r="I515" s="58"/>
      <c r="J515" s="85" t="s">
        <v>3358</v>
      </c>
      <c r="K515" s="73" t="s">
        <v>3359</v>
      </c>
      <c r="L515" s="83">
        <v>6</v>
      </c>
      <c r="M515" s="269">
        <v>42522</v>
      </c>
      <c r="N515" s="269">
        <v>42735</v>
      </c>
      <c r="O515" s="76" t="s">
        <v>3360</v>
      </c>
      <c r="P515" s="83" t="s">
        <v>3361</v>
      </c>
      <c r="Q515" s="83" t="s">
        <v>152</v>
      </c>
      <c r="R515" s="83" t="s">
        <v>3362</v>
      </c>
      <c r="S515" s="83" t="s">
        <v>636</v>
      </c>
      <c r="T515" s="83" t="s">
        <v>83</v>
      </c>
      <c r="U515" s="78" t="s">
        <v>2946</v>
      </c>
      <c r="V515" s="87">
        <v>6</v>
      </c>
      <c r="W515" s="80">
        <f t="shared" si="24"/>
        <v>1</v>
      </c>
      <c r="X515" s="58"/>
      <c r="Y515" s="58"/>
      <c r="Z515" s="58"/>
      <c r="AA515" s="58"/>
      <c r="AB515" s="58"/>
      <c r="AC515" s="58"/>
      <c r="AD515" s="81" t="s">
        <v>2937</v>
      </c>
      <c r="AE515" s="60">
        <f>IF(W515=100%,2,0)</f>
        <v>2</v>
      </c>
      <c r="AF515" s="60">
        <f>IF(N515&lt;$AG$8,0,1)</f>
        <v>0</v>
      </c>
      <c r="AG515" s="61" t="str">
        <f t="shared" si="22"/>
        <v>CUMPLIDA</v>
      </c>
      <c r="AH515" s="61" t="str">
        <f t="shared" si="23"/>
        <v>CUMPLIDA</v>
      </c>
      <c r="AI515" s="78" t="s">
        <v>84</v>
      </c>
      <c r="AJ515" s="80"/>
      <c r="AK515" s="58"/>
      <c r="AL515" s="58"/>
      <c r="AM515" s="58"/>
      <c r="AN515" s="58"/>
      <c r="AO515" s="85" t="s">
        <v>72</v>
      </c>
      <c r="AP515" s="86" t="s">
        <v>3363</v>
      </c>
      <c r="AQ515" s="86" t="s">
        <v>102</v>
      </c>
      <c r="AR515" s="86" t="s">
        <v>88</v>
      </c>
      <c r="AS515" s="83" t="s">
        <v>640</v>
      </c>
      <c r="AT515" s="88"/>
      <c r="AU515" s="83" t="s">
        <v>177</v>
      </c>
      <c r="AV515" s="83" t="s">
        <v>3364</v>
      </c>
      <c r="AW515" s="87" t="s">
        <v>74</v>
      </c>
    </row>
    <row r="516" spans="1:49" s="96" customFormat="1" ht="196.5" customHeight="1" x14ac:dyDescent="0.25">
      <c r="A516" s="69">
        <v>995</v>
      </c>
      <c r="B516" s="69">
        <v>64</v>
      </c>
      <c r="C516" s="64"/>
      <c r="D516" s="64"/>
      <c r="E516" s="115" t="s">
        <v>3365</v>
      </c>
      <c r="F516" s="115" t="s">
        <v>3366</v>
      </c>
      <c r="G516" s="58"/>
      <c r="H516" s="85" t="s">
        <v>3367</v>
      </c>
      <c r="I516" s="58"/>
      <c r="J516" s="85" t="s">
        <v>3368</v>
      </c>
      <c r="K516" s="73" t="s">
        <v>3369</v>
      </c>
      <c r="L516" s="83">
        <v>7</v>
      </c>
      <c r="M516" s="269">
        <v>42522</v>
      </c>
      <c r="N516" s="269">
        <v>42735</v>
      </c>
      <c r="O516" s="76" t="s">
        <v>3360</v>
      </c>
      <c r="P516" s="83" t="s">
        <v>3361</v>
      </c>
      <c r="Q516" s="83" t="s">
        <v>152</v>
      </c>
      <c r="R516" s="83" t="s">
        <v>3362</v>
      </c>
      <c r="S516" s="83" t="s">
        <v>636</v>
      </c>
      <c r="T516" s="83" t="s">
        <v>83</v>
      </c>
      <c r="U516" s="78" t="s">
        <v>67</v>
      </c>
      <c r="V516" s="87">
        <v>7</v>
      </c>
      <c r="W516" s="80">
        <f t="shared" si="24"/>
        <v>1</v>
      </c>
      <c r="X516" s="58"/>
      <c r="Y516" s="58"/>
      <c r="Z516" s="58"/>
      <c r="AA516" s="58"/>
      <c r="AB516" s="58"/>
      <c r="AC516" s="58"/>
      <c r="AD516" s="81" t="s">
        <v>2937</v>
      </c>
      <c r="AE516" s="60">
        <f>IF(W516=100%,2,0)</f>
        <v>2</v>
      </c>
      <c r="AF516" s="60">
        <f>IF(N516&lt;$AG$8,0,1)</f>
        <v>0</v>
      </c>
      <c r="AG516" s="61" t="str">
        <f t="shared" si="22"/>
        <v>CUMPLIDA</v>
      </c>
      <c r="AH516" s="61" t="str">
        <f t="shared" si="23"/>
        <v>CUMPLIDA</v>
      </c>
      <c r="AI516" s="78" t="s">
        <v>67</v>
      </c>
      <c r="AJ516" s="80"/>
      <c r="AK516" s="58"/>
      <c r="AL516" s="58"/>
      <c r="AM516" s="58"/>
      <c r="AN516" s="58"/>
      <c r="AO516" s="85" t="s">
        <v>72</v>
      </c>
      <c r="AP516" s="86" t="s">
        <v>3370</v>
      </c>
      <c r="AQ516" s="67" t="s">
        <v>207</v>
      </c>
      <c r="AR516" s="86" t="s">
        <v>208</v>
      </c>
      <c r="AS516" s="83" t="s">
        <v>640</v>
      </c>
      <c r="AT516" s="88"/>
      <c r="AU516" s="83" t="s">
        <v>103</v>
      </c>
      <c r="AV516" s="83" t="s">
        <v>1208</v>
      </c>
      <c r="AW516" s="87" t="s">
        <v>74</v>
      </c>
    </row>
    <row r="517" spans="1:49" s="96" customFormat="1" ht="243.75" customHeight="1" x14ac:dyDescent="0.25">
      <c r="A517" s="69">
        <v>996</v>
      </c>
      <c r="B517" s="69">
        <v>65</v>
      </c>
      <c r="C517" s="64"/>
      <c r="D517" s="64"/>
      <c r="E517" s="172" t="s">
        <v>3371</v>
      </c>
      <c r="F517" s="115" t="s">
        <v>3372</v>
      </c>
      <c r="G517" s="58"/>
      <c r="H517" s="85" t="s">
        <v>3373</v>
      </c>
      <c r="I517" s="58"/>
      <c r="J517" s="72" t="s">
        <v>3374</v>
      </c>
      <c r="K517" s="73" t="s">
        <v>3375</v>
      </c>
      <c r="L517" s="83">
        <v>4</v>
      </c>
      <c r="M517" s="269">
        <v>42522</v>
      </c>
      <c r="N517" s="269">
        <v>42916</v>
      </c>
      <c r="O517" s="76" t="s">
        <v>3360</v>
      </c>
      <c r="P517" s="83" t="s">
        <v>3361</v>
      </c>
      <c r="Q517" s="83" t="s">
        <v>152</v>
      </c>
      <c r="R517" s="83" t="s">
        <v>152</v>
      </c>
      <c r="S517" s="83" t="s">
        <v>280</v>
      </c>
      <c r="T517" s="83" t="s">
        <v>152</v>
      </c>
      <c r="U517" s="78" t="s">
        <v>3030</v>
      </c>
      <c r="V517" s="87">
        <v>3</v>
      </c>
      <c r="W517" s="80">
        <f t="shared" si="24"/>
        <v>0.75</v>
      </c>
      <c r="X517" s="58"/>
      <c r="Y517" s="58"/>
      <c r="Z517" s="58"/>
      <c r="AA517" s="58"/>
      <c r="AB517" s="58"/>
      <c r="AC517" s="58"/>
      <c r="AD517" s="81" t="s">
        <v>2937</v>
      </c>
      <c r="AE517" s="60">
        <f>IF(W517=100%,2,0)</f>
        <v>0</v>
      </c>
      <c r="AF517" s="60">
        <f>IF(N517&lt;$AG$8,0,1)</f>
        <v>1</v>
      </c>
      <c r="AG517" s="61" t="str">
        <f t="shared" si="22"/>
        <v>EN TERMINO</v>
      </c>
      <c r="AH517" s="61" t="str">
        <f t="shared" si="23"/>
        <v>EN TERMINO</v>
      </c>
      <c r="AI517" s="78" t="s">
        <v>165</v>
      </c>
      <c r="AJ517" s="80"/>
      <c r="AK517" s="58"/>
      <c r="AL517" s="58"/>
      <c r="AM517" s="58"/>
      <c r="AN517" s="58"/>
      <c r="AO517" s="85" t="s">
        <v>72</v>
      </c>
      <c r="AP517" s="86" t="s">
        <v>3376</v>
      </c>
      <c r="AQ517" s="67" t="s">
        <v>87</v>
      </c>
      <c r="AR517" s="86" t="s">
        <v>88</v>
      </c>
      <c r="AS517" s="83" t="s">
        <v>640</v>
      </c>
      <c r="AT517" s="88"/>
      <c r="AU517" s="83" t="s">
        <v>1737</v>
      </c>
      <c r="AV517" s="83" t="s">
        <v>3162</v>
      </c>
      <c r="AW517" s="87" t="s">
        <v>74</v>
      </c>
    </row>
    <row r="518" spans="1:49" s="96" customFormat="1" ht="250.5" customHeight="1" x14ac:dyDescent="0.25">
      <c r="A518" s="69">
        <v>997</v>
      </c>
      <c r="B518" s="69">
        <v>66</v>
      </c>
      <c r="C518" s="64"/>
      <c r="D518" s="64"/>
      <c r="E518" s="172" t="s">
        <v>3377</v>
      </c>
      <c r="F518" s="115" t="s">
        <v>3378</v>
      </c>
      <c r="G518" s="58"/>
      <c r="H518" s="85" t="s">
        <v>3379</v>
      </c>
      <c r="I518" s="58"/>
      <c r="J518" s="85" t="s">
        <v>3380</v>
      </c>
      <c r="K518" s="73" t="s">
        <v>3381</v>
      </c>
      <c r="L518" s="83">
        <v>4</v>
      </c>
      <c r="M518" s="269">
        <v>42522</v>
      </c>
      <c r="N518" s="269">
        <v>42794</v>
      </c>
      <c r="O518" s="76" t="s">
        <v>3360</v>
      </c>
      <c r="P518" s="83" t="s">
        <v>3361</v>
      </c>
      <c r="Q518" s="83" t="s">
        <v>152</v>
      </c>
      <c r="R518" s="83" t="s">
        <v>152</v>
      </c>
      <c r="S518" s="83" t="s">
        <v>280</v>
      </c>
      <c r="T518" s="83" t="s">
        <v>152</v>
      </c>
      <c r="U518" s="78" t="s">
        <v>2946</v>
      </c>
      <c r="V518" s="87">
        <v>3</v>
      </c>
      <c r="W518" s="80">
        <f t="shared" si="24"/>
        <v>0.75</v>
      </c>
      <c r="X518" s="58"/>
      <c r="Y518" s="58"/>
      <c r="Z518" s="58"/>
      <c r="AA518" s="58"/>
      <c r="AB518" s="58"/>
      <c r="AC518" s="58"/>
      <c r="AD518" s="81" t="s">
        <v>2937</v>
      </c>
      <c r="AE518" s="60">
        <f>IF(W518=100%,2,0)</f>
        <v>0</v>
      </c>
      <c r="AF518" s="60">
        <f>IF(N518&lt;$AG$8,0,1)</f>
        <v>1</v>
      </c>
      <c r="AG518" s="61" t="str">
        <f t="shared" si="22"/>
        <v>EN TERMINO</v>
      </c>
      <c r="AH518" s="61" t="str">
        <f t="shared" si="23"/>
        <v>EN TERMINO</v>
      </c>
      <c r="AI518" s="78" t="s">
        <v>84</v>
      </c>
      <c r="AJ518" s="80"/>
      <c r="AK518" s="58"/>
      <c r="AL518" s="58"/>
      <c r="AM518" s="58"/>
      <c r="AN518" s="58"/>
      <c r="AO518" s="85" t="s">
        <v>72</v>
      </c>
      <c r="AP518" s="86" t="s">
        <v>3382</v>
      </c>
      <c r="AQ518" s="67" t="s">
        <v>102</v>
      </c>
      <c r="AR518" s="86" t="s">
        <v>88</v>
      </c>
      <c r="AS518" s="83" t="s">
        <v>640</v>
      </c>
      <c r="AT518" s="88"/>
      <c r="AU518" s="83" t="s">
        <v>3303</v>
      </c>
      <c r="AV518" s="83" t="s">
        <v>3303</v>
      </c>
      <c r="AW518" s="87" t="s">
        <v>74</v>
      </c>
    </row>
    <row r="519" spans="1:49" s="96" customFormat="1" ht="100.9" customHeight="1" x14ac:dyDescent="0.25">
      <c r="A519" s="69">
        <v>998</v>
      </c>
      <c r="B519" s="69">
        <v>67</v>
      </c>
      <c r="C519" s="64"/>
      <c r="D519" s="64"/>
      <c r="E519" s="172" t="s">
        <v>3383</v>
      </c>
      <c r="F519" s="115" t="s">
        <v>3384</v>
      </c>
      <c r="G519" s="58"/>
      <c r="H519" s="115" t="s">
        <v>3385</v>
      </c>
      <c r="I519" s="282" t="s">
        <v>3386</v>
      </c>
      <c r="J519" s="115" t="s">
        <v>3387</v>
      </c>
      <c r="K519" s="115" t="s">
        <v>3388</v>
      </c>
      <c r="L519" s="87">
        <v>4</v>
      </c>
      <c r="M519" s="283">
        <v>42522</v>
      </c>
      <c r="N519" s="283">
        <v>42794</v>
      </c>
      <c r="O519" s="76" t="s">
        <v>97</v>
      </c>
      <c r="P519" s="77" t="s">
        <v>98</v>
      </c>
      <c r="Q519" s="77" t="s">
        <v>65</v>
      </c>
      <c r="R519" s="77" t="s">
        <v>65</v>
      </c>
      <c r="S519" s="83" t="s">
        <v>99</v>
      </c>
      <c r="T519" s="77" t="s">
        <v>65</v>
      </c>
      <c r="U519" s="78" t="s">
        <v>67</v>
      </c>
      <c r="V519" s="87">
        <v>1</v>
      </c>
      <c r="W519" s="80">
        <f t="shared" si="24"/>
        <v>0.25</v>
      </c>
      <c r="X519" s="58"/>
      <c r="Y519" s="58"/>
      <c r="Z519" s="58"/>
      <c r="AA519" s="58"/>
      <c r="AB519" s="58"/>
      <c r="AC519" s="58"/>
      <c r="AD519" s="81" t="s">
        <v>2937</v>
      </c>
      <c r="AE519" s="60">
        <f>IF(W519=100%,2,0)</f>
        <v>0</v>
      </c>
      <c r="AF519" s="60">
        <f>IF(N519&lt;$AG$8,0,1)</f>
        <v>1</v>
      </c>
      <c r="AG519" s="61" t="str">
        <f t="shared" si="22"/>
        <v>EN TERMINO</v>
      </c>
      <c r="AH519" s="61" t="str">
        <f t="shared" si="23"/>
        <v>EN TERMINO</v>
      </c>
      <c r="AI519" s="78" t="s">
        <v>67</v>
      </c>
      <c r="AJ519" s="80"/>
      <c r="AK519" s="58"/>
      <c r="AL519" s="58"/>
      <c r="AM519" s="58"/>
      <c r="AN519" s="58"/>
      <c r="AO519" s="85" t="s">
        <v>72</v>
      </c>
      <c r="AP519" s="67"/>
      <c r="AQ519" s="67"/>
      <c r="AR519" s="67"/>
      <c r="AS519" s="83" t="s">
        <v>640</v>
      </c>
      <c r="AT519" s="88"/>
      <c r="AU519" s="83" t="s">
        <v>142</v>
      </c>
      <c r="AV519" s="83" t="s">
        <v>143</v>
      </c>
      <c r="AW519" s="87" t="s">
        <v>92</v>
      </c>
    </row>
    <row r="520" spans="1:49" s="96" customFormat="1" ht="115.15" customHeight="1" x14ac:dyDescent="0.25">
      <c r="A520" s="69">
        <v>999</v>
      </c>
      <c r="B520" s="69">
        <v>68</v>
      </c>
      <c r="C520" s="64"/>
      <c r="D520" s="64"/>
      <c r="E520" s="172" t="s">
        <v>3389</v>
      </c>
      <c r="F520" s="115" t="s">
        <v>3390</v>
      </c>
      <c r="G520" s="58"/>
      <c r="H520" s="115" t="s">
        <v>3391</v>
      </c>
      <c r="I520" s="282" t="s">
        <v>3392</v>
      </c>
      <c r="J520" s="115" t="s">
        <v>3393</v>
      </c>
      <c r="K520" s="115" t="s">
        <v>3394</v>
      </c>
      <c r="L520" s="87">
        <v>3</v>
      </c>
      <c r="M520" s="283">
        <v>42522</v>
      </c>
      <c r="N520" s="283">
        <v>42794</v>
      </c>
      <c r="O520" s="76" t="s">
        <v>97</v>
      </c>
      <c r="P520" s="77" t="s">
        <v>98</v>
      </c>
      <c r="Q520" s="77" t="s">
        <v>65</v>
      </c>
      <c r="R520" s="77" t="s">
        <v>65</v>
      </c>
      <c r="S520" s="83" t="s">
        <v>99</v>
      </c>
      <c r="T520" s="77" t="s">
        <v>65</v>
      </c>
      <c r="U520" s="78" t="s">
        <v>67</v>
      </c>
      <c r="V520" s="87">
        <v>1</v>
      </c>
      <c r="W520" s="80">
        <f t="shared" si="24"/>
        <v>0.33333333333333331</v>
      </c>
      <c r="X520" s="58"/>
      <c r="Y520" s="58"/>
      <c r="Z520" s="58"/>
      <c r="AA520" s="58"/>
      <c r="AB520" s="58"/>
      <c r="AC520" s="58"/>
      <c r="AD520" s="81" t="s">
        <v>2937</v>
      </c>
      <c r="AE520" s="60">
        <f>IF(W520=100%,2,0)</f>
        <v>0</v>
      </c>
      <c r="AF520" s="60">
        <f>IF(N520&lt;$AG$8,0,1)</f>
        <v>1</v>
      </c>
      <c r="AG520" s="61" t="str">
        <f t="shared" si="22"/>
        <v>EN TERMINO</v>
      </c>
      <c r="AH520" s="61" t="str">
        <f t="shared" si="23"/>
        <v>EN TERMINO</v>
      </c>
      <c r="AI520" s="78" t="s">
        <v>67</v>
      </c>
      <c r="AJ520" s="80"/>
      <c r="AK520" s="58"/>
      <c r="AL520" s="58"/>
      <c r="AM520" s="58"/>
      <c r="AN520" s="58"/>
      <c r="AO520" s="85" t="s">
        <v>72</v>
      </c>
      <c r="AP520" s="67"/>
      <c r="AQ520" s="67"/>
      <c r="AR520" s="67"/>
      <c r="AS520" s="83" t="s">
        <v>640</v>
      </c>
      <c r="AT520" s="88"/>
      <c r="AU520" s="83" t="s">
        <v>142</v>
      </c>
      <c r="AV520" s="83" t="s">
        <v>143</v>
      </c>
      <c r="AW520" s="87" t="s">
        <v>92</v>
      </c>
    </row>
    <row r="521" spans="1:49" s="96" customFormat="1" ht="254.25" customHeight="1" x14ac:dyDescent="0.25">
      <c r="A521" s="69">
        <v>1000</v>
      </c>
      <c r="B521" s="69">
        <v>69</v>
      </c>
      <c r="C521" s="64"/>
      <c r="D521" s="64"/>
      <c r="E521" s="172" t="s">
        <v>3395</v>
      </c>
      <c r="F521" s="115" t="s">
        <v>3396</v>
      </c>
      <c r="G521" s="58"/>
      <c r="H521" s="115" t="s">
        <v>3397</v>
      </c>
      <c r="I521" s="84" t="s">
        <v>3398</v>
      </c>
      <c r="J521" s="115" t="s">
        <v>3399</v>
      </c>
      <c r="K521" s="84" t="s">
        <v>3400</v>
      </c>
      <c r="L521" s="87">
        <v>4</v>
      </c>
      <c r="M521" s="283">
        <v>42522</v>
      </c>
      <c r="N521" s="283">
        <v>42794</v>
      </c>
      <c r="O521" s="76" t="s">
        <v>97</v>
      </c>
      <c r="P521" s="77" t="s">
        <v>98</v>
      </c>
      <c r="Q521" s="77" t="s">
        <v>65</v>
      </c>
      <c r="R521" s="77" t="s">
        <v>65</v>
      </c>
      <c r="S521" s="83" t="s">
        <v>99</v>
      </c>
      <c r="T521" s="77" t="s">
        <v>65</v>
      </c>
      <c r="U521" s="78" t="s">
        <v>3030</v>
      </c>
      <c r="V521" s="87">
        <v>1</v>
      </c>
      <c r="W521" s="80">
        <f t="shared" si="24"/>
        <v>0.25</v>
      </c>
      <c r="X521" s="87" t="s">
        <v>480</v>
      </c>
      <c r="Y521" s="58"/>
      <c r="Z521" s="284" t="s">
        <v>1834</v>
      </c>
      <c r="AA521" s="58"/>
      <c r="AB521" s="83"/>
      <c r="AC521" s="58"/>
      <c r="AD521" s="81" t="s">
        <v>2937</v>
      </c>
      <c r="AE521" s="60">
        <f>IF(W521=100%,2,0)</f>
        <v>0</v>
      </c>
      <c r="AF521" s="60">
        <f>IF(N521&lt;$AG$8,0,1)</f>
        <v>1</v>
      </c>
      <c r="AG521" s="61" t="str">
        <f t="shared" si="22"/>
        <v>EN TERMINO</v>
      </c>
      <c r="AH521" s="61" t="str">
        <f t="shared" si="23"/>
        <v>EN TERMINO</v>
      </c>
      <c r="AI521" s="78" t="s">
        <v>165</v>
      </c>
      <c r="AJ521" s="80"/>
      <c r="AK521" s="58"/>
      <c r="AL521" s="58"/>
      <c r="AM521" s="58"/>
      <c r="AN521" s="58"/>
      <c r="AO521" s="85" t="s">
        <v>72</v>
      </c>
      <c r="AP521" s="86" t="s">
        <v>3401</v>
      </c>
      <c r="AQ521" s="67" t="s">
        <v>207</v>
      </c>
      <c r="AR521" s="86" t="s">
        <v>208</v>
      </c>
      <c r="AS521" s="83" t="s">
        <v>640</v>
      </c>
      <c r="AT521" s="88"/>
      <c r="AU521" s="83" t="s">
        <v>103</v>
      </c>
      <c r="AV521" s="83" t="s">
        <v>3402</v>
      </c>
      <c r="AW521" s="87" t="s">
        <v>92</v>
      </c>
    </row>
    <row r="522" spans="1:49" s="96" customFormat="1" ht="187.5" customHeight="1" x14ac:dyDescent="0.25">
      <c r="A522" s="69">
        <v>1001</v>
      </c>
      <c r="B522" s="69">
        <v>70</v>
      </c>
      <c r="C522" s="64"/>
      <c r="D522" s="64"/>
      <c r="E522" s="115" t="s">
        <v>3403</v>
      </c>
      <c r="F522" s="115" t="s">
        <v>3404</v>
      </c>
      <c r="G522" s="58"/>
      <c r="H522" s="115" t="s">
        <v>3405</v>
      </c>
      <c r="I522" s="84" t="s">
        <v>3406</v>
      </c>
      <c r="J522" s="115" t="s">
        <v>3407</v>
      </c>
      <c r="K522" s="84" t="s">
        <v>3408</v>
      </c>
      <c r="L522" s="87">
        <v>3</v>
      </c>
      <c r="M522" s="283">
        <v>42522</v>
      </c>
      <c r="N522" s="283">
        <v>42794</v>
      </c>
      <c r="O522" s="76" t="s">
        <v>97</v>
      </c>
      <c r="P522" s="77" t="s">
        <v>98</v>
      </c>
      <c r="Q522" s="77" t="s">
        <v>65</v>
      </c>
      <c r="R522" s="77" t="s">
        <v>65</v>
      </c>
      <c r="S522" s="83" t="s">
        <v>99</v>
      </c>
      <c r="T522" s="77" t="s">
        <v>65</v>
      </c>
      <c r="U522" s="78" t="s">
        <v>2946</v>
      </c>
      <c r="V522" s="87">
        <v>1</v>
      </c>
      <c r="W522" s="80">
        <f t="shared" si="24"/>
        <v>0.33333333333333331</v>
      </c>
      <c r="X522" s="58"/>
      <c r="Y522" s="58"/>
      <c r="Z522" s="58"/>
      <c r="AA522" s="58"/>
      <c r="AB522" s="58"/>
      <c r="AC522" s="58"/>
      <c r="AD522" s="81" t="s">
        <v>2937</v>
      </c>
      <c r="AE522" s="60">
        <f>IF(W522=100%,2,0)</f>
        <v>0</v>
      </c>
      <c r="AF522" s="60">
        <f>IF(N522&lt;$AG$8,0,1)</f>
        <v>1</v>
      </c>
      <c r="AG522" s="61" t="str">
        <f t="shared" si="22"/>
        <v>EN TERMINO</v>
      </c>
      <c r="AH522" s="61" t="str">
        <f t="shared" si="23"/>
        <v>EN TERMINO</v>
      </c>
      <c r="AI522" s="78" t="s">
        <v>84</v>
      </c>
      <c r="AJ522" s="80"/>
      <c r="AK522" s="58"/>
      <c r="AL522" s="58"/>
      <c r="AM522" s="58"/>
      <c r="AN522" s="58"/>
      <c r="AO522" s="85" t="s">
        <v>72</v>
      </c>
      <c r="AP522" s="67"/>
      <c r="AQ522" s="67"/>
      <c r="AR522" s="67"/>
      <c r="AS522" s="83" t="s">
        <v>640</v>
      </c>
      <c r="AT522" s="88"/>
      <c r="AU522" s="83" t="s">
        <v>142</v>
      </c>
      <c r="AV522" s="83" t="s">
        <v>143</v>
      </c>
      <c r="AW522" s="87" t="s">
        <v>92</v>
      </c>
    </row>
    <row r="523" spans="1:49" s="96" customFormat="1" ht="216.75" customHeight="1" x14ac:dyDescent="0.25">
      <c r="A523" s="69">
        <v>1002</v>
      </c>
      <c r="B523" s="69">
        <v>71</v>
      </c>
      <c r="C523" s="64"/>
      <c r="D523" s="64"/>
      <c r="E523" s="115" t="s">
        <v>3409</v>
      </c>
      <c r="F523" s="115" t="s">
        <v>3410</v>
      </c>
      <c r="G523" s="58"/>
      <c r="H523" s="115" t="s">
        <v>3411</v>
      </c>
      <c r="I523" s="85" t="s">
        <v>3412</v>
      </c>
      <c r="J523" s="115" t="s">
        <v>3413</v>
      </c>
      <c r="K523" s="84" t="s">
        <v>3414</v>
      </c>
      <c r="L523" s="87">
        <v>3</v>
      </c>
      <c r="M523" s="283">
        <v>42522</v>
      </c>
      <c r="N523" s="283">
        <v>42794</v>
      </c>
      <c r="O523" s="76" t="s">
        <v>97</v>
      </c>
      <c r="P523" s="77" t="s">
        <v>98</v>
      </c>
      <c r="Q523" s="77" t="s">
        <v>65</v>
      </c>
      <c r="R523" s="77" t="s">
        <v>65</v>
      </c>
      <c r="S523" s="83" t="s">
        <v>99</v>
      </c>
      <c r="T523" s="77" t="s">
        <v>65</v>
      </c>
      <c r="U523" s="78" t="s">
        <v>67</v>
      </c>
      <c r="V523" s="87">
        <v>0</v>
      </c>
      <c r="W523" s="80">
        <f t="shared" si="24"/>
        <v>0</v>
      </c>
      <c r="X523" s="58"/>
      <c r="Y523" s="58"/>
      <c r="Z523" s="58"/>
      <c r="AA523" s="58"/>
      <c r="AB523" s="58"/>
      <c r="AC523" s="58"/>
      <c r="AD523" s="81" t="s">
        <v>2937</v>
      </c>
      <c r="AE523" s="60">
        <f>IF(W523=100%,2,0)</f>
        <v>0</v>
      </c>
      <c r="AF523" s="60">
        <f>IF(N523&lt;$AG$8,0,1)</f>
        <v>1</v>
      </c>
      <c r="AG523" s="61" t="str">
        <f t="shared" ref="AG523:AG586" si="25">IF(AE523+AF523&gt;1,"CUMPLIDA",IF(AF523=1,"EN TERMINO","VENCIDA"))</f>
        <v>EN TERMINO</v>
      </c>
      <c r="AH523" s="61" t="str">
        <f t="shared" ref="AH523:AH586" si="26">IF(AG523="CUMPLIDA","CUMPLIDA",IF(AG523="EN TERMINO","EN TERMINO","VENCIDA"))</f>
        <v>EN TERMINO</v>
      </c>
      <c r="AI523" s="78" t="s">
        <v>67</v>
      </c>
      <c r="AJ523" s="80"/>
      <c r="AK523" s="58"/>
      <c r="AL523" s="58"/>
      <c r="AM523" s="58"/>
      <c r="AN523" s="58"/>
      <c r="AO523" s="85" t="s">
        <v>72</v>
      </c>
      <c r="AP523" s="67"/>
      <c r="AQ523" s="67"/>
      <c r="AR523" s="67"/>
      <c r="AS523" s="83" t="s">
        <v>640</v>
      </c>
      <c r="AT523" s="88"/>
      <c r="AU523" s="83" t="s">
        <v>142</v>
      </c>
      <c r="AV523" s="83" t="s">
        <v>143</v>
      </c>
      <c r="AW523" s="87" t="s">
        <v>92</v>
      </c>
    </row>
    <row r="524" spans="1:49" s="96" customFormat="1" ht="187.15" customHeight="1" x14ac:dyDescent="0.25">
      <c r="A524" s="69">
        <v>1003</v>
      </c>
      <c r="B524" s="69">
        <v>72</v>
      </c>
      <c r="C524" s="64"/>
      <c r="D524" s="64"/>
      <c r="E524" s="172" t="s">
        <v>3415</v>
      </c>
      <c r="F524" s="115" t="s">
        <v>3416</v>
      </c>
      <c r="G524" s="58"/>
      <c r="H524" s="115" t="s">
        <v>3417</v>
      </c>
      <c r="I524" s="85" t="s">
        <v>3418</v>
      </c>
      <c r="J524" s="115" t="s">
        <v>3419</v>
      </c>
      <c r="K524" s="115" t="s">
        <v>3420</v>
      </c>
      <c r="L524" s="87">
        <v>3</v>
      </c>
      <c r="M524" s="283">
        <v>42522</v>
      </c>
      <c r="N524" s="283">
        <v>42794</v>
      </c>
      <c r="O524" s="76" t="s">
        <v>97</v>
      </c>
      <c r="P524" s="77" t="s">
        <v>98</v>
      </c>
      <c r="Q524" s="77" t="s">
        <v>65</v>
      </c>
      <c r="R524" s="77" t="s">
        <v>65</v>
      </c>
      <c r="S524" s="83" t="s">
        <v>99</v>
      </c>
      <c r="T524" s="77" t="s">
        <v>65</v>
      </c>
      <c r="U524" s="78" t="s">
        <v>2946</v>
      </c>
      <c r="V524" s="87">
        <v>0</v>
      </c>
      <c r="W524" s="80">
        <f t="shared" si="24"/>
        <v>0</v>
      </c>
      <c r="X524" s="58"/>
      <c r="Y524" s="58"/>
      <c r="Z524" s="58"/>
      <c r="AA524" s="58"/>
      <c r="AB524" s="58"/>
      <c r="AC524" s="58"/>
      <c r="AD524" s="81" t="s">
        <v>2937</v>
      </c>
      <c r="AE524" s="60">
        <f>IF(W524=100%,2,0)</f>
        <v>0</v>
      </c>
      <c r="AF524" s="60">
        <f>IF(N524&lt;$AG$8,0,1)</f>
        <v>1</v>
      </c>
      <c r="AG524" s="61" t="str">
        <f t="shared" si="25"/>
        <v>EN TERMINO</v>
      </c>
      <c r="AH524" s="61" t="str">
        <f t="shared" si="26"/>
        <v>EN TERMINO</v>
      </c>
      <c r="AI524" s="78" t="s">
        <v>84</v>
      </c>
      <c r="AJ524" s="80"/>
      <c r="AK524" s="58"/>
      <c r="AL524" s="58"/>
      <c r="AM524" s="58"/>
      <c r="AN524" s="58"/>
      <c r="AO524" s="85" t="s">
        <v>72</v>
      </c>
      <c r="AP524" s="67"/>
      <c r="AQ524" s="67"/>
      <c r="AR524" s="67"/>
      <c r="AS524" s="83" t="s">
        <v>640</v>
      </c>
      <c r="AT524" s="88"/>
      <c r="AU524" s="83" t="s">
        <v>142</v>
      </c>
      <c r="AV524" s="83" t="s">
        <v>2547</v>
      </c>
      <c r="AW524" s="87" t="s">
        <v>92</v>
      </c>
    </row>
    <row r="525" spans="1:49" s="96" customFormat="1" ht="288" customHeight="1" x14ac:dyDescent="0.25">
      <c r="A525" s="69">
        <v>1004</v>
      </c>
      <c r="B525" s="69">
        <v>73</v>
      </c>
      <c r="C525" s="64"/>
      <c r="D525" s="64"/>
      <c r="E525" s="172" t="s">
        <v>3421</v>
      </c>
      <c r="F525" s="115" t="s">
        <v>3422</v>
      </c>
      <c r="G525" s="58"/>
      <c r="H525" s="115" t="s">
        <v>3423</v>
      </c>
      <c r="I525" s="85" t="s">
        <v>3424</v>
      </c>
      <c r="J525" s="115" t="s">
        <v>3425</v>
      </c>
      <c r="K525" s="115" t="s">
        <v>3426</v>
      </c>
      <c r="L525" s="87">
        <v>2</v>
      </c>
      <c r="M525" s="283">
        <v>42522</v>
      </c>
      <c r="N525" s="283">
        <v>42794</v>
      </c>
      <c r="O525" s="76" t="s">
        <v>97</v>
      </c>
      <c r="P525" s="77" t="s">
        <v>98</v>
      </c>
      <c r="Q525" s="77" t="s">
        <v>65</v>
      </c>
      <c r="R525" s="77" t="s">
        <v>65</v>
      </c>
      <c r="S525" s="83" t="s">
        <v>99</v>
      </c>
      <c r="T525" s="77" t="s">
        <v>65</v>
      </c>
      <c r="U525" s="78" t="s">
        <v>2946</v>
      </c>
      <c r="V525" s="87">
        <v>1</v>
      </c>
      <c r="W525" s="80">
        <f t="shared" si="24"/>
        <v>0.5</v>
      </c>
      <c r="X525" s="58"/>
      <c r="Y525" s="58"/>
      <c r="Z525" s="58"/>
      <c r="AA525" s="58"/>
      <c r="AB525" s="58"/>
      <c r="AC525" s="58"/>
      <c r="AD525" s="81" t="s">
        <v>2937</v>
      </c>
      <c r="AE525" s="60">
        <f>IF(W525=100%,2,0)</f>
        <v>0</v>
      </c>
      <c r="AF525" s="60">
        <f>IF(N525&lt;$AG$8,0,1)</f>
        <v>1</v>
      </c>
      <c r="AG525" s="61" t="str">
        <f t="shared" si="25"/>
        <v>EN TERMINO</v>
      </c>
      <c r="AH525" s="61" t="str">
        <f t="shared" si="26"/>
        <v>EN TERMINO</v>
      </c>
      <c r="AI525" s="78" t="s">
        <v>84</v>
      </c>
      <c r="AJ525" s="80"/>
      <c r="AK525" s="58"/>
      <c r="AL525" s="58"/>
      <c r="AM525" s="58"/>
      <c r="AN525" s="58"/>
      <c r="AO525" s="85" t="s">
        <v>72</v>
      </c>
      <c r="AP525" s="67"/>
      <c r="AQ525" s="67"/>
      <c r="AR525" s="67"/>
      <c r="AS525" s="83" t="s">
        <v>640</v>
      </c>
      <c r="AT525" s="88"/>
      <c r="AU525" s="83" t="s">
        <v>142</v>
      </c>
      <c r="AV525" s="83" t="s">
        <v>143</v>
      </c>
      <c r="AW525" s="87" t="s">
        <v>92</v>
      </c>
    </row>
    <row r="526" spans="1:49" s="96" customFormat="1" ht="333" customHeight="1" x14ac:dyDescent="0.25">
      <c r="A526" s="69">
        <v>1005</v>
      </c>
      <c r="B526" s="69">
        <v>74</v>
      </c>
      <c r="C526" s="64"/>
      <c r="D526" s="64"/>
      <c r="E526" s="115" t="s">
        <v>3427</v>
      </c>
      <c r="F526" s="115" t="s">
        <v>3428</v>
      </c>
      <c r="G526" s="84" t="s">
        <v>3429</v>
      </c>
      <c r="H526" s="84" t="s">
        <v>3430</v>
      </c>
      <c r="I526" s="84" t="s">
        <v>3431</v>
      </c>
      <c r="J526" s="115" t="s">
        <v>3432</v>
      </c>
      <c r="K526" s="115" t="s">
        <v>3433</v>
      </c>
      <c r="L526" s="87">
        <v>2</v>
      </c>
      <c r="M526" s="283">
        <v>42522</v>
      </c>
      <c r="N526" s="283">
        <v>42794</v>
      </c>
      <c r="O526" s="76" t="s">
        <v>97</v>
      </c>
      <c r="P526" s="77" t="s">
        <v>98</v>
      </c>
      <c r="Q526" s="77" t="s">
        <v>65</v>
      </c>
      <c r="R526" s="77" t="s">
        <v>65</v>
      </c>
      <c r="S526" s="83" t="s">
        <v>99</v>
      </c>
      <c r="T526" s="77" t="s">
        <v>65</v>
      </c>
      <c r="U526" s="78" t="s">
        <v>3030</v>
      </c>
      <c r="V526" s="87">
        <v>1</v>
      </c>
      <c r="W526" s="80">
        <f t="shared" si="24"/>
        <v>0.5</v>
      </c>
      <c r="X526" s="58"/>
      <c r="Y526" s="58" t="s">
        <v>3434</v>
      </c>
      <c r="Z526" s="58"/>
      <c r="AA526" s="58"/>
      <c r="AB526" s="58"/>
      <c r="AC526" s="58"/>
      <c r="AD526" s="81" t="s">
        <v>2937</v>
      </c>
      <c r="AE526" s="60">
        <f>IF(W526=100%,2,0)</f>
        <v>0</v>
      </c>
      <c r="AF526" s="60">
        <f>IF(N526&lt;$AG$8,0,1)</f>
        <v>1</v>
      </c>
      <c r="AG526" s="61" t="str">
        <f t="shared" si="25"/>
        <v>EN TERMINO</v>
      </c>
      <c r="AH526" s="61" t="str">
        <f t="shared" si="26"/>
        <v>EN TERMINO</v>
      </c>
      <c r="AI526" s="78" t="s">
        <v>165</v>
      </c>
      <c r="AJ526" s="80"/>
      <c r="AK526" s="58"/>
      <c r="AL526" s="58"/>
      <c r="AM526" s="58"/>
      <c r="AN526" s="58"/>
      <c r="AO526" s="85" t="s">
        <v>72</v>
      </c>
      <c r="AP526" s="86" t="s">
        <v>3435</v>
      </c>
      <c r="AQ526" s="67" t="s">
        <v>207</v>
      </c>
      <c r="AR526" s="86" t="s">
        <v>208</v>
      </c>
      <c r="AS526" s="83" t="s">
        <v>640</v>
      </c>
      <c r="AT526" s="88"/>
      <c r="AU526" s="83" t="s">
        <v>103</v>
      </c>
      <c r="AV526" s="83" t="s">
        <v>2993</v>
      </c>
      <c r="AW526" s="87" t="s">
        <v>92</v>
      </c>
    </row>
    <row r="527" spans="1:49" s="96" customFormat="1" ht="244.9" customHeight="1" x14ac:dyDescent="0.25">
      <c r="A527" s="69">
        <v>1006</v>
      </c>
      <c r="B527" s="69">
        <v>75</v>
      </c>
      <c r="C527" s="64"/>
      <c r="D527" s="64"/>
      <c r="E527" s="172" t="s">
        <v>3436</v>
      </c>
      <c r="F527" s="115" t="s">
        <v>3437</v>
      </c>
      <c r="G527" s="58"/>
      <c r="H527" s="115" t="s">
        <v>3438</v>
      </c>
      <c r="I527" s="85" t="s">
        <v>3439</v>
      </c>
      <c r="J527" s="115" t="s">
        <v>3440</v>
      </c>
      <c r="K527" s="115" t="s">
        <v>3441</v>
      </c>
      <c r="L527" s="87">
        <v>7</v>
      </c>
      <c r="M527" s="283">
        <v>42522</v>
      </c>
      <c r="N527" s="269">
        <v>42704</v>
      </c>
      <c r="O527" s="76" t="s">
        <v>79</v>
      </c>
      <c r="P527" s="77" t="s">
        <v>80</v>
      </c>
      <c r="Q527" s="77" t="s">
        <v>65</v>
      </c>
      <c r="R527" s="77" t="s">
        <v>65</v>
      </c>
      <c r="S527" s="83" t="s">
        <v>99</v>
      </c>
      <c r="T527" s="77" t="s">
        <v>65</v>
      </c>
      <c r="U527" s="78" t="s">
        <v>2946</v>
      </c>
      <c r="V527" s="83">
        <v>7</v>
      </c>
      <c r="W527" s="80">
        <f t="shared" si="24"/>
        <v>1</v>
      </c>
      <c r="X527" s="58"/>
      <c r="Y527" s="58"/>
      <c r="Z527" s="58"/>
      <c r="AA527" s="58"/>
      <c r="AB527" s="58"/>
      <c r="AC527" s="58"/>
      <c r="AD527" s="81" t="s">
        <v>2937</v>
      </c>
      <c r="AE527" s="60">
        <f>IF(W527=100%,2,0)</f>
        <v>2</v>
      </c>
      <c r="AF527" s="60">
        <f>IF(N527&lt;$AG$8,0,1)</f>
        <v>0</v>
      </c>
      <c r="AG527" s="61" t="str">
        <f t="shared" si="25"/>
        <v>CUMPLIDA</v>
      </c>
      <c r="AH527" s="61" t="str">
        <f t="shared" si="26"/>
        <v>CUMPLIDA</v>
      </c>
      <c r="AI527" s="78" t="s">
        <v>84</v>
      </c>
      <c r="AJ527" s="80"/>
      <c r="AK527" s="58"/>
      <c r="AL527" s="58"/>
      <c r="AM527" s="58"/>
      <c r="AN527" s="58"/>
      <c r="AO527" s="85" t="s">
        <v>72</v>
      </c>
      <c r="AP527" s="67"/>
      <c r="AQ527" s="67"/>
      <c r="AR527" s="67"/>
      <c r="AS527" s="83" t="s">
        <v>640</v>
      </c>
      <c r="AT527" s="88"/>
      <c r="AU527" s="83" t="s">
        <v>142</v>
      </c>
      <c r="AV527" s="83" t="s">
        <v>2509</v>
      </c>
      <c r="AW527" s="87" t="s">
        <v>92</v>
      </c>
    </row>
    <row r="528" spans="1:49" s="96" customFormat="1" ht="312" customHeight="1" x14ac:dyDescent="0.25">
      <c r="A528" s="69">
        <v>1007</v>
      </c>
      <c r="B528" s="69">
        <v>76</v>
      </c>
      <c r="C528" s="64"/>
      <c r="D528" s="64"/>
      <c r="E528" s="172" t="s">
        <v>3442</v>
      </c>
      <c r="F528" s="115" t="s">
        <v>3443</v>
      </c>
      <c r="G528" s="58"/>
      <c r="H528" s="260" t="s">
        <v>3444</v>
      </c>
      <c r="I528" s="84" t="s">
        <v>202</v>
      </c>
      <c r="J528" s="260" t="s">
        <v>3445</v>
      </c>
      <c r="K528" s="260" t="s">
        <v>3446</v>
      </c>
      <c r="L528" s="87">
        <v>6</v>
      </c>
      <c r="M528" s="283">
        <v>42522</v>
      </c>
      <c r="N528" s="269">
        <v>42825</v>
      </c>
      <c r="O528" s="76" t="s">
        <v>79</v>
      </c>
      <c r="P528" s="77" t="s">
        <v>80</v>
      </c>
      <c r="Q528" s="77" t="s">
        <v>65</v>
      </c>
      <c r="R528" s="77" t="s">
        <v>65</v>
      </c>
      <c r="S528" s="83" t="s">
        <v>99</v>
      </c>
      <c r="T528" s="77" t="s">
        <v>65</v>
      </c>
      <c r="U528" s="78" t="s">
        <v>67</v>
      </c>
      <c r="V528" s="272">
        <v>5</v>
      </c>
      <c r="W528" s="80">
        <f t="shared" si="24"/>
        <v>0.83333333333333337</v>
      </c>
      <c r="X528" s="58"/>
      <c r="Y528" s="58"/>
      <c r="Z528" s="58"/>
      <c r="AA528" s="58"/>
      <c r="AB528" s="58"/>
      <c r="AC528" s="58"/>
      <c r="AD528" s="81" t="s">
        <v>2937</v>
      </c>
      <c r="AE528" s="60">
        <f>IF(W528=100%,2,0)</f>
        <v>0</v>
      </c>
      <c r="AF528" s="60">
        <f>IF(N528&lt;$AG$8,0,1)</f>
        <v>1</v>
      </c>
      <c r="AG528" s="61" t="str">
        <f t="shared" si="25"/>
        <v>EN TERMINO</v>
      </c>
      <c r="AH528" s="61" t="str">
        <f t="shared" si="26"/>
        <v>EN TERMINO</v>
      </c>
      <c r="AI528" s="78" t="s">
        <v>67</v>
      </c>
      <c r="AJ528" s="80"/>
      <c r="AK528" s="58"/>
      <c r="AL528" s="58"/>
      <c r="AM528" s="58"/>
      <c r="AN528" s="58"/>
      <c r="AO528" s="85" t="s">
        <v>72</v>
      </c>
      <c r="AP528" s="67"/>
      <c r="AQ528" s="67"/>
      <c r="AR528" s="67"/>
      <c r="AS528" s="83" t="s">
        <v>640</v>
      </c>
      <c r="AT528" s="88"/>
      <c r="AU528" s="83" t="s">
        <v>142</v>
      </c>
      <c r="AV528" s="83" t="s">
        <v>143</v>
      </c>
      <c r="AW528" s="87" t="s">
        <v>92</v>
      </c>
    </row>
    <row r="529" spans="1:49" s="96" customFormat="1" ht="189.75" customHeight="1" x14ac:dyDescent="0.25">
      <c r="A529" s="69">
        <v>1008</v>
      </c>
      <c r="B529" s="69">
        <v>77</v>
      </c>
      <c r="C529" s="64"/>
      <c r="D529" s="64"/>
      <c r="E529" s="172" t="s">
        <v>3447</v>
      </c>
      <c r="F529" s="115" t="s">
        <v>3448</v>
      </c>
      <c r="G529" s="58"/>
      <c r="H529" s="115" t="s">
        <v>3385</v>
      </c>
      <c r="I529" s="282" t="s">
        <v>3386</v>
      </c>
      <c r="J529" s="115" t="s">
        <v>3449</v>
      </c>
      <c r="K529" s="115" t="s">
        <v>3450</v>
      </c>
      <c r="L529" s="87">
        <v>4</v>
      </c>
      <c r="M529" s="269">
        <v>42522</v>
      </c>
      <c r="N529" s="269">
        <v>42794</v>
      </c>
      <c r="O529" s="76" t="s">
        <v>97</v>
      </c>
      <c r="P529" s="77" t="s">
        <v>98</v>
      </c>
      <c r="Q529" s="77" t="s">
        <v>65</v>
      </c>
      <c r="R529" s="77" t="s">
        <v>65</v>
      </c>
      <c r="S529" s="83" t="s">
        <v>99</v>
      </c>
      <c r="T529" s="77" t="s">
        <v>65</v>
      </c>
      <c r="U529" s="78" t="s">
        <v>67</v>
      </c>
      <c r="V529" s="87">
        <v>1</v>
      </c>
      <c r="W529" s="80">
        <f t="shared" ref="W529:W589" si="27">+V529/L529</f>
        <v>0.25</v>
      </c>
      <c r="X529" s="58"/>
      <c r="Y529" s="58"/>
      <c r="Z529" s="58"/>
      <c r="AA529" s="58"/>
      <c r="AB529" s="58"/>
      <c r="AC529" s="58"/>
      <c r="AD529" s="81" t="s">
        <v>2937</v>
      </c>
      <c r="AE529" s="60">
        <f>IF(W529=100%,2,0)</f>
        <v>0</v>
      </c>
      <c r="AF529" s="60">
        <f>IF(N529&lt;$AG$8,0,1)</f>
        <v>1</v>
      </c>
      <c r="AG529" s="61" t="str">
        <f t="shared" si="25"/>
        <v>EN TERMINO</v>
      </c>
      <c r="AH529" s="61" t="str">
        <f t="shared" si="26"/>
        <v>EN TERMINO</v>
      </c>
      <c r="AI529" s="78" t="s">
        <v>67</v>
      </c>
      <c r="AJ529" s="80"/>
      <c r="AK529" s="58"/>
      <c r="AL529" s="58"/>
      <c r="AM529" s="58"/>
      <c r="AN529" s="58"/>
      <c r="AO529" s="85" t="s">
        <v>72</v>
      </c>
      <c r="AP529" s="67"/>
      <c r="AQ529" s="67"/>
      <c r="AR529" s="67"/>
      <c r="AS529" s="83" t="s">
        <v>640</v>
      </c>
      <c r="AT529" s="88"/>
      <c r="AU529" s="83" t="s">
        <v>142</v>
      </c>
      <c r="AV529" s="83" t="s">
        <v>143</v>
      </c>
      <c r="AW529" s="87" t="s">
        <v>92</v>
      </c>
    </row>
    <row r="530" spans="1:49" s="96" customFormat="1" ht="129.6" customHeight="1" x14ac:dyDescent="0.25">
      <c r="A530" s="69">
        <v>1009</v>
      </c>
      <c r="B530" s="69">
        <v>78</v>
      </c>
      <c r="C530" s="64"/>
      <c r="D530" s="64"/>
      <c r="E530" s="172" t="s">
        <v>3451</v>
      </c>
      <c r="F530" s="115" t="s">
        <v>3452</v>
      </c>
      <c r="G530" s="58"/>
      <c r="H530" s="115" t="s">
        <v>3453</v>
      </c>
      <c r="I530" s="84" t="s">
        <v>3454</v>
      </c>
      <c r="J530" s="115" t="s">
        <v>3455</v>
      </c>
      <c r="K530" s="115" t="s">
        <v>3456</v>
      </c>
      <c r="L530" s="87">
        <v>4</v>
      </c>
      <c r="M530" s="269">
        <v>42522</v>
      </c>
      <c r="N530" s="269">
        <v>42643</v>
      </c>
      <c r="O530" s="76" t="s">
        <v>97</v>
      </c>
      <c r="P530" s="77" t="s">
        <v>98</v>
      </c>
      <c r="Q530" s="77" t="s">
        <v>65</v>
      </c>
      <c r="R530" s="77" t="s">
        <v>65</v>
      </c>
      <c r="S530" s="83" t="s">
        <v>99</v>
      </c>
      <c r="T530" s="77" t="s">
        <v>65</v>
      </c>
      <c r="U530" s="78" t="s">
        <v>67</v>
      </c>
      <c r="V530" s="83">
        <v>4</v>
      </c>
      <c r="W530" s="80">
        <f t="shared" si="27"/>
        <v>1</v>
      </c>
      <c r="X530" s="58"/>
      <c r="Y530" s="58"/>
      <c r="Z530" s="58"/>
      <c r="AA530" s="58"/>
      <c r="AB530" s="58"/>
      <c r="AC530" s="58"/>
      <c r="AD530" s="81" t="s">
        <v>2937</v>
      </c>
      <c r="AE530" s="60">
        <f>IF(W530=100%,2,0)</f>
        <v>2</v>
      </c>
      <c r="AF530" s="60">
        <f>IF(N530&lt;$AG$8,0,1)</f>
        <v>0</v>
      </c>
      <c r="AG530" s="61" t="str">
        <f t="shared" si="25"/>
        <v>CUMPLIDA</v>
      </c>
      <c r="AH530" s="61" t="str">
        <f t="shared" si="26"/>
        <v>CUMPLIDA</v>
      </c>
      <c r="AI530" s="78" t="s">
        <v>67</v>
      </c>
      <c r="AJ530" s="80"/>
      <c r="AK530" s="58"/>
      <c r="AL530" s="58"/>
      <c r="AM530" s="58"/>
      <c r="AN530" s="58"/>
      <c r="AO530" s="85" t="s">
        <v>72</v>
      </c>
      <c r="AP530" s="67"/>
      <c r="AQ530" s="67"/>
      <c r="AR530" s="67"/>
      <c r="AS530" s="83" t="s">
        <v>640</v>
      </c>
      <c r="AT530" s="88"/>
      <c r="AU530" s="83" t="s">
        <v>103</v>
      </c>
      <c r="AV530" s="83" t="s">
        <v>3278</v>
      </c>
      <c r="AW530" s="87" t="s">
        <v>92</v>
      </c>
    </row>
    <row r="531" spans="1:49" s="96" customFormat="1" ht="100.9" customHeight="1" x14ac:dyDescent="0.25">
      <c r="A531" s="69">
        <v>1010</v>
      </c>
      <c r="B531" s="69">
        <v>79</v>
      </c>
      <c r="C531" s="64"/>
      <c r="D531" s="64"/>
      <c r="E531" s="172" t="s">
        <v>3457</v>
      </c>
      <c r="F531" s="208" t="s">
        <v>3458</v>
      </c>
      <c r="G531" s="58"/>
      <c r="H531" s="115" t="s">
        <v>3459</v>
      </c>
      <c r="I531" s="282" t="s">
        <v>3460</v>
      </c>
      <c r="J531" s="115" t="s">
        <v>3461</v>
      </c>
      <c r="K531" s="115" t="s">
        <v>3462</v>
      </c>
      <c r="L531" s="87">
        <v>3</v>
      </c>
      <c r="M531" s="269">
        <v>42522</v>
      </c>
      <c r="N531" s="269">
        <v>42794</v>
      </c>
      <c r="O531" s="76" t="s">
        <v>97</v>
      </c>
      <c r="P531" s="77" t="s">
        <v>98</v>
      </c>
      <c r="Q531" s="77" t="s">
        <v>65</v>
      </c>
      <c r="R531" s="77" t="s">
        <v>65</v>
      </c>
      <c r="S531" s="83" t="s">
        <v>99</v>
      </c>
      <c r="T531" s="77" t="s">
        <v>65</v>
      </c>
      <c r="U531" s="78" t="s">
        <v>2946</v>
      </c>
      <c r="V531" s="87">
        <v>1</v>
      </c>
      <c r="W531" s="80">
        <f t="shared" si="27"/>
        <v>0.33333333333333331</v>
      </c>
      <c r="X531" s="58"/>
      <c r="Y531" s="58"/>
      <c r="Z531" s="58"/>
      <c r="AA531" s="58"/>
      <c r="AB531" s="58"/>
      <c r="AC531" s="58"/>
      <c r="AD531" s="81" t="s">
        <v>2937</v>
      </c>
      <c r="AE531" s="60">
        <f>IF(W531=100%,2,0)</f>
        <v>0</v>
      </c>
      <c r="AF531" s="60">
        <f>IF(N531&lt;$AG$8,0,1)</f>
        <v>1</v>
      </c>
      <c r="AG531" s="61" t="str">
        <f t="shared" si="25"/>
        <v>EN TERMINO</v>
      </c>
      <c r="AH531" s="61" t="str">
        <f t="shared" si="26"/>
        <v>EN TERMINO</v>
      </c>
      <c r="AI531" s="78" t="s">
        <v>84</v>
      </c>
      <c r="AJ531" s="80"/>
      <c r="AK531" s="58"/>
      <c r="AL531" s="58"/>
      <c r="AM531" s="58"/>
      <c r="AN531" s="58"/>
      <c r="AO531" s="85" t="s">
        <v>72</v>
      </c>
      <c r="AP531" s="67"/>
      <c r="AQ531" s="67"/>
      <c r="AR531" s="67"/>
      <c r="AS531" s="83" t="s">
        <v>640</v>
      </c>
      <c r="AT531" s="88"/>
      <c r="AU531" s="83" t="s">
        <v>142</v>
      </c>
      <c r="AV531" s="83" t="s">
        <v>143</v>
      </c>
      <c r="AW531" s="87" t="s">
        <v>92</v>
      </c>
    </row>
    <row r="532" spans="1:49" s="96" customFormat="1" ht="147.75" customHeight="1" x14ac:dyDescent="0.25">
      <c r="A532" s="69">
        <v>1011</v>
      </c>
      <c r="B532" s="69">
        <v>80</v>
      </c>
      <c r="C532" s="64"/>
      <c r="D532" s="64"/>
      <c r="E532" s="172" t="s">
        <v>3463</v>
      </c>
      <c r="F532" s="208" t="s">
        <v>3464</v>
      </c>
      <c r="G532" s="58"/>
      <c r="H532" s="115" t="s">
        <v>3385</v>
      </c>
      <c r="I532" s="282" t="s">
        <v>3386</v>
      </c>
      <c r="J532" s="115" t="s">
        <v>3465</v>
      </c>
      <c r="K532" s="115" t="s">
        <v>3466</v>
      </c>
      <c r="L532" s="87">
        <v>3</v>
      </c>
      <c r="M532" s="269">
        <v>42522</v>
      </c>
      <c r="N532" s="269">
        <v>42794</v>
      </c>
      <c r="O532" s="76" t="s">
        <v>97</v>
      </c>
      <c r="P532" s="77" t="s">
        <v>98</v>
      </c>
      <c r="Q532" s="77" t="s">
        <v>65</v>
      </c>
      <c r="R532" s="77" t="s">
        <v>65</v>
      </c>
      <c r="S532" s="83" t="s">
        <v>99</v>
      </c>
      <c r="T532" s="77" t="s">
        <v>65</v>
      </c>
      <c r="U532" s="78" t="s">
        <v>67</v>
      </c>
      <c r="V532" s="87">
        <v>1</v>
      </c>
      <c r="W532" s="80">
        <f t="shared" si="27"/>
        <v>0.33333333333333331</v>
      </c>
      <c r="X532" s="58"/>
      <c r="Y532" s="58"/>
      <c r="Z532" s="58"/>
      <c r="AA532" s="58"/>
      <c r="AB532" s="58"/>
      <c r="AC532" s="58"/>
      <c r="AD532" s="81" t="s">
        <v>2937</v>
      </c>
      <c r="AE532" s="60">
        <f>IF(W532=100%,2,0)</f>
        <v>0</v>
      </c>
      <c r="AF532" s="60">
        <f>IF(N532&lt;$AG$8,0,1)</f>
        <v>1</v>
      </c>
      <c r="AG532" s="61" t="str">
        <f t="shared" si="25"/>
        <v>EN TERMINO</v>
      </c>
      <c r="AH532" s="61" t="str">
        <f t="shared" si="26"/>
        <v>EN TERMINO</v>
      </c>
      <c r="AI532" s="78" t="s">
        <v>67</v>
      </c>
      <c r="AJ532" s="80"/>
      <c r="AK532" s="58"/>
      <c r="AL532" s="58"/>
      <c r="AM532" s="58"/>
      <c r="AN532" s="58"/>
      <c r="AO532" s="85" t="s">
        <v>72</v>
      </c>
      <c r="AP532" s="67"/>
      <c r="AQ532" s="67"/>
      <c r="AR532" s="67"/>
      <c r="AS532" s="83" t="s">
        <v>640</v>
      </c>
      <c r="AT532" s="88"/>
      <c r="AU532" s="83" t="s">
        <v>142</v>
      </c>
      <c r="AV532" s="83" t="s">
        <v>2547</v>
      </c>
      <c r="AW532" s="87" t="s">
        <v>92</v>
      </c>
    </row>
    <row r="533" spans="1:49" s="96" customFormat="1" ht="99" customHeight="1" x14ac:dyDescent="0.25">
      <c r="A533" s="69">
        <v>1012</v>
      </c>
      <c r="B533" s="69">
        <v>81</v>
      </c>
      <c r="C533" s="64"/>
      <c r="D533" s="64"/>
      <c r="E533" s="172" t="s">
        <v>3467</v>
      </c>
      <c r="F533" s="208" t="s">
        <v>3468</v>
      </c>
      <c r="G533" s="58"/>
      <c r="H533" s="115" t="s">
        <v>3469</v>
      </c>
      <c r="I533" s="282" t="s">
        <v>3470</v>
      </c>
      <c r="J533" s="115" t="s">
        <v>3471</v>
      </c>
      <c r="K533" s="115" t="s">
        <v>3472</v>
      </c>
      <c r="L533" s="87">
        <v>3</v>
      </c>
      <c r="M533" s="269">
        <v>42522</v>
      </c>
      <c r="N533" s="269">
        <v>42794</v>
      </c>
      <c r="O533" s="76" t="s">
        <v>97</v>
      </c>
      <c r="P533" s="77" t="s">
        <v>98</v>
      </c>
      <c r="Q533" s="77" t="s">
        <v>65</v>
      </c>
      <c r="R533" s="77" t="s">
        <v>65</v>
      </c>
      <c r="S533" s="83" t="s">
        <v>99</v>
      </c>
      <c r="T533" s="77" t="s">
        <v>65</v>
      </c>
      <c r="U533" s="78" t="s">
        <v>67</v>
      </c>
      <c r="V533" s="87">
        <v>0</v>
      </c>
      <c r="W533" s="80">
        <f t="shared" si="27"/>
        <v>0</v>
      </c>
      <c r="X533" s="58"/>
      <c r="Y533" s="58"/>
      <c r="Z533" s="58"/>
      <c r="AA533" s="58"/>
      <c r="AB533" s="58"/>
      <c r="AC533" s="58"/>
      <c r="AD533" s="81" t="s">
        <v>2937</v>
      </c>
      <c r="AE533" s="60">
        <f>IF(W533=100%,2,0)</f>
        <v>0</v>
      </c>
      <c r="AF533" s="60">
        <f>IF(N533&lt;$AG$8,0,1)</f>
        <v>1</v>
      </c>
      <c r="AG533" s="61" t="str">
        <f t="shared" si="25"/>
        <v>EN TERMINO</v>
      </c>
      <c r="AH533" s="61" t="str">
        <f t="shared" si="26"/>
        <v>EN TERMINO</v>
      </c>
      <c r="AI533" s="78" t="s">
        <v>67</v>
      </c>
      <c r="AJ533" s="80"/>
      <c r="AK533" s="58"/>
      <c r="AL533" s="58"/>
      <c r="AM533" s="58"/>
      <c r="AN533" s="58"/>
      <c r="AO533" s="85" t="s">
        <v>72</v>
      </c>
      <c r="AP533" s="67"/>
      <c r="AQ533" s="67"/>
      <c r="AR533" s="67"/>
      <c r="AS533" s="83" t="s">
        <v>640</v>
      </c>
      <c r="AT533" s="88"/>
      <c r="AU533" s="83" t="s">
        <v>103</v>
      </c>
      <c r="AV533" s="83" t="s">
        <v>1610</v>
      </c>
      <c r="AW533" s="87" t="s">
        <v>92</v>
      </c>
    </row>
    <row r="534" spans="1:49" s="96" customFormat="1" ht="240.75" customHeight="1" x14ac:dyDescent="0.25">
      <c r="A534" s="69">
        <v>1013</v>
      </c>
      <c r="B534" s="69">
        <v>82</v>
      </c>
      <c r="C534" s="64"/>
      <c r="D534" s="64"/>
      <c r="E534" s="115" t="s">
        <v>3473</v>
      </c>
      <c r="F534" s="115" t="s">
        <v>3474</v>
      </c>
      <c r="G534" s="58"/>
      <c r="H534" s="115" t="s">
        <v>3475</v>
      </c>
      <c r="I534" s="84" t="s">
        <v>3476</v>
      </c>
      <c r="J534" s="115" t="s">
        <v>3477</v>
      </c>
      <c r="K534" s="115" t="s">
        <v>3478</v>
      </c>
      <c r="L534" s="87">
        <v>5</v>
      </c>
      <c r="M534" s="269">
        <v>42522</v>
      </c>
      <c r="N534" s="269">
        <v>42794</v>
      </c>
      <c r="O534" s="76" t="s">
        <v>97</v>
      </c>
      <c r="P534" s="77" t="s">
        <v>98</v>
      </c>
      <c r="Q534" s="77" t="s">
        <v>65</v>
      </c>
      <c r="R534" s="77" t="s">
        <v>65</v>
      </c>
      <c r="S534" s="83" t="s">
        <v>99</v>
      </c>
      <c r="T534" s="77" t="s">
        <v>65</v>
      </c>
      <c r="U534" s="78" t="s">
        <v>3030</v>
      </c>
      <c r="V534" s="87">
        <v>1</v>
      </c>
      <c r="W534" s="80">
        <f t="shared" si="27"/>
        <v>0.2</v>
      </c>
      <c r="X534" s="58"/>
      <c r="Y534" s="58"/>
      <c r="Z534" s="58"/>
      <c r="AA534" s="58"/>
      <c r="AB534" s="58"/>
      <c r="AC534" s="58"/>
      <c r="AD534" s="81" t="s">
        <v>2937</v>
      </c>
      <c r="AE534" s="60">
        <f>IF(W534=100%,2,0)</f>
        <v>0</v>
      </c>
      <c r="AF534" s="60">
        <f>IF(N534&lt;$AG$8,0,1)</f>
        <v>1</v>
      </c>
      <c r="AG534" s="61" t="str">
        <f t="shared" si="25"/>
        <v>EN TERMINO</v>
      </c>
      <c r="AH534" s="61" t="str">
        <f t="shared" si="26"/>
        <v>EN TERMINO</v>
      </c>
      <c r="AI534" s="78" t="s">
        <v>165</v>
      </c>
      <c r="AJ534" s="80"/>
      <c r="AK534" s="58"/>
      <c r="AL534" s="58"/>
      <c r="AM534" s="58"/>
      <c r="AN534" s="58"/>
      <c r="AO534" s="85" t="s">
        <v>72</v>
      </c>
      <c r="AP534" s="86" t="s">
        <v>3479</v>
      </c>
      <c r="AQ534" s="67" t="s">
        <v>207</v>
      </c>
      <c r="AR534" s="86" t="s">
        <v>208</v>
      </c>
      <c r="AS534" s="83" t="s">
        <v>640</v>
      </c>
      <c r="AT534" s="88"/>
      <c r="AU534" s="83" t="s">
        <v>103</v>
      </c>
      <c r="AV534" s="83" t="s">
        <v>1208</v>
      </c>
      <c r="AW534" s="87" t="s">
        <v>92</v>
      </c>
    </row>
    <row r="535" spans="1:49" s="96" customFormat="1" ht="113.25" customHeight="1" x14ac:dyDescent="0.25">
      <c r="A535" s="69">
        <v>1014</v>
      </c>
      <c r="B535" s="69">
        <v>83</v>
      </c>
      <c r="C535" s="64"/>
      <c r="D535" s="64"/>
      <c r="E535" s="172" t="s">
        <v>3480</v>
      </c>
      <c r="F535" s="115" t="s">
        <v>3481</v>
      </c>
      <c r="G535" s="58"/>
      <c r="H535" s="115" t="s">
        <v>3385</v>
      </c>
      <c r="I535" s="282" t="s">
        <v>3386</v>
      </c>
      <c r="J535" s="115" t="s">
        <v>3482</v>
      </c>
      <c r="K535" s="115" t="s">
        <v>3483</v>
      </c>
      <c r="L535" s="87">
        <v>3</v>
      </c>
      <c r="M535" s="283">
        <v>42522</v>
      </c>
      <c r="N535" s="283">
        <v>42794</v>
      </c>
      <c r="O535" s="76" t="s">
        <v>97</v>
      </c>
      <c r="P535" s="77" t="s">
        <v>98</v>
      </c>
      <c r="Q535" s="77" t="s">
        <v>65</v>
      </c>
      <c r="R535" s="77" t="s">
        <v>65</v>
      </c>
      <c r="S535" s="83" t="s">
        <v>99</v>
      </c>
      <c r="T535" s="77" t="s">
        <v>65</v>
      </c>
      <c r="U535" s="78" t="s">
        <v>2946</v>
      </c>
      <c r="V535" s="87">
        <v>1</v>
      </c>
      <c r="W535" s="80">
        <f t="shared" si="27"/>
        <v>0.33333333333333331</v>
      </c>
      <c r="X535" s="58"/>
      <c r="Y535" s="58"/>
      <c r="Z535" s="58"/>
      <c r="AA535" s="58"/>
      <c r="AB535" s="58"/>
      <c r="AC535" s="58"/>
      <c r="AD535" s="81" t="s">
        <v>2937</v>
      </c>
      <c r="AE535" s="60">
        <f>IF(W535=100%,2,0)</f>
        <v>0</v>
      </c>
      <c r="AF535" s="60">
        <f>IF(N535&lt;$AG$8,0,1)</f>
        <v>1</v>
      </c>
      <c r="AG535" s="61" t="str">
        <f t="shared" si="25"/>
        <v>EN TERMINO</v>
      </c>
      <c r="AH535" s="61" t="str">
        <f t="shared" si="26"/>
        <v>EN TERMINO</v>
      </c>
      <c r="AI535" s="78" t="s">
        <v>84</v>
      </c>
      <c r="AJ535" s="80"/>
      <c r="AK535" s="58"/>
      <c r="AL535" s="58"/>
      <c r="AM535" s="58"/>
      <c r="AN535" s="58"/>
      <c r="AO535" s="85" t="s">
        <v>72</v>
      </c>
      <c r="AP535" s="67"/>
      <c r="AQ535" s="67"/>
      <c r="AR535" s="67"/>
      <c r="AS535" s="83" t="s">
        <v>640</v>
      </c>
      <c r="AT535" s="88"/>
      <c r="AU535" s="83" t="s">
        <v>142</v>
      </c>
      <c r="AV535" s="83" t="s">
        <v>2547</v>
      </c>
      <c r="AW535" s="87" t="s">
        <v>92</v>
      </c>
    </row>
    <row r="536" spans="1:49" s="96" customFormat="1" ht="167.25" customHeight="1" x14ac:dyDescent="0.25">
      <c r="A536" s="69">
        <v>1015</v>
      </c>
      <c r="B536" s="69">
        <v>84</v>
      </c>
      <c r="C536" s="64"/>
      <c r="D536" s="64"/>
      <c r="E536" s="115" t="s">
        <v>3484</v>
      </c>
      <c r="F536" s="115" t="s">
        <v>3485</v>
      </c>
      <c r="G536" s="58"/>
      <c r="H536" s="115" t="s">
        <v>3385</v>
      </c>
      <c r="I536" s="282" t="s">
        <v>3386</v>
      </c>
      <c r="J536" s="115" t="s">
        <v>3486</v>
      </c>
      <c r="K536" s="115" t="s">
        <v>3450</v>
      </c>
      <c r="L536" s="87">
        <v>4</v>
      </c>
      <c r="M536" s="283">
        <v>42522</v>
      </c>
      <c r="N536" s="283">
        <v>42794</v>
      </c>
      <c r="O536" s="76" t="s">
        <v>97</v>
      </c>
      <c r="P536" s="77" t="s">
        <v>98</v>
      </c>
      <c r="Q536" s="77" t="s">
        <v>65</v>
      </c>
      <c r="R536" s="77" t="s">
        <v>65</v>
      </c>
      <c r="S536" s="83" t="s">
        <v>99</v>
      </c>
      <c r="T536" s="77" t="s">
        <v>65</v>
      </c>
      <c r="U536" s="78" t="s">
        <v>67</v>
      </c>
      <c r="V536" s="87">
        <v>1</v>
      </c>
      <c r="W536" s="80">
        <f t="shared" si="27"/>
        <v>0.25</v>
      </c>
      <c r="X536" s="58"/>
      <c r="Y536" s="58"/>
      <c r="Z536" s="58"/>
      <c r="AA536" s="58"/>
      <c r="AB536" s="58"/>
      <c r="AC536" s="58"/>
      <c r="AD536" s="81" t="s">
        <v>2937</v>
      </c>
      <c r="AE536" s="60">
        <f>IF(W536=100%,2,0)</f>
        <v>0</v>
      </c>
      <c r="AF536" s="60">
        <f>IF(N536&lt;$AG$8,0,1)</f>
        <v>1</v>
      </c>
      <c r="AG536" s="61" t="str">
        <f t="shared" si="25"/>
        <v>EN TERMINO</v>
      </c>
      <c r="AH536" s="61" t="str">
        <f t="shared" si="26"/>
        <v>EN TERMINO</v>
      </c>
      <c r="AI536" s="78" t="s">
        <v>67</v>
      </c>
      <c r="AJ536" s="80"/>
      <c r="AK536" s="58"/>
      <c r="AL536" s="58"/>
      <c r="AM536" s="58"/>
      <c r="AN536" s="58"/>
      <c r="AO536" s="85" t="s">
        <v>72</v>
      </c>
      <c r="AP536" s="67"/>
      <c r="AQ536" s="67"/>
      <c r="AR536" s="67"/>
      <c r="AS536" s="83" t="s">
        <v>640</v>
      </c>
      <c r="AT536" s="88"/>
      <c r="AU536" s="83" t="s">
        <v>142</v>
      </c>
      <c r="AV536" s="83" t="s">
        <v>2547</v>
      </c>
      <c r="AW536" s="87" t="s">
        <v>92</v>
      </c>
    </row>
    <row r="537" spans="1:49" s="96" customFormat="1" ht="103.5" customHeight="1" x14ac:dyDescent="0.25">
      <c r="A537" s="69">
        <v>1016</v>
      </c>
      <c r="B537" s="69">
        <v>85</v>
      </c>
      <c r="C537" s="64"/>
      <c r="D537" s="64"/>
      <c r="E537" s="172" t="s">
        <v>3487</v>
      </c>
      <c r="F537" s="115" t="s">
        <v>3488</v>
      </c>
      <c r="G537" s="58"/>
      <c r="H537" s="115" t="s">
        <v>3385</v>
      </c>
      <c r="I537" s="282" t="s">
        <v>3386</v>
      </c>
      <c r="J537" s="115" t="s">
        <v>3489</v>
      </c>
      <c r="K537" s="115" t="s">
        <v>3490</v>
      </c>
      <c r="L537" s="87">
        <v>4</v>
      </c>
      <c r="M537" s="283">
        <v>42522</v>
      </c>
      <c r="N537" s="283">
        <v>42794</v>
      </c>
      <c r="O537" s="76" t="s">
        <v>97</v>
      </c>
      <c r="P537" s="77" t="s">
        <v>98</v>
      </c>
      <c r="Q537" s="77" t="s">
        <v>65</v>
      </c>
      <c r="R537" s="77" t="s">
        <v>65</v>
      </c>
      <c r="S537" s="83" t="s">
        <v>99</v>
      </c>
      <c r="T537" s="77" t="s">
        <v>65</v>
      </c>
      <c r="U537" s="78" t="s">
        <v>67</v>
      </c>
      <c r="V537" s="87">
        <v>1</v>
      </c>
      <c r="W537" s="80">
        <f t="shared" si="27"/>
        <v>0.25</v>
      </c>
      <c r="X537" s="58"/>
      <c r="Y537" s="58"/>
      <c r="Z537" s="58"/>
      <c r="AA537" s="58"/>
      <c r="AB537" s="58"/>
      <c r="AC537" s="58"/>
      <c r="AD537" s="81" t="s">
        <v>2937</v>
      </c>
      <c r="AE537" s="60">
        <f>IF(W537=100%,2,0)</f>
        <v>0</v>
      </c>
      <c r="AF537" s="60">
        <f>IF(N537&lt;$AG$8,0,1)</f>
        <v>1</v>
      </c>
      <c r="AG537" s="61" t="str">
        <f t="shared" si="25"/>
        <v>EN TERMINO</v>
      </c>
      <c r="AH537" s="61" t="str">
        <f t="shared" si="26"/>
        <v>EN TERMINO</v>
      </c>
      <c r="AI537" s="78" t="s">
        <v>67</v>
      </c>
      <c r="AJ537" s="80"/>
      <c r="AK537" s="58"/>
      <c r="AL537" s="58"/>
      <c r="AM537" s="58"/>
      <c r="AN537" s="58"/>
      <c r="AO537" s="85" t="s">
        <v>72</v>
      </c>
      <c r="AP537" s="67"/>
      <c r="AQ537" s="67"/>
      <c r="AR537" s="67"/>
      <c r="AS537" s="83" t="s">
        <v>640</v>
      </c>
      <c r="AT537" s="88"/>
      <c r="AU537" s="83" t="s">
        <v>142</v>
      </c>
      <c r="AV537" s="83" t="s">
        <v>2547</v>
      </c>
      <c r="AW537" s="87" t="s">
        <v>92</v>
      </c>
    </row>
    <row r="538" spans="1:49" s="96" customFormat="1" ht="181.5" customHeight="1" x14ac:dyDescent="0.25">
      <c r="A538" s="69">
        <v>1017</v>
      </c>
      <c r="B538" s="69">
        <v>86</v>
      </c>
      <c r="C538" s="64"/>
      <c r="D538" s="64"/>
      <c r="E538" s="172" t="s">
        <v>3491</v>
      </c>
      <c r="F538" s="115" t="s">
        <v>3492</v>
      </c>
      <c r="G538" s="58"/>
      <c r="H538" s="115" t="s">
        <v>3493</v>
      </c>
      <c r="I538" s="115" t="s">
        <v>3494</v>
      </c>
      <c r="J538" s="115" t="s">
        <v>3495</v>
      </c>
      <c r="K538" s="115" t="s">
        <v>3496</v>
      </c>
      <c r="L538" s="87">
        <v>4</v>
      </c>
      <c r="M538" s="269">
        <v>42522</v>
      </c>
      <c r="N538" s="269">
        <v>42735</v>
      </c>
      <c r="O538" s="76" t="s">
        <v>2953</v>
      </c>
      <c r="P538" s="77" t="s">
        <v>2954</v>
      </c>
      <c r="Q538" s="77" t="s">
        <v>65</v>
      </c>
      <c r="R538" s="77" t="s">
        <v>2252</v>
      </c>
      <c r="S538" s="83" t="s">
        <v>173</v>
      </c>
      <c r="T538" s="77" t="s">
        <v>2899</v>
      </c>
      <c r="U538" s="78" t="s">
        <v>2946</v>
      </c>
      <c r="V538" s="87">
        <v>4</v>
      </c>
      <c r="W538" s="80">
        <f t="shared" si="27"/>
        <v>1</v>
      </c>
      <c r="X538" s="58"/>
      <c r="Y538" s="58"/>
      <c r="Z538" s="58"/>
      <c r="AA538" s="58"/>
      <c r="AB538" s="58"/>
      <c r="AC538" s="58"/>
      <c r="AD538" s="81" t="s">
        <v>2937</v>
      </c>
      <c r="AE538" s="60">
        <f>IF(W538=100%,2,0)</f>
        <v>2</v>
      </c>
      <c r="AF538" s="60">
        <f>IF(N538&lt;$AG$8,0,1)</f>
        <v>0</v>
      </c>
      <c r="AG538" s="61" t="str">
        <f t="shared" si="25"/>
        <v>CUMPLIDA</v>
      </c>
      <c r="AH538" s="61" t="str">
        <f t="shared" si="26"/>
        <v>CUMPLIDA</v>
      </c>
      <c r="AI538" s="78" t="s">
        <v>84</v>
      </c>
      <c r="AJ538" s="80"/>
      <c r="AK538" s="58"/>
      <c r="AL538" s="58"/>
      <c r="AM538" s="58"/>
      <c r="AN538" s="58"/>
      <c r="AO538" s="85" t="s">
        <v>72</v>
      </c>
      <c r="AP538" s="86" t="s">
        <v>3497</v>
      </c>
      <c r="AQ538" s="67" t="s">
        <v>207</v>
      </c>
      <c r="AR538" s="67" t="s">
        <v>208</v>
      </c>
      <c r="AS538" s="83" t="s">
        <v>640</v>
      </c>
      <c r="AT538" s="88"/>
      <c r="AU538" s="83" t="s">
        <v>103</v>
      </c>
      <c r="AV538" s="83" t="s">
        <v>271</v>
      </c>
      <c r="AW538" s="87" t="s">
        <v>2956</v>
      </c>
    </row>
    <row r="539" spans="1:49" s="96" customFormat="1" ht="135.75" customHeight="1" x14ac:dyDescent="0.25">
      <c r="A539" s="69">
        <v>1018</v>
      </c>
      <c r="B539" s="69">
        <v>87</v>
      </c>
      <c r="C539" s="64"/>
      <c r="D539" s="64"/>
      <c r="E539" s="172" t="s">
        <v>3498</v>
      </c>
      <c r="F539" s="115" t="s">
        <v>3499</v>
      </c>
      <c r="G539" s="58"/>
      <c r="H539" s="85" t="s">
        <v>3500</v>
      </c>
      <c r="I539" s="58"/>
      <c r="J539" s="73" t="s">
        <v>3501</v>
      </c>
      <c r="K539" s="73" t="s">
        <v>3501</v>
      </c>
      <c r="L539" s="83">
        <v>4</v>
      </c>
      <c r="M539" s="283">
        <v>42522</v>
      </c>
      <c r="N539" s="283">
        <v>42735</v>
      </c>
      <c r="O539" s="76" t="s">
        <v>192</v>
      </c>
      <c r="P539" s="83" t="s">
        <v>193</v>
      </c>
      <c r="Q539" s="83" t="s">
        <v>152</v>
      </c>
      <c r="R539" s="83" t="s">
        <v>152</v>
      </c>
      <c r="S539" s="83" t="s">
        <v>280</v>
      </c>
      <c r="T539" s="83" t="s">
        <v>152</v>
      </c>
      <c r="U539" s="78" t="s">
        <v>67</v>
      </c>
      <c r="V539" s="87">
        <v>4</v>
      </c>
      <c r="W539" s="80">
        <f t="shared" si="27"/>
        <v>1</v>
      </c>
      <c r="X539" s="58"/>
      <c r="Y539" s="58"/>
      <c r="Z539" s="58"/>
      <c r="AA539" s="58"/>
      <c r="AB539" s="58"/>
      <c r="AC539" s="58"/>
      <c r="AD539" s="81" t="s">
        <v>2937</v>
      </c>
      <c r="AE539" s="60">
        <f>IF(W539=100%,2,0)</f>
        <v>2</v>
      </c>
      <c r="AF539" s="60">
        <f>IF(N539&lt;$AG$8,0,1)</f>
        <v>0</v>
      </c>
      <c r="AG539" s="61" t="str">
        <f t="shared" si="25"/>
        <v>CUMPLIDA</v>
      </c>
      <c r="AH539" s="61" t="str">
        <f t="shared" si="26"/>
        <v>CUMPLIDA</v>
      </c>
      <c r="AI539" s="78" t="s">
        <v>67</v>
      </c>
      <c r="AJ539" s="80"/>
      <c r="AK539" s="58"/>
      <c r="AL539" s="58"/>
      <c r="AM539" s="58"/>
      <c r="AN539" s="58"/>
      <c r="AO539" s="85" t="s">
        <v>72</v>
      </c>
      <c r="AP539" s="86" t="s">
        <v>3502</v>
      </c>
      <c r="AQ539" s="67" t="s">
        <v>87</v>
      </c>
      <c r="AR539" s="86" t="s">
        <v>88</v>
      </c>
      <c r="AS539" s="83" t="s">
        <v>640</v>
      </c>
      <c r="AT539" s="88"/>
      <c r="AU539" s="83" t="s">
        <v>103</v>
      </c>
      <c r="AV539" s="83" t="s">
        <v>1208</v>
      </c>
      <c r="AW539" s="87" t="s">
        <v>74</v>
      </c>
    </row>
    <row r="540" spans="1:49" s="96" customFormat="1" ht="271.5" customHeight="1" x14ac:dyDescent="0.25">
      <c r="A540" s="69">
        <v>1019</v>
      </c>
      <c r="B540" s="69">
        <v>88</v>
      </c>
      <c r="C540" s="64"/>
      <c r="D540" s="64"/>
      <c r="E540" s="172" t="s">
        <v>3503</v>
      </c>
      <c r="F540" s="115" t="s">
        <v>3504</v>
      </c>
      <c r="G540" s="58"/>
      <c r="H540" s="208" t="s">
        <v>3209</v>
      </c>
      <c r="I540" s="58"/>
      <c r="J540" s="157" t="s">
        <v>3505</v>
      </c>
      <c r="K540" s="73" t="s">
        <v>3506</v>
      </c>
      <c r="L540" s="83">
        <v>8</v>
      </c>
      <c r="M540" s="283">
        <v>42522</v>
      </c>
      <c r="N540" s="283">
        <v>42735</v>
      </c>
      <c r="O540" s="76" t="s">
        <v>192</v>
      </c>
      <c r="P540" s="83" t="s">
        <v>193</v>
      </c>
      <c r="Q540" s="83" t="s">
        <v>152</v>
      </c>
      <c r="R540" s="83" t="s">
        <v>3362</v>
      </c>
      <c r="S540" s="83" t="s">
        <v>636</v>
      </c>
      <c r="T540" s="83" t="s">
        <v>2899</v>
      </c>
      <c r="U540" s="78" t="s">
        <v>67</v>
      </c>
      <c r="V540" s="87">
        <v>8</v>
      </c>
      <c r="W540" s="80">
        <f t="shared" si="27"/>
        <v>1</v>
      </c>
      <c r="X540" s="58"/>
      <c r="Y540" s="58"/>
      <c r="Z540" s="58"/>
      <c r="AA540" s="58"/>
      <c r="AB540" s="58"/>
      <c r="AC540" s="58"/>
      <c r="AD540" s="81" t="s">
        <v>2937</v>
      </c>
      <c r="AE540" s="60">
        <f>IF(W540=100%,2,0)</f>
        <v>2</v>
      </c>
      <c r="AF540" s="60">
        <f>IF(N540&lt;$AG$8,0,1)</f>
        <v>0</v>
      </c>
      <c r="AG540" s="61" t="str">
        <f t="shared" si="25"/>
        <v>CUMPLIDA</v>
      </c>
      <c r="AH540" s="61" t="str">
        <f t="shared" si="26"/>
        <v>CUMPLIDA</v>
      </c>
      <c r="AI540" s="78" t="s">
        <v>67</v>
      </c>
      <c r="AJ540" s="80"/>
      <c r="AK540" s="58"/>
      <c r="AL540" s="58"/>
      <c r="AM540" s="58"/>
      <c r="AN540" s="58"/>
      <c r="AO540" s="85" t="s">
        <v>72</v>
      </c>
      <c r="AP540" s="86" t="s">
        <v>3507</v>
      </c>
      <c r="AQ540" s="67" t="s">
        <v>87</v>
      </c>
      <c r="AR540" s="86" t="s">
        <v>88</v>
      </c>
      <c r="AS540" s="83" t="s">
        <v>640</v>
      </c>
      <c r="AT540" s="88"/>
      <c r="AU540" s="83" t="s">
        <v>142</v>
      </c>
      <c r="AV540" s="83" t="s">
        <v>143</v>
      </c>
      <c r="AW540" s="87" t="s">
        <v>74</v>
      </c>
    </row>
    <row r="541" spans="1:49" s="96" customFormat="1" ht="100.9" customHeight="1" x14ac:dyDescent="0.25">
      <c r="A541" s="69">
        <v>1020</v>
      </c>
      <c r="B541" s="69">
        <v>89</v>
      </c>
      <c r="C541" s="64"/>
      <c r="D541" s="64"/>
      <c r="E541" s="172" t="s">
        <v>3508</v>
      </c>
      <c r="F541" s="115" t="s">
        <v>3509</v>
      </c>
      <c r="G541" s="58"/>
      <c r="H541" s="115" t="s">
        <v>3510</v>
      </c>
      <c r="I541" s="261" t="s">
        <v>3392</v>
      </c>
      <c r="J541" s="115" t="s">
        <v>3511</v>
      </c>
      <c r="K541" s="115" t="s">
        <v>3512</v>
      </c>
      <c r="L541" s="87">
        <v>4</v>
      </c>
      <c r="M541" s="283">
        <v>42522</v>
      </c>
      <c r="N541" s="283">
        <v>42794</v>
      </c>
      <c r="O541" s="76" t="s">
        <v>97</v>
      </c>
      <c r="P541" s="77" t="s">
        <v>98</v>
      </c>
      <c r="Q541" s="77" t="s">
        <v>65</v>
      </c>
      <c r="R541" s="77" t="s">
        <v>65</v>
      </c>
      <c r="S541" s="83" t="s">
        <v>99</v>
      </c>
      <c r="T541" s="77" t="s">
        <v>65</v>
      </c>
      <c r="U541" s="78" t="s">
        <v>2946</v>
      </c>
      <c r="V541" s="87">
        <v>1</v>
      </c>
      <c r="W541" s="80">
        <f t="shared" si="27"/>
        <v>0.25</v>
      </c>
      <c r="X541" s="58"/>
      <c r="Y541" s="58"/>
      <c r="Z541" s="58"/>
      <c r="AA541" s="58"/>
      <c r="AB541" s="58"/>
      <c r="AC541" s="58"/>
      <c r="AD541" s="81" t="s">
        <v>2937</v>
      </c>
      <c r="AE541" s="60">
        <f>IF(W541=100%,2,0)</f>
        <v>0</v>
      </c>
      <c r="AF541" s="60">
        <f>IF(N541&lt;$AG$8,0,1)</f>
        <v>1</v>
      </c>
      <c r="AG541" s="61" t="str">
        <f t="shared" si="25"/>
        <v>EN TERMINO</v>
      </c>
      <c r="AH541" s="61" t="str">
        <f t="shared" si="26"/>
        <v>EN TERMINO</v>
      </c>
      <c r="AI541" s="78" t="s">
        <v>84</v>
      </c>
      <c r="AJ541" s="80"/>
      <c r="AK541" s="58"/>
      <c r="AL541" s="58"/>
      <c r="AM541" s="58"/>
      <c r="AN541" s="58"/>
      <c r="AO541" s="85" t="s">
        <v>72</v>
      </c>
      <c r="AP541" s="67"/>
      <c r="AQ541" s="67"/>
      <c r="AR541" s="67"/>
      <c r="AS541" s="83" t="s">
        <v>640</v>
      </c>
      <c r="AT541" s="88"/>
      <c r="AU541" s="83" t="s">
        <v>103</v>
      </c>
      <c r="AV541" s="83" t="s">
        <v>284</v>
      </c>
      <c r="AW541" s="87" t="s">
        <v>92</v>
      </c>
    </row>
    <row r="542" spans="1:49" s="96" customFormat="1" ht="201.6" customHeight="1" x14ac:dyDescent="0.25">
      <c r="A542" s="69">
        <v>1021</v>
      </c>
      <c r="B542" s="69">
        <v>90</v>
      </c>
      <c r="C542" s="64"/>
      <c r="D542" s="64"/>
      <c r="E542" s="115" t="s">
        <v>3513</v>
      </c>
      <c r="F542" s="208" t="s">
        <v>3514</v>
      </c>
      <c r="G542" s="58"/>
      <c r="H542" s="84" t="s">
        <v>3515</v>
      </c>
      <c r="I542" s="84" t="s">
        <v>3516</v>
      </c>
      <c r="J542" s="115" t="s">
        <v>3517</v>
      </c>
      <c r="K542" s="115" t="s">
        <v>3517</v>
      </c>
      <c r="L542" s="87">
        <v>4</v>
      </c>
      <c r="M542" s="283">
        <v>42522</v>
      </c>
      <c r="N542" s="283">
        <v>42735</v>
      </c>
      <c r="O542" s="76" t="s">
        <v>3218</v>
      </c>
      <c r="P542" s="77" t="s">
        <v>3219</v>
      </c>
      <c r="Q542" s="77" t="s">
        <v>65</v>
      </c>
      <c r="R542" s="77" t="s">
        <v>2252</v>
      </c>
      <c r="S542" s="83" t="s">
        <v>173</v>
      </c>
      <c r="T542" s="77" t="s">
        <v>2899</v>
      </c>
      <c r="U542" s="78" t="s">
        <v>2946</v>
      </c>
      <c r="V542" s="87">
        <v>4</v>
      </c>
      <c r="W542" s="80">
        <f t="shared" si="27"/>
        <v>1</v>
      </c>
      <c r="X542" s="58"/>
      <c r="Y542" s="58"/>
      <c r="Z542" s="58"/>
      <c r="AA542" s="58"/>
      <c r="AB542" s="58"/>
      <c r="AC542" s="58"/>
      <c r="AD542" s="81" t="s">
        <v>2937</v>
      </c>
      <c r="AE542" s="60">
        <f>IF(W542=100%,2,0)</f>
        <v>2</v>
      </c>
      <c r="AF542" s="60">
        <f>IF(N542&lt;$AG$8,0,1)</f>
        <v>0</v>
      </c>
      <c r="AG542" s="61" t="str">
        <f t="shared" si="25"/>
        <v>CUMPLIDA</v>
      </c>
      <c r="AH542" s="61" t="str">
        <f t="shared" si="26"/>
        <v>CUMPLIDA</v>
      </c>
      <c r="AI542" s="78" t="s">
        <v>84</v>
      </c>
      <c r="AJ542" s="80"/>
      <c r="AK542" s="58"/>
      <c r="AL542" s="58"/>
      <c r="AM542" s="58"/>
      <c r="AN542" s="58"/>
      <c r="AO542" s="85" t="s">
        <v>72</v>
      </c>
      <c r="AP542" s="86" t="s">
        <v>3518</v>
      </c>
      <c r="AQ542" s="67" t="s">
        <v>102</v>
      </c>
      <c r="AR542" s="86" t="s">
        <v>88</v>
      </c>
      <c r="AS542" s="83" t="s">
        <v>640</v>
      </c>
      <c r="AT542" s="88"/>
      <c r="AU542" s="83" t="s">
        <v>103</v>
      </c>
      <c r="AV542" s="83" t="s">
        <v>271</v>
      </c>
      <c r="AW542" s="87" t="s">
        <v>74</v>
      </c>
    </row>
    <row r="543" spans="1:49" s="96" customFormat="1" ht="252.75" customHeight="1" x14ac:dyDescent="0.25">
      <c r="A543" s="69">
        <v>1022</v>
      </c>
      <c r="B543" s="69">
        <v>91</v>
      </c>
      <c r="C543" s="64"/>
      <c r="D543" s="64"/>
      <c r="E543" s="115" t="s">
        <v>3519</v>
      </c>
      <c r="F543" s="71"/>
      <c r="G543" s="58"/>
      <c r="H543" s="84" t="s">
        <v>3520</v>
      </c>
      <c r="I543" s="84" t="s">
        <v>3521</v>
      </c>
      <c r="J543" s="84" t="s">
        <v>3522</v>
      </c>
      <c r="K543" s="84" t="s">
        <v>3522</v>
      </c>
      <c r="L543" s="87">
        <v>3</v>
      </c>
      <c r="M543" s="269">
        <v>42522</v>
      </c>
      <c r="N543" s="269">
        <v>42825</v>
      </c>
      <c r="O543" s="76" t="s">
        <v>3218</v>
      </c>
      <c r="P543" s="77" t="s">
        <v>3219</v>
      </c>
      <c r="Q543" s="77" t="s">
        <v>65</v>
      </c>
      <c r="R543" s="77" t="s">
        <v>65</v>
      </c>
      <c r="S543" s="83" t="s">
        <v>99</v>
      </c>
      <c r="T543" s="77" t="s">
        <v>65</v>
      </c>
      <c r="U543" s="78" t="s">
        <v>2946</v>
      </c>
      <c r="V543" s="87">
        <v>0</v>
      </c>
      <c r="W543" s="80">
        <f t="shared" si="27"/>
        <v>0</v>
      </c>
      <c r="X543" s="58"/>
      <c r="Y543" s="58"/>
      <c r="Z543" s="58"/>
      <c r="AA543" s="58"/>
      <c r="AB543" s="58"/>
      <c r="AC543" s="58"/>
      <c r="AD543" s="81" t="s">
        <v>2937</v>
      </c>
      <c r="AE543" s="60">
        <f>IF(W543=100%,2,0)</f>
        <v>0</v>
      </c>
      <c r="AF543" s="60">
        <f>IF(N543&lt;$AG$8,0,1)</f>
        <v>1</v>
      </c>
      <c r="AG543" s="61" t="str">
        <f t="shared" si="25"/>
        <v>EN TERMINO</v>
      </c>
      <c r="AH543" s="61" t="str">
        <f t="shared" si="26"/>
        <v>EN TERMINO</v>
      </c>
      <c r="AI543" s="78" t="s">
        <v>84</v>
      </c>
      <c r="AJ543" s="80"/>
      <c r="AK543" s="58"/>
      <c r="AL543" s="58"/>
      <c r="AM543" s="58"/>
      <c r="AN543" s="58"/>
      <c r="AO543" s="85" t="s">
        <v>72</v>
      </c>
      <c r="AP543" s="86" t="s">
        <v>3523</v>
      </c>
      <c r="AQ543" s="67" t="s">
        <v>102</v>
      </c>
      <c r="AR543" s="86" t="s">
        <v>88</v>
      </c>
      <c r="AS543" s="83" t="s">
        <v>640</v>
      </c>
      <c r="AT543" s="88"/>
      <c r="AU543" s="83" t="s">
        <v>142</v>
      </c>
      <c r="AV543" s="83" t="s">
        <v>143</v>
      </c>
      <c r="AW543" s="87" t="s">
        <v>74</v>
      </c>
    </row>
    <row r="544" spans="1:49" s="96" customFormat="1" ht="252" customHeight="1" x14ac:dyDescent="0.25">
      <c r="A544" s="69">
        <v>1023</v>
      </c>
      <c r="B544" s="69">
        <v>92</v>
      </c>
      <c r="C544" s="64"/>
      <c r="D544" s="64"/>
      <c r="E544" s="172" t="s">
        <v>3524</v>
      </c>
      <c r="F544" s="115"/>
      <c r="G544" s="58"/>
      <c r="H544" s="85" t="s">
        <v>3525</v>
      </c>
      <c r="I544" s="84" t="s">
        <v>3526</v>
      </c>
      <c r="J544" s="84" t="s">
        <v>3527</v>
      </c>
      <c r="K544" s="84" t="s">
        <v>3527</v>
      </c>
      <c r="L544" s="87">
        <v>5</v>
      </c>
      <c r="M544" s="283">
        <v>42522</v>
      </c>
      <c r="N544" s="283">
        <v>42735</v>
      </c>
      <c r="O544" s="76" t="s">
        <v>3218</v>
      </c>
      <c r="P544" s="77" t="s">
        <v>3219</v>
      </c>
      <c r="Q544" s="77" t="s">
        <v>65</v>
      </c>
      <c r="R544" s="77" t="s">
        <v>2252</v>
      </c>
      <c r="S544" s="83" t="s">
        <v>173</v>
      </c>
      <c r="T544" s="77" t="s">
        <v>2899</v>
      </c>
      <c r="U544" s="78" t="s">
        <v>2946</v>
      </c>
      <c r="V544" s="87">
        <v>5</v>
      </c>
      <c r="W544" s="80">
        <f t="shared" si="27"/>
        <v>1</v>
      </c>
      <c r="X544" s="58"/>
      <c r="Y544" s="58"/>
      <c r="Z544" s="58"/>
      <c r="AA544" s="58"/>
      <c r="AB544" s="58"/>
      <c r="AC544" s="58"/>
      <c r="AD544" s="81" t="s">
        <v>2937</v>
      </c>
      <c r="AE544" s="60">
        <f>IF(W544=100%,2,0)</f>
        <v>2</v>
      </c>
      <c r="AF544" s="60">
        <f>IF(N544&lt;$AG$8,0,1)</f>
        <v>0</v>
      </c>
      <c r="AG544" s="61" t="str">
        <f t="shared" si="25"/>
        <v>CUMPLIDA</v>
      </c>
      <c r="AH544" s="61" t="str">
        <f t="shared" si="26"/>
        <v>CUMPLIDA</v>
      </c>
      <c r="AI544" s="78" t="s">
        <v>84</v>
      </c>
      <c r="AJ544" s="80"/>
      <c r="AK544" s="58"/>
      <c r="AL544" s="58"/>
      <c r="AM544" s="58"/>
      <c r="AN544" s="58"/>
      <c r="AO544" s="85" t="s">
        <v>72</v>
      </c>
      <c r="AP544" s="86" t="s">
        <v>3528</v>
      </c>
      <c r="AQ544" s="67" t="s">
        <v>102</v>
      </c>
      <c r="AR544" s="86" t="s">
        <v>88</v>
      </c>
      <c r="AS544" s="83" t="s">
        <v>640</v>
      </c>
      <c r="AT544" s="88"/>
      <c r="AU544" s="83" t="s">
        <v>142</v>
      </c>
      <c r="AV544" s="83" t="s">
        <v>143</v>
      </c>
      <c r="AW544" s="87" t="s">
        <v>74</v>
      </c>
    </row>
    <row r="545" spans="1:49" s="96" customFormat="1" ht="144.75" customHeight="1" x14ac:dyDescent="0.25">
      <c r="A545" s="69">
        <v>1024</v>
      </c>
      <c r="B545" s="69">
        <v>93</v>
      </c>
      <c r="C545" s="64"/>
      <c r="D545" s="64"/>
      <c r="E545" s="115" t="s">
        <v>3529</v>
      </c>
      <c r="F545" s="115"/>
      <c r="G545" s="58"/>
      <c r="H545" s="84" t="s">
        <v>3530</v>
      </c>
      <c r="I545" s="85" t="s">
        <v>3531</v>
      </c>
      <c r="J545" s="84" t="s">
        <v>3532</v>
      </c>
      <c r="K545" s="84" t="s">
        <v>3533</v>
      </c>
      <c r="L545" s="87">
        <v>3</v>
      </c>
      <c r="M545" s="283">
        <v>42522</v>
      </c>
      <c r="N545" s="283">
        <v>42643</v>
      </c>
      <c r="O545" s="76" t="s">
        <v>3218</v>
      </c>
      <c r="P545" s="77" t="s">
        <v>3219</v>
      </c>
      <c r="Q545" s="77" t="s">
        <v>65</v>
      </c>
      <c r="R545" s="77" t="s">
        <v>65</v>
      </c>
      <c r="S545" s="83" t="s">
        <v>99</v>
      </c>
      <c r="T545" s="77" t="s">
        <v>65</v>
      </c>
      <c r="U545" s="78" t="s">
        <v>2946</v>
      </c>
      <c r="V545" s="83">
        <v>3</v>
      </c>
      <c r="W545" s="80">
        <f t="shared" si="27"/>
        <v>1</v>
      </c>
      <c r="X545" s="58"/>
      <c r="Y545" s="58"/>
      <c r="Z545" s="58"/>
      <c r="AA545" s="58"/>
      <c r="AB545" s="58"/>
      <c r="AC545" s="58"/>
      <c r="AD545" s="81" t="s">
        <v>2937</v>
      </c>
      <c r="AE545" s="60">
        <f>IF(W545=100%,2,0)</f>
        <v>2</v>
      </c>
      <c r="AF545" s="60">
        <f>IF(N545&lt;$AG$8,0,1)</f>
        <v>0</v>
      </c>
      <c r="AG545" s="61" t="str">
        <f t="shared" si="25"/>
        <v>CUMPLIDA</v>
      </c>
      <c r="AH545" s="61" t="str">
        <f t="shared" si="26"/>
        <v>CUMPLIDA</v>
      </c>
      <c r="AI545" s="78" t="s">
        <v>84</v>
      </c>
      <c r="AJ545" s="80"/>
      <c r="AK545" s="58"/>
      <c r="AL545" s="58"/>
      <c r="AM545" s="58"/>
      <c r="AN545" s="58"/>
      <c r="AO545" s="85" t="s">
        <v>72</v>
      </c>
      <c r="AP545" s="86" t="s">
        <v>3534</v>
      </c>
      <c r="AQ545" s="67" t="s">
        <v>87</v>
      </c>
      <c r="AR545" s="86" t="s">
        <v>88</v>
      </c>
      <c r="AS545" s="83" t="s">
        <v>640</v>
      </c>
      <c r="AT545" s="88"/>
      <c r="AU545" s="83" t="s">
        <v>103</v>
      </c>
      <c r="AV545" s="83" t="s">
        <v>466</v>
      </c>
      <c r="AW545" s="87" t="s">
        <v>74</v>
      </c>
    </row>
    <row r="546" spans="1:49" s="96" customFormat="1" ht="207" customHeight="1" x14ac:dyDescent="0.25">
      <c r="A546" s="69">
        <v>1025</v>
      </c>
      <c r="B546" s="69">
        <v>94</v>
      </c>
      <c r="C546" s="64"/>
      <c r="D546" s="64"/>
      <c r="E546" s="172" t="s">
        <v>3535</v>
      </c>
      <c r="F546" s="115"/>
      <c r="G546" s="58"/>
      <c r="H546" s="115" t="s">
        <v>3536</v>
      </c>
      <c r="I546" s="84" t="s">
        <v>3537</v>
      </c>
      <c r="J546" s="115" t="s">
        <v>3538</v>
      </c>
      <c r="K546" s="115" t="s">
        <v>3539</v>
      </c>
      <c r="L546" s="87">
        <v>4</v>
      </c>
      <c r="M546" s="269">
        <v>42522</v>
      </c>
      <c r="N546" s="269">
        <v>42794</v>
      </c>
      <c r="O546" s="76" t="s">
        <v>97</v>
      </c>
      <c r="P546" s="77" t="s">
        <v>98</v>
      </c>
      <c r="Q546" s="77" t="s">
        <v>65</v>
      </c>
      <c r="R546" s="77" t="s">
        <v>65</v>
      </c>
      <c r="S546" s="83" t="s">
        <v>99</v>
      </c>
      <c r="T546" s="77" t="s">
        <v>65</v>
      </c>
      <c r="U546" s="78" t="s">
        <v>2946</v>
      </c>
      <c r="V546" s="87">
        <v>1</v>
      </c>
      <c r="W546" s="80">
        <f t="shared" si="27"/>
        <v>0.25</v>
      </c>
      <c r="X546" s="58"/>
      <c r="Y546" s="58"/>
      <c r="Z546" s="58"/>
      <c r="AA546" s="58"/>
      <c r="AB546" s="58"/>
      <c r="AC546" s="58"/>
      <c r="AD546" s="81" t="s">
        <v>2937</v>
      </c>
      <c r="AE546" s="60">
        <f>IF(W546=100%,2,0)</f>
        <v>0</v>
      </c>
      <c r="AF546" s="60">
        <f>IF(N546&lt;$AG$8,0,1)</f>
        <v>1</v>
      </c>
      <c r="AG546" s="61" t="str">
        <f t="shared" si="25"/>
        <v>EN TERMINO</v>
      </c>
      <c r="AH546" s="61" t="str">
        <f t="shared" si="26"/>
        <v>EN TERMINO</v>
      </c>
      <c r="AI546" s="78" t="s">
        <v>84</v>
      </c>
      <c r="AJ546" s="80"/>
      <c r="AK546" s="58"/>
      <c r="AL546" s="58"/>
      <c r="AM546" s="58"/>
      <c r="AN546" s="58"/>
      <c r="AO546" s="85" t="s">
        <v>72</v>
      </c>
      <c r="AP546" s="67"/>
      <c r="AQ546" s="67"/>
      <c r="AR546" s="67"/>
      <c r="AS546" s="83" t="s">
        <v>640</v>
      </c>
      <c r="AT546" s="88"/>
      <c r="AU546" s="83" t="s">
        <v>142</v>
      </c>
      <c r="AV546" s="83" t="s">
        <v>143</v>
      </c>
      <c r="AW546" s="87" t="s">
        <v>92</v>
      </c>
    </row>
    <row r="547" spans="1:49" s="96" customFormat="1" ht="135" customHeight="1" x14ac:dyDescent="0.25">
      <c r="A547" s="69">
        <v>1026</v>
      </c>
      <c r="B547" s="69">
        <v>95</v>
      </c>
      <c r="C547" s="64"/>
      <c r="D547" s="64"/>
      <c r="E547" s="172" t="s">
        <v>3540</v>
      </c>
      <c r="F547" s="115" t="s">
        <v>3541</v>
      </c>
      <c r="G547" s="58"/>
      <c r="H547" s="115" t="s">
        <v>3542</v>
      </c>
      <c r="I547" s="84" t="s">
        <v>3543</v>
      </c>
      <c r="J547" s="115" t="s">
        <v>3544</v>
      </c>
      <c r="K547" s="115" t="s">
        <v>3545</v>
      </c>
      <c r="L547" s="87">
        <v>4</v>
      </c>
      <c r="M547" s="269">
        <v>42522</v>
      </c>
      <c r="N547" s="269">
        <v>42794</v>
      </c>
      <c r="O547" s="76" t="s">
        <v>97</v>
      </c>
      <c r="P547" s="77" t="s">
        <v>98</v>
      </c>
      <c r="Q547" s="77" t="s">
        <v>65</v>
      </c>
      <c r="R547" s="77" t="s">
        <v>2252</v>
      </c>
      <c r="S547" s="83" t="s">
        <v>173</v>
      </c>
      <c r="T547" s="77" t="s">
        <v>65</v>
      </c>
      <c r="U547" s="78" t="s">
        <v>2946</v>
      </c>
      <c r="V547" s="87">
        <v>4</v>
      </c>
      <c r="W547" s="80">
        <f t="shared" si="27"/>
        <v>1</v>
      </c>
      <c r="X547" s="58"/>
      <c r="Y547" s="58"/>
      <c r="Z547" s="58"/>
      <c r="AA547" s="58"/>
      <c r="AB547" s="58"/>
      <c r="AC547" s="58"/>
      <c r="AD547" s="81" t="s">
        <v>2937</v>
      </c>
      <c r="AE547" s="60">
        <f>IF(W547=100%,2,0)</f>
        <v>2</v>
      </c>
      <c r="AF547" s="60">
        <f>IF(N547&lt;$AG$8,0,1)</f>
        <v>1</v>
      </c>
      <c r="AG547" s="61" t="str">
        <f t="shared" si="25"/>
        <v>CUMPLIDA</v>
      </c>
      <c r="AH547" s="61" t="str">
        <f t="shared" si="26"/>
        <v>CUMPLIDA</v>
      </c>
      <c r="AI547" s="78" t="s">
        <v>84</v>
      </c>
      <c r="AJ547" s="80"/>
      <c r="AK547" s="58"/>
      <c r="AL547" s="58"/>
      <c r="AM547" s="58"/>
      <c r="AN547" s="58"/>
      <c r="AO547" s="85" t="s">
        <v>72</v>
      </c>
      <c r="AP547" s="67"/>
      <c r="AQ547" s="67"/>
      <c r="AR547" s="67"/>
      <c r="AS547" s="83" t="s">
        <v>640</v>
      </c>
      <c r="AT547" s="88"/>
      <c r="AU547" s="83" t="s">
        <v>103</v>
      </c>
      <c r="AV547" s="83" t="s">
        <v>271</v>
      </c>
      <c r="AW547" s="87" t="s">
        <v>92</v>
      </c>
    </row>
    <row r="548" spans="1:49" s="96" customFormat="1" ht="100.9" customHeight="1" x14ac:dyDescent="0.25">
      <c r="A548" s="69">
        <v>1027</v>
      </c>
      <c r="B548" s="69">
        <v>96</v>
      </c>
      <c r="C548" s="64"/>
      <c r="D548" s="64"/>
      <c r="E548" s="172" t="s">
        <v>3546</v>
      </c>
      <c r="F548" s="115"/>
      <c r="G548" s="58"/>
      <c r="H548" s="115" t="s">
        <v>3547</v>
      </c>
      <c r="I548" s="282" t="s">
        <v>3548</v>
      </c>
      <c r="J548" s="115" t="s">
        <v>3549</v>
      </c>
      <c r="K548" s="115" t="s">
        <v>3462</v>
      </c>
      <c r="L548" s="87">
        <v>3</v>
      </c>
      <c r="M548" s="269">
        <v>42522</v>
      </c>
      <c r="N548" s="269">
        <v>42794</v>
      </c>
      <c r="O548" s="76" t="s">
        <v>97</v>
      </c>
      <c r="P548" s="77" t="s">
        <v>98</v>
      </c>
      <c r="Q548" s="77" t="s">
        <v>65</v>
      </c>
      <c r="R548" s="77" t="s">
        <v>65</v>
      </c>
      <c r="S548" s="83" t="s">
        <v>99</v>
      </c>
      <c r="T548" s="77" t="s">
        <v>65</v>
      </c>
      <c r="U548" s="78" t="s">
        <v>2946</v>
      </c>
      <c r="V548" s="87">
        <v>1</v>
      </c>
      <c r="W548" s="80">
        <f t="shared" si="27"/>
        <v>0.33333333333333331</v>
      </c>
      <c r="X548" s="58"/>
      <c r="Y548" s="58"/>
      <c r="Z548" s="58"/>
      <c r="AA548" s="58"/>
      <c r="AB548" s="58"/>
      <c r="AC548" s="58"/>
      <c r="AD548" s="81" t="s">
        <v>2937</v>
      </c>
      <c r="AE548" s="60">
        <f>IF(W548=100%,2,0)</f>
        <v>0</v>
      </c>
      <c r="AF548" s="60">
        <f>IF(N548&lt;$AG$8,0,1)</f>
        <v>1</v>
      </c>
      <c r="AG548" s="61" t="str">
        <f t="shared" si="25"/>
        <v>EN TERMINO</v>
      </c>
      <c r="AH548" s="61" t="str">
        <f t="shared" si="26"/>
        <v>EN TERMINO</v>
      </c>
      <c r="AI548" s="78" t="s">
        <v>84</v>
      </c>
      <c r="AJ548" s="80"/>
      <c r="AK548" s="58"/>
      <c r="AL548" s="58"/>
      <c r="AM548" s="58"/>
      <c r="AN548" s="58"/>
      <c r="AO548" s="85" t="s">
        <v>72</v>
      </c>
      <c r="AP548" s="67"/>
      <c r="AQ548" s="67"/>
      <c r="AR548" s="67"/>
      <c r="AS548" s="83" t="s">
        <v>640</v>
      </c>
      <c r="AT548" s="88"/>
      <c r="AU548" s="83" t="s">
        <v>142</v>
      </c>
      <c r="AV548" s="83" t="s">
        <v>143</v>
      </c>
      <c r="AW548" s="87" t="s">
        <v>92</v>
      </c>
    </row>
    <row r="549" spans="1:49" s="96" customFormat="1" ht="169.5" customHeight="1" x14ac:dyDescent="0.25">
      <c r="A549" s="69">
        <v>1028</v>
      </c>
      <c r="B549" s="69">
        <v>97</v>
      </c>
      <c r="C549" s="64"/>
      <c r="D549" s="64"/>
      <c r="E549" s="172" t="s">
        <v>3550</v>
      </c>
      <c r="F549" s="115"/>
      <c r="G549" s="58"/>
      <c r="H549" s="115" t="s">
        <v>3536</v>
      </c>
      <c r="I549" s="84" t="s">
        <v>3537</v>
      </c>
      <c r="J549" s="115" t="s">
        <v>3538</v>
      </c>
      <c r="K549" s="115" t="s">
        <v>3539</v>
      </c>
      <c r="L549" s="87">
        <v>4</v>
      </c>
      <c r="M549" s="269">
        <v>42522</v>
      </c>
      <c r="N549" s="269">
        <v>42794</v>
      </c>
      <c r="O549" s="76" t="s">
        <v>97</v>
      </c>
      <c r="P549" s="77" t="s">
        <v>98</v>
      </c>
      <c r="Q549" s="77" t="s">
        <v>65</v>
      </c>
      <c r="R549" s="77" t="s">
        <v>65</v>
      </c>
      <c r="S549" s="83" t="s">
        <v>99</v>
      </c>
      <c r="T549" s="77" t="s">
        <v>65</v>
      </c>
      <c r="U549" s="78" t="s">
        <v>2946</v>
      </c>
      <c r="V549" s="87">
        <v>1</v>
      </c>
      <c r="W549" s="80">
        <f t="shared" si="27"/>
        <v>0.25</v>
      </c>
      <c r="X549" s="58"/>
      <c r="Y549" s="58"/>
      <c r="Z549" s="58"/>
      <c r="AA549" s="58"/>
      <c r="AB549" s="58"/>
      <c r="AC549" s="58"/>
      <c r="AD549" s="81" t="s">
        <v>2937</v>
      </c>
      <c r="AE549" s="60">
        <f>IF(W549=100%,2,0)</f>
        <v>0</v>
      </c>
      <c r="AF549" s="60">
        <f>IF(N549&lt;$AG$8,0,1)</f>
        <v>1</v>
      </c>
      <c r="AG549" s="61" t="str">
        <f t="shared" si="25"/>
        <v>EN TERMINO</v>
      </c>
      <c r="AH549" s="61" t="str">
        <f t="shared" si="26"/>
        <v>EN TERMINO</v>
      </c>
      <c r="AI549" s="78" t="s">
        <v>84</v>
      </c>
      <c r="AJ549" s="80"/>
      <c r="AK549" s="58"/>
      <c r="AL549" s="58"/>
      <c r="AM549" s="58"/>
      <c r="AN549" s="58"/>
      <c r="AO549" s="85" t="s">
        <v>72</v>
      </c>
      <c r="AP549" s="67"/>
      <c r="AQ549" s="67"/>
      <c r="AR549" s="67"/>
      <c r="AS549" s="83" t="s">
        <v>640</v>
      </c>
      <c r="AT549" s="88"/>
      <c r="AU549" s="83" t="s">
        <v>142</v>
      </c>
      <c r="AV549" s="83" t="s">
        <v>143</v>
      </c>
      <c r="AW549" s="87" t="s">
        <v>92</v>
      </c>
    </row>
    <row r="550" spans="1:49" s="96" customFormat="1" ht="104.25" customHeight="1" x14ac:dyDescent="0.25">
      <c r="A550" s="69">
        <v>1029</v>
      </c>
      <c r="B550" s="69">
        <v>98</v>
      </c>
      <c r="C550" s="64"/>
      <c r="D550" s="64"/>
      <c r="E550" s="172" t="s">
        <v>3551</v>
      </c>
      <c r="F550" s="115" t="s">
        <v>3552</v>
      </c>
      <c r="G550" s="58"/>
      <c r="H550" s="115" t="s">
        <v>3553</v>
      </c>
      <c r="I550" s="261" t="s">
        <v>3392</v>
      </c>
      <c r="J550" s="115" t="s">
        <v>3554</v>
      </c>
      <c r="K550" s="115" t="s">
        <v>3483</v>
      </c>
      <c r="L550" s="87">
        <v>3</v>
      </c>
      <c r="M550" s="269">
        <v>42522</v>
      </c>
      <c r="N550" s="269">
        <v>42794</v>
      </c>
      <c r="O550" s="76" t="s">
        <v>97</v>
      </c>
      <c r="P550" s="77" t="s">
        <v>98</v>
      </c>
      <c r="Q550" s="77" t="s">
        <v>65</v>
      </c>
      <c r="R550" s="77" t="s">
        <v>65</v>
      </c>
      <c r="S550" s="83" t="s">
        <v>99</v>
      </c>
      <c r="T550" s="77" t="s">
        <v>65</v>
      </c>
      <c r="U550" s="78" t="s">
        <v>67</v>
      </c>
      <c r="V550" s="87">
        <v>1</v>
      </c>
      <c r="W550" s="80">
        <f t="shared" si="27"/>
        <v>0.33333333333333331</v>
      </c>
      <c r="X550" s="58"/>
      <c r="Y550" s="58"/>
      <c r="Z550" s="58"/>
      <c r="AA550" s="58"/>
      <c r="AB550" s="58"/>
      <c r="AC550" s="58"/>
      <c r="AD550" s="81" t="s">
        <v>2937</v>
      </c>
      <c r="AE550" s="60">
        <f>IF(W550=100%,2,0)</f>
        <v>0</v>
      </c>
      <c r="AF550" s="60">
        <f>IF(N550&lt;$AG$8,0,1)</f>
        <v>1</v>
      </c>
      <c r="AG550" s="61" t="str">
        <f t="shared" si="25"/>
        <v>EN TERMINO</v>
      </c>
      <c r="AH550" s="61" t="str">
        <f t="shared" si="26"/>
        <v>EN TERMINO</v>
      </c>
      <c r="AI550" s="78" t="s">
        <v>67</v>
      </c>
      <c r="AJ550" s="80"/>
      <c r="AK550" s="58"/>
      <c r="AL550" s="58"/>
      <c r="AM550" s="58"/>
      <c r="AN550" s="58"/>
      <c r="AO550" s="85" t="s">
        <v>72</v>
      </c>
      <c r="AP550" s="67"/>
      <c r="AQ550" s="67"/>
      <c r="AR550" s="67"/>
      <c r="AS550" s="83" t="s">
        <v>640</v>
      </c>
      <c r="AT550" s="88"/>
      <c r="AU550" s="83" t="s">
        <v>103</v>
      </c>
      <c r="AV550" s="83" t="s">
        <v>1208</v>
      </c>
      <c r="AW550" s="87" t="s">
        <v>92</v>
      </c>
    </row>
    <row r="551" spans="1:49" s="96" customFormat="1" ht="279.75" customHeight="1" x14ac:dyDescent="0.25">
      <c r="A551" s="69">
        <v>1030</v>
      </c>
      <c r="B551" s="69">
        <v>99</v>
      </c>
      <c r="C551" s="64"/>
      <c r="D551" s="64"/>
      <c r="E551" s="172" t="s">
        <v>3555</v>
      </c>
      <c r="F551" s="115" t="s">
        <v>3556</v>
      </c>
      <c r="G551" s="58"/>
      <c r="H551" s="115" t="s">
        <v>3557</v>
      </c>
      <c r="I551" s="84" t="s">
        <v>3558</v>
      </c>
      <c r="J551" s="115" t="s">
        <v>3559</v>
      </c>
      <c r="K551" s="115" t="s">
        <v>3560</v>
      </c>
      <c r="L551" s="87">
        <v>6</v>
      </c>
      <c r="M551" s="269">
        <v>42522</v>
      </c>
      <c r="N551" s="269">
        <v>42794</v>
      </c>
      <c r="O551" s="76" t="s">
        <v>97</v>
      </c>
      <c r="P551" s="77" t="s">
        <v>98</v>
      </c>
      <c r="Q551" s="77" t="s">
        <v>65</v>
      </c>
      <c r="R551" s="77" t="s">
        <v>65</v>
      </c>
      <c r="S551" s="83" t="s">
        <v>99</v>
      </c>
      <c r="T551" s="77" t="s">
        <v>65</v>
      </c>
      <c r="U551" s="78" t="s">
        <v>3030</v>
      </c>
      <c r="V551" s="87">
        <v>3</v>
      </c>
      <c r="W551" s="80">
        <f t="shared" si="27"/>
        <v>0.5</v>
      </c>
      <c r="X551" s="58"/>
      <c r="Y551" s="58"/>
      <c r="Z551" s="58"/>
      <c r="AA551" s="58"/>
      <c r="AB551" s="58"/>
      <c r="AC551" s="58"/>
      <c r="AD551" s="81" t="s">
        <v>2937</v>
      </c>
      <c r="AE551" s="60">
        <f>IF(W551=100%,2,0)</f>
        <v>0</v>
      </c>
      <c r="AF551" s="60">
        <f>IF(N551&lt;$AG$8,0,1)</f>
        <v>1</v>
      </c>
      <c r="AG551" s="61" t="str">
        <f t="shared" si="25"/>
        <v>EN TERMINO</v>
      </c>
      <c r="AH551" s="61" t="str">
        <f t="shared" si="26"/>
        <v>EN TERMINO</v>
      </c>
      <c r="AI551" s="78" t="s">
        <v>165</v>
      </c>
      <c r="AJ551" s="80"/>
      <c r="AK551" s="58"/>
      <c r="AL551" s="58"/>
      <c r="AM551" s="58"/>
      <c r="AN551" s="58"/>
      <c r="AO551" s="85" t="s">
        <v>1482</v>
      </c>
      <c r="AP551" s="86" t="s">
        <v>3561</v>
      </c>
      <c r="AQ551" s="67" t="s">
        <v>207</v>
      </c>
      <c r="AR551" s="86" t="s">
        <v>208</v>
      </c>
      <c r="AS551" s="83" t="s">
        <v>640</v>
      </c>
      <c r="AT551" s="88"/>
      <c r="AU551" s="83" t="s">
        <v>1737</v>
      </c>
      <c r="AV551" s="83" t="s">
        <v>1738</v>
      </c>
      <c r="AW551" s="87" t="s">
        <v>92</v>
      </c>
    </row>
    <row r="552" spans="1:49" s="96" customFormat="1" ht="139.5" customHeight="1" x14ac:dyDescent="0.25">
      <c r="A552" s="69">
        <v>1031</v>
      </c>
      <c r="B552" s="69">
        <v>100</v>
      </c>
      <c r="C552" s="64"/>
      <c r="D552" s="64"/>
      <c r="E552" s="172" t="s">
        <v>3562</v>
      </c>
      <c r="F552" s="71" t="s">
        <v>3563</v>
      </c>
      <c r="G552" s="58"/>
      <c r="H552" s="85" t="s">
        <v>3564</v>
      </c>
      <c r="I552" s="84" t="s">
        <v>3565</v>
      </c>
      <c r="J552" s="260" t="s">
        <v>3566</v>
      </c>
      <c r="K552" s="260" t="s">
        <v>3567</v>
      </c>
      <c r="L552" s="83">
        <v>5</v>
      </c>
      <c r="M552" s="75">
        <v>42522</v>
      </c>
      <c r="N552" s="75">
        <v>42916</v>
      </c>
      <c r="O552" s="76" t="s">
        <v>1478</v>
      </c>
      <c r="P552" s="77" t="s">
        <v>1478</v>
      </c>
      <c r="Q552" s="83" t="s">
        <v>116</v>
      </c>
      <c r="R552" s="83" t="s">
        <v>116</v>
      </c>
      <c r="S552" s="83" t="s">
        <v>117</v>
      </c>
      <c r="T552" s="83" t="s">
        <v>116</v>
      </c>
      <c r="U552" s="78" t="s">
        <v>2946</v>
      </c>
      <c r="V552" s="87">
        <v>0</v>
      </c>
      <c r="W552" s="80">
        <f t="shared" si="27"/>
        <v>0</v>
      </c>
      <c r="X552" s="58"/>
      <c r="Y552" s="58"/>
      <c r="Z552" s="58"/>
      <c r="AA552" s="58"/>
      <c r="AB552" s="58"/>
      <c r="AC552" s="58"/>
      <c r="AD552" s="81" t="s">
        <v>2937</v>
      </c>
      <c r="AE552" s="60">
        <f>IF(W552=100%,2,0)</f>
        <v>0</v>
      </c>
      <c r="AF552" s="60">
        <f>IF(N552&lt;$AG$8,0,1)</f>
        <v>1</v>
      </c>
      <c r="AG552" s="61" t="str">
        <f t="shared" si="25"/>
        <v>EN TERMINO</v>
      </c>
      <c r="AH552" s="61" t="str">
        <f t="shared" si="26"/>
        <v>EN TERMINO</v>
      </c>
      <c r="AI552" s="78" t="s">
        <v>84</v>
      </c>
      <c r="AJ552" s="80"/>
      <c r="AK552" s="58"/>
      <c r="AL552" s="58"/>
      <c r="AM552" s="58"/>
      <c r="AN552" s="58"/>
      <c r="AO552" s="85" t="s">
        <v>72</v>
      </c>
      <c r="AP552" s="67"/>
      <c r="AQ552" s="67"/>
      <c r="AR552" s="67"/>
      <c r="AS552" s="83" t="s">
        <v>640</v>
      </c>
      <c r="AT552" s="88"/>
      <c r="AU552" s="83" t="s">
        <v>103</v>
      </c>
      <c r="AV552" s="83" t="s">
        <v>3568</v>
      </c>
      <c r="AW552" s="87"/>
    </row>
    <row r="553" spans="1:49" s="96" customFormat="1" ht="144" customHeight="1" x14ac:dyDescent="0.25">
      <c r="A553" s="69">
        <v>1032</v>
      </c>
      <c r="B553" s="69">
        <v>101</v>
      </c>
      <c r="C553" s="64"/>
      <c r="D553" s="64"/>
      <c r="E553" s="208" t="s">
        <v>3569</v>
      </c>
      <c r="F553" s="115" t="s">
        <v>3570</v>
      </c>
      <c r="G553" s="58"/>
      <c r="H553" s="115" t="s">
        <v>3571</v>
      </c>
      <c r="I553" s="115" t="s">
        <v>3572</v>
      </c>
      <c r="J553" s="115" t="s">
        <v>3573</v>
      </c>
      <c r="K553" s="115" t="s">
        <v>3574</v>
      </c>
      <c r="L553" s="87">
        <v>5</v>
      </c>
      <c r="M553" s="269">
        <v>42522</v>
      </c>
      <c r="N553" s="269">
        <v>42825</v>
      </c>
      <c r="O553" s="76" t="s">
        <v>97</v>
      </c>
      <c r="P553" s="77" t="s">
        <v>98</v>
      </c>
      <c r="Q553" s="77" t="s">
        <v>65</v>
      </c>
      <c r="R553" s="77" t="s">
        <v>65</v>
      </c>
      <c r="S553" s="83" t="s">
        <v>99</v>
      </c>
      <c r="T553" s="77" t="s">
        <v>65</v>
      </c>
      <c r="U553" s="78" t="s">
        <v>2946</v>
      </c>
      <c r="V553" s="87">
        <v>0</v>
      </c>
      <c r="W553" s="80">
        <f t="shared" si="27"/>
        <v>0</v>
      </c>
      <c r="X553" s="58"/>
      <c r="Y553" s="58"/>
      <c r="Z553" s="58"/>
      <c r="AA553" s="58"/>
      <c r="AB553" s="58"/>
      <c r="AC553" s="58"/>
      <c r="AD553" s="81" t="s">
        <v>2937</v>
      </c>
      <c r="AE553" s="60">
        <f>IF(W553=100%,2,0)</f>
        <v>0</v>
      </c>
      <c r="AF553" s="60">
        <f>IF(N553&lt;$AG$8,0,1)</f>
        <v>1</v>
      </c>
      <c r="AG553" s="61" t="str">
        <f t="shared" si="25"/>
        <v>EN TERMINO</v>
      </c>
      <c r="AH553" s="61" t="str">
        <f t="shared" si="26"/>
        <v>EN TERMINO</v>
      </c>
      <c r="AI553" s="78" t="s">
        <v>84</v>
      </c>
      <c r="AJ553" s="80"/>
      <c r="AK553" s="58"/>
      <c r="AL553" s="58"/>
      <c r="AM553" s="58"/>
      <c r="AN553" s="58"/>
      <c r="AO553" s="85" t="s">
        <v>72</v>
      </c>
      <c r="AP553" s="67"/>
      <c r="AQ553" s="67"/>
      <c r="AR553" s="67"/>
      <c r="AS553" s="83" t="s">
        <v>640</v>
      </c>
      <c r="AT553" s="88"/>
      <c r="AU553" s="83" t="s">
        <v>1737</v>
      </c>
      <c r="AV553" s="83" t="s">
        <v>1738</v>
      </c>
      <c r="AW553" s="87" t="s">
        <v>92</v>
      </c>
    </row>
    <row r="554" spans="1:49" s="96" customFormat="1" ht="205.5" customHeight="1" x14ac:dyDescent="0.25">
      <c r="A554" s="69">
        <v>1033</v>
      </c>
      <c r="B554" s="69">
        <v>102</v>
      </c>
      <c r="C554" s="64"/>
      <c r="D554" s="64"/>
      <c r="E554" s="208" t="s">
        <v>3575</v>
      </c>
      <c r="F554" s="115" t="s">
        <v>3563</v>
      </c>
      <c r="G554" s="208" t="s">
        <v>3576</v>
      </c>
      <c r="H554" s="208" t="s">
        <v>3577</v>
      </c>
      <c r="I554" s="208" t="s">
        <v>3578</v>
      </c>
      <c r="J554" s="115" t="s">
        <v>3579</v>
      </c>
      <c r="K554" s="115" t="s">
        <v>3580</v>
      </c>
      <c r="L554" s="87">
        <v>5</v>
      </c>
      <c r="M554" s="269">
        <v>42522</v>
      </c>
      <c r="N554" s="269">
        <v>42794</v>
      </c>
      <c r="O554" s="76" t="s">
        <v>478</v>
      </c>
      <c r="P554" s="77" t="s">
        <v>479</v>
      </c>
      <c r="Q554" s="77" t="s">
        <v>65</v>
      </c>
      <c r="R554" s="77" t="s">
        <v>65</v>
      </c>
      <c r="S554" s="83" t="s">
        <v>99</v>
      </c>
      <c r="T554" s="77" t="s">
        <v>65</v>
      </c>
      <c r="U554" s="78" t="s">
        <v>3030</v>
      </c>
      <c r="V554" s="87">
        <v>3</v>
      </c>
      <c r="W554" s="80">
        <f t="shared" si="27"/>
        <v>0.6</v>
      </c>
      <c r="X554" s="58"/>
      <c r="Y554" s="58"/>
      <c r="Z554" s="58"/>
      <c r="AA554" s="58"/>
      <c r="AB554" s="83" t="s">
        <v>3581</v>
      </c>
      <c r="AC554" s="87" t="s">
        <v>1374</v>
      </c>
      <c r="AD554" s="81" t="s">
        <v>2937</v>
      </c>
      <c r="AE554" s="60">
        <f>IF(W554=100%,2,0)</f>
        <v>0</v>
      </c>
      <c r="AF554" s="60">
        <f>IF(N554&lt;$AG$8,0,1)</f>
        <v>1</v>
      </c>
      <c r="AG554" s="61" t="str">
        <f t="shared" si="25"/>
        <v>EN TERMINO</v>
      </c>
      <c r="AH554" s="61" t="str">
        <f t="shared" si="26"/>
        <v>EN TERMINO</v>
      </c>
      <c r="AI554" s="78" t="s">
        <v>165</v>
      </c>
      <c r="AJ554" s="80"/>
      <c r="AK554" s="58"/>
      <c r="AL554" s="58"/>
      <c r="AM554" s="58"/>
      <c r="AN554" s="58"/>
      <c r="AO554" s="85" t="s">
        <v>1482</v>
      </c>
      <c r="AP554" s="86" t="s">
        <v>3582</v>
      </c>
      <c r="AQ554" s="67" t="s">
        <v>207</v>
      </c>
      <c r="AR554" s="86" t="s">
        <v>208</v>
      </c>
      <c r="AS554" s="83" t="s">
        <v>640</v>
      </c>
      <c r="AT554" s="88"/>
      <c r="AU554" s="83" t="s">
        <v>1377</v>
      </c>
      <c r="AV554" s="83" t="s">
        <v>2249</v>
      </c>
      <c r="AW554" s="87" t="s">
        <v>74</v>
      </c>
    </row>
    <row r="555" spans="1:49" s="96" customFormat="1" ht="129.6" customHeight="1" x14ac:dyDescent="0.25">
      <c r="A555" s="42">
        <v>1034</v>
      </c>
      <c r="B555" s="69">
        <v>103</v>
      </c>
      <c r="C555" s="64"/>
      <c r="D555" s="64"/>
      <c r="E555" s="172" t="s">
        <v>3583</v>
      </c>
      <c r="F555" s="115" t="s">
        <v>3584</v>
      </c>
      <c r="G555" s="58"/>
      <c r="H555" s="226" t="s">
        <v>3585</v>
      </c>
      <c r="I555" s="58"/>
      <c r="J555" s="85" t="s">
        <v>3586</v>
      </c>
      <c r="K555" s="85" t="s">
        <v>3587</v>
      </c>
      <c r="L555" s="83">
        <v>2</v>
      </c>
      <c r="M555" s="75">
        <v>42522</v>
      </c>
      <c r="N555" s="75">
        <v>42916</v>
      </c>
      <c r="O555" s="76" t="s">
        <v>387</v>
      </c>
      <c r="P555" s="83" t="s">
        <v>387</v>
      </c>
      <c r="Q555" s="83" t="s">
        <v>116</v>
      </c>
      <c r="R555" s="83" t="s">
        <v>116</v>
      </c>
      <c r="S555" s="83" t="s">
        <v>117</v>
      </c>
      <c r="T555" s="83" t="s">
        <v>116</v>
      </c>
      <c r="U555" s="78" t="s">
        <v>2946</v>
      </c>
      <c r="V555" s="87">
        <v>0</v>
      </c>
      <c r="W555" s="80">
        <f t="shared" si="27"/>
        <v>0</v>
      </c>
      <c r="X555" s="58"/>
      <c r="Y555" s="58"/>
      <c r="Z555" s="58"/>
      <c r="AA555" s="58"/>
      <c r="AB555" s="58"/>
      <c r="AC555" s="58"/>
      <c r="AD555" s="81" t="s">
        <v>2937</v>
      </c>
      <c r="AE555" s="60">
        <f>IF(W555=100%,2,0)</f>
        <v>0</v>
      </c>
      <c r="AF555" s="60">
        <f>IF(N555&lt;$AG$8,0,1)</f>
        <v>1</v>
      </c>
      <c r="AG555" s="61" t="str">
        <f t="shared" si="25"/>
        <v>EN TERMINO</v>
      </c>
      <c r="AH555" s="61" t="str">
        <f t="shared" si="26"/>
        <v>EN TERMINO</v>
      </c>
      <c r="AI555" s="78" t="s">
        <v>84</v>
      </c>
      <c r="AJ555" s="80"/>
      <c r="AK555" s="58"/>
      <c r="AL555" s="58"/>
      <c r="AM555" s="58"/>
      <c r="AN555" s="58"/>
      <c r="AO555" s="85" t="s">
        <v>72</v>
      </c>
      <c r="AP555" s="67" t="s">
        <v>102</v>
      </c>
      <c r="AQ555" s="67"/>
      <c r="AR555" s="67"/>
      <c r="AS555" s="83" t="s">
        <v>640</v>
      </c>
      <c r="AT555" s="88"/>
      <c r="AU555" s="83" t="s">
        <v>103</v>
      </c>
      <c r="AV555" s="83" t="s">
        <v>2739</v>
      </c>
      <c r="AW555" s="87"/>
    </row>
    <row r="556" spans="1:49" s="96" customFormat="1" ht="409.5" customHeight="1" x14ac:dyDescent="0.25">
      <c r="A556" s="69">
        <v>1035</v>
      </c>
      <c r="B556" s="69">
        <v>104</v>
      </c>
      <c r="C556" s="64"/>
      <c r="D556" s="64"/>
      <c r="E556" s="172" t="s">
        <v>3588</v>
      </c>
      <c r="F556" s="115" t="s">
        <v>3589</v>
      </c>
      <c r="G556" s="58"/>
      <c r="H556" s="72" t="s">
        <v>3286</v>
      </c>
      <c r="I556" s="84" t="s">
        <v>3028</v>
      </c>
      <c r="J556" s="260" t="s">
        <v>3590</v>
      </c>
      <c r="K556" s="260" t="s">
        <v>3591</v>
      </c>
      <c r="L556" s="83">
        <v>7</v>
      </c>
      <c r="M556" s="283">
        <v>42551</v>
      </c>
      <c r="N556" s="283">
        <v>42825</v>
      </c>
      <c r="O556" s="76" t="s">
        <v>292</v>
      </c>
      <c r="P556" s="83" t="s">
        <v>293</v>
      </c>
      <c r="Q556" s="83" t="s">
        <v>152</v>
      </c>
      <c r="R556" s="83" t="s">
        <v>152</v>
      </c>
      <c r="S556" s="83" t="s">
        <v>280</v>
      </c>
      <c r="T556" s="83" t="s">
        <v>152</v>
      </c>
      <c r="U556" s="78" t="s">
        <v>3592</v>
      </c>
      <c r="V556" s="272">
        <v>7</v>
      </c>
      <c r="W556" s="80">
        <f t="shared" si="27"/>
        <v>1</v>
      </c>
      <c r="X556" s="58"/>
      <c r="Y556" s="58"/>
      <c r="Z556" s="58"/>
      <c r="AA556" s="58"/>
      <c r="AB556" s="58"/>
      <c r="AC556" s="58"/>
      <c r="AD556" s="81" t="s">
        <v>2937</v>
      </c>
      <c r="AE556" s="60">
        <f>IF(W556=100%,2,0)</f>
        <v>2</v>
      </c>
      <c r="AF556" s="60">
        <f>IF(N556&lt;$AG$8,0,1)</f>
        <v>1</v>
      </c>
      <c r="AG556" s="61" t="str">
        <f t="shared" si="25"/>
        <v>CUMPLIDA</v>
      </c>
      <c r="AH556" s="61" t="str">
        <f t="shared" si="26"/>
        <v>CUMPLIDA</v>
      </c>
      <c r="AI556" s="78" t="s">
        <v>123</v>
      </c>
      <c r="AJ556" s="80"/>
      <c r="AK556" s="58"/>
      <c r="AL556" s="58"/>
      <c r="AM556" s="58"/>
      <c r="AN556" s="58"/>
      <c r="AO556" s="85" t="s">
        <v>1482</v>
      </c>
      <c r="AP556" s="86" t="s">
        <v>3593</v>
      </c>
      <c r="AQ556" s="67" t="s">
        <v>102</v>
      </c>
      <c r="AR556" s="86" t="s">
        <v>620</v>
      </c>
      <c r="AS556" s="83" t="s">
        <v>640</v>
      </c>
      <c r="AT556" s="88"/>
      <c r="AU556" s="83" t="s">
        <v>1483</v>
      </c>
      <c r="AV556" s="83" t="s">
        <v>1483</v>
      </c>
      <c r="AW556" s="87" t="s">
        <v>74</v>
      </c>
    </row>
    <row r="557" spans="1:49" s="96" customFormat="1" ht="264" customHeight="1" x14ac:dyDescent="0.25">
      <c r="A557" s="69">
        <v>1036</v>
      </c>
      <c r="B557" s="69">
        <v>105</v>
      </c>
      <c r="C557" s="64"/>
      <c r="D557" s="64"/>
      <c r="E557" s="172" t="s">
        <v>3594</v>
      </c>
      <c r="F557" s="115" t="s">
        <v>3595</v>
      </c>
      <c r="G557" s="85" t="s">
        <v>3596</v>
      </c>
      <c r="H557" s="73" t="s">
        <v>3597</v>
      </c>
      <c r="I557" s="73" t="s">
        <v>3598</v>
      </c>
      <c r="J557" s="73" t="s">
        <v>3599</v>
      </c>
      <c r="K557" s="73" t="s">
        <v>3600</v>
      </c>
      <c r="L557" s="87">
        <v>7</v>
      </c>
      <c r="M557" s="269">
        <v>42278</v>
      </c>
      <c r="N557" s="269">
        <v>42735</v>
      </c>
      <c r="O557" s="76" t="s">
        <v>3601</v>
      </c>
      <c r="P557" s="83" t="s">
        <v>3601</v>
      </c>
      <c r="Q557" s="78" t="s">
        <v>3602</v>
      </c>
      <c r="R557" s="78" t="s">
        <v>3602</v>
      </c>
      <c r="S557" s="83" t="s">
        <v>3603</v>
      </c>
      <c r="T557" s="78" t="s">
        <v>3602</v>
      </c>
      <c r="U557" s="87" t="s">
        <v>67</v>
      </c>
      <c r="V557" s="87">
        <v>7</v>
      </c>
      <c r="W557" s="80">
        <f t="shared" si="27"/>
        <v>1</v>
      </c>
      <c r="X557" s="58"/>
      <c r="Y557" s="58"/>
      <c r="Z557" s="58"/>
      <c r="AA557" s="58"/>
      <c r="AB557" s="58"/>
      <c r="AC557" s="58"/>
      <c r="AD557" s="81" t="s">
        <v>2937</v>
      </c>
      <c r="AE557" s="60">
        <f>IF(W557=100%,2,0)</f>
        <v>2</v>
      </c>
      <c r="AF557" s="60">
        <f>IF(N557&lt;$AG$8,0,1)</f>
        <v>0</v>
      </c>
      <c r="AG557" s="61" t="str">
        <f t="shared" si="25"/>
        <v>CUMPLIDA</v>
      </c>
      <c r="AH557" s="61" t="str">
        <f t="shared" si="26"/>
        <v>CUMPLIDA</v>
      </c>
      <c r="AI557" s="78" t="s">
        <v>67</v>
      </c>
      <c r="AJ557" s="80"/>
      <c r="AK557" s="58"/>
      <c r="AL557" s="58"/>
      <c r="AM557" s="58"/>
      <c r="AN557" s="58"/>
      <c r="AO557" s="85" t="s">
        <v>72</v>
      </c>
      <c r="AP557" s="67"/>
      <c r="AQ557" s="67"/>
      <c r="AR557" s="67"/>
      <c r="AS557" s="83" t="s">
        <v>640</v>
      </c>
      <c r="AT557" s="88"/>
      <c r="AU557" s="83" t="s">
        <v>103</v>
      </c>
      <c r="AV557" s="83" t="s">
        <v>3604</v>
      </c>
      <c r="AW557" s="87"/>
    </row>
    <row r="558" spans="1:49" customFormat="1" ht="234.75" customHeight="1" x14ac:dyDescent="0.25">
      <c r="A558" s="69">
        <v>1037</v>
      </c>
      <c r="B558" s="69">
        <v>1</v>
      </c>
      <c r="C558" s="64"/>
      <c r="D558" s="64"/>
      <c r="E558" s="172" t="s">
        <v>3605</v>
      </c>
      <c r="F558" s="115" t="s">
        <v>3606</v>
      </c>
      <c r="G558" s="85" t="s">
        <v>3607</v>
      </c>
      <c r="H558" s="285" t="s">
        <v>3608</v>
      </c>
      <c r="I558" s="58"/>
      <c r="J558" s="84" t="s">
        <v>3609</v>
      </c>
      <c r="K558" s="267" t="s">
        <v>3610</v>
      </c>
      <c r="L558" s="156">
        <v>9</v>
      </c>
      <c r="M558" s="75">
        <v>42644</v>
      </c>
      <c r="N558" s="75">
        <v>43008</v>
      </c>
      <c r="O558" s="76" t="s">
        <v>378</v>
      </c>
      <c r="P558" s="77" t="s">
        <v>378</v>
      </c>
      <c r="Q558" s="83" t="s">
        <v>266</v>
      </c>
      <c r="R558" s="83" t="s">
        <v>266</v>
      </c>
      <c r="S558" s="83" t="s">
        <v>379</v>
      </c>
      <c r="T558" s="83" t="s">
        <v>266</v>
      </c>
      <c r="U558" s="83" t="s">
        <v>67</v>
      </c>
      <c r="V558" s="87">
        <v>0</v>
      </c>
      <c r="W558" s="80">
        <f t="shared" si="27"/>
        <v>0</v>
      </c>
      <c r="X558" s="58"/>
      <c r="Y558" s="58"/>
      <c r="Z558" s="58"/>
      <c r="AA558" s="58"/>
      <c r="AB558" s="58"/>
      <c r="AC558" s="58"/>
      <c r="AD558" s="81" t="s">
        <v>3611</v>
      </c>
      <c r="AE558" s="60">
        <f>IF(W558=100%,2,0)</f>
        <v>0</v>
      </c>
      <c r="AF558" s="60">
        <f>IF(N558&lt;$AG$8,0,1)</f>
        <v>1</v>
      </c>
      <c r="AG558" s="61" t="str">
        <f t="shared" si="25"/>
        <v>EN TERMINO</v>
      </c>
      <c r="AH558" s="61" t="str">
        <f t="shared" si="26"/>
        <v>EN TERMINO</v>
      </c>
      <c r="AI558" s="78" t="s">
        <v>67</v>
      </c>
      <c r="AJ558" s="58"/>
      <c r="AK558" s="58"/>
      <c r="AL558" s="58"/>
      <c r="AM558" s="58"/>
      <c r="AN558" s="58"/>
      <c r="AO558" s="85" t="s">
        <v>72</v>
      </c>
      <c r="AP558" s="67"/>
      <c r="AQ558" s="67"/>
      <c r="AR558" s="67"/>
      <c r="AS558" s="83" t="s">
        <v>640</v>
      </c>
      <c r="AT558" s="286" t="s">
        <v>3612</v>
      </c>
      <c r="AU558" s="83" t="s">
        <v>1737</v>
      </c>
      <c r="AV558" s="83" t="s">
        <v>2731</v>
      </c>
      <c r="AW558" s="87"/>
    </row>
    <row r="559" spans="1:49" customFormat="1" ht="158.44999999999999" customHeight="1" x14ac:dyDescent="0.25">
      <c r="A559" s="69">
        <v>1038</v>
      </c>
      <c r="B559" s="69">
        <v>2</v>
      </c>
      <c r="C559" s="64"/>
      <c r="D559" s="64"/>
      <c r="E559" s="172" t="s">
        <v>3613</v>
      </c>
      <c r="F559" s="115" t="s">
        <v>3614</v>
      </c>
      <c r="G559" s="85" t="s">
        <v>3615</v>
      </c>
      <c r="H559" s="287" t="s">
        <v>3616</v>
      </c>
      <c r="I559" s="58"/>
      <c r="J559" s="72" t="s">
        <v>3617</v>
      </c>
      <c r="K559" s="72" t="s">
        <v>3618</v>
      </c>
      <c r="L559" s="156">
        <v>2</v>
      </c>
      <c r="M559" s="75">
        <v>42644</v>
      </c>
      <c r="N559" s="75">
        <v>42825</v>
      </c>
      <c r="O559" s="129" t="s">
        <v>3619</v>
      </c>
      <c r="P559" s="129" t="s">
        <v>3619</v>
      </c>
      <c r="Q559" s="78" t="s">
        <v>563</v>
      </c>
      <c r="R559" s="78" t="s">
        <v>563</v>
      </c>
      <c r="S559" s="83" t="s">
        <v>564</v>
      </c>
      <c r="T559" s="78" t="s">
        <v>563</v>
      </c>
      <c r="U559" s="78" t="s">
        <v>2946</v>
      </c>
      <c r="V559" s="87">
        <v>0</v>
      </c>
      <c r="W559" s="80">
        <f t="shared" si="27"/>
        <v>0</v>
      </c>
      <c r="X559" s="83" t="s">
        <v>3620</v>
      </c>
      <c r="Y559" s="58"/>
      <c r="Z559" s="83" t="s">
        <v>3621</v>
      </c>
      <c r="AA559" s="58"/>
      <c r="AB559" s="58"/>
      <c r="AC559" s="58"/>
      <c r="AD559" s="81" t="s">
        <v>3611</v>
      </c>
      <c r="AE559" s="60">
        <f>IF(W559=100%,2,0)</f>
        <v>0</v>
      </c>
      <c r="AF559" s="60">
        <f>IF(N559&lt;$AG$8,0,1)</f>
        <v>1</v>
      </c>
      <c r="AG559" s="61" t="str">
        <f t="shared" si="25"/>
        <v>EN TERMINO</v>
      </c>
      <c r="AH559" s="61" t="str">
        <f t="shared" si="26"/>
        <v>EN TERMINO</v>
      </c>
      <c r="AI559" s="78" t="s">
        <v>84</v>
      </c>
      <c r="AJ559" s="58"/>
      <c r="AK559" s="58"/>
      <c r="AL559" s="58"/>
      <c r="AM559" s="58"/>
      <c r="AN559" s="58"/>
      <c r="AO559" s="85" t="s">
        <v>72</v>
      </c>
      <c r="AP559" s="67"/>
      <c r="AQ559" s="67"/>
      <c r="AR559" s="67"/>
      <c r="AS559" s="83" t="s">
        <v>640</v>
      </c>
      <c r="AT559" s="286" t="s">
        <v>3612</v>
      </c>
      <c r="AU559" s="83" t="s">
        <v>2886</v>
      </c>
      <c r="AV559" s="83" t="s">
        <v>3622</v>
      </c>
      <c r="AW559" s="87"/>
    </row>
    <row r="560" spans="1:49" customFormat="1" ht="144" customHeight="1" x14ac:dyDescent="0.25">
      <c r="A560" s="69">
        <v>1039</v>
      </c>
      <c r="B560" s="69">
        <v>3</v>
      </c>
      <c r="C560" s="64"/>
      <c r="D560" s="64"/>
      <c r="E560" s="172" t="s">
        <v>3623</v>
      </c>
      <c r="F560" s="115" t="s">
        <v>3624</v>
      </c>
      <c r="G560" s="85" t="s">
        <v>3625</v>
      </c>
      <c r="H560" s="72" t="s">
        <v>3626</v>
      </c>
      <c r="I560" s="58"/>
      <c r="J560" s="72" t="s">
        <v>3626</v>
      </c>
      <c r="K560" s="72" t="s">
        <v>3627</v>
      </c>
      <c r="L560" s="156">
        <v>7</v>
      </c>
      <c r="M560" s="75">
        <v>42644</v>
      </c>
      <c r="N560" s="75">
        <v>43008</v>
      </c>
      <c r="O560" s="76" t="s">
        <v>378</v>
      </c>
      <c r="P560" s="77" t="s">
        <v>378</v>
      </c>
      <c r="Q560" s="83" t="s">
        <v>266</v>
      </c>
      <c r="R560" s="83" t="s">
        <v>266</v>
      </c>
      <c r="S560" s="83" t="s">
        <v>379</v>
      </c>
      <c r="T560" s="83" t="s">
        <v>266</v>
      </c>
      <c r="U560" s="83" t="s">
        <v>67</v>
      </c>
      <c r="V560" s="87">
        <v>2</v>
      </c>
      <c r="W560" s="80">
        <f t="shared" si="27"/>
        <v>0.2857142857142857</v>
      </c>
      <c r="X560" s="58"/>
      <c r="Y560" s="58"/>
      <c r="Z560" s="58"/>
      <c r="AA560" s="58"/>
      <c r="AB560" s="58"/>
      <c r="AC560" s="58"/>
      <c r="AD560" s="81" t="s">
        <v>3611</v>
      </c>
      <c r="AE560" s="60">
        <f>IF(W560=100%,2,0)</f>
        <v>0</v>
      </c>
      <c r="AF560" s="60">
        <f>IF(N560&lt;$AG$8,0,1)</f>
        <v>1</v>
      </c>
      <c r="AG560" s="61" t="str">
        <f t="shared" si="25"/>
        <v>EN TERMINO</v>
      </c>
      <c r="AH560" s="61" t="str">
        <f t="shared" si="26"/>
        <v>EN TERMINO</v>
      </c>
      <c r="AI560" s="78" t="s">
        <v>67</v>
      </c>
      <c r="AJ560" s="58"/>
      <c r="AK560" s="58"/>
      <c r="AL560" s="58"/>
      <c r="AM560" s="58"/>
      <c r="AN560" s="58"/>
      <c r="AO560" s="85" t="s">
        <v>72</v>
      </c>
      <c r="AP560" s="67"/>
      <c r="AQ560" s="67"/>
      <c r="AR560" s="67"/>
      <c r="AS560" s="83" t="s">
        <v>640</v>
      </c>
      <c r="AT560" s="286" t="s">
        <v>3612</v>
      </c>
      <c r="AU560" s="83" t="s">
        <v>2886</v>
      </c>
      <c r="AV560" s="83" t="s">
        <v>3628</v>
      </c>
      <c r="AW560" s="87"/>
    </row>
    <row r="561" spans="1:49" ht="135" customHeight="1" x14ac:dyDescent="0.25">
      <c r="A561" s="69">
        <v>1040</v>
      </c>
      <c r="B561" s="69">
        <v>4</v>
      </c>
      <c r="C561" s="64"/>
      <c r="D561" s="64"/>
      <c r="E561" s="172" t="s">
        <v>3629</v>
      </c>
      <c r="F561" s="115" t="s">
        <v>3630</v>
      </c>
      <c r="G561" s="85" t="s">
        <v>3631</v>
      </c>
      <c r="H561" s="287" t="s">
        <v>3632</v>
      </c>
      <c r="I561" s="287"/>
      <c r="J561" s="287" t="s">
        <v>3633</v>
      </c>
      <c r="K561" s="287" t="s">
        <v>3634</v>
      </c>
      <c r="L561" s="156">
        <v>3</v>
      </c>
      <c r="M561" s="75">
        <v>42644</v>
      </c>
      <c r="N561" s="75">
        <v>42825</v>
      </c>
      <c r="O561" s="87" t="s">
        <v>3635</v>
      </c>
      <c r="P561" s="129" t="s">
        <v>3635</v>
      </c>
      <c r="Q561" s="78" t="s">
        <v>116</v>
      </c>
      <c r="R561" s="78" t="s">
        <v>116</v>
      </c>
      <c r="S561" s="83" t="s">
        <v>117</v>
      </c>
      <c r="T561" s="78" t="s">
        <v>116</v>
      </c>
      <c r="U561" s="83" t="s">
        <v>67</v>
      </c>
      <c r="V561" s="87">
        <v>0</v>
      </c>
      <c r="W561" s="80">
        <f t="shared" si="27"/>
        <v>0</v>
      </c>
      <c r="X561" s="58"/>
      <c r="Y561" s="58"/>
      <c r="Z561" s="87"/>
      <c r="AA561" s="58"/>
      <c r="AB561" s="87"/>
      <c r="AC561" s="58"/>
      <c r="AD561" s="81" t="s">
        <v>3611</v>
      </c>
      <c r="AE561" s="60">
        <f>IF(W561=100%,2,0)</f>
        <v>0</v>
      </c>
      <c r="AF561" s="60">
        <f>IF(N561&lt;$AG$8,0,1)</f>
        <v>1</v>
      </c>
      <c r="AG561" s="61" t="str">
        <f t="shared" si="25"/>
        <v>EN TERMINO</v>
      </c>
      <c r="AH561" s="61" t="str">
        <f t="shared" si="26"/>
        <v>EN TERMINO</v>
      </c>
      <c r="AI561" s="78" t="s">
        <v>67</v>
      </c>
      <c r="AJ561" s="58"/>
      <c r="AK561" s="58"/>
      <c r="AL561" s="58"/>
      <c r="AM561" s="58"/>
      <c r="AN561" s="84"/>
      <c r="AO561" s="85" t="s">
        <v>72</v>
      </c>
      <c r="AP561" s="67"/>
      <c r="AQ561" s="67"/>
      <c r="AR561" s="67"/>
      <c r="AS561" s="83" t="s">
        <v>640</v>
      </c>
      <c r="AT561" s="286" t="s">
        <v>3612</v>
      </c>
      <c r="AU561" s="83" t="s">
        <v>2886</v>
      </c>
      <c r="AV561" s="83" t="s">
        <v>2887</v>
      </c>
      <c r="AW561" s="87"/>
    </row>
    <row r="562" spans="1:49" ht="150.75" customHeight="1" x14ac:dyDescent="0.25">
      <c r="A562" s="42">
        <v>1041</v>
      </c>
      <c r="B562" s="69">
        <v>5</v>
      </c>
      <c r="C562" s="64"/>
      <c r="D562" s="64"/>
      <c r="E562" s="288" t="s">
        <v>3636</v>
      </c>
      <c r="F562" s="115" t="s">
        <v>3637</v>
      </c>
      <c r="G562" s="85" t="s">
        <v>3638</v>
      </c>
      <c r="H562" s="287" t="s">
        <v>3639</v>
      </c>
      <c r="I562" s="85" t="s">
        <v>3640</v>
      </c>
      <c r="J562" s="72" t="s">
        <v>3641</v>
      </c>
      <c r="K562" s="72" t="s">
        <v>3641</v>
      </c>
      <c r="L562" s="156">
        <v>4</v>
      </c>
      <c r="M562" s="75">
        <v>42644</v>
      </c>
      <c r="N562" s="75">
        <v>42735</v>
      </c>
      <c r="O562" s="76" t="s">
        <v>2165</v>
      </c>
      <c r="P562" s="129" t="s">
        <v>2166</v>
      </c>
      <c r="Q562" s="78" t="s">
        <v>152</v>
      </c>
      <c r="R562" s="78" t="s">
        <v>3642</v>
      </c>
      <c r="S562" s="83" t="s">
        <v>280</v>
      </c>
      <c r="T562" s="83" t="s">
        <v>152</v>
      </c>
      <c r="U562" s="83" t="s">
        <v>67</v>
      </c>
      <c r="V562" s="87">
        <v>4</v>
      </c>
      <c r="W562" s="80">
        <f t="shared" si="27"/>
        <v>1</v>
      </c>
      <c r="X562" s="58"/>
      <c r="Y562" s="58"/>
      <c r="Z562" s="58"/>
      <c r="AA562" s="58"/>
      <c r="AB562" s="58"/>
      <c r="AC562" s="58"/>
      <c r="AD562" s="81" t="s">
        <v>3611</v>
      </c>
      <c r="AE562" s="60">
        <f>IF(W562=100%,2,0)</f>
        <v>2</v>
      </c>
      <c r="AF562" s="60">
        <f>IF(N562&lt;$AG$8,0,1)</f>
        <v>0</v>
      </c>
      <c r="AG562" s="61" t="str">
        <f t="shared" si="25"/>
        <v>CUMPLIDA</v>
      </c>
      <c r="AH562" s="61" t="str">
        <f t="shared" si="26"/>
        <v>CUMPLIDA</v>
      </c>
      <c r="AI562" s="78" t="s">
        <v>67</v>
      </c>
      <c r="AJ562" s="58"/>
      <c r="AK562" s="58"/>
      <c r="AL562" s="58"/>
      <c r="AM562" s="58"/>
      <c r="AN562" s="84"/>
      <c r="AO562" s="85" t="s">
        <v>72</v>
      </c>
      <c r="AP562" s="67"/>
      <c r="AQ562" s="67"/>
      <c r="AR562" s="67"/>
      <c r="AS562" s="83" t="s">
        <v>640</v>
      </c>
      <c r="AT562" s="286" t="s">
        <v>3612</v>
      </c>
      <c r="AU562" s="83" t="s">
        <v>2886</v>
      </c>
      <c r="AV562" s="83" t="s">
        <v>2887</v>
      </c>
      <c r="AW562" s="87" t="s">
        <v>74</v>
      </c>
    </row>
    <row r="563" spans="1:49" ht="172.9" customHeight="1" x14ac:dyDescent="0.25">
      <c r="A563" s="69">
        <v>1042</v>
      </c>
      <c r="B563" s="69">
        <v>6</v>
      </c>
      <c r="C563" s="64"/>
      <c r="D563" s="64"/>
      <c r="E563" s="172" t="s">
        <v>3643</v>
      </c>
      <c r="F563" s="115" t="s">
        <v>3644</v>
      </c>
      <c r="G563" s="85" t="s">
        <v>3645</v>
      </c>
      <c r="H563" s="289" t="s">
        <v>3646</v>
      </c>
      <c r="I563" s="58"/>
      <c r="J563" s="251" t="s">
        <v>3647</v>
      </c>
      <c r="K563" s="251" t="s">
        <v>3648</v>
      </c>
      <c r="L563" s="156">
        <v>5</v>
      </c>
      <c r="M563" s="75">
        <v>42644</v>
      </c>
      <c r="N563" s="75">
        <v>42916</v>
      </c>
      <c r="O563" s="129" t="s">
        <v>3649</v>
      </c>
      <c r="P563" s="129" t="s">
        <v>3649</v>
      </c>
      <c r="Q563" s="78" t="s">
        <v>266</v>
      </c>
      <c r="R563" s="78" t="s">
        <v>3650</v>
      </c>
      <c r="S563" s="83" t="s">
        <v>3651</v>
      </c>
      <c r="T563" s="78" t="s">
        <v>3650</v>
      </c>
      <c r="U563" s="83" t="s">
        <v>67</v>
      </c>
      <c r="V563" s="87">
        <v>0</v>
      </c>
      <c r="W563" s="80">
        <f t="shared" si="27"/>
        <v>0</v>
      </c>
      <c r="X563" s="58"/>
      <c r="Y563" s="58"/>
      <c r="Z563" s="58"/>
      <c r="AA563" s="58"/>
      <c r="AB563" s="58"/>
      <c r="AC563" s="58"/>
      <c r="AD563" s="81" t="s">
        <v>3611</v>
      </c>
      <c r="AE563" s="60">
        <f>IF(W563=100%,2,0)</f>
        <v>0</v>
      </c>
      <c r="AF563" s="60">
        <f>IF(N563&lt;$AG$8,0,1)</f>
        <v>1</v>
      </c>
      <c r="AG563" s="61" t="str">
        <f t="shared" si="25"/>
        <v>EN TERMINO</v>
      </c>
      <c r="AH563" s="61" t="str">
        <f t="shared" si="26"/>
        <v>EN TERMINO</v>
      </c>
      <c r="AI563" s="78" t="s">
        <v>67</v>
      </c>
      <c r="AJ563" s="58"/>
      <c r="AK563" s="58"/>
      <c r="AL563" s="58"/>
      <c r="AM563" s="58"/>
      <c r="AN563" s="84"/>
      <c r="AO563" s="85" t="s">
        <v>72</v>
      </c>
      <c r="AP563" s="67"/>
      <c r="AQ563" s="67"/>
      <c r="AR563" s="67"/>
      <c r="AS563" s="83" t="s">
        <v>640</v>
      </c>
      <c r="AT563" s="286" t="s">
        <v>3612</v>
      </c>
      <c r="AU563" s="83" t="s">
        <v>2886</v>
      </c>
      <c r="AV563" s="83" t="s">
        <v>2887</v>
      </c>
      <c r="AW563" s="87"/>
    </row>
    <row r="564" spans="1:49" ht="158.44999999999999" customHeight="1" x14ac:dyDescent="0.25">
      <c r="A564" s="69">
        <v>1043</v>
      </c>
      <c r="B564" s="69">
        <v>7</v>
      </c>
      <c r="C564" s="64"/>
      <c r="D564" s="64"/>
      <c r="E564" s="172" t="s">
        <v>3652</v>
      </c>
      <c r="F564" s="115" t="s">
        <v>3653</v>
      </c>
      <c r="G564" s="85" t="s">
        <v>3654</v>
      </c>
      <c r="H564" s="72" t="s">
        <v>3655</v>
      </c>
      <c r="I564" s="58"/>
      <c r="J564" s="72" t="s">
        <v>3655</v>
      </c>
      <c r="K564" s="72" t="s">
        <v>3656</v>
      </c>
      <c r="L564" s="156">
        <v>4</v>
      </c>
      <c r="M564" s="75">
        <v>42644</v>
      </c>
      <c r="N564" s="75">
        <v>43008</v>
      </c>
      <c r="O564" s="129" t="s">
        <v>3649</v>
      </c>
      <c r="P564" s="129" t="s">
        <v>3649</v>
      </c>
      <c r="Q564" s="83" t="s">
        <v>266</v>
      </c>
      <c r="R564" s="78" t="s">
        <v>3650</v>
      </c>
      <c r="S564" s="83" t="s">
        <v>379</v>
      </c>
      <c r="T564" s="83" t="s">
        <v>266</v>
      </c>
      <c r="U564" s="83" t="s">
        <v>67</v>
      </c>
      <c r="V564" s="87">
        <v>0</v>
      </c>
      <c r="W564" s="80">
        <f t="shared" si="27"/>
        <v>0</v>
      </c>
      <c r="X564" s="58"/>
      <c r="Y564" s="58"/>
      <c r="Z564" s="58"/>
      <c r="AA564" s="58"/>
      <c r="AB564" s="58"/>
      <c r="AC564" s="58"/>
      <c r="AD564" s="81" t="s">
        <v>3611</v>
      </c>
      <c r="AE564" s="60">
        <f>IF(W564=100%,2,0)</f>
        <v>0</v>
      </c>
      <c r="AF564" s="60">
        <f>IF(N564&lt;$AG$8,0,1)</f>
        <v>1</v>
      </c>
      <c r="AG564" s="61" t="str">
        <f t="shared" si="25"/>
        <v>EN TERMINO</v>
      </c>
      <c r="AH564" s="61" t="str">
        <f t="shared" si="26"/>
        <v>EN TERMINO</v>
      </c>
      <c r="AI564" s="78" t="s">
        <v>67</v>
      </c>
      <c r="AJ564" s="58"/>
      <c r="AK564" s="58"/>
      <c r="AL564" s="58"/>
      <c r="AM564" s="58"/>
      <c r="AN564" s="84"/>
      <c r="AO564" s="85" t="s">
        <v>72</v>
      </c>
      <c r="AP564" s="67"/>
      <c r="AQ564" s="67"/>
      <c r="AR564" s="67"/>
      <c r="AS564" s="83" t="s">
        <v>640</v>
      </c>
      <c r="AT564" s="286" t="s">
        <v>3612</v>
      </c>
      <c r="AU564" s="83" t="s">
        <v>2886</v>
      </c>
      <c r="AV564" s="83" t="s">
        <v>3622</v>
      </c>
      <c r="AW564" s="87"/>
    </row>
    <row r="565" spans="1:49" ht="230.25" customHeight="1" x14ac:dyDescent="0.25">
      <c r="A565" s="69">
        <v>1044</v>
      </c>
      <c r="B565" s="69">
        <v>8</v>
      </c>
      <c r="C565" s="64"/>
      <c r="D565" s="64"/>
      <c r="E565" s="115" t="s">
        <v>3657</v>
      </c>
      <c r="F565" s="115" t="s">
        <v>3658</v>
      </c>
      <c r="G565" s="85" t="s">
        <v>3659</v>
      </c>
      <c r="H565" s="287" t="s">
        <v>3660</v>
      </c>
      <c r="I565" s="129" t="s">
        <v>3661</v>
      </c>
      <c r="J565" s="72" t="s">
        <v>3662</v>
      </c>
      <c r="K565" s="72" t="s">
        <v>3663</v>
      </c>
      <c r="L565" s="156">
        <v>3</v>
      </c>
      <c r="M565" s="75">
        <v>42644</v>
      </c>
      <c r="N565" s="75">
        <v>42825</v>
      </c>
      <c r="O565" s="83" t="s">
        <v>65</v>
      </c>
      <c r="P565" s="83" t="s">
        <v>65</v>
      </c>
      <c r="Q565" s="83" t="s">
        <v>65</v>
      </c>
      <c r="R565" s="83" t="s">
        <v>65</v>
      </c>
      <c r="S565" s="83" t="s">
        <v>99</v>
      </c>
      <c r="T565" s="83" t="s">
        <v>65</v>
      </c>
      <c r="U565" s="83" t="s">
        <v>2946</v>
      </c>
      <c r="V565" s="87">
        <v>0</v>
      </c>
      <c r="W565" s="80">
        <f t="shared" si="27"/>
        <v>0</v>
      </c>
      <c r="X565" s="58"/>
      <c r="Y565" s="58"/>
      <c r="Z565" s="58"/>
      <c r="AA565" s="58"/>
      <c r="AB565" s="58"/>
      <c r="AC565" s="58"/>
      <c r="AD565" s="81" t="s">
        <v>3611</v>
      </c>
      <c r="AE565" s="60">
        <f>IF(W565=100%,2,0)</f>
        <v>0</v>
      </c>
      <c r="AF565" s="60">
        <f>IF(N565&lt;$AG$8,0,1)</f>
        <v>1</v>
      </c>
      <c r="AG565" s="61" t="str">
        <f t="shared" si="25"/>
        <v>EN TERMINO</v>
      </c>
      <c r="AH565" s="61" t="str">
        <f t="shared" si="26"/>
        <v>EN TERMINO</v>
      </c>
      <c r="AI565" s="78" t="s">
        <v>84</v>
      </c>
      <c r="AJ565" s="58"/>
      <c r="AK565" s="58"/>
      <c r="AL565" s="58"/>
      <c r="AM565" s="58"/>
      <c r="AN565" s="84"/>
      <c r="AO565" s="85" t="s">
        <v>72</v>
      </c>
      <c r="AP565" s="67"/>
      <c r="AQ565" s="67"/>
      <c r="AR565" s="67"/>
      <c r="AS565" s="83" t="s">
        <v>640</v>
      </c>
      <c r="AT565" s="286" t="s">
        <v>3612</v>
      </c>
      <c r="AU565" s="83" t="s">
        <v>2886</v>
      </c>
      <c r="AV565" s="83" t="s">
        <v>3622</v>
      </c>
      <c r="AW565" s="87"/>
    </row>
    <row r="566" spans="1:49" ht="115.15" customHeight="1" x14ac:dyDescent="0.25">
      <c r="A566" s="69">
        <v>1045</v>
      </c>
      <c r="B566" s="69">
        <v>9</v>
      </c>
      <c r="C566" s="64"/>
      <c r="D566" s="64"/>
      <c r="E566" s="115" t="s">
        <v>3664</v>
      </c>
      <c r="F566" s="115" t="s">
        <v>3665</v>
      </c>
      <c r="G566" s="85" t="s">
        <v>3666</v>
      </c>
      <c r="H566" s="206" t="s">
        <v>1475</v>
      </c>
      <c r="I566" s="100" t="s">
        <v>3667</v>
      </c>
      <c r="J566" s="207" t="s">
        <v>3668</v>
      </c>
      <c r="K566" s="207" t="s">
        <v>3668</v>
      </c>
      <c r="L566" s="156">
        <v>6</v>
      </c>
      <c r="M566" s="75">
        <v>42644</v>
      </c>
      <c r="N566" s="75">
        <v>42916</v>
      </c>
      <c r="O566" s="83" t="s">
        <v>65</v>
      </c>
      <c r="P566" s="83" t="s">
        <v>65</v>
      </c>
      <c r="Q566" s="83" t="s">
        <v>65</v>
      </c>
      <c r="R566" s="83" t="s">
        <v>65</v>
      </c>
      <c r="S566" s="83" t="s">
        <v>99</v>
      </c>
      <c r="T566" s="83" t="s">
        <v>65</v>
      </c>
      <c r="U566" s="83" t="s">
        <v>2946</v>
      </c>
      <c r="V566" s="87">
        <v>0</v>
      </c>
      <c r="W566" s="80">
        <f t="shared" si="27"/>
        <v>0</v>
      </c>
      <c r="X566" s="58"/>
      <c r="Y566" s="58"/>
      <c r="Z566" s="58"/>
      <c r="AA566" s="58"/>
      <c r="AB566" s="58"/>
      <c r="AC566" s="58"/>
      <c r="AD566" s="81" t="s">
        <v>3611</v>
      </c>
      <c r="AE566" s="60">
        <f>IF(W566=100%,2,0)</f>
        <v>0</v>
      </c>
      <c r="AF566" s="60">
        <f>IF(N566&lt;$AG$8,0,1)</f>
        <v>1</v>
      </c>
      <c r="AG566" s="61" t="str">
        <f t="shared" si="25"/>
        <v>EN TERMINO</v>
      </c>
      <c r="AH566" s="61" t="str">
        <f t="shared" si="26"/>
        <v>EN TERMINO</v>
      </c>
      <c r="AI566" s="78" t="s">
        <v>84</v>
      </c>
      <c r="AJ566" s="58"/>
      <c r="AK566" s="58"/>
      <c r="AL566" s="58"/>
      <c r="AM566" s="58"/>
      <c r="AN566" s="84"/>
      <c r="AO566" s="85" t="s">
        <v>72</v>
      </c>
      <c r="AP566" s="67"/>
      <c r="AQ566" s="67"/>
      <c r="AR566" s="67"/>
      <c r="AS566" s="83" t="s">
        <v>640</v>
      </c>
      <c r="AT566" s="286" t="s">
        <v>3612</v>
      </c>
      <c r="AU566" s="83" t="s">
        <v>1483</v>
      </c>
      <c r="AV566" s="83" t="s">
        <v>1483</v>
      </c>
      <c r="AW566" s="87"/>
    </row>
    <row r="567" spans="1:49" ht="165" customHeight="1" x14ac:dyDescent="0.25">
      <c r="A567" s="69">
        <v>1046</v>
      </c>
      <c r="B567" s="69">
        <v>10</v>
      </c>
      <c r="C567" s="64"/>
      <c r="D567" s="64"/>
      <c r="E567" s="172" t="s">
        <v>3669</v>
      </c>
      <c r="F567" s="115" t="s">
        <v>3670</v>
      </c>
      <c r="G567" s="85" t="s">
        <v>3671</v>
      </c>
      <c r="H567" s="290" t="s">
        <v>3672</v>
      </c>
      <c r="I567" s="290" t="s">
        <v>3673</v>
      </c>
      <c r="J567" s="72" t="s">
        <v>3674</v>
      </c>
      <c r="K567" s="291" t="s">
        <v>3675</v>
      </c>
      <c r="L567" s="156">
        <v>3</v>
      </c>
      <c r="M567" s="75">
        <v>42644</v>
      </c>
      <c r="N567" s="75">
        <v>42916</v>
      </c>
      <c r="O567" s="76" t="s">
        <v>904</v>
      </c>
      <c r="P567" s="129" t="s">
        <v>905</v>
      </c>
      <c r="Q567" s="280" t="s">
        <v>152</v>
      </c>
      <c r="R567" s="280" t="s">
        <v>152</v>
      </c>
      <c r="S567" s="83" t="s">
        <v>280</v>
      </c>
      <c r="T567" s="83" t="s">
        <v>152</v>
      </c>
      <c r="U567" s="83" t="s">
        <v>67</v>
      </c>
      <c r="V567" s="87">
        <v>0</v>
      </c>
      <c r="W567" s="80">
        <f t="shared" si="27"/>
        <v>0</v>
      </c>
      <c r="X567" s="58"/>
      <c r="Y567" s="58"/>
      <c r="Z567" s="58"/>
      <c r="AA567" s="58"/>
      <c r="AB567" s="58"/>
      <c r="AC567" s="58"/>
      <c r="AD567" s="81" t="s">
        <v>3611</v>
      </c>
      <c r="AE567" s="60">
        <f>IF(W567=100%,2,0)</f>
        <v>0</v>
      </c>
      <c r="AF567" s="60">
        <f>IF(N567&lt;$AG$8,0,1)</f>
        <v>1</v>
      </c>
      <c r="AG567" s="61" t="str">
        <f t="shared" si="25"/>
        <v>EN TERMINO</v>
      </c>
      <c r="AH567" s="61" t="str">
        <f t="shared" si="26"/>
        <v>EN TERMINO</v>
      </c>
      <c r="AI567" s="78" t="s">
        <v>67</v>
      </c>
      <c r="AJ567" s="58"/>
      <c r="AK567" s="58"/>
      <c r="AL567" s="58"/>
      <c r="AM567" s="58"/>
      <c r="AN567" s="84"/>
      <c r="AO567" s="85" t="s">
        <v>72</v>
      </c>
      <c r="AP567" s="67"/>
      <c r="AQ567" s="67"/>
      <c r="AR567" s="67"/>
      <c r="AS567" s="83" t="s">
        <v>640</v>
      </c>
      <c r="AT567" s="286" t="s">
        <v>3612</v>
      </c>
      <c r="AU567" s="83" t="s">
        <v>142</v>
      </c>
      <c r="AV567" s="83" t="s">
        <v>143</v>
      </c>
      <c r="AW567" s="87" t="s">
        <v>74</v>
      </c>
    </row>
    <row r="568" spans="1:49" ht="240" customHeight="1" x14ac:dyDescent="0.25">
      <c r="A568" s="69">
        <v>1047</v>
      </c>
      <c r="B568" s="69">
        <v>11</v>
      </c>
      <c r="C568" s="64"/>
      <c r="D568" s="64"/>
      <c r="E568" s="172" t="s">
        <v>3676</v>
      </c>
      <c r="F568" s="115" t="s">
        <v>3677</v>
      </c>
      <c r="G568" s="85" t="s">
        <v>3678</v>
      </c>
      <c r="H568" s="290" t="s">
        <v>3679</v>
      </c>
      <c r="I568" s="290" t="s">
        <v>3680</v>
      </c>
      <c r="J568" s="72" t="s">
        <v>3681</v>
      </c>
      <c r="K568" s="292" t="s">
        <v>3682</v>
      </c>
      <c r="L568" s="156">
        <v>5</v>
      </c>
      <c r="M568" s="75">
        <v>42644</v>
      </c>
      <c r="N568" s="75">
        <v>42916</v>
      </c>
      <c r="O568" s="76" t="s">
        <v>904</v>
      </c>
      <c r="P568" s="129" t="s">
        <v>905</v>
      </c>
      <c r="Q568" s="280" t="s">
        <v>152</v>
      </c>
      <c r="R568" s="280" t="s">
        <v>152</v>
      </c>
      <c r="S568" s="83" t="s">
        <v>280</v>
      </c>
      <c r="T568" s="83" t="s">
        <v>152</v>
      </c>
      <c r="U568" s="83" t="s">
        <v>67</v>
      </c>
      <c r="V568" s="87">
        <v>0</v>
      </c>
      <c r="W568" s="80">
        <f t="shared" si="27"/>
        <v>0</v>
      </c>
      <c r="X568" s="58"/>
      <c r="Y568" s="58"/>
      <c r="Z568" s="58"/>
      <c r="AA568" s="58"/>
      <c r="AB568" s="58"/>
      <c r="AC568" s="58"/>
      <c r="AD568" s="81" t="s">
        <v>3611</v>
      </c>
      <c r="AE568" s="60">
        <f>IF(W568=100%,2,0)</f>
        <v>0</v>
      </c>
      <c r="AF568" s="60">
        <f>IF(N568&lt;$AG$8,0,1)</f>
        <v>1</v>
      </c>
      <c r="AG568" s="61" t="str">
        <f t="shared" si="25"/>
        <v>EN TERMINO</v>
      </c>
      <c r="AH568" s="61" t="str">
        <f t="shared" si="26"/>
        <v>EN TERMINO</v>
      </c>
      <c r="AI568" s="78" t="s">
        <v>67</v>
      </c>
      <c r="AJ568" s="58"/>
      <c r="AK568" s="58"/>
      <c r="AL568" s="58"/>
      <c r="AM568" s="58"/>
      <c r="AN568" s="84"/>
      <c r="AO568" s="85" t="s">
        <v>72</v>
      </c>
      <c r="AP568" s="67"/>
      <c r="AQ568" s="67"/>
      <c r="AR568" s="67"/>
      <c r="AS568" s="83" t="s">
        <v>640</v>
      </c>
      <c r="AT568" s="286" t="s">
        <v>3612</v>
      </c>
      <c r="AU568" s="83" t="s">
        <v>142</v>
      </c>
      <c r="AV568" s="83" t="s">
        <v>143</v>
      </c>
      <c r="AW568" s="87" t="s">
        <v>74</v>
      </c>
    </row>
    <row r="569" spans="1:49" ht="213.75" customHeight="1" x14ac:dyDescent="0.25">
      <c r="A569" s="69">
        <v>1048</v>
      </c>
      <c r="B569" s="69">
        <v>12</v>
      </c>
      <c r="C569" s="64"/>
      <c r="D569" s="64"/>
      <c r="E569" s="172" t="s">
        <v>3683</v>
      </c>
      <c r="F569" s="115" t="s">
        <v>3684</v>
      </c>
      <c r="G569" s="85" t="s">
        <v>3685</v>
      </c>
      <c r="H569" s="290" t="s">
        <v>3686</v>
      </c>
      <c r="I569" s="290" t="s">
        <v>3687</v>
      </c>
      <c r="J569" s="72" t="s">
        <v>3688</v>
      </c>
      <c r="K569" s="72" t="s">
        <v>3689</v>
      </c>
      <c r="L569" s="156">
        <v>5</v>
      </c>
      <c r="M569" s="75">
        <v>42644</v>
      </c>
      <c r="N569" s="75">
        <v>42916</v>
      </c>
      <c r="O569" s="76" t="s">
        <v>904</v>
      </c>
      <c r="P569" s="129" t="s">
        <v>905</v>
      </c>
      <c r="Q569" s="280" t="s">
        <v>152</v>
      </c>
      <c r="R569" s="280" t="s">
        <v>152</v>
      </c>
      <c r="S569" s="83" t="s">
        <v>280</v>
      </c>
      <c r="T569" s="83" t="s">
        <v>152</v>
      </c>
      <c r="U569" s="83" t="s">
        <v>67</v>
      </c>
      <c r="V569" s="87">
        <v>0</v>
      </c>
      <c r="W569" s="80">
        <f t="shared" si="27"/>
        <v>0</v>
      </c>
      <c r="X569" s="58"/>
      <c r="Y569" s="58"/>
      <c r="Z569" s="58"/>
      <c r="AA569" s="58"/>
      <c r="AB569" s="58"/>
      <c r="AC569" s="58"/>
      <c r="AD569" s="81" t="s">
        <v>3611</v>
      </c>
      <c r="AE569" s="60">
        <f>IF(W569=100%,2,0)</f>
        <v>0</v>
      </c>
      <c r="AF569" s="60">
        <f>IF(N569&lt;$AG$8,0,1)</f>
        <v>1</v>
      </c>
      <c r="AG569" s="61" t="str">
        <f t="shared" si="25"/>
        <v>EN TERMINO</v>
      </c>
      <c r="AH569" s="61" t="str">
        <f t="shared" si="26"/>
        <v>EN TERMINO</v>
      </c>
      <c r="AI569" s="78" t="s">
        <v>67</v>
      </c>
      <c r="AJ569" s="58"/>
      <c r="AK569" s="58"/>
      <c r="AL569" s="58"/>
      <c r="AM569" s="58"/>
      <c r="AN569" s="84"/>
      <c r="AO569" s="85" t="s">
        <v>72</v>
      </c>
      <c r="AP569" s="67"/>
      <c r="AQ569" s="67"/>
      <c r="AR569" s="67"/>
      <c r="AS569" s="83" t="s">
        <v>640</v>
      </c>
      <c r="AT569" s="286" t="s">
        <v>3612</v>
      </c>
      <c r="AU569" s="83" t="s">
        <v>995</v>
      </c>
      <c r="AV569" s="83" t="s">
        <v>995</v>
      </c>
      <c r="AW569" s="87" t="s">
        <v>74</v>
      </c>
    </row>
    <row r="570" spans="1:49" ht="162.75" customHeight="1" x14ac:dyDescent="0.25">
      <c r="A570" s="69">
        <v>1049</v>
      </c>
      <c r="B570" s="69">
        <v>13</v>
      </c>
      <c r="C570" s="64"/>
      <c r="D570" s="64"/>
      <c r="E570" s="172" t="s">
        <v>3690</v>
      </c>
      <c r="F570" s="115" t="s">
        <v>3691</v>
      </c>
      <c r="G570" s="85" t="s">
        <v>3692</v>
      </c>
      <c r="H570" s="290" t="s">
        <v>3693</v>
      </c>
      <c r="I570" s="290" t="s">
        <v>3694</v>
      </c>
      <c r="J570" s="72" t="s">
        <v>3695</v>
      </c>
      <c r="K570" s="72" t="s">
        <v>3695</v>
      </c>
      <c r="L570" s="156">
        <v>6</v>
      </c>
      <c r="M570" s="75">
        <v>42644</v>
      </c>
      <c r="N570" s="75">
        <v>42916</v>
      </c>
      <c r="O570" s="76" t="s">
        <v>904</v>
      </c>
      <c r="P570" s="129" t="s">
        <v>905</v>
      </c>
      <c r="Q570" s="280" t="s">
        <v>152</v>
      </c>
      <c r="R570" s="280" t="s">
        <v>152</v>
      </c>
      <c r="S570" s="83" t="s">
        <v>280</v>
      </c>
      <c r="T570" s="83" t="s">
        <v>152</v>
      </c>
      <c r="U570" s="83" t="s">
        <v>67</v>
      </c>
      <c r="V570" s="87">
        <v>0</v>
      </c>
      <c r="W570" s="80">
        <f t="shared" si="27"/>
        <v>0</v>
      </c>
      <c r="X570" s="58"/>
      <c r="Y570" s="58"/>
      <c r="Z570" s="58"/>
      <c r="AA570" s="58"/>
      <c r="AB570" s="58"/>
      <c r="AC570" s="58"/>
      <c r="AD570" s="81" t="s">
        <v>3611</v>
      </c>
      <c r="AE570" s="60">
        <f>IF(W570=100%,2,0)</f>
        <v>0</v>
      </c>
      <c r="AF570" s="60">
        <f>IF(N570&lt;$AG$8,0,1)</f>
        <v>1</v>
      </c>
      <c r="AG570" s="61" t="str">
        <f t="shared" si="25"/>
        <v>EN TERMINO</v>
      </c>
      <c r="AH570" s="61" t="str">
        <f t="shared" si="26"/>
        <v>EN TERMINO</v>
      </c>
      <c r="AI570" s="78" t="s">
        <v>67</v>
      </c>
      <c r="AJ570" s="58"/>
      <c r="AK570" s="58"/>
      <c r="AL570" s="58"/>
      <c r="AM570" s="58"/>
      <c r="AN570" s="84"/>
      <c r="AO570" s="85" t="s">
        <v>72</v>
      </c>
      <c r="AP570" s="67"/>
      <c r="AQ570" s="67"/>
      <c r="AR570" s="67"/>
      <c r="AS570" s="83" t="s">
        <v>640</v>
      </c>
      <c r="AT570" s="286" t="s">
        <v>3612</v>
      </c>
      <c r="AU570" s="83" t="s">
        <v>103</v>
      </c>
      <c r="AV570" s="83" t="s">
        <v>528</v>
      </c>
      <c r="AW570" s="87" t="s">
        <v>74</v>
      </c>
    </row>
    <row r="571" spans="1:49" ht="115.15" customHeight="1" x14ac:dyDescent="0.25">
      <c r="A571" s="69">
        <v>1050</v>
      </c>
      <c r="B571" s="69">
        <v>14</v>
      </c>
      <c r="C571" s="64"/>
      <c r="D571" s="64"/>
      <c r="E571" s="172" t="s">
        <v>3696</v>
      </c>
      <c r="F571" s="115" t="s">
        <v>3697</v>
      </c>
      <c r="G571" s="85" t="s">
        <v>3698</v>
      </c>
      <c r="H571" s="290" t="s">
        <v>3699</v>
      </c>
      <c r="I571" s="290" t="s">
        <v>3700</v>
      </c>
      <c r="J571" s="72" t="s">
        <v>3701</v>
      </c>
      <c r="K571" s="72" t="s">
        <v>3702</v>
      </c>
      <c r="L571" s="156">
        <v>4</v>
      </c>
      <c r="M571" s="75">
        <v>42644</v>
      </c>
      <c r="N571" s="75">
        <v>43008</v>
      </c>
      <c r="O571" s="76" t="s">
        <v>904</v>
      </c>
      <c r="P571" s="129" t="s">
        <v>905</v>
      </c>
      <c r="Q571" s="280" t="s">
        <v>152</v>
      </c>
      <c r="R571" s="91" t="s">
        <v>1574</v>
      </c>
      <c r="S571" s="91" t="s">
        <v>636</v>
      </c>
      <c r="T571" s="91" t="s">
        <v>83</v>
      </c>
      <c r="U571" s="83" t="s">
        <v>67</v>
      </c>
      <c r="V571" s="87">
        <v>1</v>
      </c>
      <c r="W571" s="80">
        <f t="shared" si="27"/>
        <v>0.25</v>
      </c>
      <c r="X571" s="58"/>
      <c r="Y571" s="58"/>
      <c r="Z571" s="58"/>
      <c r="AA571" s="58"/>
      <c r="AB571" s="58"/>
      <c r="AC571" s="58"/>
      <c r="AD571" s="81" t="s">
        <v>3611</v>
      </c>
      <c r="AE571" s="60">
        <f>IF(W571=100%,2,0)</f>
        <v>0</v>
      </c>
      <c r="AF571" s="60">
        <f>IF(N571&lt;$AG$8,0,1)</f>
        <v>1</v>
      </c>
      <c r="AG571" s="61" t="str">
        <f t="shared" si="25"/>
        <v>EN TERMINO</v>
      </c>
      <c r="AH571" s="61" t="str">
        <f t="shared" si="26"/>
        <v>EN TERMINO</v>
      </c>
      <c r="AI571" s="78" t="s">
        <v>67</v>
      </c>
      <c r="AJ571" s="58"/>
      <c r="AK571" s="58"/>
      <c r="AL571" s="58"/>
      <c r="AM571" s="58"/>
      <c r="AN571" s="84"/>
      <c r="AO571" s="85" t="s">
        <v>72</v>
      </c>
      <c r="AP571" s="67"/>
      <c r="AQ571" s="67"/>
      <c r="AR571" s="67"/>
      <c r="AS571" s="83" t="s">
        <v>640</v>
      </c>
      <c r="AT571" s="286" t="s">
        <v>3612</v>
      </c>
      <c r="AU571" s="83" t="s">
        <v>177</v>
      </c>
      <c r="AV571" s="83" t="s">
        <v>324</v>
      </c>
      <c r="AW571" s="87" t="s">
        <v>74</v>
      </c>
    </row>
    <row r="572" spans="1:49" ht="222" customHeight="1" x14ac:dyDescent="0.25">
      <c r="A572" s="69">
        <v>1051</v>
      </c>
      <c r="B572" s="69">
        <v>15</v>
      </c>
      <c r="C572" s="64"/>
      <c r="D572" s="64"/>
      <c r="E572" s="172" t="s">
        <v>3703</v>
      </c>
      <c r="F572" s="115" t="s">
        <v>3704</v>
      </c>
      <c r="G572" s="85" t="s">
        <v>3705</v>
      </c>
      <c r="H572" s="290" t="s">
        <v>3706</v>
      </c>
      <c r="I572" s="290" t="s">
        <v>3707</v>
      </c>
      <c r="J572" s="72" t="s">
        <v>3708</v>
      </c>
      <c r="K572" s="72" t="s">
        <v>3709</v>
      </c>
      <c r="L572" s="156">
        <v>4</v>
      </c>
      <c r="M572" s="75">
        <v>42644</v>
      </c>
      <c r="N572" s="75">
        <v>42916</v>
      </c>
      <c r="O572" s="76" t="s">
        <v>904</v>
      </c>
      <c r="P572" s="129" t="s">
        <v>905</v>
      </c>
      <c r="Q572" s="280" t="s">
        <v>152</v>
      </c>
      <c r="R572" s="280" t="s">
        <v>152</v>
      </c>
      <c r="S572" s="83" t="s">
        <v>280</v>
      </c>
      <c r="T572" s="83" t="s">
        <v>152</v>
      </c>
      <c r="U572" s="83" t="s">
        <v>67</v>
      </c>
      <c r="V572" s="87">
        <v>0</v>
      </c>
      <c r="W572" s="80">
        <f t="shared" si="27"/>
        <v>0</v>
      </c>
      <c r="X572" s="58"/>
      <c r="Y572" s="58"/>
      <c r="Z572" s="58"/>
      <c r="AA572" s="58"/>
      <c r="AB572" s="58"/>
      <c r="AC572" s="58"/>
      <c r="AD572" s="81" t="s">
        <v>3611</v>
      </c>
      <c r="AE572" s="60">
        <f>IF(W572=100%,2,0)</f>
        <v>0</v>
      </c>
      <c r="AF572" s="60">
        <f>IF(N572&lt;$AG$8,0,1)</f>
        <v>1</v>
      </c>
      <c r="AG572" s="61" t="str">
        <f t="shared" si="25"/>
        <v>EN TERMINO</v>
      </c>
      <c r="AH572" s="61" t="str">
        <f t="shared" si="26"/>
        <v>EN TERMINO</v>
      </c>
      <c r="AI572" s="78" t="s">
        <v>67</v>
      </c>
      <c r="AJ572" s="58"/>
      <c r="AK572" s="58"/>
      <c r="AL572" s="58"/>
      <c r="AM572" s="58"/>
      <c r="AN572" s="84"/>
      <c r="AO572" s="85" t="s">
        <v>72</v>
      </c>
      <c r="AP572" s="67"/>
      <c r="AQ572" s="67"/>
      <c r="AR572" s="67"/>
      <c r="AS572" s="83" t="s">
        <v>640</v>
      </c>
      <c r="AT572" s="286" t="s">
        <v>3612</v>
      </c>
      <c r="AU572" s="83" t="s">
        <v>142</v>
      </c>
      <c r="AV572" s="83" t="s">
        <v>3710</v>
      </c>
      <c r="AW572" s="87" t="s">
        <v>74</v>
      </c>
    </row>
    <row r="573" spans="1:49" ht="172.9" customHeight="1" x14ac:dyDescent="0.25">
      <c r="A573" s="69">
        <v>1052</v>
      </c>
      <c r="B573" s="69">
        <v>16</v>
      </c>
      <c r="C573" s="64"/>
      <c r="D573" s="64"/>
      <c r="E573" s="172" t="s">
        <v>3711</v>
      </c>
      <c r="F573" s="115" t="s">
        <v>3712</v>
      </c>
      <c r="G573" s="85" t="s">
        <v>3713</v>
      </c>
      <c r="H573" s="73" t="s">
        <v>3714</v>
      </c>
      <c r="I573" s="58"/>
      <c r="J573" s="72" t="s">
        <v>3715</v>
      </c>
      <c r="K573" s="72" t="s">
        <v>3715</v>
      </c>
      <c r="L573" s="156">
        <v>6</v>
      </c>
      <c r="M573" s="75">
        <v>42644</v>
      </c>
      <c r="N573" s="75">
        <v>42735</v>
      </c>
      <c r="O573" s="76" t="s">
        <v>677</v>
      </c>
      <c r="P573" s="129" t="s">
        <v>678</v>
      </c>
      <c r="Q573" s="83" t="s">
        <v>152</v>
      </c>
      <c r="R573" s="83" t="s">
        <v>152</v>
      </c>
      <c r="S573" s="83" t="s">
        <v>280</v>
      </c>
      <c r="T573" s="83" t="s">
        <v>152</v>
      </c>
      <c r="U573" s="83" t="s">
        <v>2946</v>
      </c>
      <c r="V573" s="87">
        <v>6</v>
      </c>
      <c r="W573" s="80">
        <f t="shared" si="27"/>
        <v>1</v>
      </c>
      <c r="X573" s="58"/>
      <c r="Y573" s="58"/>
      <c r="Z573" s="58"/>
      <c r="AA573" s="58"/>
      <c r="AB573" s="58"/>
      <c r="AC573" s="58"/>
      <c r="AD573" s="81" t="s">
        <v>3611</v>
      </c>
      <c r="AE573" s="60">
        <f>IF(W573=100%,2,0)</f>
        <v>2</v>
      </c>
      <c r="AF573" s="60">
        <f>IF(N573&lt;$AG$8,0,1)</f>
        <v>0</v>
      </c>
      <c r="AG573" s="61" t="str">
        <f t="shared" si="25"/>
        <v>CUMPLIDA</v>
      </c>
      <c r="AH573" s="61" t="str">
        <f t="shared" si="26"/>
        <v>CUMPLIDA</v>
      </c>
      <c r="AI573" s="129" t="s">
        <v>84</v>
      </c>
      <c r="AJ573" s="58"/>
      <c r="AK573" s="58"/>
      <c r="AL573" s="58"/>
      <c r="AM573" s="58"/>
      <c r="AN573" s="84"/>
      <c r="AO573" s="85" t="s">
        <v>72</v>
      </c>
      <c r="AP573" s="67"/>
      <c r="AQ573" s="67"/>
      <c r="AR573" s="67"/>
      <c r="AS573" s="83" t="s">
        <v>640</v>
      </c>
      <c r="AT573" s="286" t="s">
        <v>3612</v>
      </c>
      <c r="AU573" s="83" t="s">
        <v>995</v>
      </c>
      <c r="AV573" s="83" t="s">
        <v>995</v>
      </c>
      <c r="AW573" s="87" t="s">
        <v>74</v>
      </c>
    </row>
    <row r="574" spans="1:49" ht="288" customHeight="1" x14ac:dyDescent="0.25">
      <c r="A574" s="69">
        <v>1053</v>
      </c>
      <c r="B574" s="69">
        <v>17</v>
      </c>
      <c r="C574" s="64"/>
      <c r="D574" s="64"/>
      <c r="E574" s="172" t="s">
        <v>3716</v>
      </c>
      <c r="F574" s="115" t="s">
        <v>3717</v>
      </c>
      <c r="G574" s="85" t="s">
        <v>3718</v>
      </c>
      <c r="H574" s="293" t="s">
        <v>3719</v>
      </c>
      <c r="I574" s="58"/>
      <c r="J574" s="72" t="s">
        <v>3720</v>
      </c>
      <c r="K574" s="72" t="s">
        <v>3720</v>
      </c>
      <c r="L574" s="156">
        <v>3</v>
      </c>
      <c r="M574" s="75">
        <v>42644</v>
      </c>
      <c r="N574" s="75">
        <v>42735</v>
      </c>
      <c r="O574" s="76" t="s">
        <v>677</v>
      </c>
      <c r="P574" s="129" t="s">
        <v>678</v>
      </c>
      <c r="Q574" s="83" t="s">
        <v>152</v>
      </c>
      <c r="R574" s="83" t="s">
        <v>152</v>
      </c>
      <c r="S574" s="83" t="s">
        <v>280</v>
      </c>
      <c r="T574" s="83" t="s">
        <v>152</v>
      </c>
      <c r="U574" s="83" t="s">
        <v>2946</v>
      </c>
      <c r="V574" s="87">
        <v>3</v>
      </c>
      <c r="W574" s="80">
        <f t="shared" si="27"/>
        <v>1</v>
      </c>
      <c r="X574" s="58"/>
      <c r="Y574" s="58"/>
      <c r="Z574" s="58"/>
      <c r="AA574" s="58"/>
      <c r="AB574" s="58"/>
      <c r="AC574" s="58"/>
      <c r="AD574" s="81" t="s">
        <v>3611</v>
      </c>
      <c r="AE574" s="60">
        <f>IF(W574=100%,2,0)</f>
        <v>2</v>
      </c>
      <c r="AF574" s="60">
        <f>IF(N574&lt;$AG$8,0,1)</f>
        <v>0</v>
      </c>
      <c r="AG574" s="61" t="str">
        <f t="shared" si="25"/>
        <v>CUMPLIDA</v>
      </c>
      <c r="AH574" s="61" t="str">
        <f t="shared" si="26"/>
        <v>CUMPLIDA</v>
      </c>
      <c r="AI574" s="78" t="s">
        <v>84</v>
      </c>
      <c r="AJ574" s="58"/>
      <c r="AK574" s="58"/>
      <c r="AL574" s="58"/>
      <c r="AM574" s="58"/>
      <c r="AN574" s="84"/>
      <c r="AO574" s="85" t="s">
        <v>72</v>
      </c>
      <c r="AP574" s="67"/>
      <c r="AQ574" s="67"/>
      <c r="AR574" s="67"/>
      <c r="AS574" s="83" t="s">
        <v>640</v>
      </c>
      <c r="AT574" s="286" t="s">
        <v>3612</v>
      </c>
      <c r="AU574" s="83" t="s">
        <v>142</v>
      </c>
      <c r="AV574" s="83" t="s">
        <v>143</v>
      </c>
      <c r="AW574" s="87" t="s">
        <v>74</v>
      </c>
    </row>
    <row r="575" spans="1:49" ht="129.6" customHeight="1" x14ac:dyDescent="0.25">
      <c r="A575" s="69">
        <v>1054</v>
      </c>
      <c r="B575" s="69">
        <v>18</v>
      </c>
      <c r="C575" s="64"/>
      <c r="D575" s="64"/>
      <c r="E575" s="287" t="s">
        <v>3721</v>
      </c>
      <c r="F575" s="115" t="s">
        <v>3722</v>
      </c>
      <c r="G575" s="85" t="s">
        <v>3723</v>
      </c>
      <c r="H575" s="85" t="s">
        <v>3724</v>
      </c>
      <c r="I575" s="84" t="s">
        <v>3725</v>
      </c>
      <c r="J575" s="85" t="s">
        <v>3726</v>
      </c>
      <c r="K575" s="85" t="s">
        <v>3727</v>
      </c>
      <c r="L575" s="83">
        <v>4</v>
      </c>
      <c r="M575" s="75">
        <v>42644</v>
      </c>
      <c r="N575" s="75">
        <v>42825</v>
      </c>
      <c r="O575" s="76" t="s">
        <v>240</v>
      </c>
      <c r="P575" s="129" t="s">
        <v>241</v>
      </c>
      <c r="Q575" s="83" t="s">
        <v>65</v>
      </c>
      <c r="R575" s="83" t="s">
        <v>65</v>
      </c>
      <c r="S575" s="83" t="s">
        <v>99</v>
      </c>
      <c r="T575" s="83" t="s">
        <v>65</v>
      </c>
      <c r="U575" s="83" t="s">
        <v>3030</v>
      </c>
      <c r="V575" s="87">
        <v>3</v>
      </c>
      <c r="W575" s="80">
        <f t="shared" si="27"/>
        <v>0.75</v>
      </c>
      <c r="X575" s="58"/>
      <c r="Y575" s="58"/>
      <c r="Z575" s="58"/>
      <c r="AA575" s="58"/>
      <c r="AB575" s="58"/>
      <c r="AC575" s="58"/>
      <c r="AD575" s="81" t="s">
        <v>3611</v>
      </c>
      <c r="AE575" s="60">
        <f>IF(W575=100%,2,0)</f>
        <v>0</v>
      </c>
      <c r="AF575" s="60">
        <f>IF(N575&lt;$AG$8,0,1)</f>
        <v>1</v>
      </c>
      <c r="AG575" s="61" t="str">
        <f t="shared" si="25"/>
        <v>EN TERMINO</v>
      </c>
      <c r="AH575" s="61" t="str">
        <f t="shared" si="26"/>
        <v>EN TERMINO</v>
      </c>
      <c r="AI575" s="78" t="s">
        <v>165</v>
      </c>
      <c r="AJ575" s="58"/>
      <c r="AK575" s="58"/>
      <c r="AL575" s="58"/>
      <c r="AM575" s="58"/>
      <c r="AN575" s="84"/>
      <c r="AO575" s="85" t="s">
        <v>72</v>
      </c>
      <c r="AP575" s="67"/>
      <c r="AQ575" s="67"/>
      <c r="AR575" s="67"/>
      <c r="AS575" s="83" t="s">
        <v>640</v>
      </c>
      <c r="AT575" s="286" t="s">
        <v>3612</v>
      </c>
      <c r="AU575" s="83" t="s">
        <v>103</v>
      </c>
      <c r="AV575" s="83" t="s">
        <v>3728</v>
      </c>
      <c r="AW575" s="87" t="s">
        <v>74</v>
      </c>
    </row>
    <row r="576" spans="1:49" ht="115.15" customHeight="1" x14ac:dyDescent="0.25">
      <c r="A576" s="69">
        <v>1055</v>
      </c>
      <c r="B576" s="69">
        <v>19</v>
      </c>
      <c r="C576" s="64"/>
      <c r="D576" s="64"/>
      <c r="E576" s="172" t="s">
        <v>3729</v>
      </c>
      <c r="F576" s="115" t="s">
        <v>3730</v>
      </c>
      <c r="G576" s="85" t="s">
        <v>3731</v>
      </c>
      <c r="H576" s="293" t="s">
        <v>3732</v>
      </c>
      <c r="I576" s="84" t="s">
        <v>3733</v>
      </c>
      <c r="J576" s="72" t="s">
        <v>3734</v>
      </c>
      <c r="K576" s="72" t="s">
        <v>3735</v>
      </c>
      <c r="L576" s="156">
        <v>3</v>
      </c>
      <c r="M576" s="75">
        <v>42644</v>
      </c>
      <c r="N576" s="75">
        <v>42735</v>
      </c>
      <c r="O576" s="76" t="s">
        <v>240</v>
      </c>
      <c r="P576" s="129" t="s">
        <v>241</v>
      </c>
      <c r="Q576" s="83" t="s">
        <v>65</v>
      </c>
      <c r="R576" s="83" t="s">
        <v>65</v>
      </c>
      <c r="S576" s="83" t="s">
        <v>99</v>
      </c>
      <c r="T576" s="83" t="s">
        <v>65</v>
      </c>
      <c r="U576" s="83" t="s">
        <v>67</v>
      </c>
      <c r="V576" s="87">
        <v>3</v>
      </c>
      <c r="W576" s="80">
        <f t="shared" si="27"/>
        <v>1</v>
      </c>
      <c r="X576" s="58"/>
      <c r="Y576" s="58"/>
      <c r="Z576" s="58"/>
      <c r="AA576" s="58"/>
      <c r="AB576" s="58"/>
      <c r="AC576" s="58"/>
      <c r="AD576" s="81" t="s">
        <v>3611</v>
      </c>
      <c r="AE576" s="60">
        <f>IF(W576=100%,2,0)</f>
        <v>2</v>
      </c>
      <c r="AF576" s="60">
        <f>IF(N576&lt;$AG$8,0,1)</f>
        <v>0</v>
      </c>
      <c r="AG576" s="61" t="str">
        <f t="shared" si="25"/>
        <v>CUMPLIDA</v>
      </c>
      <c r="AH576" s="61" t="str">
        <f t="shared" si="26"/>
        <v>CUMPLIDA</v>
      </c>
      <c r="AI576" s="78" t="s">
        <v>67</v>
      </c>
      <c r="AJ576" s="58"/>
      <c r="AK576" s="58"/>
      <c r="AL576" s="58"/>
      <c r="AM576" s="58"/>
      <c r="AN576" s="84"/>
      <c r="AO576" s="85" t="s">
        <v>72</v>
      </c>
      <c r="AP576" s="67"/>
      <c r="AQ576" s="67"/>
      <c r="AR576" s="67"/>
      <c r="AS576" s="83" t="s">
        <v>640</v>
      </c>
      <c r="AT576" s="286" t="s">
        <v>3612</v>
      </c>
      <c r="AU576" s="83" t="s">
        <v>103</v>
      </c>
      <c r="AV576" s="83" t="s">
        <v>271</v>
      </c>
      <c r="AW576" s="87" t="s">
        <v>74</v>
      </c>
    </row>
    <row r="577" spans="1:49" ht="115.15" customHeight="1" x14ac:dyDescent="0.25">
      <c r="A577" s="69">
        <v>1056</v>
      </c>
      <c r="B577" s="69">
        <v>20</v>
      </c>
      <c r="C577" s="64"/>
      <c r="D577" s="64"/>
      <c r="E577" s="172" t="s">
        <v>3736</v>
      </c>
      <c r="F577" s="115" t="s">
        <v>3737</v>
      </c>
      <c r="G577" s="85" t="s">
        <v>3738</v>
      </c>
      <c r="H577" s="129" t="s">
        <v>3739</v>
      </c>
      <c r="I577" s="129" t="s">
        <v>3740</v>
      </c>
      <c r="J577" s="73" t="s">
        <v>3741</v>
      </c>
      <c r="K577" s="72" t="s">
        <v>3742</v>
      </c>
      <c r="L577" s="156">
        <v>2</v>
      </c>
      <c r="M577" s="75">
        <v>42644</v>
      </c>
      <c r="N577" s="75">
        <v>42735</v>
      </c>
      <c r="O577" s="76" t="s">
        <v>240</v>
      </c>
      <c r="P577" s="129" t="s">
        <v>241</v>
      </c>
      <c r="Q577" s="83" t="s">
        <v>65</v>
      </c>
      <c r="R577" s="83" t="s">
        <v>65</v>
      </c>
      <c r="S577" s="83" t="s">
        <v>99</v>
      </c>
      <c r="T577" s="83" t="s">
        <v>65</v>
      </c>
      <c r="U577" s="83" t="s">
        <v>67</v>
      </c>
      <c r="V577" s="87">
        <v>2</v>
      </c>
      <c r="W577" s="80">
        <f t="shared" si="27"/>
        <v>1</v>
      </c>
      <c r="X577" s="58"/>
      <c r="Y577" s="58"/>
      <c r="Z577" s="58"/>
      <c r="AA577" s="58"/>
      <c r="AB577" s="58"/>
      <c r="AC577" s="58"/>
      <c r="AD577" s="81" t="s">
        <v>3611</v>
      </c>
      <c r="AE577" s="60">
        <f>IF(W577=100%,2,0)</f>
        <v>2</v>
      </c>
      <c r="AF577" s="60">
        <f>IF(N577&lt;$AG$8,0,1)</f>
        <v>0</v>
      </c>
      <c r="AG577" s="61" t="str">
        <f t="shared" si="25"/>
        <v>CUMPLIDA</v>
      </c>
      <c r="AH577" s="61" t="str">
        <f t="shared" si="26"/>
        <v>CUMPLIDA</v>
      </c>
      <c r="AI577" s="78" t="s">
        <v>67</v>
      </c>
      <c r="AJ577" s="58"/>
      <c r="AK577" s="58"/>
      <c r="AL577" s="58"/>
      <c r="AM577" s="58"/>
      <c r="AN577" s="84"/>
      <c r="AO577" s="85" t="s">
        <v>72</v>
      </c>
      <c r="AP577" s="67"/>
      <c r="AQ577" s="67"/>
      <c r="AR577" s="67"/>
      <c r="AS577" s="83" t="s">
        <v>640</v>
      </c>
      <c r="AT577" s="286" t="s">
        <v>3612</v>
      </c>
      <c r="AU577" s="83" t="s">
        <v>142</v>
      </c>
      <c r="AV577" s="83" t="s">
        <v>3710</v>
      </c>
      <c r="AW577" s="87" t="s">
        <v>74</v>
      </c>
    </row>
    <row r="578" spans="1:49" ht="158.44999999999999" customHeight="1" x14ac:dyDescent="0.25">
      <c r="A578" s="69">
        <v>1057</v>
      </c>
      <c r="B578" s="69">
        <v>21</v>
      </c>
      <c r="C578" s="64"/>
      <c r="D578" s="64"/>
      <c r="E578" s="172" t="s">
        <v>3743</v>
      </c>
      <c r="F578" s="115" t="s">
        <v>3744</v>
      </c>
      <c r="G578" s="85" t="s">
        <v>3745</v>
      </c>
      <c r="H578" s="129" t="s">
        <v>3746</v>
      </c>
      <c r="I578" s="129" t="s">
        <v>3747</v>
      </c>
      <c r="J578" s="73" t="s">
        <v>3748</v>
      </c>
      <c r="K578" s="72" t="s">
        <v>3749</v>
      </c>
      <c r="L578" s="156">
        <v>5</v>
      </c>
      <c r="M578" s="75">
        <v>42644</v>
      </c>
      <c r="N578" s="75">
        <v>42735</v>
      </c>
      <c r="O578" s="76" t="s">
        <v>240</v>
      </c>
      <c r="P578" s="129" t="s">
        <v>241</v>
      </c>
      <c r="Q578" s="83" t="s">
        <v>65</v>
      </c>
      <c r="R578" s="83" t="s">
        <v>65</v>
      </c>
      <c r="S578" s="83" t="s">
        <v>99</v>
      </c>
      <c r="T578" s="83" t="s">
        <v>65</v>
      </c>
      <c r="U578" s="83" t="s">
        <v>67</v>
      </c>
      <c r="V578" s="87">
        <v>5</v>
      </c>
      <c r="W578" s="80">
        <f t="shared" si="27"/>
        <v>1</v>
      </c>
      <c r="X578" s="58"/>
      <c r="Y578" s="58"/>
      <c r="Z578" s="58"/>
      <c r="AA578" s="58"/>
      <c r="AB578" s="58"/>
      <c r="AC578" s="58"/>
      <c r="AD578" s="81" t="s">
        <v>3611</v>
      </c>
      <c r="AE578" s="60">
        <f>IF(W578=100%,2,0)</f>
        <v>2</v>
      </c>
      <c r="AF578" s="60">
        <f>IF(N578&lt;$AG$8,0,1)</f>
        <v>0</v>
      </c>
      <c r="AG578" s="61" t="str">
        <f t="shared" si="25"/>
        <v>CUMPLIDA</v>
      </c>
      <c r="AH578" s="61" t="str">
        <f t="shared" si="26"/>
        <v>CUMPLIDA</v>
      </c>
      <c r="AI578" s="78" t="s">
        <v>67</v>
      </c>
      <c r="AJ578" s="58"/>
      <c r="AK578" s="58"/>
      <c r="AL578" s="58"/>
      <c r="AM578" s="58"/>
      <c r="AN578" s="84"/>
      <c r="AO578" s="85" t="s">
        <v>72</v>
      </c>
      <c r="AP578" s="67"/>
      <c r="AQ578" s="67"/>
      <c r="AR578" s="67"/>
      <c r="AS578" s="83" t="s">
        <v>640</v>
      </c>
      <c r="AT578" s="286" t="s">
        <v>3612</v>
      </c>
      <c r="AU578" s="83" t="s">
        <v>995</v>
      </c>
      <c r="AV578" s="83" t="s">
        <v>995</v>
      </c>
      <c r="AW578" s="87" t="s">
        <v>74</v>
      </c>
    </row>
    <row r="579" spans="1:49" ht="199.5" customHeight="1" x14ac:dyDescent="0.25">
      <c r="A579" s="69">
        <v>1058</v>
      </c>
      <c r="B579" s="69">
        <v>22</v>
      </c>
      <c r="C579" s="64"/>
      <c r="D579" s="64"/>
      <c r="E579" s="172" t="s">
        <v>3750</v>
      </c>
      <c r="F579" s="115" t="s">
        <v>3751</v>
      </c>
      <c r="G579" s="85" t="s">
        <v>3752</v>
      </c>
      <c r="H579" s="129" t="s">
        <v>3753</v>
      </c>
      <c r="I579" s="129" t="s">
        <v>3754</v>
      </c>
      <c r="J579" s="73" t="s">
        <v>3755</v>
      </c>
      <c r="K579" s="72" t="s">
        <v>3756</v>
      </c>
      <c r="L579" s="156">
        <v>11</v>
      </c>
      <c r="M579" s="75">
        <v>42644</v>
      </c>
      <c r="N579" s="75">
        <v>42916</v>
      </c>
      <c r="O579" s="87" t="s">
        <v>3757</v>
      </c>
      <c r="P579" s="129" t="s">
        <v>3758</v>
      </c>
      <c r="Q579" s="280" t="s">
        <v>152</v>
      </c>
      <c r="R579" s="280" t="s">
        <v>152</v>
      </c>
      <c r="S579" s="280" t="s">
        <v>280</v>
      </c>
      <c r="T579" s="280" t="s">
        <v>152</v>
      </c>
      <c r="U579" s="83" t="s">
        <v>67</v>
      </c>
      <c r="V579" s="272">
        <v>8</v>
      </c>
      <c r="W579" s="80">
        <f t="shared" si="27"/>
        <v>0.72727272727272729</v>
      </c>
      <c r="X579" s="58"/>
      <c r="Y579" s="58"/>
      <c r="Z579" s="58"/>
      <c r="AA579" s="58"/>
      <c r="AB579" s="58"/>
      <c r="AC579" s="58"/>
      <c r="AD579" s="81" t="s">
        <v>3611</v>
      </c>
      <c r="AE579" s="60">
        <f>IF(W579=100%,2,0)</f>
        <v>0</v>
      </c>
      <c r="AF579" s="60">
        <f>IF(N579&lt;$AG$8,0,1)</f>
        <v>1</v>
      </c>
      <c r="AG579" s="61" t="str">
        <f t="shared" si="25"/>
        <v>EN TERMINO</v>
      </c>
      <c r="AH579" s="61" t="str">
        <f t="shared" si="26"/>
        <v>EN TERMINO</v>
      </c>
      <c r="AI579" s="78" t="s">
        <v>67</v>
      </c>
      <c r="AJ579" s="58"/>
      <c r="AK579" s="58"/>
      <c r="AL579" s="58"/>
      <c r="AM579" s="58"/>
      <c r="AN579" s="84"/>
      <c r="AO579" s="85" t="s">
        <v>72</v>
      </c>
      <c r="AP579" s="67"/>
      <c r="AQ579" s="67"/>
      <c r="AR579" s="67"/>
      <c r="AS579" s="83" t="s">
        <v>640</v>
      </c>
      <c r="AT579" s="286" t="s">
        <v>3612</v>
      </c>
      <c r="AU579" s="83" t="s">
        <v>142</v>
      </c>
      <c r="AV579" s="83" t="s">
        <v>143</v>
      </c>
      <c r="AW579" s="87" t="s">
        <v>74</v>
      </c>
    </row>
    <row r="580" spans="1:49" ht="142.5" customHeight="1" x14ac:dyDescent="0.25">
      <c r="A580" s="69">
        <v>1059</v>
      </c>
      <c r="B580" s="69">
        <v>23</v>
      </c>
      <c r="C580" s="64"/>
      <c r="D580" s="64"/>
      <c r="E580" s="172" t="s">
        <v>3759</v>
      </c>
      <c r="F580" s="115" t="s">
        <v>3760</v>
      </c>
      <c r="G580" s="294" t="s">
        <v>3761</v>
      </c>
      <c r="H580" s="129" t="s">
        <v>3762</v>
      </c>
      <c r="I580" s="129" t="s">
        <v>2209</v>
      </c>
      <c r="J580" s="73" t="s">
        <v>3763</v>
      </c>
      <c r="K580" s="72" t="s">
        <v>3763</v>
      </c>
      <c r="L580" s="156">
        <v>4</v>
      </c>
      <c r="M580" s="75">
        <v>42644</v>
      </c>
      <c r="N580" s="75">
        <v>42916</v>
      </c>
      <c r="O580" s="83" t="s">
        <v>3764</v>
      </c>
      <c r="P580" s="129" t="s">
        <v>3765</v>
      </c>
      <c r="Q580" s="280" t="s">
        <v>152</v>
      </c>
      <c r="R580" s="280" t="s">
        <v>152</v>
      </c>
      <c r="S580" s="280" t="s">
        <v>280</v>
      </c>
      <c r="T580" s="280" t="s">
        <v>152</v>
      </c>
      <c r="U580" s="83" t="s">
        <v>2946</v>
      </c>
      <c r="V580" s="87">
        <v>0</v>
      </c>
      <c r="W580" s="80">
        <f t="shared" si="27"/>
        <v>0</v>
      </c>
      <c r="X580" s="58"/>
      <c r="Y580" s="58"/>
      <c r="Z580" s="58"/>
      <c r="AA580" s="58"/>
      <c r="AB580" s="58"/>
      <c r="AC580" s="58"/>
      <c r="AD580" s="81" t="s">
        <v>3611</v>
      </c>
      <c r="AE580" s="60">
        <f>IF(W580=100%,2,0)</f>
        <v>0</v>
      </c>
      <c r="AF580" s="60">
        <f>IF(N580&lt;$AG$8,0,1)</f>
        <v>1</v>
      </c>
      <c r="AG580" s="61" t="str">
        <f t="shared" si="25"/>
        <v>EN TERMINO</v>
      </c>
      <c r="AH580" s="61" t="str">
        <f t="shared" si="26"/>
        <v>EN TERMINO</v>
      </c>
      <c r="AI580" s="129" t="s">
        <v>84</v>
      </c>
      <c r="AJ580" s="58"/>
      <c r="AK580" s="58"/>
      <c r="AL580" s="58"/>
      <c r="AM580" s="58"/>
      <c r="AN580" s="84"/>
      <c r="AO580" s="85" t="s">
        <v>72</v>
      </c>
      <c r="AP580" s="67"/>
      <c r="AQ580" s="67"/>
      <c r="AR580" s="67"/>
      <c r="AS580" s="83" t="s">
        <v>640</v>
      </c>
      <c r="AT580" s="286" t="s">
        <v>3612</v>
      </c>
      <c r="AU580" s="83" t="s">
        <v>142</v>
      </c>
      <c r="AV580" s="83" t="s">
        <v>3766</v>
      </c>
      <c r="AW580" s="87" t="s">
        <v>74</v>
      </c>
    </row>
    <row r="581" spans="1:49" ht="144" customHeight="1" x14ac:dyDescent="0.25">
      <c r="A581" s="69">
        <v>1060</v>
      </c>
      <c r="B581" s="69">
        <v>24</v>
      </c>
      <c r="C581" s="64"/>
      <c r="D581" s="64"/>
      <c r="E581" s="172" t="s">
        <v>3767</v>
      </c>
      <c r="F581" s="115" t="s">
        <v>3768</v>
      </c>
      <c r="G581" s="85" t="s">
        <v>3769</v>
      </c>
      <c r="H581" s="129" t="s">
        <v>3770</v>
      </c>
      <c r="I581" s="129" t="s">
        <v>3771</v>
      </c>
      <c r="J581" s="73" t="s">
        <v>3772</v>
      </c>
      <c r="K581" s="72" t="s">
        <v>3773</v>
      </c>
      <c r="L581" s="156">
        <v>2</v>
      </c>
      <c r="M581" s="75">
        <v>42644</v>
      </c>
      <c r="N581" s="75">
        <v>42704</v>
      </c>
      <c r="O581" s="83" t="s">
        <v>3774</v>
      </c>
      <c r="P581" s="129" t="s">
        <v>3775</v>
      </c>
      <c r="Q581" s="280" t="s">
        <v>152</v>
      </c>
      <c r="R581" s="83" t="s">
        <v>3776</v>
      </c>
      <c r="S581" s="280" t="s">
        <v>280</v>
      </c>
      <c r="T581" s="280" t="s">
        <v>152</v>
      </c>
      <c r="U581" s="83" t="s">
        <v>67</v>
      </c>
      <c r="V581" s="87">
        <v>2</v>
      </c>
      <c r="W581" s="80">
        <f t="shared" si="27"/>
        <v>1</v>
      </c>
      <c r="X581" s="58"/>
      <c r="Y581" s="58"/>
      <c r="Z581" s="58"/>
      <c r="AA581" s="58"/>
      <c r="AB581" s="58"/>
      <c r="AC581" s="58"/>
      <c r="AD581" s="81" t="s">
        <v>3611</v>
      </c>
      <c r="AE581" s="60">
        <f>IF(W581=100%,2,0)</f>
        <v>2</v>
      </c>
      <c r="AF581" s="60">
        <f>IF(N581&lt;$AG$8,0,1)</f>
        <v>0</v>
      </c>
      <c r="AG581" s="61" t="str">
        <f t="shared" si="25"/>
        <v>CUMPLIDA</v>
      </c>
      <c r="AH581" s="61" t="str">
        <f t="shared" si="26"/>
        <v>CUMPLIDA</v>
      </c>
      <c r="AI581" s="78" t="s">
        <v>67</v>
      </c>
      <c r="AJ581" s="58"/>
      <c r="AK581" s="58"/>
      <c r="AL581" s="58"/>
      <c r="AM581" s="58"/>
      <c r="AN581" s="84"/>
      <c r="AO581" s="85" t="s">
        <v>72</v>
      </c>
      <c r="AP581" s="67"/>
      <c r="AQ581" s="67"/>
      <c r="AR581" s="67"/>
      <c r="AS581" s="83" t="s">
        <v>640</v>
      </c>
      <c r="AT581" s="286" t="s">
        <v>3612</v>
      </c>
      <c r="AU581" s="83" t="s">
        <v>142</v>
      </c>
      <c r="AV581" s="83" t="s">
        <v>3777</v>
      </c>
      <c r="AW581" s="87" t="s">
        <v>74</v>
      </c>
    </row>
    <row r="582" spans="1:49" ht="177" customHeight="1" x14ac:dyDescent="0.25">
      <c r="A582" s="69">
        <v>1061</v>
      </c>
      <c r="B582" s="69">
        <v>25</v>
      </c>
      <c r="C582" s="64"/>
      <c r="D582" s="64"/>
      <c r="E582" s="172" t="s">
        <v>3778</v>
      </c>
      <c r="F582" s="115" t="s">
        <v>3779</v>
      </c>
      <c r="G582" s="85" t="s">
        <v>3780</v>
      </c>
      <c r="H582" s="129" t="s">
        <v>3781</v>
      </c>
      <c r="I582" s="129" t="s">
        <v>3782</v>
      </c>
      <c r="J582" s="73" t="s">
        <v>3783</v>
      </c>
      <c r="K582" s="72" t="s">
        <v>3784</v>
      </c>
      <c r="L582" s="156">
        <v>2</v>
      </c>
      <c r="M582" s="75">
        <v>42644</v>
      </c>
      <c r="N582" s="75">
        <v>42794</v>
      </c>
      <c r="O582" s="83" t="s">
        <v>3764</v>
      </c>
      <c r="P582" s="129" t="s">
        <v>3765</v>
      </c>
      <c r="Q582" s="280" t="s">
        <v>152</v>
      </c>
      <c r="R582" s="83" t="s">
        <v>3776</v>
      </c>
      <c r="S582" s="280" t="s">
        <v>280</v>
      </c>
      <c r="T582" s="280" t="s">
        <v>152</v>
      </c>
      <c r="U582" s="83" t="s">
        <v>67</v>
      </c>
      <c r="V582" s="87">
        <v>0</v>
      </c>
      <c r="W582" s="80">
        <f t="shared" si="27"/>
        <v>0</v>
      </c>
      <c r="X582" s="58"/>
      <c r="Y582" s="58"/>
      <c r="Z582" s="58"/>
      <c r="AA582" s="58"/>
      <c r="AB582" s="58"/>
      <c r="AC582" s="58"/>
      <c r="AD582" s="81" t="s">
        <v>3611</v>
      </c>
      <c r="AE582" s="60">
        <f>IF(W582=100%,2,0)</f>
        <v>0</v>
      </c>
      <c r="AF582" s="60">
        <f>IF(N582&lt;$AG$8,0,1)</f>
        <v>1</v>
      </c>
      <c r="AG582" s="61" t="str">
        <f t="shared" si="25"/>
        <v>EN TERMINO</v>
      </c>
      <c r="AH582" s="61" t="str">
        <f t="shared" si="26"/>
        <v>EN TERMINO</v>
      </c>
      <c r="AI582" s="78" t="s">
        <v>67</v>
      </c>
      <c r="AJ582" s="58"/>
      <c r="AK582" s="58"/>
      <c r="AL582" s="58"/>
      <c r="AM582" s="58"/>
      <c r="AN582" s="84"/>
      <c r="AO582" s="85" t="s">
        <v>72</v>
      </c>
      <c r="AP582" s="67"/>
      <c r="AQ582" s="67"/>
      <c r="AR582" s="67"/>
      <c r="AS582" s="83" t="s">
        <v>640</v>
      </c>
      <c r="AT582" s="286" t="s">
        <v>3612</v>
      </c>
      <c r="AU582" s="83" t="s">
        <v>1737</v>
      </c>
      <c r="AV582" s="83" t="s">
        <v>3785</v>
      </c>
      <c r="AW582" s="87" t="s">
        <v>74</v>
      </c>
    </row>
    <row r="583" spans="1:49" ht="115.15" customHeight="1" x14ac:dyDescent="0.25">
      <c r="A583" s="69">
        <v>1062</v>
      </c>
      <c r="B583" s="69">
        <v>26</v>
      </c>
      <c r="C583" s="64"/>
      <c r="D583" s="64"/>
      <c r="E583" s="172" t="s">
        <v>3786</v>
      </c>
      <c r="F583" s="115" t="s">
        <v>3787</v>
      </c>
      <c r="G583" s="85" t="s">
        <v>3788</v>
      </c>
      <c r="H583" s="129" t="s">
        <v>3789</v>
      </c>
      <c r="I583" s="129" t="s">
        <v>3790</v>
      </c>
      <c r="J583" s="73" t="s">
        <v>3791</v>
      </c>
      <c r="K583" s="72" t="s">
        <v>3792</v>
      </c>
      <c r="L583" s="156">
        <v>5</v>
      </c>
      <c r="M583" s="75">
        <v>42644</v>
      </c>
      <c r="N583" s="75">
        <v>42735</v>
      </c>
      <c r="O583" s="87" t="s">
        <v>3793</v>
      </c>
      <c r="P583" s="129" t="s">
        <v>3794</v>
      </c>
      <c r="Q583" s="83" t="s">
        <v>65</v>
      </c>
      <c r="R583" s="83" t="s">
        <v>65</v>
      </c>
      <c r="S583" s="83" t="s">
        <v>99</v>
      </c>
      <c r="T583" s="83" t="s">
        <v>65</v>
      </c>
      <c r="U583" s="83" t="s">
        <v>2946</v>
      </c>
      <c r="V583" s="87">
        <v>5</v>
      </c>
      <c r="W583" s="80">
        <f t="shared" si="27"/>
        <v>1</v>
      </c>
      <c r="X583" s="58"/>
      <c r="Y583" s="58"/>
      <c r="Z583" s="58"/>
      <c r="AA583" s="58"/>
      <c r="AB583" s="58"/>
      <c r="AC583" s="58"/>
      <c r="AD583" s="81" t="s">
        <v>3611</v>
      </c>
      <c r="AE583" s="60">
        <f>IF(W583=100%,2,0)</f>
        <v>2</v>
      </c>
      <c r="AF583" s="60">
        <f>IF(N583&lt;$AG$8,0,1)</f>
        <v>0</v>
      </c>
      <c r="AG583" s="61" t="str">
        <f t="shared" si="25"/>
        <v>CUMPLIDA</v>
      </c>
      <c r="AH583" s="61" t="str">
        <f t="shared" si="26"/>
        <v>CUMPLIDA</v>
      </c>
      <c r="AI583" s="78" t="s">
        <v>84</v>
      </c>
      <c r="AJ583" s="58"/>
      <c r="AK583" s="58"/>
      <c r="AL583" s="58"/>
      <c r="AM583" s="58"/>
      <c r="AN583" s="84"/>
      <c r="AO583" s="85" t="s">
        <v>72</v>
      </c>
      <c r="AP583" s="67"/>
      <c r="AQ583" s="67"/>
      <c r="AR583" s="67"/>
      <c r="AS583" s="83" t="s">
        <v>640</v>
      </c>
      <c r="AT583" s="286" t="s">
        <v>3612</v>
      </c>
      <c r="AU583" s="83" t="s">
        <v>103</v>
      </c>
      <c r="AV583" s="83" t="s">
        <v>466</v>
      </c>
      <c r="AW583" s="87" t="s">
        <v>74</v>
      </c>
    </row>
    <row r="584" spans="1:49" ht="100.9" customHeight="1" x14ac:dyDescent="0.25">
      <c r="A584" s="69">
        <v>1063</v>
      </c>
      <c r="B584" s="69">
        <v>27</v>
      </c>
      <c r="C584" s="64"/>
      <c r="D584" s="64"/>
      <c r="E584" s="172" t="s">
        <v>3795</v>
      </c>
      <c r="F584" s="115" t="s">
        <v>3796</v>
      </c>
      <c r="G584" s="85" t="s">
        <v>3797</v>
      </c>
      <c r="H584" s="129" t="s">
        <v>3798</v>
      </c>
      <c r="I584" s="129" t="s">
        <v>2460</v>
      </c>
      <c r="J584" s="73" t="s">
        <v>3799</v>
      </c>
      <c r="K584" s="72" t="s">
        <v>3800</v>
      </c>
      <c r="L584" s="156">
        <v>4</v>
      </c>
      <c r="M584" s="75">
        <v>42644</v>
      </c>
      <c r="N584" s="75">
        <v>42735</v>
      </c>
      <c r="O584" s="87" t="s">
        <v>3793</v>
      </c>
      <c r="P584" s="129" t="s">
        <v>3794</v>
      </c>
      <c r="Q584" s="83" t="s">
        <v>65</v>
      </c>
      <c r="R584" s="83" t="s">
        <v>65</v>
      </c>
      <c r="S584" s="83" t="s">
        <v>99</v>
      </c>
      <c r="T584" s="83" t="s">
        <v>65</v>
      </c>
      <c r="U584" s="83" t="s">
        <v>67</v>
      </c>
      <c r="V584" s="87">
        <v>4</v>
      </c>
      <c r="W584" s="80">
        <f t="shared" si="27"/>
        <v>1</v>
      </c>
      <c r="X584" s="58"/>
      <c r="Y584" s="58"/>
      <c r="Z584" s="58"/>
      <c r="AA584" s="58"/>
      <c r="AB584" s="58"/>
      <c r="AC584" s="58"/>
      <c r="AD584" s="81" t="s">
        <v>3611</v>
      </c>
      <c r="AE584" s="60">
        <f>IF(W584=100%,2,0)</f>
        <v>2</v>
      </c>
      <c r="AF584" s="60">
        <f>IF(N584&lt;$AG$8,0,1)</f>
        <v>0</v>
      </c>
      <c r="AG584" s="61" t="str">
        <f t="shared" si="25"/>
        <v>CUMPLIDA</v>
      </c>
      <c r="AH584" s="61" t="str">
        <f t="shared" si="26"/>
        <v>CUMPLIDA</v>
      </c>
      <c r="AI584" s="78" t="s">
        <v>67</v>
      </c>
      <c r="AJ584" s="58"/>
      <c r="AK584" s="58"/>
      <c r="AL584" s="58"/>
      <c r="AM584" s="58"/>
      <c r="AN584" s="84"/>
      <c r="AO584" s="85" t="s">
        <v>72</v>
      </c>
      <c r="AP584" s="67"/>
      <c r="AQ584" s="67"/>
      <c r="AR584" s="67"/>
      <c r="AS584" s="83" t="s">
        <v>640</v>
      </c>
      <c r="AT584" s="286" t="s">
        <v>3612</v>
      </c>
      <c r="AU584" s="83" t="s">
        <v>103</v>
      </c>
      <c r="AV584" s="83" t="s">
        <v>426</v>
      </c>
      <c r="AW584" s="87" t="s">
        <v>74</v>
      </c>
    </row>
    <row r="585" spans="1:49" ht="288" customHeight="1" x14ac:dyDescent="0.25">
      <c r="A585" s="69">
        <v>1064</v>
      </c>
      <c r="B585" s="69">
        <v>28</v>
      </c>
      <c r="C585" s="64"/>
      <c r="D585" s="64"/>
      <c r="E585" s="172" t="s">
        <v>3801</v>
      </c>
      <c r="F585" s="115" t="s">
        <v>3802</v>
      </c>
      <c r="G585" s="295" t="s">
        <v>3803</v>
      </c>
      <c r="H585" s="129" t="s">
        <v>3804</v>
      </c>
      <c r="I585" s="129" t="s">
        <v>2460</v>
      </c>
      <c r="J585" s="73" t="s">
        <v>3805</v>
      </c>
      <c r="K585" s="72" t="s">
        <v>3806</v>
      </c>
      <c r="L585" s="156">
        <v>7</v>
      </c>
      <c r="M585" s="75">
        <v>42644</v>
      </c>
      <c r="N585" s="75">
        <v>42735</v>
      </c>
      <c r="O585" s="87" t="s">
        <v>3793</v>
      </c>
      <c r="P585" s="129" t="s">
        <v>3794</v>
      </c>
      <c r="Q585" s="83" t="s">
        <v>65</v>
      </c>
      <c r="R585" s="83" t="s">
        <v>65</v>
      </c>
      <c r="S585" s="83" t="s">
        <v>99</v>
      </c>
      <c r="T585" s="83" t="s">
        <v>65</v>
      </c>
      <c r="U585" s="83" t="s">
        <v>2946</v>
      </c>
      <c r="V585" s="87">
        <v>7</v>
      </c>
      <c r="W585" s="80">
        <f t="shared" si="27"/>
        <v>1</v>
      </c>
      <c r="X585" s="58"/>
      <c r="Y585" s="58"/>
      <c r="Z585" s="58"/>
      <c r="AA585" s="58"/>
      <c r="AB585" s="58"/>
      <c r="AC585" s="58"/>
      <c r="AD585" s="81" t="s">
        <v>3611</v>
      </c>
      <c r="AE585" s="60">
        <f>IF(W585=100%,2,0)</f>
        <v>2</v>
      </c>
      <c r="AF585" s="60">
        <f>IF(N585&lt;$AG$8,0,1)</f>
        <v>0</v>
      </c>
      <c r="AG585" s="61" t="str">
        <f t="shared" si="25"/>
        <v>CUMPLIDA</v>
      </c>
      <c r="AH585" s="61" t="str">
        <f t="shared" si="26"/>
        <v>CUMPLIDA</v>
      </c>
      <c r="AI585" s="78" t="s">
        <v>84</v>
      </c>
      <c r="AJ585" s="58"/>
      <c r="AK585" s="58"/>
      <c r="AL585" s="58"/>
      <c r="AM585" s="58"/>
      <c r="AN585" s="84"/>
      <c r="AO585" s="85" t="s">
        <v>72</v>
      </c>
      <c r="AP585" s="67"/>
      <c r="AQ585" s="67"/>
      <c r="AR585" s="67"/>
      <c r="AS585" s="83" t="s">
        <v>640</v>
      </c>
      <c r="AT585" s="286" t="s">
        <v>3612</v>
      </c>
      <c r="AU585" s="83" t="s">
        <v>103</v>
      </c>
      <c r="AV585" s="83" t="s">
        <v>3807</v>
      </c>
      <c r="AW585" s="87" t="s">
        <v>74</v>
      </c>
    </row>
    <row r="586" spans="1:49" ht="115.15" customHeight="1" x14ac:dyDescent="0.25">
      <c r="A586" s="69">
        <v>1065</v>
      </c>
      <c r="B586" s="69">
        <v>29</v>
      </c>
      <c r="C586" s="64"/>
      <c r="D586" s="64"/>
      <c r="E586" s="172" t="s">
        <v>3808</v>
      </c>
      <c r="F586" s="115" t="s">
        <v>3809</v>
      </c>
      <c r="G586" s="295" t="s">
        <v>3810</v>
      </c>
      <c r="H586" s="129" t="s">
        <v>3811</v>
      </c>
      <c r="I586" s="129" t="s">
        <v>3790</v>
      </c>
      <c r="J586" s="73" t="s">
        <v>3812</v>
      </c>
      <c r="K586" s="73" t="s">
        <v>3812</v>
      </c>
      <c r="L586" s="156">
        <v>4</v>
      </c>
      <c r="M586" s="75">
        <v>42644</v>
      </c>
      <c r="N586" s="75">
        <v>42735</v>
      </c>
      <c r="O586" s="87" t="s">
        <v>3793</v>
      </c>
      <c r="P586" s="129" t="s">
        <v>3794</v>
      </c>
      <c r="Q586" s="83" t="s">
        <v>65</v>
      </c>
      <c r="R586" s="83" t="s">
        <v>65</v>
      </c>
      <c r="S586" s="83" t="s">
        <v>99</v>
      </c>
      <c r="T586" s="83" t="s">
        <v>65</v>
      </c>
      <c r="U586" s="83" t="s">
        <v>2946</v>
      </c>
      <c r="V586" s="87">
        <v>4</v>
      </c>
      <c r="W586" s="80">
        <f t="shared" si="27"/>
        <v>1</v>
      </c>
      <c r="X586" s="58"/>
      <c r="Y586" s="58"/>
      <c r="Z586" s="58"/>
      <c r="AA586" s="58"/>
      <c r="AB586" s="58"/>
      <c r="AC586" s="58"/>
      <c r="AD586" s="81" t="s">
        <v>3611</v>
      </c>
      <c r="AE586" s="60">
        <f>IF(W586=100%,2,0)</f>
        <v>2</v>
      </c>
      <c r="AF586" s="60">
        <f>IF(N586&lt;$AG$8,0,1)</f>
        <v>0</v>
      </c>
      <c r="AG586" s="61" t="str">
        <f t="shared" si="25"/>
        <v>CUMPLIDA</v>
      </c>
      <c r="AH586" s="61" t="str">
        <f t="shared" si="26"/>
        <v>CUMPLIDA</v>
      </c>
      <c r="AI586" s="78" t="s">
        <v>84</v>
      </c>
      <c r="AJ586" s="58"/>
      <c r="AK586" s="58"/>
      <c r="AL586" s="58"/>
      <c r="AM586" s="58"/>
      <c r="AN586" s="84"/>
      <c r="AO586" s="85" t="s">
        <v>72</v>
      </c>
      <c r="AP586" s="67"/>
      <c r="AQ586" s="67"/>
      <c r="AR586" s="67"/>
      <c r="AS586" s="83" t="s">
        <v>640</v>
      </c>
      <c r="AT586" s="286" t="s">
        <v>3612</v>
      </c>
      <c r="AU586" s="83" t="s">
        <v>103</v>
      </c>
      <c r="AV586" s="83" t="s">
        <v>3813</v>
      </c>
      <c r="AW586" s="87" t="s">
        <v>74</v>
      </c>
    </row>
    <row r="587" spans="1:49" ht="288" customHeight="1" x14ac:dyDescent="0.25">
      <c r="A587" s="69">
        <v>1066</v>
      </c>
      <c r="B587" s="69">
        <v>30</v>
      </c>
      <c r="C587" s="64"/>
      <c r="D587" s="64"/>
      <c r="E587" s="172" t="s">
        <v>3814</v>
      </c>
      <c r="F587" s="115" t="s">
        <v>3815</v>
      </c>
      <c r="G587" s="85" t="s">
        <v>3816</v>
      </c>
      <c r="H587" s="129" t="s">
        <v>3817</v>
      </c>
      <c r="I587" s="129" t="s">
        <v>2460</v>
      </c>
      <c r="J587" s="73" t="s">
        <v>3818</v>
      </c>
      <c r="K587" s="72" t="s">
        <v>3819</v>
      </c>
      <c r="L587" s="156">
        <v>4</v>
      </c>
      <c r="M587" s="75">
        <v>42644</v>
      </c>
      <c r="N587" s="75">
        <v>42735</v>
      </c>
      <c r="O587" s="87" t="s">
        <v>3793</v>
      </c>
      <c r="P587" s="129" t="s">
        <v>3794</v>
      </c>
      <c r="Q587" s="83" t="s">
        <v>65</v>
      </c>
      <c r="R587" s="83" t="s">
        <v>65</v>
      </c>
      <c r="S587" s="83" t="s">
        <v>99</v>
      </c>
      <c r="T587" s="83" t="s">
        <v>65</v>
      </c>
      <c r="U587" s="83" t="s">
        <v>67</v>
      </c>
      <c r="V587" s="87">
        <v>4</v>
      </c>
      <c r="W587" s="80">
        <f t="shared" si="27"/>
        <v>1</v>
      </c>
      <c r="X587" s="58"/>
      <c r="Y587" s="58"/>
      <c r="Z587" s="58"/>
      <c r="AA587" s="58"/>
      <c r="AB587" s="58"/>
      <c r="AC587" s="58"/>
      <c r="AD587" s="81" t="s">
        <v>3611</v>
      </c>
      <c r="AE587" s="60">
        <f>IF(W587=100%,2,0)</f>
        <v>2</v>
      </c>
      <c r="AF587" s="60">
        <f>IF(N587&lt;$AG$8,0,1)</f>
        <v>0</v>
      </c>
      <c r="AG587" s="61" t="str">
        <f t="shared" ref="AG587:AG649" si="28">IF(AE587+AF587&gt;1,"CUMPLIDA",IF(AF587=1,"EN TERMINO","VENCIDA"))</f>
        <v>CUMPLIDA</v>
      </c>
      <c r="AH587" s="61" t="str">
        <f t="shared" ref="AH587:AH649" si="29">IF(AG587="CUMPLIDA","CUMPLIDA",IF(AG587="EN TERMINO","EN TERMINO","VENCIDA"))</f>
        <v>CUMPLIDA</v>
      </c>
      <c r="AI587" s="78" t="s">
        <v>67</v>
      </c>
      <c r="AJ587" s="58"/>
      <c r="AK587" s="58"/>
      <c r="AL587" s="58"/>
      <c r="AM587" s="58"/>
      <c r="AN587" s="84"/>
      <c r="AO587" s="85" t="s">
        <v>72</v>
      </c>
      <c r="AP587" s="67"/>
      <c r="AQ587" s="67"/>
      <c r="AR587" s="67"/>
      <c r="AS587" s="83" t="s">
        <v>640</v>
      </c>
      <c r="AT587" s="286" t="s">
        <v>3612</v>
      </c>
      <c r="AU587" s="83" t="s">
        <v>103</v>
      </c>
      <c r="AV587" s="83" t="s">
        <v>3278</v>
      </c>
      <c r="AW587" s="87" t="s">
        <v>74</v>
      </c>
    </row>
    <row r="588" spans="1:49" ht="247.5" customHeight="1" x14ac:dyDescent="0.25">
      <c r="A588" s="69">
        <v>1067</v>
      </c>
      <c r="B588" s="69">
        <v>31</v>
      </c>
      <c r="C588" s="64"/>
      <c r="D588" s="64"/>
      <c r="E588" s="172" t="s">
        <v>3820</v>
      </c>
      <c r="F588" s="115" t="s">
        <v>3821</v>
      </c>
      <c r="G588" s="295" t="s">
        <v>3822</v>
      </c>
      <c r="H588" s="129" t="s">
        <v>3823</v>
      </c>
      <c r="I588" s="129" t="s">
        <v>2460</v>
      </c>
      <c r="J588" s="73" t="s">
        <v>3824</v>
      </c>
      <c r="K588" s="72" t="s">
        <v>3825</v>
      </c>
      <c r="L588" s="156">
        <v>4</v>
      </c>
      <c r="M588" s="75">
        <v>42644</v>
      </c>
      <c r="N588" s="269">
        <v>42766</v>
      </c>
      <c r="O588" s="87" t="s">
        <v>3793</v>
      </c>
      <c r="P588" s="129" t="s">
        <v>3794</v>
      </c>
      <c r="Q588" s="83" t="s">
        <v>65</v>
      </c>
      <c r="R588" s="83" t="s">
        <v>65</v>
      </c>
      <c r="S588" s="83" t="s">
        <v>99</v>
      </c>
      <c r="T588" s="83" t="s">
        <v>65</v>
      </c>
      <c r="U588" s="83" t="s">
        <v>67</v>
      </c>
      <c r="V588" s="87">
        <v>4</v>
      </c>
      <c r="W588" s="80">
        <f t="shared" si="27"/>
        <v>1</v>
      </c>
      <c r="X588" s="58"/>
      <c r="Y588" s="58"/>
      <c r="Z588" s="58"/>
      <c r="AA588" s="58"/>
      <c r="AB588" s="58"/>
      <c r="AC588" s="58"/>
      <c r="AD588" s="81" t="s">
        <v>3611</v>
      </c>
      <c r="AE588" s="60">
        <f>IF(W588=100%,2,0)</f>
        <v>2</v>
      </c>
      <c r="AF588" s="60">
        <f>IF(N588&lt;$AG$8,0,1)</f>
        <v>0</v>
      </c>
      <c r="AG588" s="61" t="str">
        <f t="shared" si="28"/>
        <v>CUMPLIDA</v>
      </c>
      <c r="AH588" s="61" t="str">
        <f t="shared" si="29"/>
        <v>CUMPLIDA</v>
      </c>
      <c r="AI588" s="78" t="s">
        <v>67</v>
      </c>
      <c r="AJ588" s="58"/>
      <c r="AK588" s="58"/>
      <c r="AL588" s="58"/>
      <c r="AM588" s="58"/>
      <c r="AN588" s="84"/>
      <c r="AO588" s="85" t="s">
        <v>72</v>
      </c>
      <c r="AP588" s="67"/>
      <c r="AQ588" s="67"/>
      <c r="AR588" s="67"/>
      <c r="AS588" s="83" t="s">
        <v>640</v>
      </c>
      <c r="AT588" s="286" t="s">
        <v>3612</v>
      </c>
      <c r="AU588" s="83" t="s">
        <v>103</v>
      </c>
      <c r="AV588" s="83" t="s">
        <v>426</v>
      </c>
      <c r="AW588" s="87" t="s">
        <v>74</v>
      </c>
    </row>
    <row r="589" spans="1:49" ht="192.75" customHeight="1" x14ac:dyDescent="0.25">
      <c r="A589" s="69">
        <v>1068</v>
      </c>
      <c r="B589" s="69">
        <v>32</v>
      </c>
      <c r="C589" s="64"/>
      <c r="D589" s="64"/>
      <c r="E589" s="172" t="s">
        <v>3826</v>
      </c>
      <c r="F589" s="115" t="s">
        <v>3827</v>
      </c>
      <c r="G589" s="85" t="s">
        <v>3828</v>
      </c>
      <c r="H589" s="129" t="s">
        <v>3829</v>
      </c>
      <c r="I589" s="129" t="s">
        <v>3771</v>
      </c>
      <c r="J589" s="73" t="s">
        <v>3830</v>
      </c>
      <c r="K589" s="72" t="s">
        <v>3773</v>
      </c>
      <c r="L589" s="156">
        <v>2</v>
      </c>
      <c r="M589" s="75">
        <v>42644</v>
      </c>
      <c r="N589" s="75">
        <v>42704</v>
      </c>
      <c r="O589" s="87" t="s">
        <v>3793</v>
      </c>
      <c r="P589" s="129" t="s">
        <v>3794</v>
      </c>
      <c r="Q589" s="83" t="s">
        <v>65</v>
      </c>
      <c r="R589" s="83" t="s">
        <v>3831</v>
      </c>
      <c r="S589" s="83" t="s">
        <v>99</v>
      </c>
      <c r="T589" s="83" t="s">
        <v>65</v>
      </c>
      <c r="U589" s="83" t="s">
        <v>2946</v>
      </c>
      <c r="V589" s="87">
        <v>2</v>
      </c>
      <c r="W589" s="80">
        <f t="shared" si="27"/>
        <v>1</v>
      </c>
      <c r="X589" s="58"/>
      <c r="Y589" s="58"/>
      <c r="Z589" s="58"/>
      <c r="AA589" s="58"/>
      <c r="AB589" s="58"/>
      <c r="AC589" s="58"/>
      <c r="AD589" s="81" t="s">
        <v>3611</v>
      </c>
      <c r="AE589" s="60">
        <f>IF(W589=100%,2,0)</f>
        <v>2</v>
      </c>
      <c r="AF589" s="60">
        <f>IF(N589&lt;$AG$8,0,1)</f>
        <v>0</v>
      </c>
      <c r="AG589" s="61" t="str">
        <f t="shared" si="28"/>
        <v>CUMPLIDA</v>
      </c>
      <c r="AH589" s="61" t="str">
        <f t="shared" si="29"/>
        <v>CUMPLIDA</v>
      </c>
      <c r="AI589" s="78" t="s">
        <v>84</v>
      </c>
      <c r="AJ589" s="58"/>
      <c r="AK589" s="58"/>
      <c r="AL589" s="58"/>
      <c r="AM589" s="58"/>
      <c r="AN589" s="84"/>
      <c r="AO589" s="85" t="s">
        <v>72</v>
      </c>
      <c r="AP589" s="67"/>
      <c r="AQ589" s="67"/>
      <c r="AR589" s="67"/>
      <c r="AS589" s="83" t="s">
        <v>640</v>
      </c>
      <c r="AT589" s="286" t="s">
        <v>3612</v>
      </c>
      <c r="AU589" s="83" t="s">
        <v>142</v>
      </c>
      <c r="AV589" s="83" t="s">
        <v>3777</v>
      </c>
      <c r="AW589" s="87" t="s">
        <v>74</v>
      </c>
    </row>
    <row r="590" spans="1:49" ht="187.15" customHeight="1" x14ac:dyDescent="0.25">
      <c r="A590" s="69">
        <v>1069</v>
      </c>
      <c r="B590" s="69">
        <v>33</v>
      </c>
      <c r="C590" s="64"/>
      <c r="D590" s="64"/>
      <c r="E590" s="172" t="s">
        <v>3832</v>
      </c>
      <c r="F590" s="115" t="s">
        <v>3833</v>
      </c>
      <c r="G590" s="85" t="s">
        <v>3834</v>
      </c>
      <c r="H590" s="287" t="s">
        <v>3835</v>
      </c>
      <c r="I590" s="287"/>
      <c r="J590" s="287" t="s">
        <v>3836</v>
      </c>
      <c r="K590" s="287" t="s">
        <v>3837</v>
      </c>
      <c r="L590" s="156">
        <v>5</v>
      </c>
      <c r="M590" s="75">
        <v>42644</v>
      </c>
      <c r="N590" s="75">
        <v>43039</v>
      </c>
      <c r="O590" s="129" t="s">
        <v>3601</v>
      </c>
      <c r="P590" s="78" t="s">
        <v>3601</v>
      </c>
      <c r="Q590" s="78" t="s">
        <v>116</v>
      </c>
      <c r="R590" s="57" t="s">
        <v>2884</v>
      </c>
      <c r="S590" s="57" t="s">
        <v>2885</v>
      </c>
      <c r="T590" s="83" t="s">
        <v>2899</v>
      </c>
      <c r="U590" s="83" t="s">
        <v>67</v>
      </c>
      <c r="V590" s="87">
        <v>0</v>
      </c>
      <c r="W590" s="80">
        <f>+V590/L590</f>
        <v>0</v>
      </c>
      <c r="X590" s="58"/>
      <c r="Y590" s="58"/>
      <c r="Z590" s="58"/>
      <c r="AA590" s="58"/>
      <c r="AB590" s="58"/>
      <c r="AC590" s="58"/>
      <c r="AD590" s="81" t="s">
        <v>3611</v>
      </c>
      <c r="AE590" s="60">
        <f>IF(W590=100%,2,0)</f>
        <v>0</v>
      </c>
      <c r="AF590" s="60">
        <f>IF(N590&lt;$AG$8,0,1)</f>
        <v>1</v>
      </c>
      <c r="AG590" s="61" t="str">
        <f t="shared" si="28"/>
        <v>EN TERMINO</v>
      </c>
      <c r="AH590" s="61" t="str">
        <f t="shared" si="29"/>
        <v>EN TERMINO</v>
      </c>
      <c r="AI590" s="78" t="s">
        <v>67</v>
      </c>
      <c r="AJ590" s="58"/>
      <c r="AK590" s="58"/>
      <c r="AL590" s="58"/>
      <c r="AM590" s="58"/>
      <c r="AN590" s="84"/>
      <c r="AO590" s="85" t="s">
        <v>72</v>
      </c>
      <c r="AP590" s="67"/>
      <c r="AQ590" s="67"/>
      <c r="AR590" s="67"/>
      <c r="AS590" s="83" t="s">
        <v>640</v>
      </c>
      <c r="AT590" s="286" t="s">
        <v>3612</v>
      </c>
      <c r="AU590" s="83" t="s">
        <v>103</v>
      </c>
      <c r="AV590" s="83" t="s">
        <v>1610</v>
      </c>
      <c r="AW590" s="87"/>
    </row>
    <row r="591" spans="1:49" ht="129.6" customHeight="1" x14ac:dyDescent="0.25">
      <c r="A591" s="69">
        <v>1070</v>
      </c>
      <c r="B591" s="69">
        <v>34</v>
      </c>
      <c r="C591" s="64"/>
      <c r="D591" s="64"/>
      <c r="E591" s="172" t="s">
        <v>3838</v>
      </c>
      <c r="F591" s="115" t="s">
        <v>3839</v>
      </c>
      <c r="G591" s="85" t="s">
        <v>3840</v>
      </c>
      <c r="H591" s="287" t="s">
        <v>3841</v>
      </c>
      <c r="I591" s="287"/>
      <c r="J591" s="292" t="s">
        <v>3842</v>
      </c>
      <c r="K591" s="72" t="s">
        <v>3843</v>
      </c>
      <c r="L591" s="156">
        <v>4</v>
      </c>
      <c r="M591" s="75">
        <v>42644</v>
      </c>
      <c r="N591" s="75">
        <v>42916</v>
      </c>
      <c r="O591" s="129" t="s">
        <v>3601</v>
      </c>
      <c r="P591" s="78" t="s">
        <v>3844</v>
      </c>
      <c r="Q591" s="78" t="s">
        <v>116</v>
      </c>
      <c r="R591" s="57" t="s">
        <v>2884</v>
      </c>
      <c r="S591" s="57" t="s">
        <v>2885</v>
      </c>
      <c r="T591" s="83" t="s">
        <v>2899</v>
      </c>
      <c r="U591" s="83" t="s">
        <v>2946</v>
      </c>
      <c r="V591" s="87">
        <v>0</v>
      </c>
      <c r="W591" s="80">
        <f t="shared" ref="W591:W649" si="30">+V591/L591</f>
        <v>0</v>
      </c>
      <c r="X591" s="58"/>
      <c r="Y591" s="58"/>
      <c r="Z591" s="58"/>
      <c r="AA591" s="58"/>
      <c r="AB591" s="58"/>
      <c r="AC591" s="58"/>
      <c r="AD591" s="81" t="s">
        <v>3611</v>
      </c>
      <c r="AE591" s="60">
        <f>IF(W591=100%,2,0)</f>
        <v>0</v>
      </c>
      <c r="AF591" s="60">
        <f>IF(N591&lt;$AG$8,0,1)</f>
        <v>1</v>
      </c>
      <c r="AG591" s="61" t="str">
        <f t="shared" si="28"/>
        <v>EN TERMINO</v>
      </c>
      <c r="AH591" s="61" t="str">
        <f t="shared" si="29"/>
        <v>EN TERMINO</v>
      </c>
      <c r="AI591" s="78" t="s">
        <v>84</v>
      </c>
      <c r="AJ591" s="58"/>
      <c r="AK591" s="58"/>
      <c r="AL591" s="58"/>
      <c r="AM591" s="58"/>
      <c r="AN591" s="84"/>
      <c r="AO591" s="85" t="s">
        <v>72</v>
      </c>
      <c r="AP591" s="67"/>
      <c r="AQ591" s="67"/>
      <c r="AR591" s="67"/>
      <c r="AS591" s="83" t="s">
        <v>640</v>
      </c>
      <c r="AT591" s="286" t="s">
        <v>3612</v>
      </c>
      <c r="AU591" s="83" t="s">
        <v>103</v>
      </c>
      <c r="AV591" s="83" t="s">
        <v>3845</v>
      </c>
      <c r="AW591" s="87"/>
    </row>
    <row r="592" spans="1:49" ht="120" x14ac:dyDescent="0.25">
      <c r="A592" s="69">
        <v>1071</v>
      </c>
      <c r="B592" s="69">
        <v>35</v>
      </c>
      <c r="C592" s="64"/>
      <c r="D592" s="64"/>
      <c r="E592" s="172" t="s">
        <v>3846</v>
      </c>
      <c r="F592" s="115" t="s">
        <v>3847</v>
      </c>
      <c r="G592" s="85" t="s">
        <v>3848</v>
      </c>
      <c r="H592" s="129" t="s">
        <v>3849</v>
      </c>
      <c r="I592" s="129"/>
      <c r="J592" s="72" t="s">
        <v>3850</v>
      </c>
      <c r="K592" s="72" t="s">
        <v>3851</v>
      </c>
      <c r="L592" s="156">
        <v>4</v>
      </c>
      <c r="M592" s="75">
        <v>42644</v>
      </c>
      <c r="N592" s="75">
        <v>43100</v>
      </c>
      <c r="O592" s="129" t="s">
        <v>3601</v>
      </c>
      <c r="P592" s="78" t="s">
        <v>3601</v>
      </c>
      <c r="Q592" s="78" t="s">
        <v>116</v>
      </c>
      <c r="R592" s="78" t="s">
        <v>3852</v>
      </c>
      <c r="S592" s="83" t="s">
        <v>3853</v>
      </c>
      <c r="T592" s="83" t="s">
        <v>2899</v>
      </c>
      <c r="U592" s="83" t="s">
        <v>2946</v>
      </c>
      <c r="V592" s="87">
        <v>0</v>
      </c>
      <c r="W592" s="80">
        <f t="shared" si="30"/>
        <v>0</v>
      </c>
      <c r="X592" s="58"/>
      <c r="Y592" s="58"/>
      <c r="Z592" s="58"/>
      <c r="AA592" s="58"/>
      <c r="AB592" s="58"/>
      <c r="AC592" s="58"/>
      <c r="AD592" s="81" t="s">
        <v>3611</v>
      </c>
      <c r="AE592" s="60">
        <f>IF(W592=100%,2,0)</f>
        <v>0</v>
      </c>
      <c r="AF592" s="60">
        <f>IF(N592&lt;$AG$8,0,1)</f>
        <v>1</v>
      </c>
      <c r="AG592" s="61" t="str">
        <f t="shared" si="28"/>
        <v>EN TERMINO</v>
      </c>
      <c r="AH592" s="61" t="str">
        <f t="shared" si="29"/>
        <v>EN TERMINO</v>
      </c>
      <c r="AI592" s="78" t="s">
        <v>84</v>
      </c>
      <c r="AJ592" s="58"/>
      <c r="AK592" s="58"/>
      <c r="AL592" s="58"/>
      <c r="AM592" s="58"/>
      <c r="AN592" s="84"/>
      <c r="AO592" s="85" t="s">
        <v>72</v>
      </c>
      <c r="AP592" s="67"/>
      <c r="AQ592" s="67"/>
      <c r="AR592" s="67"/>
      <c r="AS592" s="83" t="s">
        <v>640</v>
      </c>
      <c r="AT592" s="286" t="s">
        <v>3612</v>
      </c>
      <c r="AU592" s="83" t="s">
        <v>142</v>
      </c>
      <c r="AV592" s="83" t="s">
        <v>2509</v>
      </c>
      <c r="AW592" s="87"/>
    </row>
    <row r="593" spans="1:49" ht="172.9" customHeight="1" x14ac:dyDescent="0.25">
      <c r="A593" s="42">
        <v>1072</v>
      </c>
      <c r="B593" s="69">
        <v>36</v>
      </c>
      <c r="C593" s="64"/>
      <c r="D593" s="64"/>
      <c r="E593" s="287" t="s">
        <v>3854</v>
      </c>
      <c r="F593" s="115" t="s">
        <v>3855</v>
      </c>
      <c r="G593" s="295" t="s">
        <v>3856</v>
      </c>
      <c r="H593" s="287" t="s">
        <v>3857</v>
      </c>
      <c r="I593" s="287"/>
      <c r="J593" s="287" t="s">
        <v>3858</v>
      </c>
      <c r="K593" s="287" t="s">
        <v>3859</v>
      </c>
      <c r="L593" s="129">
        <v>3</v>
      </c>
      <c r="M593" s="75">
        <v>42644</v>
      </c>
      <c r="N593" s="75">
        <v>42916</v>
      </c>
      <c r="O593" s="87" t="s">
        <v>3635</v>
      </c>
      <c r="P593" s="129" t="s">
        <v>3635</v>
      </c>
      <c r="Q593" s="78" t="s">
        <v>116</v>
      </c>
      <c r="R593" s="78" t="s">
        <v>116</v>
      </c>
      <c r="S593" s="83" t="s">
        <v>117</v>
      </c>
      <c r="T593" s="83" t="s">
        <v>116</v>
      </c>
      <c r="U593" s="83" t="s">
        <v>2946</v>
      </c>
      <c r="V593" s="87">
        <v>0</v>
      </c>
      <c r="W593" s="80">
        <f t="shared" si="30"/>
        <v>0</v>
      </c>
      <c r="X593" s="58"/>
      <c r="Y593" s="58"/>
      <c r="Z593" s="58"/>
      <c r="AA593" s="58"/>
      <c r="AB593" s="58"/>
      <c r="AC593" s="58"/>
      <c r="AD593" s="81" t="s">
        <v>3611</v>
      </c>
      <c r="AE593" s="60">
        <f>IF(W593=100%,2,0)</f>
        <v>0</v>
      </c>
      <c r="AF593" s="60">
        <f>IF(N593&lt;$AG$8,0,1)</f>
        <v>1</v>
      </c>
      <c r="AG593" s="61" t="str">
        <f t="shared" si="28"/>
        <v>EN TERMINO</v>
      </c>
      <c r="AH593" s="61" t="str">
        <f t="shared" si="29"/>
        <v>EN TERMINO</v>
      </c>
      <c r="AI593" s="78" t="s">
        <v>84</v>
      </c>
      <c r="AJ593" s="58"/>
      <c r="AK593" s="58"/>
      <c r="AL593" s="58"/>
      <c r="AM593" s="58"/>
      <c r="AN593" s="84"/>
      <c r="AO593" s="85" t="s">
        <v>72</v>
      </c>
      <c r="AP593" s="67"/>
      <c r="AQ593" s="67"/>
      <c r="AR593" s="67"/>
      <c r="AS593" s="83" t="s">
        <v>640</v>
      </c>
      <c r="AT593" s="286" t="s">
        <v>3612</v>
      </c>
      <c r="AU593" s="83" t="s">
        <v>103</v>
      </c>
      <c r="AV593" s="83" t="s">
        <v>2739</v>
      </c>
      <c r="AW593" s="87"/>
    </row>
    <row r="594" spans="1:49" ht="158.44999999999999" customHeight="1" x14ac:dyDescent="0.25">
      <c r="A594" s="69">
        <v>1073</v>
      </c>
      <c r="B594" s="69">
        <v>37</v>
      </c>
      <c r="C594" s="64"/>
      <c r="D594" s="64"/>
      <c r="E594" s="172" t="s">
        <v>3860</v>
      </c>
      <c r="F594" s="115" t="s">
        <v>3861</v>
      </c>
      <c r="G594" s="85" t="s">
        <v>3862</v>
      </c>
      <c r="H594" s="287" t="s">
        <v>3863</v>
      </c>
      <c r="I594" s="287"/>
      <c r="J594" s="287" t="s">
        <v>3864</v>
      </c>
      <c r="K594" s="287" t="s">
        <v>2738</v>
      </c>
      <c r="L594" s="129">
        <v>4</v>
      </c>
      <c r="M594" s="75">
        <v>42644</v>
      </c>
      <c r="N594" s="75">
        <v>42916</v>
      </c>
      <c r="O594" s="87" t="s">
        <v>3635</v>
      </c>
      <c r="P594" s="129" t="s">
        <v>3635</v>
      </c>
      <c r="Q594" s="78" t="s">
        <v>116</v>
      </c>
      <c r="R594" s="78" t="s">
        <v>116</v>
      </c>
      <c r="S594" s="83" t="s">
        <v>117</v>
      </c>
      <c r="T594" s="83" t="s">
        <v>116</v>
      </c>
      <c r="U594" s="83" t="s">
        <v>67</v>
      </c>
      <c r="V594" s="87">
        <v>0</v>
      </c>
      <c r="W594" s="80">
        <f t="shared" si="30"/>
        <v>0</v>
      </c>
      <c r="X594" s="58"/>
      <c r="Y594" s="58"/>
      <c r="Z594" s="58"/>
      <c r="AA594" s="58"/>
      <c r="AB594" s="58"/>
      <c r="AC594" s="58"/>
      <c r="AD594" s="81" t="s">
        <v>3611</v>
      </c>
      <c r="AE594" s="60">
        <f>IF(W594=100%,2,0)</f>
        <v>0</v>
      </c>
      <c r="AF594" s="60">
        <f>IF(N594&lt;$AG$8,0,1)</f>
        <v>1</v>
      </c>
      <c r="AG594" s="61" t="str">
        <f t="shared" si="28"/>
        <v>EN TERMINO</v>
      </c>
      <c r="AH594" s="61" t="str">
        <f t="shared" si="29"/>
        <v>EN TERMINO</v>
      </c>
      <c r="AI594" s="78" t="s">
        <v>67</v>
      </c>
      <c r="AJ594" s="58"/>
      <c r="AK594" s="58"/>
      <c r="AL594" s="58"/>
      <c r="AM594" s="58"/>
      <c r="AN594" s="84"/>
      <c r="AO594" s="85" t="s">
        <v>72</v>
      </c>
      <c r="AP594" s="67"/>
      <c r="AQ594" s="67"/>
      <c r="AR594" s="67"/>
      <c r="AS594" s="83" t="s">
        <v>640</v>
      </c>
      <c r="AT594" s="286" t="s">
        <v>3612</v>
      </c>
      <c r="AU594" s="83" t="s">
        <v>103</v>
      </c>
      <c r="AV594" s="83" t="s">
        <v>2739</v>
      </c>
      <c r="AW594" s="87"/>
    </row>
    <row r="595" spans="1:49" ht="144" customHeight="1" x14ac:dyDescent="0.25">
      <c r="A595" s="69">
        <v>1074</v>
      </c>
      <c r="B595" s="69">
        <v>38</v>
      </c>
      <c r="C595" s="64"/>
      <c r="D595" s="64"/>
      <c r="E595" s="287" t="s">
        <v>3865</v>
      </c>
      <c r="F595" s="115" t="s">
        <v>3866</v>
      </c>
      <c r="G595" s="85" t="s">
        <v>3867</v>
      </c>
      <c r="H595" s="287" t="s">
        <v>3868</v>
      </c>
      <c r="I595" s="287"/>
      <c r="J595" s="287" t="s">
        <v>3869</v>
      </c>
      <c r="K595" s="287" t="s">
        <v>3870</v>
      </c>
      <c r="L595" s="129">
        <v>6</v>
      </c>
      <c r="M595" s="75">
        <v>42644</v>
      </c>
      <c r="N595" s="75">
        <v>42916</v>
      </c>
      <c r="O595" s="87" t="s">
        <v>3635</v>
      </c>
      <c r="P595" s="129" t="s">
        <v>3635</v>
      </c>
      <c r="Q595" s="78" t="s">
        <v>116</v>
      </c>
      <c r="R595" s="78" t="s">
        <v>116</v>
      </c>
      <c r="S595" s="83" t="s">
        <v>117</v>
      </c>
      <c r="T595" s="83" t="s">
        <v>116</v>
      </c>
      <c r="U595" s="83" t="s">
        <v>67</v>
      </c>
      <c r="V595" s="87">
        <v>0</v>
      </c>
      <c r="W595" s="80">
        <f t="shared" si="30"/>
        <v>0</v>
      </c>
      <c r="X595" s="58"/>
      <c r="Y595" s="58"/>
      <c r="Z595" s="58"/>
      <c r="AA595" s="58"/>
      <c r="AB595" s="58"/>
      <c r="AC595" s="58"/>
      <c r="AD595" s="81" t="s">
        <v>3611</v>
      </c>
      <c r="AE595" s="60">
        <f>IF(W595=100%,2,0)</f>
        <v>0</v>
      </c>
      <c r="AF595" s="60">
        <f>IF(N595&lt;$AG$8,0,1)</f>
        <v>1</v>
      </c>
      <c r="AG595" s="61" t="str">
        <f t="shared" si="28"/>
        <v>EN TERMINO</v>
      </c>
      <c r="AH595" s="61" t="str">
        <f t="shared" si="29"/>
        <v>EN TERMINO</v>
      </c>
      <c r="AI595" s="78" t="s">
        <v>67</v>
      </c>
      <c r="AJ595" s="58"/>
      <c r="AK595" s="58"/>
      <c r="AL595" s="58"/>
      <c r="AM595" s="58"/>
      <c r="AN595" s="84"/>
      <c r="AO595" s="85" t="s">
        <v>72</v>
      </c>
      <c r="AP595" s="67"/>
      <c r="AQ595" s="67"/>
      <c r="AR595" s="67"/>
      <c r="AS595" s="83" t="s">
        <v>640</v>
      </c>
      <c r="AT595" s="286" t="s">
        <v>3612</v>
      </c>
      <c r="AU595" s="83" t="s">
        <v>103</v>
      </c>
      <c r="AV595" s="83" t="s">
        <v>2739</v>
      </c>
      <c r="AW595" s="87"/>
    </row>
    <row r="596" spans="1:49" ht="129.6" customHeight="1" x14ac:dyDescent="0.25">
      <c r="A596" s="69">
        <v>1075</v>
      </c>
      <c r="B596" s="69">
        <v>39</v>
      </c>
      <c r="C596" s="64"/>
      <c r="D596" s="64"/>
      <c r="E596" s="287" t="s">
        <v>3871</v>
      </c>
      <c r="F596" s="115" t="s">
        <v>3872</v>
      </c>
      <c r="G596" s="139" t="s">
        <v>3873</v>
      </c>
      <c r="H596" s="287" t="s">
        <v>3874</v>
      </c>
      <c r="I596" s="287"/>
      <c r="J596" s="287" t="s">
        <v>3875</v>
      </c>
      <c r="K596" s="287" t="s">
        <v>3876</v>
      </c>
      <c r="L596" s="129">
        <v>4</v>
      </c>
      <c r="M596" s="75">
        <v>42644</v>
      </c>
      <c r="N596" s="75">
        <v>42916</v>
      </c>
      <c r="O596" s="87" t="s">
        <v>3635</v>
      </c>
      <c r="P596" s="129" t="s">
        <v>3635</v>
      </c>
      <c r="Q596" s="78" t="s">
        <v>116</v>
      </c>
      <c r="R596" s="78" t="s">
        <v>116</v>
      </c>
      <c r="S596" s="83" t="s">
        <v>117</v>
      </c>
      <c r="T596" s="83" t="s">
        <v>116</v>
      </c>
      <c r="U596" s="83" t="s">
        <v>67</v>
      </c>
      <c r="V596" s="87">
        <v>0</v>
      </c>
      <c r="W596" s="80">
        <f t="shared" si="30"/>
        <v>0</v>
      </c>
      <c r="X596" s="58"/>
      <c r="Y596" s="58"/>
      <c r="Z596" s="58"/>
      <c r="AA596" s="58"/>
      <c r="AB596" s="58"/>
      <c r="AC596" s="58"/>
      <c r="AD596" s="81" t="s">
        <v>3611</v>
      </c>
      <c r="AE596" s="60">
        <f>IF(W596=100%,2,0)</f>
        <v>0</v>
      </c>
      <c r="AF596" s="60">
        <f>IF(N596&lt;$AG$8,0,1)</f>
        <v>1</v>
      </c>
      <c r="AG596" s="61" t="str">
        <f t="shared" si="28"/>
        <v>EN TERMINO</v>
      </c>
      <c r="AH596" s="61" t="str">
        <f t="shared" si="29"/>
        <v>EN TERMINO</v>
      </c>
      <c r="AI596" s="78" t="s">
        <v>67</v>
      </c>
      <c r="AJ596" s="58"/>
      <c r="AK596" s="58"/>
      <c r="AL596" s="58"/>
      <c r="AM596" s="58"/>
      <c r="AN596" s="84"/>
      <c r="AO596" s="85" t="s">
        <v>72</v>
      </c>
      <c r="AP596" s="67"/>
      <c r="AQ596" s="67"/>
      <c r="AR596" s="67"/>
      <c r="AS596" s="83" t="s">
        <v>640</v>
      </c>
      <c r="AT596" s="286" t="s">
        <v>3612</v>
      </c>
      <c r="AU596" s="83" t="s">
        <v>103</v>
      </c>
      <c r="AV596" s="83" t="s">
        <v>2739</v>
      </c>
      <c r="AW596" s="87"/>
    </row>
    <row r="597" spans="1:49" ht="126.75" customHeight="1" x14ac:dyDescent="0.25">
      <c r="A597" s="69">
        <v>1076</v>
      </c>
      <c r="B597" s="69">
        <v>40</v>
      </c>
      <c r="C597" s="64"/>
      <c r="D597" s="64"/>
      <c r="E597" s="287" t="s">
        <v>3877</v>
      </c>
      <c r="F597" s="115" t="s">
        <v>3878</v>
      </c>
      <c r="G597" s="85" t="s">
        <v>3879</v>
      </c>
      <c r="H597" s="129" t="s">
        <v>3880</v>
      </c>
      <c r="I597" s="129" t="s">
        <v>3881</v>
      </c>
      <c r="J597" s="73" t="s">
        <v>3882</v>
      </c>
      <c r="K597" s="73" t="s">
        <v>3882</v>
      </c>
      <c r="L597" s="156">
        <v>4</v>
      </c>
      <c r="M597" s="75">
        <v>42644</v>
      </c>
      <c r="N597" s="75">
        <v>42916</v>
      </c>
      <c r="O597" s="76" t="s">
        <v>1727</v>
      </c>
      <c r="P597" s="173" t="s">
        <v>1728</v>
      </c>
      <c r="Q597" s="83" t="s">
        <v>65</v>
      </c>
      <c r="R597" s="83" t="s">
        <v>65</v>
      </c>
      <c r="S597" s="83" t="s">
        <v>99</v>
      </c>
      <c r="T597" s="83" t="s">
        <v>65</v>
      </c>
      <c r="U597" s="83" t="s">
        <v>3030</v>
      </c>
      <c r="V597" s="87">
        <v>0</v>
      </c>
      <c r="W597" s="80">
        <f t="shared" si="30"/>
        <v>0</v>
      </c>
      <c r="X597" s="63" t="s">
        <v>3620</v>
      </c>
      <c r="Y597" s="68" t="s">
        <v>87</v>
      </c>
      <c r="Z597" s="63" t="s">
        <v>3883</v>
      </c>
      <c r="AA597" s="58"/>
      <c r="AB597" s="58"/>
      <c r="AC597" s="58"/>
      <c r="AD597" s="81" t="s">
        <v>3611</v>
      </c>
      <c r="AE597" s="60">
        <f>IF(W597=100%,2,0)</f>
        <v>0</v>
      </c>
      <c r="AF597" s="60">
        <f>IF(N597&lt;$AG$8,0,1)</f>
        <v>1</v>
      </c>
      <c r="AG597" s="61" t="str">
        <f t="shared" si="28"/>
        <v>EN TERMINO</v>
      </c>
      <c r="AH597" s="61" t="str">
        <f t="shared" si="29"/>
        <v>EN TERMINO</v>
      </c>
      <c r="AI597" s="78" t="s">
        <v>165</v>
      </c>
      <c r="AJ597" s="58"/>
      <c r="AK597" s="58"/>
      <c r="AL597" s="58"/>
      <c r="AM597" s="58"/>
      <c r="AN597" s="84"/>
      <c r="AO597" s="85" t="s">
        <v>72</v>
      </c>
      <c r="AP597" s="67"/>
      <c r="AQ597" s="67"/>
      <c r="AR597" s="67"/>
      <c r="AS597" s="83" t="s">
        <v>640</v>
      </c>
      <c r="AT597" s="286" t="s">
        <v>3612</v>
      </c>
      <c r="AU597" s="83" t="s">
        <v>142</v>
      </c>
      <c r="AV597" s="83" t="s">
        <v>143</v>
      </c>
      <c r="AW597" s="87" t="s">
        <v>74</v>
      </c>
    </row>
    <row r="598" spans="1:49" ht="345.6" customHeight="1" x14ac:dyDescent="0.25">
      <c r="A598" s="69">
        <v>1077</v>
      </c>
      <c r="B598" s="69">
        <v>41</v>
      </c>
      <c r="C598" s="64"/>
      <c r="D598" s="64"/>
      <c r="E598" s="287" t="s">
        <v>3884</v>
      </c>
      <c r="F598" s="115" t="s">
        <v>3885</v>
      </c>
      <c r="G598" s="85" t="s">
        <v>3886</v>
      </c>
      <c r="H598" s="129" t="s">
        <v>3887</v>
      </c>
      <c r="I598" s="129" t="s">
        <v>1751</v>
      </c>
      <c r="J598" s="73" t="s">
        <v>3888</v>
      </c>
      <c r="K598" s="72" t="s">
        <v>3889</v>
      </c>
      <c r="L598" s="156">
        <v>12</v>
      </c>
      <c r="M598" s="75">
        <v>42644</v>
      </c>
      <c r="N598" s="75">
        <v>42916</v>
      </c>
      <c r="O598" s="76" t="s">
        <v>1727</v>
      </c>
      <c r="P598" s="173" t="s">
        <v>1728</v>
      </c>
      <c r="Q598" s="83" t="s">
        <v>65</v>
      </c>
      <c r="R598" s="83" t="s">
        <v>65</v>
      </c>
      <c r="S598" s="83" t="s">
        <v>99</v>
      </c>
      <c r="T598" s="83" t="s">
        <v>65</v>
      </c>
      <c r="U598" s="83" t="s">
        <v>3890</v>
      </c>
      <c r="V598" s="87">
        <v>0</v>
      </c>
      <c r="W598" s="80">
        <f t="shared" si="30"/>
        <v>0</v>
      </c>
      <c r="X598" s="58"/>
      <c r="Y598" s="58"/>
      <c r="Z598" s="58"/>
      <c r="AA598" s="58"/>
      <c r="AB598" s="58"/>
      <c r="AC598" s="58"/>
      <c r="AD598" s="81" t="s">
        <v>3611</v>
      </c>
      <c r="AE598" s="60">
        <f>IF(W598=100%,2,0)</f>
        <v>0</v>
      </c>
      <c r="AF598" s="60">
        <f>IF(N598&lt;$AG$8,0,1)</f>
        <v>1</v>
      </c>
      <c r="AG598" s="61" t="str">
        <f t="shared" si="28"/>
        <v>EN TERMINO</v>
      </c>
      <c r="AH598" s="61" t="str">
        <f t="shared" si="29"/>
        <v>EN TERMINO</v>
      </c>
      <c r="AI598" s="78" t="s">
        <v>123</v>
      </c>
      <c r="AJ598" s="58"/>
      <c r="AK598" s="58"/>
      <c r="AL598" s="58"/>
      <c r="AM598" s="58"/>
      <c r="AN598" s="84"/>
      <c r="AO598" s="85" t="s">
        <v>72</v>
      </c>
      <c r="AP598" s="67"/>
      <c r="AQ598" s="67"/>
      <c r="AR598" s="67"/>
      <c r="AS598" s="83" t="s">
        <v>640</v>
      </c>
      <c r="AT598" s="286" t="s">
        <v>3612</v>
      </c>
      <c r="AU598" s="83" t="s">
        <v>142</v>
      </c>
      <c r="AV598" s="83" t="s">
        <v>3891</v>
      </c>
      <c r="AW598" s="87" t="s">
        <v>74</v>
      </c>
    </row>
    <row r="599" spans="1:49" ht="186" customHeight="1" x14ac:dyDescent="0.25">
      <c r="A599" s="69">
        <v>1078</v>
      </c>
      <c r="B599" s="69">
        <v>42</v>
      </c>
      <c r="C599" s="64"/>
      <c r="D599" s="64"/>
      <c r="E599" s="287" t="s">
        <v>3892</v>
      </c>
      <c r="F599" s="115" t="s">
        <v>3893</v>
      </c>
      <c r="G599" s="85" t="s">
        <v>3894</v>
      </c>
      <c r="H599" s="129" t="s">
        <v>3895</v>
      </c>
      <c r="I599" s="129" t="s">
        <v>3896</v>
      </c>
      <c r="J599" s="73" t="s">
        <v>3897</v>
      </c>
      <c r="K599" s="72" t="s">
        <v>3898</v>
      </c>
      <c r="L599" s="156">
        <v>5</v>
      </c>
      <c r="M599" s="75">
        <v>42644</v>
      </c>
      <c r="N599" s="75">
        <v>42735</v>
      </c>
      <c r="O599" s="76" t="s">
        <v>3218</v>
      </c>
      <c r="P599" s="129" t="s">
        <v>3219</v>
      </c>
      <c r="Q599" s="83" t="s">
        <v>65</v>
      </c>
      <c r="R599" s="83" t="s">
        <v>65</v>
      </c>
      <c r="S599" s="83" t="s">
        <v>99</v>
      </c>
      <c r="T599" s="83" t="s">
        <v>65</v>
      </c>
      <c r="U599" s="83" t="s">
        <v>67</v>
      </c>
      <c r="V599" s="87">
        <v>5</v>
      </c>
      <c r="W599" s="80">
        <f t="shared" si="30"/>
        <v>1</v>
      </c>
      <c r="X599" s="58"/>
      <c r="Y599" s="58"/>
      <c r="Z599" s="58"/>
      <c r="AA599" s="58"/>
      <c r="AB599" s="58"/>
      <c r="AC599" s="58"/>
      <c r="AD599" s="81" t="s">
        <v>3611</v>
      </c>
      <c r="AE599" s="60">
        <f>IF(W599=100%,2,0)</f>
        <v>2</v>
      </c>
      <c r="AF599" s="60">
        <f>IF(N599&lt;$AG$8,0,1)</f>
        <v>0</v>
      </c>
      <c r="AG599" s="61" t="str">
        <f t="shared" si="28"/>
        <v>CUMPLIDA</v>
      </c>
      <c r="AH599" s="61" t="str">
        <f t="shared" si="29"/>
        <v>CUMPLIDA</v>
      </c>
      <c r="AI599" s="78" t="s">
        <v>67</v>
      </c>
      <c r="AJ599" s="58"/>
      <c r="AK599" s="58"/>
      <c r="AL599" s="58"/>
      <c r="AM599" s="58"/>
      <c r="AN599" s="84"/>
      <c r="AO599" s="85" t="s">
        <v>72</v>
      </c>
      <c r="AP599" s="67"/>
      <c r="AQ599" s="67"/>
      <c r="AR599" s="67"/>
      <c r="AS599" s="83" t="s">
        <v>640</v>
      </c>
      <c r="AT599" s="286" t="s">
        <v>3612</v>
      </c>
      <c r="AU599" s="83" t="s">
        <v>103</v>
      </c>
      <c r="AV599" s="83" t="s">
        <v>3728</v>
      </c>
      <c r="AW599" s="87" t="s">
        <v>74</v>
      </c>
    </row>
    <row r="600" spans="1:49" ht="286.5" customHeight="1" x14ac:dyDescent="0.25">
      <c r="A600" s="69">
        <v>1079</v>
      </c>
      <c r="B600" s="69">
        <v>43</v>
      </c>
      <c r="C600" s="64"/>
      <c r="D600" s="64"/>
      <c r="E600" s="287" t="s">
        <v>3899</v>
      </c>
      <c r="F600" s="115" t="s">
        <v>3900</v>
      </c>
      <c r="G600" s="85" t="s">
        <v>3901</v>
      </c>
      <c r="H600" s="287" t="s">
        <v>3902</v>
      </c>
      <c r="I600" s="72"/>
      <c r="J600" s="72" t="s">
        <v>3903</v>
      </c>
      <c r="K600" s="72" t="s">
        <v>3904</v>
      </c>
      <c r="L600" s="156">
        <v>3</v>
      </c>
      <c r="M600" s="75">
        <v>42644</v>
      </c>
      <c r="N600" s="75">
        <v>42916</v>
      </c>
      <c r="O600" s="129" t="s">
        <v>3905</v>
      </c>
      <c r="P600" s="129" t="s">
        <v>3905</v>
      </c>
      <c r="Q600" s="78" t="s">
        <v>563</v>
      </c>
      <c r="R600" s="78" t="s">
        <v>563</v>
      </c>
      <c r="S600" s="83" t="s">
        <v>564</v>
      </c>
      <c r="T600" s="83" t="s">
        <v>563</v>
      </c>
      <c r="U600" s="83" t="s">
        <v>2946</v>
      </c>
      <c r="V600" s="87">
        <v>0</v>
      </c>
      <c r="W600" s="80">
        <f t="shared" si="30"/>
        <v>0</v>
      </c>
      <c r="X600" s="58"/>
      <c r="Y600" s="58"/>
      <c r="Z600" s="58"/>
      <c r="AA600" s="58"/>
      <c r="AB600" s="58"/>
      <c r="AC600" s="58"/>
      <c r="AD600" s="81" t="s">
        <v>3611</v>
      </c>
      <c r="AE600" s="60">
        <f>IF(W600=100%,2,0)</f>
        <v>0</v>
      </c>
      <c r="AF600" s="60">
        <f>IF(N600&lt;$AG$8,0,1)</f>
        <v>1</v>
      </c>
      <c r="AG600" s="61" t="str">
        <f t="shared" si="28"/>
        <v>EN TERMINO</v>
      </c>
      <c r="AH600" s="61" t="str">
        <f t="shared" si="29"/>
        <v>EN TERMINO</v>
      </c>
      <c r="AI600" s="78" t="s">
        <v>84</v>
      </c>
      <c r="AJ600" s="58"/>
      <c r="AK600" s="58"/>
      <c r="AL600" s="58"/>
      <c r="AM600" s="58"/>
      <c r="AN600" s="84"/>
      <c r="AO600" s="85" t="s">
        <v>72</v>
      </c>
      <c r="AP600" s="67"/>
      <c r="AQ600" s="67"/>
      <c r="AR600" s="67"/>
      <c r="AS600" s="83" t="s">
        <v>640</v>
      </c>
      <c r="AT600" s="286" t="s">
        <v>3612</v>
      </c>
      <c r="AU600" s="83" t="s">
        <v>103</v>
      </c>
      <c r="AV600" s="83" t="s">
        <v>3845</v>
      </c>
      <c r="AW600" s="87"/>
    </row>
    <row r="601" spans="1:49" ht="153" customHeight="1" x14ac:dyDescent="0.25">
      <c r="A601" s="69">
        <v>1080</v>
      </c>
      <c r="B601" s="69">
        <v>44</v>
      </c>
      <c r="C601" s="64"/>
      <c r="D601" s="64"/>
      <c r="E601" s="172" t="s">
        <v>3906</v>
      </c>
      <c r="F601" s="71" t="s">
        <v>3907</v>
      </c>
      <c r="G601" s="85" t="s">
        <v>3908</v>
      </c>
      <c r="H601" s="290" t="s">
        <v>3909</v>
      </c>
      <c r="I601" s="58"/>
      <c r="J601" s="72" t="s">
        <v>3910</v>
      </c>
      <c r="K601" s="72" t="s">
        <v>3911</v>
      </c>
      <c r="L601" s="156">
        <v>2</v>
      </c>
      <c r="M601" s="75">
        <v>42644</v>
      </c>
      <c r="N601" s="75">
        <v>42674</v>
      </c>
      <c r="O601" s="129" t="s">
        <v>3619</v>
      </c>
      <c r="P601" s="129" t="s">
        <v>3619</v>
      </c>
      <c r="Q601" s="78" t="s">
        <v>563</v>
      </c>
      <c r="R601" s="78" t="s">
        <v>563</v>
      </c>
      <c r="S601" s="83" t="s">
        <v>564</v>
      </c>
      <c r="T601" s="83" t="s">
        <v>563</v>
      </c>
      <c r="U601" s="83" t="s">
        <v>2946</v>
      </c>
      <c r="V601" s="83">
        <v>2</v>
      </c>
      <c r="W601" s="80">
        <f t="shared" si="30"/>
        <v>1</v>
      </c>
      <c r="X601" s="58"/>
      <c r="Y601" s="58"/>
      <c r="Z601" s="58"/>
      <c r="AA601" s="58"/>
      <c r="AB601" s="58"/>
      <c r="AC601" s="58"/>
      <c r="AD601" s="81" t="s">
        <v>3611</v>
      </c>
      <c r="AE601" s="60">
        <f>IF(W601=100%,2,0)</f>
        <v>2</v>
      </c>
      <c r="AF601" s="60">
        <f>IF(N601&lt;$AG$8,0,1)</f>
        <v>0</v>
      </c>
      <c r="AG601" s="61" t="str">
        <f t="shared" si="28"/>
        <v>CUMPLIDA</v>
      </c>
      <c r="AH601" s="61" t="str">
        <f t="shared" si="29"/>
        <v>CUMPLIDA</v>
      </c>
      <c r="AI601" s="78" t="s">
        <v>84</v>
      </c>
      <c r="AJ601" s="58"/>
      <c r="AK601" s="58"/>
      <c r="AL601" s="58"/>
      <c r="AM601" s="58"/>
      <c r="AN601" s="84"/>
      <c r="AO601" s="85" t="s">
        <v>72</v>
      </c>
      <c r="AP601" s="67"/>
      <c r="AQ601" s="67"/>
      <c r="AR601" s="67"/>
      <c r="AS601" s="83" t="s">
        <v>640</v>
      </c>
      <c r="AT601" s="286" t="s">
        <v>3612</v>
      </c>
      <c r="AU601" s="83" t="s">
        <v>103</v>
      </c>
      <c r="AV601" s="83" t="s">
        <v>3912</v>
      </c>
      <c r="AW601" s="87"/>
    </row>
    <row r="602" spans="1:49" ht="158.44999999999999" customHeight="1" x14ac:dyDescent="0.25">
      <c r="A602" s="69">
        <v>1081</v>
      </c>
      <c r="B602" s="69">
        <v>45</v>
      </c>
      <c r="C602" s="64"/>
      <c r="D602" s="64"/>
      <c r="E602" s="172" t="s">
        <v>3913</v>
      </c>
      <c r="F602" s="115" t="s">
        <v>3914</v>
      </c>
      <c r="G602" s="85" t="s">
        <v>3915</v>
      </c>
      <c r="H602" s="129" t="s">
        <v>3916</v>
      </c>
      <c r="I602" s="58"/>
      <c r="J602" s="72" t="s">
        <v>3917</v>
      </c>
      <c r="K602" s="72" t="s">
        <v>3918</v>
      </c>
      <c r="L602" s="156">
        <v>2</v>
      </c>
      <c r="M602" s="75">
        <v>42644</v>
      </c>
      <c r="N602" s="75">
        <v>42794</v>
      </c>
      <c r="O602" s="129" t="s">
        <v>3619</v>
      </c>
      <c r="P602" s="129" t="s">
        <v>3619</v>
      </c>
      <c r="Q602" s="78" t="s">
        <v>563</v>
      </c>
      <c r="R602" s="78" t="s">
        <v>563</v>
      </c>
      <c r="S602" s="83" t="s">
        <v>564</v>
      </c>
      <c r="T602" s="83" t="s">
        <v>563</v>
      </c>
      <c r="U602" s="83" t="s">
        <v>67</v>
      </c>
      <c r="V602" s="87">
        <v>1</v>
      </c>
      <c r="W602" s="80">
        <f t="shared" si="30"/>
        <v>0.5</v>
      </c>
      <c r="X602" s="58"/>
      <c r="Y602" s="58"/>
      <c r="Z602" s="58"/>
      <c r="AA602" s="58"/>
      <c r="AB602" s="58"/>
      <c r="AC602" s="58"/>
      <c r="AD602" s="81" t="s">
        <v>3611</v>
      </c>
      <c r="AE602" s="60">
        <f>IF(W602=100%,2,0)</f>
        <v>0</v>
      </c>
      <c r="AF602" s="60">
        <f>IF(N602&lt;$AG$8,0,1)</f>
        <v>1</v>
      </c>
      <c r="AG602" s="61" t="str">
        <f t="shared" si="28"/>
        <v>EN TERMINO</v>
      </c>
      <c r="AH602" s="61" t="str">
        <f t="shared" si="29"/>
        <v>EN TERMINO</v>
      </c>
      <c r="AI602" s="78" t="s">
        <v>67</v>
      </c>
      <c r="AJ602" s="58"/>
      <c r="AK602" s="58"/>
      <c r="AL602" s="58"/>
      <c r="AM602" s="58"/>
      <c r="AN602" s="84"/>
      <c r="AO602" s="85" t="s">
        <v>72</v>
      </c>
      <c r="AP602" s="67"/>
      <c r="AQ602" s="67"/>
      <c r="AR602" s="67"/>
      <c r="AS602" s="83" t="s">
        <v>640</v>
      </c>
      <c r="AT602" s="286" t="s">
        <v>3612</v>
      </c>
      <c r="AU602" s="83" t="s">
        <v>103</v>
      </c>
      <c r="AV602" s="83" t="s">
        <v>3912</v>
      </c>
      <c r="AW602" s="87"/>
    </row>
    <row r="603" spans="1:49" ht="115.15" customHeight="1" x14ac:dyDescent="0.25">
      <c r="A603" s="69">
        <v>1082</v>
      </c>
      <c r="B603" s="69">
        <v>46</v>
      </c>
      <c r="C603" s="64"/>
      <c r="D603" s="64"/>
      <c r="E603" s="115" t="s">
        <v>3919</v>
      </c>
      <c r="F603" s="115" t="s">
        <v>3920</v>
      </c>
      <c r="G603" s="85" t="s">
        <v>3921</v>
      </c>
      <c r="H603" s="129" t="s">
        <v>3916</v>
      </c>
      <c r="I603" s="58"/>
      <c r="J603" s="72" t="s">
        <v>3917</v>
      </c>
      <c r="K603" s="72" t="s">
        <v>3918</v>
      </c>
      <c r="L603" s="156">
        <v>2</v>
      </c>
      <c r="M603" s="75">
        <v>42644</v>
      </c>
      <c r="N603" s="75">
        <v>42794</v>
      </c>
      <c r="O603" s="129" t="s">
        <v>3619</v>
      </c>
      <c r="P603" s="129" t="s">
        <v>3619</v>
      </c>
      <c r="Q603" s="78" t="s">
        <v>563</v>
      </c>
      <c r="R603" s="78" t="s">
        <v>563</v>
      </c>
      <c r="S603" s="83" t="s">
        <v>564</v>
      </c>
      <c r="T603" s="83" t="s">
        <v>563</v>
      </c>
      <c r="U603" s="83" t="s">
        <v>67</v>
      </c>
      <c r="V603" s="87">
        <v>1</v>
      </c>
      <c r="W603" s="80">
        <f t="shared" si="30"/>
        <v>0.5</v>
      </c>
      <c r="X603" s="58"/>
      <c r="Y603" s="58"/>
      <c r="Z603" s="58"/>
      <c r="AA603" s="58"/>
      <c r="AB603" s="58"/>
      <c r="AC603" s="58"/>
      <c r="AD603" s="81" t="s">
        <v>3611</v>
      </c>
      <c r="AE603" s="60">
        <f>IF(W603=100%,2,0)</f>
        <v>0</v>
      </c>
      <c r="AF603" s="60">
        <f>IF(N603&lt;$AG$8,0,1)</f>
        <v>1</v>
      </c>
      <c r="AG603" s="61" t="str">
        <f t="shared" si="28"/>
        <v>EN TERMINO</v>
      </c>
      <c r="AH603" s="61" t="str">
        <f t="shared" si="29"/>
        <v>EN TERMINO</v>
      </c>
      <c r="AI603" s="78" t="s">
        <v>67</v>
      </c>
      <c r="AJ603" s="58"/>
      <c r="AK603" s="58"/>
      <c r="AL603" s="58"/>
      <c r="AM603" s="58"/>
      <c r="AN603" s="84"/>
      <c r="AO603" s="85" t="s">
        <v>72</v>
      </c>
      <c r="AP603" s="67"/>
      <c r="AQ603" s="67"/>
      <c r="AR603" s="67"/>
      <c r="AS603" s="83" t="s">
        <v>640</v>
      </c>
      <c r="AT603" s="286" t="s">
        <v>3612</v>
      </c>
      <c r="AU603" s="83" t="s">
        <v>103</v>
      </c>
      <c r="AV603" s="83" t="s">
        <v>3912</v>
      </c>
      <c r="AW603" s="87"/>
    </row>
    <row r="604" spans="1:49" ht="285.75" customHeight="1" x14ac:dyDescent="0.25">
      <c r="A604" s="69">
        <v>1083</v>
      </c>
      <c r="B604" s="69">
        <v>47</v>
      </c>
      <c r="C604" s="64"/>
      <c r="D604" s="64"/>
      <c r="E604" s="172" t="s">
        <v>3922</v>
      </c>
      <c r="F604" s="115" t="s">
        <v>3923</v>
      </c>
      <c r="G604" s="84" t="s">
        <v>3924</v>
      </c>
      <c r="H604" s="85" t="s">
        <v>3925</v>
      </c>
      <c r="I604" s="85" t="s">
        <v>3926</v>
      </c>
      <c r="J604" s="139" t="s">
        <v>3927</v>
      </c>
      <c r="K604" s="139" t="s">
        <v>3928</v>
      </c>
      <c r="L604" s="87">
        <v>10</v>
      </c>
      <c r="M604" s="75">
        <v>42644</v>
      </c>
      <c r="N604" s="75">
        <v>42916</v>
      </c>
      <c r="O604" s="129" t="s">
        <v>3601</v>
      </c>
      <c r="P604" s="78" t="s">
        <v>3601</v>
      </c>
      <c r="Q604" s="78" t="s">
        <v>3929</v>
      </c>
      <c r="R604" s="78" t="s">
        <v>3930</v>
      </c>
      <c r="S604" s="83" t="s">
        <v>3931</v>
      </c>
      <c r="T604" s="83" t="s">
        <v>2899</v>
      </c>
      <c r="U604" s="83" t="s">
        <v>67</v>
      </c>
      <c r="V604" s="272">
        <v>6</v>
      </c>
      <c r="W604" s="80">
        <f t="shared" si="30"/>
        <v>0.6</v>
      </c>
      <c r="X604" s="58"/>
      <c r="Y604" s="58"/>
      <c r="Z604" s="58"/>
      <c r="AA604" s="58"/>
      <c r="AB604" s="58"/>
      <c r="AC604" s="58"/>
      <c r="AD604" s="81" t="s">
        <v>3611</v>
      </c>
      <c r="AE604" s="60">
        <f>IF(W604=100%,2,0)</f>
        <v>0</v>
      </c>
      <c r="AF604" s="60">
        <f>IF(N604&lt;$AG$8,0,1)</f>
        <v>1</v>
      </c>
      <c r="AG604" s="61" t="str">
        <f t="shared" si="28"/>
        <v>EN TERMINO</v>
      </c>
      <c r="AH604" s="61" t="str">
        <f t="shared" si="29"/>
        <v>EN TERMINO</v>
      </c>
      <c r="AI604" s="78" t="s">
        <v>67</v>
      </c>
      <c r="AJ604" s="58"/>
      <c r="AK604" s="58"/>
      <c r="AL604" s="58"/>
      <c r="AM604" s="58"/>
      <c r="AN604" s="84"/>
      <c r="AO604" s="85" t="s">
        <v>72</v>
      </c>
      <c r="AP604" s="67"/>
      <c r="AQ604" s="67"/>
      <c r="AR604" s="67"/>
      <c r="AS604" s="83" t="s">
        <v>640</v>
      </c>
      <c r="AT604" s="286" t="s">
        <v>3612</v>
      </c>
      <c r="AU604" s="83" t="s">
        <v>103</v>
      </c>
      <c r="AV604" s="83" t="s">
        <v>3604</v>
      </c>
      <c r="AW604" s="87"/>
    </row>
    <row r="605" spans="1:49" ht="208.5" customHeight="1" x14ac:dyDescent="0.25">
      <c r="A605" s="69">
        <v>1084</v>
      </c>
      <c r="B605" s="69">
        <v>1</v>
      </c>
      <c r="C605" s="64"/>
      <c r="D605" s="64"/>
      <c r="E605" s="172" t="s">
        <v>3932</v>
      </c>
      <c r="F605" s="115" t="s">
        <v>3933</v>
      </c>
      <c r="G605" s="296" t="s">
        <v>3934</v>
      </c>
      <c r="H605" s="85" t="s">
        <v>3935</v>
      </c>
      <c r="I605" s="85" t="s">
        <v>3936</v>
      </c>
      <c r="J605" s="72" t="s">
        <v>3937</v>
      </c>
      <c r="K605" s="72" t="s">
        <v>3938</v>
      </c>
      <c r="L605" s="156">
        <v>7</v>
      </c>
      <c r="M605" s="75">
        <v>42734</v>
      </c>
      <c r="N605" s="75">
        <v>43100</v>
      </c>
      <c r="O605" s="129" t="s">
        <v>851</v>
      </c>
      <c r="P605" s="78" t="s">
        <v>852</v>
      </c>
      <c r="Q605" s="83" t="s">
        <v>65</v>
      </c>
      <c r="R605" s="83" t="s">
        <v>65</v>
      </c>
      <c r="S605" s="83" t="s">
        <v>99</v>
      </c>
      <c r="T605" s="83" t="s">
        <v>65</v>
      </c>
      <c r="U605" s="83" t="s">
        <v>3030</v>
      </c>
      <c r="V605" s="87">
        <v>0</v>
      </c>
      <c r="W605" s="80">
        <f t="shared" si="30"/>
        <v>0</v>
      </c>
      <c r="X605" s="58"/>
      <c r="Y605" s="58"/>
      <c r="Z605" s="58"/>
      <c r="AA605" s="58"/>
      <c r="AB605" s="58"/>
      <c r="AC605" s="58"/>
      <c r="AD605" s="81" t="s">
        <v>3939</v>
      </c>
      <c r="AE605" s="60">
        <f>IF(W605=100%,2,0)</f>
        <v>0</v>
      </c>
      <c r="AF605" s="60">
        <f>IF(N605&lt;$AG$8,0,1)</f>
        <v>1</v>
      </c>
      <c r="AG605" s="61" t="str">
        <f t="shared" si="28"/>
        <v>EN TERMINO</v>
      </c>
      <c r="AH605" s="61" t="str">
        <f t="shared" si="29"/>
        <v>EN TERMINO</v>
      </c>
      <c r="AI605" s="129" t="s">
        <v>165</v>
      </c>
      <c r="AJ605" s="58"/>
      <c r="AK605" s="58"/>
      <c r="AL605" s="58"/>
      <c r="AM605" s="58"/>
      <c r="AN605" s="84"/>
      <c r="AO605" s="85" t="s">
        <v>72</v>
      </c>
      <c r="AP605" s="67"/>
      <c r="AQ605" s="67"/>
      <c r="AR605" s="67"/>
      <c r="AS605" s="83" t="s">
        <v>640</v>
      </c>
      <c r="AT605" s="286"/>
      <c r="AU605" s="83" t="s">
        <v>91</v>
      </c>
      <c r="AV605" s="83" t="s">
        <v>91</v>
      </c>
      <c r="AW605" s="87" t="s">
        <v>74</v>
      </c>
    </row>
    <row r="606" spans="1:49" ht="279.75" customHeight="1" x14ac:dyDescent="0.25">
      <c r="A606" s="69">
        <v>1085</v>
      </c>
      <c r="B606" s="69">
        <v>2</v>
      </c>
      <c r="C606" s="64"/>
      <c r="D606" s="64"/>
      <c r="E606" s="172" t="s">
        <v>3940</v>
      </c>
      <c r="F606" s="297" t="s">
        <v>3941</v>
      </c>
      <c r="G606" s="297" t="s">
        <v>3942</v>
      </c>
      <c r="H606" s="85" t="s">
        <v>3943</v>
      </c>
      <c r="I606" s="85" t="s">
        <v>3944</v>
      </c>
      <c r="J606" s="72" t="s">
        <v>3945</v>
      </c>
      <c r="K606" s="72" t="s">
        <v>3946</v>
      </c>
      <c r="L606" s="156">
        <v>8</v>
      </c>
      <c r="M606" s="75">
        <v>42734</v>
      </c>
      <c r="N606" s="75">
        <v>43100</v>
      </c>
      <c r="O606" s="129" t="s">
        <v>851</v>
      </c>
      <c r="P606" s="78" t="s">
        <v>852</v>
      </c>
      <c r="Q606" s="83" t="s">
        <v>65</v>
      </c>
      <c r="R606" s="83" t="s">
        <v>65</v>
      </c>
      <c r="S606" s="83" t="s">
        <v>99</v>
      </c>
      <c r="T606" s="83" t="s">
        <v>65</v>
      </c>
      <c r="U606" s="83" t="s">
        <v>2946</v>
      </c>
      <c r="V606" s="87">
        <v>0</v>
      </c>
      <c r="W606" s="80">
        <f t="shared" si="30"/>
        <v>0</v>
      </c>
      <c r="X606" s="58"/>
      <c r="Y606" s="58"/>
      <c r="Z606" s="58"/>
      <c r="AA606" s="58"/>
      <c r="AB606" s="58"/>
      <c r="AC606" s="58"/>
      <c r="AD606" s="81" t="s">
        <v>3939</v>
      </c>
      <c r="AE606" s="60">
        <f>IF(W606=100%,2,0)</f>
        <v>0</v>
      </c>
      <c r="AF606" s="60">
        <f>IF(N606&lt;$AG$8,0,1)</f>
        <v>1</v>
      </c>
      <c r="AG606" s="61" t="str">
        <f t="shared" si="28"/>
        <v>EN TERMINO</v>
      </c>
      <c r="AH606" s="61" t="str">
        <f t="shared" si="29"/>
        <v>EN TERMINO</v>
      </c>
      <c r="AI606" s="129" t="s">
        <v>84</v>
      </c>
      <c r="AJ606" s="58"/>
      <c r="AK606" s="58"/>
      <c r="AL606" s="58"/>
      <c r="AM606" s="58"/>
      <c r="AN606" s="84"/>
      <c r="AO606" s="85" t="s">
        <v>72</v>
      </c>
      <c r="AP606" s="67"/>
      <c r="AQ606" s="67"/>
      <c r="AR606" s="67"/>
      <c r="AS606" s="83" t="s">
        <v>640</v>
      </c>
      <c r="AT606" s="286"/>
      <c r="AU606" s="298" t="s">
        <v>142</v>
      </c>
      <c r="AV606" s="83" t="s">
        <v>2547</v>
      </c>
      <c r="AW606" s="87" t="s">
        <v>74</v>
      </c>
    </row>
    <row r="607" spans="1:49" ht="187.5" customHeight="1" x14ac:dyDescent="0.25">
      <c r="A607" s="69">
        <v>1086</v>
      </c>
      <c r="B607" s="69">
        <v>3</v>
      </c>
      <c r="C607" s="64"/>
      <c r="D607" s="64"/>
      <c r="E607" s="172" t="s">
        <v>3947</v>
      </c>
      <c r="F607" s="115" t="s">
        <v>3948</v>
      </c>
      <c r="G607" s="115" t="s">
        <v>3949</v>
      </c>
      <c r="H607" s="85" t="s">
        <v>3950</v>
      </c>
      <c r="I607" s="85" t="s">
        <v>3944</v>
      </c>
      <c r="J607" s="72" t="s">
        <v>3951</v>
      </c>
      <c r="K607" s="72" t="s">
        <v>3952</v>
      </c>
      <c r="L607" s="156">
        <v>5</v>
      </c>
      <c r="M607" s="75">
        <v>42734</v>
      </c>
      <c r="N607" s="75">
        <v>43100</v>
      </c>
      <c r="O607" s="129" t="s">
        <v>851</v>
      </c>
      <c r="P607" s="78" t="s">
        <v>852</v>
      </c>
      <c r="Q607" s="83" t="s">
        <v>65</v>
      </c>
      <c r="R607" s="83" t="s">
        <v>65</v>
      </c>
      <c r="S607" s="83" t="s">
        <v>99</v>
      </c>
      <c r="T607" s="83" t="s">
        <v>65</v>
      </c>
      <c r="U607" s="83" t="s">
        <v>2946</v>
      </c>
      <c r="V607" s="87">
        <v>0</v>
      </c>
      <c r="W607" s="80">
        <f t="shared" si="30"/>
        <v>0</v>
      </c>
      <c r="X607" s="58"/>
      <c r="Y607" s="58"/>
      <c r="Z607" s="58"/>
      <c r="AA607" s="58"/>
      <c r="AB607" s="58"/>
      <c r="AC607" s="58"/>
      <c r="AD607" s="81" t="s">
        <v>3939</v>
      </c>
      <c r="AE607" s="60">
        <f>IF(W607=100%,2,0)</f>
        <v>0</v>
      </c>
      <c r="AF607" s="60">
        <f>IF(N607&lt;$AG$8,0,1)</f>
        <v>1</v>
      </c>
      <c r="AG607" s="61" t="str">
        <f t="shared" si="28"/>
        <v>EN TERMINO</v>
      </c>
      <c r="AH607" s="61" t="str">
        <f t="shared" si="29"/>
        <v>EN TERMINO</v>
      </c>
      <c r="AI607" s="129" t="s">
        <v>84</v>
      </c>
      <c r="AJ607" s="58"/>
      <c r="AK607" s="58"/>
      <c r="AL607" s="58"/>
      <c r="AM607" s="58"/>
      <c r="AN607" s="84"/>
      <c r="AO607" s="85" t="s">
        <v>72</v>
      </c>
      <c r="AP607" s="67"/>
      <c r="AQ607" s="67"/>
      <c r="AR607" s="67"/>
      <c r="AS607" s="83" t="s">
        <v>640</v>
      </c>
      <c r="AT607" s="286"/>
      <c r="AU607" s="298" t="s">
        <v>142</v>
      </c>
      <c r="AV607" s="83" t="s">
        <v>143</v>
      </c>
      <c r="AW607" s="87" t="s">
        <v>74</v>
      </c>
    </row>
    <row r="608" spans="1:49" ht="207" customHeight="1" x14ac:dyDescent="0.25">
      <c r="A608" s="69">
        <v>1087</v>
      </c>
      <c r="B608" s="69">
        <v>4</v>
      </c>
      <c r="C608" s="64"/>
      <c r="D608" s="64"/>
      <c r="E608" s="172" t="s">
        <v>3953</v>
      </c>
      <c r="F608" s="115" t="s">
        <v>3954</v>
      </c>
      <c r="G608" s="115" t="s">
        <v>3955</v>
      </c>
      <c r="H608" s="85" t="s">
        <v>3956</v>
      </c>
      <c r="I608" s="85" t="s">
        <v>3957</v>
      </c>
      <c r="J608" s="72" t="s">
        <v>3958</v>
      </c>
      <c r="K608" s="72" t="s">
        <v>3959</v>
      </c>
      <c r="L608" s="156">
        <v>5</v>
      </c>
      <c r="M608" s="75">
        <v>42734</v>
      </c>
      <c r="N608" s="75">
        <v>43100</v>
      </c>
      <c r="O608" s="129" t="s">
        <v>851</v>
      </c>
      <c r="P608" s="78" t="s">
        <v>852</v>
      </c>
      <c r="Q608" s="83" t="s">
        <v>65</v>
      </c>
      <c r="R608" s="83" t="s">
        <v>65</v>
      </c>
      <c r="S608" s="83" t="s">
        <v>99</v>
      </c>
      <c r="T608" s="83" t="s">
        <v>65</v>
      </c>
      <c r="U608" s="83" t="s">
        <v>2946</v>
      </c>
      <c r="V608" s="87">
        <v>0</v>
      </c>
      <c r="W608" s="80">
        <f t="shared" si="30"/>
        <v>0</v>
      </c>
      <c r="X608" s="58"/>
      <c r="Y608" s="58"/>
      <c r="Z608" s="58"/>
      <c r="AA608" s="58"/>
      <c r="AB608" s="58"/>
      <c r="AC608" s="58"/>
      <c r="AD608" s="81" t="s">
        <v>3939</v>
      </c>
      <c r="AE608" s="60">
        <f>IF(W608=100%,2,0)</f>
        <v>0</v>
      </c>
      <c r="AF608" s="60">
        <f>IF(N608&lt;$AG$8,0,1)</f>
        <v>1</v>
      </c>
      <c r="AG608" s="61" t="str">
        <f t="shared" si="28"/>
        <v>EN TERMINO</v>
      </c>
      <c r="AH608" s="61" t="str">
        <f t="shared" si="29"/>
        <v>EN TERMINO</v>
      </c>
      <c r="AI608" s="129" t="s">
        <v>84</v>
      </c>
      <c r="AJ608" s="58"/>
      <c r="AK608" s="58"/>
      <c r="AL608" s="58"/>
      <c r="AM608" s="58"/>
      <c r="AN608" s="84"/>
      <c r="AO608" s="85" t="s">
        <v>72</v>
      </c>
      <c r="AP608" s="67"/>
      <c r="AQ608" s="67"/>
      <c r="AR608" s="67"/>
      <c r="AS608" s="83" t="s">
        <v>640</v>
      </c>
      <c r="AT608" s="286"/>
      <c r="AU608" s="298" t="s">
        <v>786</v>
      </c>
      <c r="AV608" s="83" t="s">
        <v>787</v>
      </c>
      <c r="AW608" s="87" t="s">
        <v>74</v>
      </c>
    </row>
    <row r="609" spans="1:49" ht="210" x14ac:dyDescent="0.25">
      <c r="A609" s="69">
        <v>1088</v>
      </c>
      <c r="B609" s="69">
        <v>5</v>
      </c>
      <c r="C609" s="64"/>
      <c r="D609" s="64"/>
      <c r="E609" s="172" t="s">
        <v>3960</v>
      </c>
      <c r="F609" s="115" t="s">
        <v>3961</v>
      </c>
      <c r="G609" s="115" t="s">
        <v>3962</v>
      </c>
      <c r="H609" s="85" t="s">
        <v>3963</v>
      </c>
      <c r="I609" s="85" t="s">
        <v>3964</v>
      </c>
      <c r="J609" s="72" t="s">
        <v>3965</v>
      </c>
      <c r="K609" s="72" t="s">
        <v>3966</v>
      </c>
      <c r="L609" s="156">
        <v>6</v>
      </c>
      <c r="M609" s="75">
        <v>42734</v>
      </c>
      <c r="N609" s="75">
        <v>43100</v>
      </c>
      <c r="O609" s="129" t="s">
        <v>851</v>
      </c>
      <c r="P609" s="78" t="s">
        <v>852</v>
      </c>
      <c r="Q609" s="83" t="s">
        <v>65</v>
      </c>
      <c r="R609" s="83" t="s">
        <v>65</v>
      </c>
      <c r="S609" s="83" t="s">
        <v>99</v>
      </c>
      <c r="T609" s="83" t="s">
        <v>65</v>
      </c>
      <c r="U609" s="83" t="s">
        <v>2946</v>
      </c>
      <c r="V609" s="87">
        <v>0</v>
      </c>
      <c r="W609" s="80">
        <f t="shared" si="30"/>
        <v>0</v>
      </c>
      <c r="X609" s="58"/>
      <c r="Y609" s="58"/>
      <c r="Z609" s="58"/>
      <c r="AA609" s="58"/>
      <c r="AB609" s="58"/>
      <c r="AC609" s="58"/>
      <c r="AD609" s="81" t="s">
        <v>3939</v>
      </c>
      <c r="AE609" s="60">
        <f>IF(W609=100%,2,0)</f>
        <v>0</v>
      </c>
      <c r="AF609" s="60">
        <f>IF(N609&lt;$AG$8,0,1)</f>
        <v>1</v>
      </c>
      <c r="AG609" s="61" t="str">
        <f t="shared" si="28"/>
        <v>EN TERMINO</v>
      </c>
      <c r="AH609" s="61" t="str">
        <f t="shared" si="29"/>
        <v>EN TERMINO</v>
      </c>
      <c r="AI609" s="129" t="s">
        <v>84</v>
      </c>
      <c r="AJ609" s="58"/>
      <c r="AK609" s="58"/>
      <c r="AL609" s="58"/>
      <c r="AM609" s="58"/>
      <c r="AN609" s="84"/>
      <c r="AO609" s="85" t="s">
        <v>72</v>
      </c>
      <c r="AP609" s="67"/>
      <c r="AQ609" s="67"/>
      <c r="AR609" s="67"/>
      <c r="AS609" s="83" t="s">
        <v>640</v>
      </c>
      <c r="AT609" s="286"/>
      <c r="AU609" s="298" t="s">
        <v>142</v>
      </c>
      <c r="AV609" s="83" t="s">
        <v>2547</v>
      </c>
      <c r="AW609" s="87" t="s">
        <v>74</v>
      </c>
    </row>
    <row r="610" spans="1:49" ht="176.25" customHeight="1" x14ac:dyDescent="0.25">
      <c r="A610" s="69">
        <v>1089</v>
      </c>
      <c r="B610" s="69">
        <v>6</v>
      </c>
      <c r="C610" s="64"/>
      <c r="D610" s="64"/>
      <c r="E610" s="172" t="s">
        <v>3967</v>
      </c>
      <c r="F610" s="115" t="s">
        <v>3968</v>
      </c>
      <c r="G610" s="115" t="s">
        <v>3969</v>
      </c>
      <c r="H610" s="85" t="s">
        <v>3970</v>
      </c>
      <c r="I610" s="85" t="s">
        <v>3971</v>
      </c>
      <c r="J610" s="72" t="s">
        <v>3972</v>
      </c>
      <c r="K610" s="72" t="s">
        <v>3973</v>
      </c>
      <c r="L610" s="156">
        <v>5</v>
      </c>
      <c r="M610" s="75">
        <v>42734</v>
      </c>
      <c r="N610" s="75">
        <v>43100</v>
      </c>
      <c r="O610" s="129" t="s">
        <v>851</v>
      </c>
      <c r="P610" s="78" t="s">
        <v>852</v>
      </c>
      <c r="Q610" s="83" t="s">
        <v>65</v>
      </c>
      <c r="R610" s="83" t="s">
        <v>2252</v>
      </c>
      <c r="S610" s="83" t="s">
        <v>173</v>
      </c>
      <c r="T610" s="83" t="s">
        <v>2252</v>
      </c>
      <c r="U610" s="83" t="s">
        <v>2946</v>
      </c>
      <c r="V610" s="87">
        <v>0</v>
      </c>
      <c r="W610" s="80">
        <f t="shared" si="30"/>
        <v>0</v>
      </c>
      <c r="X610" s="58"/>
      <c r="Y610" s="58"/>
      <c r="Z610" s="58"/>
      <c r="AA610" s="58"/>
      <c r="AB610" s="58"/>
      <c r="AC610" s="58"/>
      <c r="AD610" s="81" t="s">
        <v>3939</v>
      </c>
      <c r="AE610" s="60">
        <f>IF(W610=100%,2,0)</f>
        <v>0</v>
      </c>
      <c r="AF610" s="60">
        <f>IF(N610&lt;$AG$8,0,1)</f>
        <v>1</v>
      </c>
      <c r="AG610" s="61" t="str">
        <f t="shared" si="28"/>
        <v>EN TERMINO</v>
      </c>
      <c r="AH610" s="61" t="str">
        <f t="shared" si="29"/>
        <v>EN TERMINO</v>
      </c>
      <c r="AI610" s="129" t="s">
        <v>84</v>
      </c>
      <c r="AJ610" s="58"/>
      <c r="AK610" s="58"/>
      <c r="AL610" s="58"/>
      <c r="AM610" s="58"/>
      <c r="AN610" s="84"/>
      <c r="AO610" s="85" t="s">
        <v>72</v>
      </c>
      <c r="AP610" s="67"/>
      <c r="AQ610" s="67"/>
      <c r="AR610" s="67"/>
      <c r="AS610" s="83" t="s">
        <v>640</v>
      </c>
      <c r="AT610" s="286"/>
      <c r="AU610" s="83" t="s">
        <v>103</v>
      </c>
      <c r="AV610" s="298" t="s">
        <v>466</v>
      </c>
      <c r="AW610" s="87" t="s">
        <v>74</v>
      </c>
    </row>
    <row r="611" spans="1:49" ht="259.5" customHeight="1" x14ac:dyDescent="0.25">
      <c r="A611" s="69">
        <v>1090</v>
      </c>
      <c r="B611" s="69">
        <v>7</v>
      </c>
      <c r="C611" s="64"/>
      <c r="D611" s="64"/>
      <c r="E611" s="194" t="s">
        <v>3974</v>
      </c>
      <c r="F611" s="115" t="s">
        <v>3975</v>
      </c>
      <c r="G611" s="115" t="s">
        <v>3976</v>
      </c>
      <c r="H611" s="85" t="s">
        <v>3977</v>
      </c>
      <c r="I611" s="85" t="s">
        <v>3978</v>
      </c>
      <c r="J611" s="72" t="s">
        <v>3979</v>
      </c>
      <c r="K611" s="72" t="s">
        <v>3980</v>
      </c>
      <c r="L611" s="156">
        <v>8</v>
      </c>
      <c r="M611" s="75">
        <v>42734</v>
      </c>
      <c r="N611" s="75">
        <v>43100</v>
      </c>
      <c r="O611" s="129" t="s">
        <v>851</v>
      </c>
      <c r="P611" s="78" t="s">
        <v>852</v>
      </c>
      <c r="Q611" s="83" t="s">
        <v>65</v>
      </c>
      <c r="R611" s="83" t="s">
        <v>65</v>
      </c>
      <c r="S611" s="83" t="s">
        <v>99</v>
      </c>
      <c r="T611" s="83" t="s">
        <v>65</v>
      </c>
      <c r="U611" s="83" t="s">
        <v>3030</v>
      </c>
      <c r="V611" s="87">
        <v>0</v>
      </c>
      <c r="W611" s="80">
        <f t="shared" si="30"/>
        <v>0</v>
      </c>
      <c r="X611" s="58"/>
      <c r="Y611" s="58"/>
      <c r="Z611" s="58"/>
      <c r="AA611" s="58"/>
      <c r="AB611" s="58"/>
      <c r="AC611" s="58"/>
      <c r="AD611" s="81" t="s">
        <v>3939</v>
      </c>
      <c r="AE611" s="60">
        <f>IF(W611=100%,2,0)</f>
        <v>0</v>
      </c>
      <c r="AF611" s="60">
        <f>IF(N611&lt;$AG$8,0,1)</f>
        <v>1</v>
      </c>
      <c r="AG611" s="61" t="str">
        <f t="shared" si="28"/>
        <v>EN TERMINO</v>
      </c>
      <c r="AH611" s="61" t="str">
        <f t="shared" si="29"/>
        <v>EN TERMINO</v>
      </c>
      <c r="AI611" s="129" t="s">
        <v>165</v>
      </c>
      <c r="AJ611" s="58"/>
      <c r="AK611" s="58"/>
      <c r="AL611" s="58"/>
      <c r="AM611" s="58"/>
      <c r="AN611" s="84"/>
      <c r="AO611" s="85" t="s">
        <v>72</v>
      </c>
      <c r="AP611" s="67"/>
      <c r="AQ611" s="67"/>
      <c r="AR611" s="67"/>
      <c r="AS611" s="83" t="s">
        <v>640</v>
      </c>
      <c r="AT611" s="286"/>
      <c r="AU611" s="298" t="s">
        <v>142</v>
      </c>
      <c r="AV611" s="83" t="s">
        <v>2547</v>
      </c>
      <c r="AW611" s="87" t="s">
        <v>74</v>
      </c>
    </row>
    <row r="612" spans="1:49" ht="195" x14ac:dyDescent="0.25">
      <c r="A612" s="69">
        <v>1091</v>
      </c>
      <c r="B612" s="69">
        <v>8</v>
      </c>
      <c r="C612" s="64"/>
      <c r="D612" s="64"/>
      <c r="E612" s="172" t="s">
        <v>3981</v>
      </c>
      <c r="F612" s="122" t="s">
        <v>3982</v>
      </c>
      <c r="G612" s="115" t="s">
        <v>3983</v>
      </c>
      <c r="H612" s="85" t="s">
        <v>3984</v>
      </c>
      <c r="I612" s="85" t="s">
        <v>3985</v>
      </c>
      <c r="J612" s="72" t="s">
        <v>3986</v>
      </c>
      <c r="K612" s="72" t="s">
        <v>3987</v>
      </c>
      <c r="L612" s="156">
        <v>6</v>
      </c>
      <c r="M612" s="75">
        <v>42734</v>
      </c>
      <c r="N612" s="75">
        <v>43100</v>
      </c>
      <c r="O612" s="129" t="s">
        <v>851</v>
      </c>
      <c r="P612" s="78" t="s">
        <v>852</v>
      </c>
      <c r="Q612" s="83" t="s">
        <v>65</v>
      </c>
      <c r="R612" s="83" t="s">
        <v>65</v>
      </c>
      <c r="S612" s="83" t="s">
        <v>99</v>
      </c>
      <c r="T612" s="83" t="s">
        <v>65</v>
      </c>
      <c r="U612" s="83" t="s">
        <v>67</v>
      </c>
      <c r="V612" s="87">
        <v>0</v>
      </c>
      <c r="W612" s="80">
        <f t="shared" si="30"/>
        <v>0</v>
      </c>
      <c r="X612" s="58"/>
      <c r="Y612" s="58"/>
      <c r="Z612" s="58"/>
      <c r="AA612" s="58"/>
      <c r="AB612" s="58"/>
      <c r="AC612" s="58"/>
      <c r="AD612" s="81" t="s">
        <v>3939</v>
      </c>
      <c r="AE612" s="60">
        <f>IF(W612=100%,2,0)</f>
        <v>0</v>
      </c>
      <c r="AF612" s="60">
        <f>IF(N612&lt;$AG$8,0,1)</f>
        <v>1</v>
      </c>
      <c r="AG612" s="61" t="str">
        <f t="shared" si="28"/>
        <v>EN TERMINO</v>
      </c>
      <c r="AH612" s="61" t="str">
        <f t="shared" si="29"/>
        <v>EN TERMINO</v>
      </c>
      <c r="AI612" s="129" t="s">
        <v>67</v>
      </c>
      <c r="AJ612" s="58"/>
      <c r="AK612" s="58"/>
      <c r="AL612" s="58"/>
      <c r="AM612" s="58"/>
      <c r="AN612" s="84"/>
      <c r="AO612" s="85" t="s">
        <v>72</v>
      </c>
      <c r="AP612" s="67"/>
      <c r="AQ612" s="67"/>
      <c r="AR612" s="67"/>
      <c r="AS612" s="83" t="s">
        <v>640</v>
      </c>
      <c r="AT612" s="286"/>
      <c r="AU612" s="83" t="s">
        <v>103</v>
      </c>
      <c r="AV612" s="83" t="s">
        <v>1208</v>
      </c>
      <c r="AW612" s="87" t="s">
        <v>74</v>
      </c>
    </row>
    <row r="613" spans="1:49" ht="188.25" customHeight="1" x14ac:dyDescent="0.25">
      <c r="A613" s="69">
        <v>1092</v>
      </c>
      <c r="B613" s="69">
        <v>9</v>
      </c>
      <c r="C613" s="64"/>
      <c r="D613" s="64"/>
      <c r="E613" s="172" t="s">
        <v>3988</v>
      </c>
      <c r="F613" s="122" t="s">
        <v>3989</v>
      </c>
      <c r="G613" s="115" t="s">
        <v>3990</v>
      </c>
      <c r="H613" s="85" t="s">
        <v>3991</v>
      </c>
      <c r="I613" s="85" t="s">
        <v>3992</v>
      </c>
      <c r="J613" s="72" t="s">
        <v>3993</v>
      </c>
      <c r="K613" s="72" t="s">
        <v>3994</v>
      </c>
      <c r="L613" s="156">
        <v>5</v>
      </c>
      <c r="M613" s="75">
        <v>42734</v>
      </c>
      <c r="N613" s="75">
        <v>43100</v>
      </c>
      <c r="O613" s="129" t="s">
        <v>851</v>
      </c>
      <c r="P613" s="78" t="s">
        <v>852</v>
      </c>
      <c r="Q613" s="83" t="s">
        <v>65</v>
      </c>
      <c r="R613" s="83" t="s">
        <v>2252</v>
      </c>
      <c r="S613" s="83" t="s">
        <v>173</v>
      </c>
      <c r="T613" s="83" t="s">
        <v>2252</v>
      </c>
      <c r="U613" s="83" t="s">
        <v>2946</v>
      </c>
      <c r="V613" s="87">
        <v>0</v>
      </c>
      <c r="W613" s="80">
        <f t="shared" si="30"/>
        <v>0</v>
      </c>
      <c r="X613" s="58"/>
      <c r="Y613" s="58"/>
      <c r="Z613" s="58"/>
      <c r="AA613" s="58"/>
      <c r="AB613" s="58"/>
      <c r="AC613" s="58"/>
      <c r="AD613" s="81" t="s">
        <v>3939</v>
      </c>
      <c r="AE613" s="60">
        <f>IF(W613=100%,2,0)</f>
        <v>0</v>
      </c>
      <c r="AF613" s="60">
        <f>IF(N613&lt;$AG$8,0,1)</f>
        <v>1</v>
      </c>
      <c r="AG613" s="61" t="str">
        <f t="shared" si="28"/>
        <v>EN TERMINO</v>
      </c>
      <c r="AH613" s="61" t="str">
        <f t="shared" si="29"/>
        <v>EN TERMINO</v>
      </c>
      <c r="AI613" s="129" t="s">
        <v>84</v>
      </c>
      <c r="AJ613" s="58"/>
      <c r="AK613" s="58"/>
      <c r="AL613" s="58"/>
      <c r="AM613" s="58"/>
      <c r="AN613" s="84"/>
      <c r="AO613" s="85" t="s">
        <v>72</v>
      </c>
      <c r="AP613" s="67"/>
      <c r="AQ613" s="67"/>
      <c r="AR613" s="67"/>
      <c r="AS613" s="83" t="s">
        <v>640</v>
      </c>
      <c r="AT613" s="286"/>
      <c r="AU613" s="83" t="s">
        <v>103</v>
      </c>
      <c r="AV613" s="298" t="s">
        <v>466</v>
      </c>
      <c r="AW613" s="87" t="s">
        <v>74</v>
      </c>
    </row>
    <row r="614" spans="1:49" ht="149.25" customHeight="1" x14ac:dyDescent="0.25">
      <c r="A614" s="69">
        <v>1093</v>
      </c>
      <c r="B614" s="69">
        <v>1</v>
      </c>
      <c r="C614" s="64"/>
      <c r="D614" s="64"/>
      <c r="E614" s="115" t="s">
        <v>3995</v>
      </c>
      <c r="F614" s="115" t="s">
        <v>3996</v>
      </c>
      <c r="G614" s="115" t="s">
        <v>3997</v>
      </c>
      <c r="H614" s="85" t="s">
        <v>3998</v>
      </c>
      <c r="I614" s="85" t="s">
        <v>3999</v>
      </c>
      <c r="J614" s="72" t="s">
        <v>4000</v>
      </c>
      <c r="K614" s="72" t="s">
        <v>4001</v>
      </c>
      <c r="L614" s="156">
        <v>5</v>
      </c>
      <c r="M614" s="75">
        <v>42736</v>
      </c>
      <c r="N614" s="75">
        <v>42916</v>
      </c>
      <c r="O614" s="129" t="s">
        <v>3601</v>
      </c>
      <c r="P614" s="78" t="s">
        <v>3601</v>
      </c>
      <c r="Q614" s="83" t="s">
        <v>65</v>
      </c>
      <c r="R614" s="83" t="s">
        <v>65</v>
      </c>
      <c r="S614" s="83" t="s">
        <v>99</v>
      </c>
      <c r="T614" s="83" t="s">
        <v>65</v>
      </c>
      <c r="U614" s="83" t="s">
        <v>67</v>
      </c>
      <c r="V614" s="87">
        <v>0</v>
      </c>
      <c r="W614" s="80">
        <f t="shared" si="30"/>
        <v>0</v>
      </c>
      <c r="X614" s="58"/>
      <c r="Y614" s="58"/>
      <c r="Z614" s="58"/>
      <c r="AA614" s="58"/>
      <c r="AB614" s="58"/>
      <c r="AC614" s="58"/>
      <c r="AD614" s="81" t="s">
        <v>3939</v>
      </c>
      <c r="AE614" s="60">
        <f>IF(W614=100%,2,0)</f>
        <v>0</v>
      </c>
      <c r="AF614" s="60">
        <f>IF(N614&lt;$AG$8,0,1)</f>
        <v>1</v>
      </c>
      <c r="AG614" s="61" t="str">
        <f t="shared" si="28"/>
        <v>EN TERMINO</v>
      </c>
      <c r="AH614" s="61" t="str">
        <f t="shared" si="29"/>
        <v>EN TERMINO</v>
      </c>
      <c r="AI614" s="129" t="s">
        <v>67</v>
      </c>
      <c r="AJ614" s="58"/>
      <c r="AK614" s="58"/>
      <c r="AL614" s="58"/>
      <c r="AM614" s="58"/>
      <c r="AN614" s="84"/>
      <c r="AO614" s="85" t="s">
        <v>72</v>
      </c>
      <c r="AP614" s="67"/>
      <c r="AQ614" s="67"/>
      <c r="AR614" s="67"/>
      <c r="AS614" s="83" t="s">
        <v>640</v>
      </c>
      <c r="AT614" s="286"/>
      <c r="AU614" s="298" t="s">
        <v>133</v>
      </c>
      <c r="AV614" s="298" t="s">
        <v>2293</v>
      </c>
      <c r="AW614" s="87" t="s">
        <v>2016</v>
      </c>
    </row>
    <row r="615" spans="1:49" ht="146.25" customHeight="1" x14ac:dyDescent="0.25">
      <c r="A615" s="69">
        <v>1094</v>
      </c>
      <c r="B615" s="69">
        <v>2</v>
      </c>
      <c r="C615" s="64"/>
      <c r="D615" s="64"/>
      <c r="E615" s="115" t="s">
        <v>4002</v>
      </c>
      <c r="F615" s="299" t="s">
        <v>4003</v>
      </c>
      <c r="G615" s="300" t="s">
        <v>4004</v>
      </c>
      <c r="H615" s="85" t="s">
        <v>4005</v>
      </c>
      <c r="I615" s="85" t="s">
        <v>4006</v>
      </c>
      <c r="J615" s="72" t="s">
        <v>4007</v>
      </c>
      <c r="K615" s="72" t="s">
        <v>4008</v>
      </c>
      <c r="L615" s="156">
        <v>5</v>
      </c>
      <c r="M615" s="75">
        <v>42736</v>
      </c>
      <c r="N615" s="75">
        <v>43100</v>
      </c>
      <c r="O615" s="298" t="s">
        <v>4009</v>
      </c>
      <c r="P615" s="78" t="s">
        <v>4010</v>
      </c>
      <c r="Q615" s="83" t="s">
        <v>65</v>
      </c>
      <c r="R615" s="83" t="s">
        <v>65</v>
      </c>
      <c r="S615" s="83" t="s">
        <v>99</v>
      </c>
      <c r="T615" s="83" t="s">
        <v>65</v>
      </c>
      <c r="U615" s="83" t="s">
        <v>3030</v>
      </c>
      <c r="V615" s="87">
        <v>0</v>
      </c>
      <c r="W615" s="80">
        <f t="shared" si="30"/>
        <v>0</v>
      </c>
      <c r="X615" s="58"/>
      <c r="Y615" s="58"/>
      <c r="Z615" s="58"/>
      <c r="AA615" s="58"/>
      <c r="AB615" s="58"/>
      <c r="AC615" s="58"/>
      <c r="AD615" s="81" t="s">
        <v>3939</v>
      </c>
      <c r="AE615" s="60">
        <f>IF(W615=100%,2,0)</f>
        <v>0</v>
      </c>
      <c r="AF615" s="60">
        <f>IF(N615&lt;$AG$8,0,1)</f>
        <v>1</v>
      </c>
      <c r="AG615" s="61" t="str">
        <f t="shared" si="28"/>
        <v>EN TERMINO</v>
      </c>
      <c r="AH615" s="61" t="str">
        <f t="shared" si="29"/>
        <v>EN TERMINO</v>
      </c>
      <c r="AI615" s="129" t="s">
        <v>165</v>
      </c>
      <c r="AJ615" s="58"/>
      <c r="AK615" s="58"/>
      <c r="AL615" s="58"/>
      <c r="AM615" s="58"/>
      <c r="AN615" s="84"/>
      <c r="AO615" s="85" t="s">
        <v>72</v>
      </c>
      <c r="AP615" s="67"/>
      <c r="AQ615" s="67"/>
      <c r="AR615" s="67"/>
      <c r="AS615" s="83" t="s">
        <v>640</v>
      </c>
      <c r="AT615" s="286"/>
      <c r="AU615" s="83" t="s">
        <v>103</v>
      </c>
      <c r="AV615" s="298" t="s">
        <v>4011</v>
      </c>
      <c r="AW615" s="87" t="s">
        <v>2016</v>
      </c>
    </row>
    <row r="616" spans="1:49" ht="127.5" customHeight="1" x14ac:dyDescent="0.25">
      <c r="A616" s="69">
        <v>1095</v>
      </c>
      <c r="B616" s="69">
        <v>3</v>
      </c>
      <c r="C616" s="64"/>
      <c r="D616" s="64"/>
      <c r="E616" s="115" t="s">
        <v>4012</v>
      </c>
      <c r="F616" s="115" t="s">
        <v>4013</v>
      </c>
      <c r="G616" s="115" t="s">
        <v>4014</v>
      </c>
      <c r="H616" s="85" t="s">
        <v>4015</v>
      </c>
      <c r="I616" s="85" t="s">
        <v>4016</v>
      </c>
      <c r="J616" s="72" t="s">
        <v>4017</v>
      </c>
      <c r="K616" s="72" t="s">
        <v>4018</v>
      </c>
      <c r="L616" s="156">
        <v>4</v>
      </c>
      <c r="M616" s="75">
        <v>42736</v>
      </c>
      <c r="N616" s="75">
        <v>43100</v>
      </c>
      <c r="O616" s="298" t="s">
        <v>4009</v>
      </c>
      <c r="P616" s="78" t="s">
        <v>4010</v>
      </c>
      <c r="Q616" s="83" t="s">
        <v>65</v>
      </c>
      <c r="R616" s="83" t="s">
        <v>65</v>
      </c>
      <c r="S616" s="83" t="s">
        <v>99</v>
      </c>
      <c r="T616" s="83" t="s">
        <v>65</v>
      </c>
      <c r="U616" s="83" t="s">
        <v>2946</v>
      </c>
      <c r="V616" s="87">
        <v>0</v>
      </c>
      <c r="W616" s="80">
        <f t="shared" si="30"/>
        <v>0</v>
      </c>
      <c r="X616" s="58"/>
      <c r="Y616" s="58"/>
      <c r="Z616" s="58"/>
      <c r="AA616" s="58"/>
      <c r="AB616" s="58"/>
      <c r="AC616" s="58"/>
      <c r="AD616" s="81" t="s">
        <v>3939</v>
      </c>
      <c r="AE616" s="60">
        <f>IF(W616=100%,2,0)</f>
        <v>0</v>
      </c>
      <c r="AF616" s="60">
        <f>IF(N616&lt;$AG$8,0,1)</f>
        <v>1</v>
      </c>
      <c r="AG616" s="61" t="str">
        <f t="shared" si="28"/>
        <v>EN TERMINO</v>
      </c>
      <c r="AH616" s="61" t="str">
        <f t="shared" si="29"/>
        <v>EN TERMINO</v>
      </c>
      <c r="AI616" s="129" t="s">
        <v>84</v>
      </c>
      <c r="AJ616" s="58"/>
      <c r="AK616" s="58"/>
      <c r="AL616" s="58"/>
      <c r="AM616" s="58"/>
      <c r="AN616" s="84"/>
      <c r="AO616" s="85" t="s">
        <v>72</v>
      </c>
      <c r="AP616" s="67"/>
      <c r="AQ616" s="67"/>
      <c r="AR616" s="67"/>
      <c r="AS616" s="83" t="s">
        <v>640</v>
      </c>
      <c r="AT616" s="286"/>
      <c r="AU616" s="83" t="s">
        <v>103</v>
      </c>
      <c r="AV616" s="83" t="s">
        <v>4011</v>
      </c>
      <c r="AW616" s="87" t="s">
        <v>2016</v>
      </c>
    </row>
    <row r="617" spans="1:49" ht="195" customHeight="1" x14ac:dyDescent="0.25">
      <c r="A617" s="69">
        <v>1096</v>
      </c>
      <c r="B617" s="69">
        <v>4</v>
      </c>
      <c r="C617" s="64"/>
      <c r="D617" s="64"/>
      <c r="E617" s="115" t="s">
        <v>4019</v>
      </c>
      <c r="F617" s="115" t="s">
        <v>4020</v>
      </c>
      <c r="G617" s="115" t="s">
        <v>4021</v>
      </c>
      <c r="H617" s="85" t="s">
        <v>4022</v>
      </c>
      <c r="I617" s="85" t="s">
        <v>4023</v>
      </c>
      <c r="J617" s="72" t="s">
        <v>4024</v>
      </c>
      <c r="K617" s="72" t="s">
        <v>4025</v>
      </c>
      <c r="L617" s="156">
        <v>6</v>
      </c>
      <c r="M617" s="75">
        <v>42736</v>
      </c>
      <c r="N617" s="75">
        <v>43100</v>
      </c>
      <c r="O617" s="298" t="s">
        <v>4009</v>
      </c>
      <c r="P617" s="78" t="s">
        <v>4010</v>
      </c>
      <c r="Q617" s="83" t="s">
        <v>65</v>
      </c>
      <c r="R617" s="83" t="s">
        <v>65</v>
      </c>
      <c r="S617" s="83" t="s">
        <v>99</v>
      </c>
      <c r="T617" s="83" t="s">
        <v>65</v>
      </c>
      <c r="U617" s="83" t="s">
        <v>2946</v>
      </c>
      <c r="V617" s="87">
        <v>0</v>
      </c>
      <c r="W617" s="80">
        <f t="shared" si="30"/>
        <v>0</v>
      </c>
      <c r="X617" s="58"/>
      <c r="Y617" s="58"/>
      <c r="Z617" s="58"/>
      <c r="AA617" s="58"/>
      <c r="AB617" s="58"/>
      <c r="AC617" s="58"/>
      <c r="AD617" s="81" t="s">
        <v>3939</v>
      </c>
      <c r="AE617" s="60">
        <f>IF(W617=100%,2,0)</f>
        <v>0</v>
      </c>
      <c r="AF617" s="60">
        <f>IF(N617&lt;$AG$8,0,1)</f>
        <v>1</v>
      </c>
      <c r="AG617" s="61" t="str">
        <f t="shared" si="28"/>
        <v>EN TERMINO</v>
      </c>
      <c r="AH617" s="61" t="str">
        <f t="shared" si="29"/>
        <v>EN TERMINO</v>
      </c>
      <c r="AI617" s="129" t="s">
        <v>84</v>
      </c>
      <c r="AJ617" s="58"/>
      <c r="AK617" s="58"/>
      <c r="AL617" s="58"/>
      <c r="AM617" s="58"/>
      <c r="AN617" s="84"/>
      <c r="AO617" s="85" t="s">
        <v>72</v>
      </c>
      <c r="AP617" s="67"/>
      <c r="AQ617" s="67"/>
      <c r="AR617" s="67"/>
      <c r="AS617" s="83" t="s">
        <v>640</v>
      </c>
      <c r="AT617" s="286"/>
      <c r="AU617" s="298" t="s">
        <v>142</v>
      </c>
      <c r="AV617" s="83" t="s">
        <v>2361</v>
      </c>
      <c r="AW617" s="87" t="s">
        <v>2016</v>
      </c>
    </row>
    <row r="618" spans="1:49" ht="132" customHeight="1" x14ac:dyDescent="0.25">
      <c r="A618" s="69">
        <v>1097</v>
      </c>
      <c r="B618" s="69">
        <v>5</v>
      </c>
      <c r="C618" s="64"/>
      <c r="D618" s="64"/>
      <c r="E618" s="115" t="s">
        <v>4026</v>
      </c>
      <c r="F618" s="115" t="s">
        <v>4027</v>
      </c>
      <c r="G618" s="115" t="s">
        <v>4028</v>
      </c>
      <c r="H618" s="85" t="s">
        <v>4029</v>
      </c>
      <c r="I618" s="85" t="s">
        <v>4030</v>
      </c>
      <c r="J618" s="72" t="s">
        <v>4031</v>
      </c>
      <c r="K618" s="72" t="s">
        <v>4032</v>
      </c>
      <c r="L618" s="156">
        <v>4</v>
      </c>
      <c r="M618" s="75">
        <v>42736</v>
      </c>
      <c r="N618" s="75">
        <v>43100</v>
      </c>
      <c r="O618" s="298" t="s">
        <v>4009</v>
      </c>
      <c r="P618" s="78" t="s">
        <v>4010</v>
      </c>
      <c r="Q618" s="83" t="s">
        <v>65</v>
      </c>
      <c r="R618" s="83" t="s">
        <v>65</v>
      </c>
      <c r="S618" s="83" t="s">
        <v>99</v>
      </c>
      <c r="T618" s="83" t="s">
        <v>65</v>
      </c>
      <c r="U618" s="83" t="s">
        <v>2946</v>
      </c>
      <c r="V618" s="87">
        <v>0</v>
      </c>
      <c r="W618" s="80">
        <f t="shared" si="30"/>
        <v>0</v>
      </c>
      <c r="X618" s="58"/>
      <c r="Y618" s="58"/>
      <c r="Z618" s="58"/>
      <c r="AA618" s="58"/>
      <c r="AB618" s="58"/>
      <c r="AC618" s="58"/>
      <c r="AD618" s="81" t="s">
        <v>3939</v>
      </c>
      <c r="AE618" s="60">
        <f>IF(W618=100%,2,0)</f>
        <v>0</v>
      </c>
      <c r="AF618" s="60">
        <f>IF(N618&lt;$AG$8,0,1)</f>
        <v>1</v>
      </c>
      <c r="AG618" s="61" t="str">
        <f t="shared" si="28"/>
        <v>EN TERMINO</v>
      </c>
      <c r="AH618" s="61" t="str">
        <f t="shared" si="29"/>
        <v>EN TERMINO</v>
      </c>
      <c r="AI618" s="129" t="s">
        <v>84</v>
      </c>
      <c r="AJ618" s="58"/>
      <c r="AK618" s="58"/>
      <c r="AL618" s="58"/>
      <c r="AM618" s="58"/>
      <c r="AN618" s="84"/>
      <c r="AO618" s="85" t="s">
        <v>72</v>
      </c>
      <c r="AP618" s="67"/>
      <c r="AQ618" s="67"/>
      <c r="AR618" s="67"/>
      <c r="AS618" s="83" t="s">
        <v>640</v>
      </c>
      <c r="AT618" s="286"/>
      <c r="AU618" s="83" t="s">
        <v>1737</v>
      </c>
      <c r="AV618" s="298" t="s">
        <v>1738</v>
      </c>
      <c r="AW618" s="87" t="s">
        <v>2016</v>
      </c>
    </row>
    <row r="619" spans="1:49" ht="205.5" customHeight="1" x14ac:dyDescent="0.25">
      <c r="A619" s="69">
        <v>1098</v>
      </c>
      <c r="B619" s="69">
        <v>6</v>
      </c>
      <c r="C619" s="64"/>
      <c r="D619" s="64"/>
      <c r="E619" s="115" t="s">
        <v>4033</v>
      </c>
      <c r="F619" s="115" t="s">
        <v>4034</v>
      </c>
      <c r="G619" s="299" t="s">
        <v>4035</v>
      </c>
      <c r="H619" s="85" t="s">
        <v>4036</v>
      </c>
      <c r="I619" s="85" t="s">
        <v>4037</v>
      </c>
      <c r="J619" s="72" t="s">
        <v>4038</v>
      </c>
      <c r="K619" s="72" t="s">
        <v>4039</v>
      </c>
      <c r="L619" s="156">
        <v>6</v>
      </c>
      <c r="M619" s="75">
        <v>42736</v>
      </c>
      <c r="N619" s="75">
        <v>43100</v>
      </c>
      <c r="O619" s="301" t="s">
        <v>4040</v>
      </c>
      <c r="P619" s="78" t="s">
        <v>4041</v>
      </c>
      <c r="Q619" s="83" t="s">
        <v>65</v>
      </c>
      <c r="R619" s="83" t="s">
        <v>65</v>
      </c>
      <c r="S619" s="83" t="s">
        <v>99</v>
      </c>
      <c r="T619" s="83" t="s">
        <v>65</v>
      </c>
      <c r="U619" s="83" t="s">
        <v>2946</v>
      </c>
      <c r="V619" s="87">
        <v>0</v>
      </c>
      <c r="W619" s="80">
        <f t="shared" si="30"/>
        <v>0</v>
      </c>
      <c r="X619" s="58"/>
      <c r="Y619" s="58"/>
      <c r="Z619" s="58"/>
      <c r="AA619" s="58"/>
      <c r="AB619" s="58"/>
      <c r="AC619" s="58"/>
      <c r="AD619" s="81" t="s">
        <v>3939</v>
      </c>
      <c r="AE619" s="60">
        <f>IF(W619=100%,2,0)</f>
        <v>0</v>
      </c>
      <c r="AF619" s="60">
        <f>IF(N619&lt;$AG$8,0,1)</f>
        <v>1</v>
      </c>
      <c r="AG619" s="61" t="str">
        <f t="shared" si="28"/>
        <v>EN TERMINO</v>
      </c>
      <c r="AH619" s="61" t="str">
        <f t="shared" si="29"/>
        <v>EN TERMINO</v>
      </c>
      <c r="AI619" s="129" t="s">
        <v>84</v>
      </c>
      <c r="AJ619" s="58"/>
      <c r="AK619" s="58"/>
      <c r="AL619" s="58"/>
      <c r="AM619" s="58"/>
      <c r="AN619" s="84"/>
      <c r="AO619" s="85" t="s">
        <v>72</v>
      </c>
      <c r="AP619" s="67"/>
      <c r="AQ619" s="67"/>
      <c r="AR619" s="67"/>
      <c r="AS619" s="83" t="s">
        <v>640</v>
      </c>
      <c r="AT619" s="286"/>
      <c r="AU619" s="298" t="s">
        <v>142</v>
      </c>
      <c r="AV619" s="83" t="s">
        <v>2361</v>
      </c>
      <c r="AW619" s="87" t="s">
        <v>2016</v>
      </c>
    </row>
    <row r="620" spans="1:49" ht="115.5" customHeight="1" x14ac:dyDescent="0.25">
      <c r="A620" s="69">
        <v>1099</v>
      </c>
      <c r="B620" s="69">
        <v>7</v>
      </c>
      <c r="C620" s="64"/>
      <c r="D620" s="64"/>
      <c r="E620" s="115" t="s">
        <v>4042</v>
      </c>
      <c r="F620" s="115" t="s">
        <v>4043</v>
      </c>
      <c r="G620" s="115" t="s">
        <v>4044</v>
      </c>
      <c r="H620" s="85" t="s">
        <v>4045</v>
      </c>
      <c r="I620" s="85" t="s">
        <v>4046</v>
      </c>
      <c r="J620" s="72" t="s">
        <v>4047</v>
      </c>
      <c r="K620" s="72" t="s">
        <v>4048</v>
      </c>
      <c r="L620" s="156">
        <v>3</v>
      </c>
      <c r="M620" s="75">
        <v>42736</v>
      </c>
      <c r="N620" s="75">
        <v>42916</v>
      </c>
      <c r="O620" s="301" t="s">
        <v>4040</v>
      </c>
      <c r="P620" s="78" t="s">
        <v>4041</v>
      </c>
      <c r="Q620" s="83" t="s">
        <v>65</v>
      </c>
      <c r="R620" s="83" t="s">
        <v>65</v>
      </c>
      <c r="S620" s="83" t="s">
        <v>99</v>
      </c>
      <c r="T620" s="83" t="s">
        <v>65</v>
      </c>
      <c r="U620" s="83" t="s">
        <v>67</v>
      </c>
      <c r="V620" s="87">
        <v>0</v>
      </c>
      <c r="W620" s="80">
        <f t="shared" si="30"/>
        <v>0</v>
      </c>
      <c r="X620" s="58"/>
      <c r="Y620" s="58"/>
      <c r="Z620" s="58"/>
      <c r="AA620" s="58"/>
      <c r="AB620" s="58"/>
      <c r="AC620" s="58"/>
      <c r="AD620" s="81" t="s">
        <v>3939</v>
      </c>
      <c r="AE620" s="60">
        <f>IF(W620=100%,2,0)</f>
        <v>0</v>
      </c>
      <c r="AF620" s="60">
        <f>IF(N620&lt;$AG$8,0,1)</f>
        <v>1</v>
      </c>
      <c r="AG620" s="61" t="str">
        <f t="shared" si="28"/>
        <v>EN TERMINO</v>
      </c>
      <c r="AH620" s="61" t="str">
        <f t="shared" si="29"/>
        <v>EN TERMINO</v>
      </c>
      <c r="AI620" s="129" t="s">
        <v>67</v>
      </c>
      <c r="AJ620" s="58"/>
      <c r="AK620" s="58"/>
      <c r="AL620" s="58"/>
      <c r="AM620" s="58"/>
      <c r="AN620" s="84"/>
      <c r="AO620" s="85" t="s">
        <v>72</v>
      </c>
      <c r="AP620" s="67"/>
      <c r="AQ620" s="67"/>
      <c r="AR620" s="67"/>
      <c r="AS620" s="83" t="s">
        <v>640</v>
      </c>
      <c r="AT620" s="286"/>
      <c r="AU620" s="298" t="s">
        <v>142</v>
      </c>
      <c r="AV620" s="298" t="s">
        <v>2626</v>
      </c>
      <c r="AW620" s="87" t="s">
        <v>2016</v>
      </c>
    </row>
    <row r="621" spans="1:49" ht="176.25" customHeight="1" x14ac:dyDescent="0.25">
      <c r="A621" s="69">
        <v>1100</v>
      </c>
      <c r="B621" s="69">
        <v>8</v>
      </c>
      <c r="C621" s="64"/>
      <c r="D621" s="64"/>
      <c r="E621" s="115" t="s">
        <v>4049</v>
      </c>
      <c r="F621" s="115" t="s">
        <v>4050</v>
      </c>
      <c r="G621" s="115" t="s">
        <v>4051</v>
      </c>
      <c r="H621" s="85" t="s">
        <v>4052</v>
      </c>
      <c r="I621" s="85" t="s">
        <v>4053</v>
      </c>
      <c r="J621" s="72" t="s">
        <v>4054</v>
      </c>
      <c r="K621" s="72" t="s">
        <v>4055</v>
      </c>
      <c r="L621" s="156">
        <v>4</v>
      </c>
      <c r="M621" s="75">
        <v>42736</v>
      </c>
      <c r="N621" s="75">
        <v>43100</v>
      </c>
      <c r="O621" s="301" t="s">
        <v>4056</v>
      </c>
      <c r="P621" s="78" t="s">
        <v>4057</v>
      </c>
      <c r="Q621" s="83" t="s">
        <v>65</v>
      </c>
      <c r="R621" s="83" t="s">
        <v>65</v>
      </c>
      <c r="S621" s="83" t="s">
        <v>99</v>
      </c>
      <c r="T621" s="83" t="s">
        <v>65</v>
      </c>
      <c r="U621" s="83" t="s">
        <v>3030</v>
      </c>
      <c r="V621" s="87">
        <v>0</v>
      </c>
      <c r="W621" s="80">
        <f t="shared" si="30"/>
        <v>0</v>
      </c>
      <c r="X621" s="58"/>
      <c r="Y621" s="58"/>
      <c r="Z621" s="58"/>
      <c r="AA621" s="58"/>
      <c r="AB621" s="58"/>
      <c r="AC621" s="58"/>
      <c r="AD621" s="81" t="s">
        <v>3939</v>
      </c>
      <c r="AE621" s="60">
        <f>IF(W621=100%,2,0)</f>
        <v>0</v>
      </c>
      <c r="AF621" s="60">
        <f>IF(N621&lt;$AG$8,0,1)</f>
        <v>1</v>
      </c>
      <c r="AG621" s="61" t="str">
        <f t="shared" si="28"/>
        <v>EN TERMINO</v>
      </c>
      <c r="AH621" s="61" t="str">
        <f t="shared" si="29"/>
        <v>EN TERMINO</v>
      </c>
      <c r="AI621" s="129" t="s">
        <v>165</v>
      </c>
      <c r="AJ621" s="58"/>
      <c r="AK621" s="58"/>
      <c r="AL621" s="58"/>
      <c r="AM621" s="58"/>
      <c r="AN621" s="84"/>
      <c r="AO621" s="85" t="s">
        <v>72</v>
      </c>
      <c r="AP621" s="67"/>
      <c r="AQ621" s="67"/>
      <c r="AR621" s="67"/>
      <c r="AS621" s="83" t="s">
        <v>640</v>
      </c>
      <c r="AT621" s="286"/>
      <c r="AU621" s="298" t="s">
        <v>142</v>
      </c>
      <c r="AV621" s="83" t="s">
        <v>2361</v>
      </c>
      <c r="AW621" s="87" t="s">
        <v>2016</v>
      </c>
    </row>
    <row r="622" spans="1:49" ht="139.5" customHeight="1" x14ac:dyDescent="0.25">
      <c r="A622" s="69">
        <v>1101</v>
      </c>
      <c r="B622" s="69">
        <v>9</v>
      </c>
      <c r="C622" s="64"/>
      <c r="D622" s="64"/>
      <c r="E622" s="115" t="s">
        <v>4058</v>
      </c>
      <c r="F622" s="299" t="s">
        <v>4059</v>
      </c>
      <c r="G622" s="115" t="s">
        <v>4060</v>
      </c>
      <c r="H622" s="85" t="s">
        <v>4061</v>
      </c>
      <c r="I622" s="85" t="s">
        <v>4062</v>
      </c>
      <c r="J622" s="72" t="s">
        <v>4063</v>
      </c>
      <c r="K622" s="72" t="s">
        <v>4064</v>
      </c>
      <c r="L622" s="156">
        <v>5</v>
      </c>
      <c r="M622" s="75">
        <v>42736</v>
      </c>
      <c r="N622" s="75">
        <v>43100</v>
      </c>
      <c r="O622" s="301" t="s">
        <v>4065</v>
      </c>
      <c r="P622" s="78" t="s">
        <v>4066</v>
      </c>
      <c r="Q622" s="83" t="s">
        <v>65</v>
      </c>
      <c r="R622" s="83" t="s">
        <v>65</v>
      </c>
      <c r="S622" s="83" t="s">
        <v>99</v>
      </c>
      <c r="T622" s="83" t="s">
        <v>65</v>
      </c>
      <c r="U622" s="83" t="s">
        <v>3030</v>
      </c>
      <c r="V622" s="87">
        <v>0</v>
      </c>
      <c r="W622" s="80">
        <f t="shared" si="30"/>
        <v>0</v>
      </c>
      <c r="X622" s="58"/>
      <c r="Y622" s="58"/>
      <c r="Z622" s="58"/>
      <c r="AA622" s="58"/>
      <c r="AB622" s="58"/>
      <c r="AC622" s="58"/>
      <c r="AD622" s="81" t="s">
        <v>3939</v>
      </c>
      <c r="AE622" s="60">
        <f>IF(W622=100%,2,0)</f>
        <v>0</v>
      </c>
      <c r="AF622" s="60">
        <f>IF(N622&lt;$AG$8,0,1)</f>
        <v>1</v>
      </c>
      <c r="AG622" s="61" t="str">
        <f t="shared" si="28"/>
        <v>EN TERMINO</v>
      </c>
      <c r="AH622" s="61" t="str">
        <f t="shared" si="29"/>
        <v>EN TERMINO</v>
      </c>
      <c r="AI622" s="129" t="s">
        <v>165</v>
      </c>
      <c r="AJ622" s="58"/>
      <c r="AK622" s="58"/>
      <c r="AL622" s="58"/>
      <c r="AM622" s="58"/>
      <c r="AN622" s="84"/>
      <c r="AO622" s="85" t="s">
        <v>72</v>
      </c>
      <c r="AP622" s="67"/>
      <c r="AQ622" s="67"/>
      <c r="AR622" s="67"/>
      <c r="AS622" s="83" t="s">
        <v>640</v>
      </c>
      <c r="AT622" s="286"/>
      <c r="AU622" s="83" t="s">
        <v>103</v>
      </c>
      <c r="AV622" s="298" t="s">
        <v>4011</v>
      </c>
      <c r="AW622" s="87" t="s">
        <v>2016</v>
      </c>
    </row>
    <row r="623" spans="1:49" ht="157.5" customHeight="1" x14ac:dyDescent="0.25">
      <c r="A623" s="69">
        <v>1102</v>
      </c>
      <c r="B623" s="69">
        <v>10</v>
      </c>
      <c r="C623" s="64"/>
      <c r="D623" s="64"/>
      <c r="E623" s="115" t="s">
        <v>4067</v>
      </c>
      <c r="F623" s="297" t="s">
        <v>4068</v>
      </c>
      <c r="G623" s="297" t="s">
        <v>4069</v>
      </c>
      <c r="H623" s="85" t="s">
        <v>4070</v>
      </c>
      <c r="I623" s="85" t="s">
        <v>4071</v>
      </c>
      <c r="J623" s="72" t="s">
        <v>4072</v>
      </c>
      <c r="K623" s="72" t="s">
        <v>4073</v>
      </c>
      <c r="L623" s="156">
        <v>5</v>
      </c>
      <c r="M623" s="75">
        <v>42736</v>
      </c>
      <c r="N623" s="75">
        <v>42825</v>
      </c>
      <c r="O623" s="301" t="s">
        <v>4074</v>
      </c>
      <c r="P623" s="78" t="s">
        <v>4075</v>
      </c>
      <c r="Q623" s="83" t="s">
        <v>65</v>
      </c>
      <c r="R623" s="83" t="s">
        <v>65</v>
      </c>
      <c r="S623" s="83" t="s">
        <v>99</v>
      </c>
      <c r="T623" s="83" t="s">
        <v>65</v>
      </c>
      <c r="U623" s="83" t="s">
        <v>3030</v>
      </c>
      <c r="V623" s="87">
        <v>0</v>
      </c>
      <c r="W623" s="80">
        <f t="shared" si="30"/>
        <v>0</v>
      </c>
      <c r="X623" s="58"/>
      <c r="Y623" s="58"/>
      <c r="Z623" s="58"/>
      <c r="AA623" s="58"/>
      <c r="AB623" s="58"/>
      <c r="AC623" s="58"/>
      <c r="AD623" s="81" t="s">
        <v>3939</v>
      </c>
      <c r="AE623" s="60">
        <f>IF(W623=100%,2,0)</f>
        <v>0</v>
      </c>
      <c r="AF623" s="60">
        <f>IF(N623&lt;$AG$8,0,1)</f>
        <v>1</v>
      </c>
      <c r="AG623" s="61" t="str">
        <f t="shared" si="28"/>
        <v>EN TERMINO</v>
      </c>
      <c r="AH623" s="61" t="str">
        <f t="shared" si="29"/>
        <v>EN TERMINO</v>
      </c>
      <c r="AI623" s="129" t="s">
        <v>165</v>
      </c>
      <c r="AJ623" s="58"/>
      <c r="AK623" s="58"/>
      <c r="AL623" s="58"/>
      <c r="AM623" s="58"/>
      <c r="AN623" s="84"/>
      <c r="AO623" s="85" t="s">
        <v>72</v>
      </c>
      <c r="AP623" s="67"/>
      <c r="AQ623" s="67"/>
      <c r="AR623" s="67"/>
      <c r="AS623" s="83" t="s">
        <v>640</v>
      </c>
      <c r="AT623" s="286"/>
      <c r="AU623" s="298" t="s">
        <v>142</v>
      </c>
      <c r="AV623" s="83" t="s">
        <v>2361</v>
      </c>
      <c r="AW623" s="87" t="s">
        <v>2016</v>
      </c>
    </row>
    <row r="624" spans="1:49" ht="164.25" customHeight="1" x14ac:dyDescent="0.25">
      <c r="A624" s="69">
        <v>1103</v>
      </c>
      <c r="B624" s="69">
        <v>11</v>
      </c>
      <c r="C624" s="64"/>
      <c r="D624" s="64"/>
      <c r="E624" s="293" t="s">
        <v>4076</v>
      </c>
      <c r="F624" s="115" t="s">
        <v>4077</v>
      </c>
      <c r="G624" s="115" t="s">
        <v>4078</v>
      </c>
      <c r="H624" s="85" t="s">
        <v>4079</v>
      </c>
      <c r="I624" s="85" t="s">
        <v>4080</v>
      </c>
      <c r="J624" s="72" t="s">
        <v>4081</v>
      </c>
      <c r="K624" s="72" t="s">
        <v>4082</v>
      </c>
      <c r="L624" s="156">
        <v>6</v>
      </c>
      <c r="M624" s="75">
        <v>42736</v>
      </c>
      <c r="N624" s="75">
        <v>43100</v>
      </c>
      <c r="O624" s="301" t="s">
        <v>4083</v>
      </c>
      <c r="P624" s="78" t="s">
        <v>4084</v>
      </c>
      <c r="Q624" s="83" t="s">
        <v>65</v>
      </c>
      <c r="R624" s="83" t="s">
        <v>65</v>
      </c>
      <c r="S624" s="83" t="s">
        <v>99</v>
      </c>
      <c r="T624" s="83" t="s">
        <v>65</v>
      </c>
      <c r="U624" s="83" t="s">
        <v>2946</v>
      </c>
      <c r="V624" s="87">
        <v>0</v>
      </c>
      <c r="W624" s="80">
        <f t="shared" si="30"/>
        <v>0</v>
      </c>
      <c r="X624" s="58"/>
      <c r="Y624" s="58"/>
      <c r="Z624" s="58"/>
      <c r="AA624" s="58"/>
      <c r="AB624" s="58"/>
      <c r="AC624" s="58"/>
      <c r="AD624" s="81" t="s">
        <v>3939</v>
      </c>
      <c r="AE624" s="60">
        <f>IF(W624=100%,2,0)</f>
        <v>0</v>
      </c>
      <c r="AF624" s="60">
        <f>IF(N624&lt;$AG$8,0,1)</f>
        <v>1</v>
      </c>
      <c r="AG624" s="61" t="str">
        <f t="shared" si="28"/>
        <v>EN TERMINO</v>
      </c>
      <c r="AH624" s="61" t="str">
        <f t="shared" si="29"/>
        <v>EN TERMINO</v>
      </c>
      <c r="AI624" s="129" t="s">
        <v>84</v>
      </c>
      <c r="AJ624" s="58"/>
      <c r="AK624" s="58"/>
      <c r="AL624" s="58"/>
      <c r="AM624" s="58"/>
      <c r="AN624" s="84"/>
      <c r="AO624" s="85" t="s">
        <v>72</v>
      </c>
      <c r="AP624" s="67"/>
      <c r="AQ624" s="67"/>
      <c r="AR624" s="67"/>
      <c r="AS624" s="83" t="s">
        <v>640</v>
      </c>
      <c r="AT624" s="286"/>
      <c r="AU624" s="83" t="s">
        <v>995</v>
      </c>
      <c r="AV624" s="83" t="s">
        <v>995</v>
      </c>
      <c r="AW624" s="87" t="s">
        <v>2016</v>
      </c>
    </row>
    <row r="625" spans="1:49" ht="166.5" customHeight="1" x14ac:dyDescent="0.25">
      <c r="A625" s="69">
        <v>1104</v>
      </c>
      <c r="B625" s="69">
        <v>12</v>
      </c>
      <c r="C625" s="64"/>
      <c r="D625" s="64"/>
      <c r="E625" s="84" t="s">
        <v>4085</v>
      </c>
      <c r="F625" s="115" t="s">
        <v>4086</v>
      </c>
      <c r="G625" s="115" t="s">
        <v>4087</v>
      </c>
      <c r="H625" s="85" t="s">
        <v>4088</v>
      </c>
      <c r="I625" s="85" t="s">
        <v>4089</v>
      </c>
      <c r="J625" s="72" t="s">
        <v>4090</v>
      </c>
      <c r="K625" s="72" t="s">
        <v>4091</v>
      </c>
      <c r="L625" s="156">
        <v>5</v>
      </c>
      <c r="M625" s="75">
        <v>42736</v>
      </c>
      <c r="N625" s="75">
        <v>43100</v>
      </c>
      <c r="O625" s="298" t="s">
        <v>4009</v>
      </c>
      <c r="P625" s="78" t="s">
        <v>4010</v>
      </c>
      <c r="Q625" s="83" t="s">
        <v>65</v>
      </c>
      <c r="R625" s="83" t="s">
        <v>65</v>
      </c>
      <c r="S625" s="83" t="s">
        <v>99</v>
      </c>
      <c r="T625" s="83" t="s">
        <v>65</v>
      </c>
      <c r="U625" s="83" t="s">
        <v>2946</v>
      </c>
      <c r="V625" s="87">
        <v>0</v>
      </c>
      <c r="W625" s="80">
        <f t="shared" si="30"/>
        <v>0</v>
      </c>
      <c r="X625" s="58"/>
      <c r="Y625" s="58"/>
      <c r="Z625" s="58"/>
      <c r="AA625" s="58"/>
      <c r="AB625" s="58"/>
      <c r="AC625" s="58"/>
      <c r="AD625" s="81" t="s">
        <v>3939</v>
      </c>
      <c r="AE625" s="60">
        <f>IF(W625=100%,2,0)</f>
        <v>0</v>
      </c>
      <c r="AF625" s="60">
        <f>IF(N625&lt;$AG$8,0,1)</f>
        <v>1</v>
      </c>
      <c r="AG625" s="61" t="str">
        <f t="shared" si="28"/>
        <v>EN TERMINO</v>
      </c>
      <c r="AH625" s="61" t="str">
        <f t="shared" si="29"/>
        <v>EN TERMINO</v>
      </c>
      <c r="AI625" s="129" t="s">
        <v>84</v>
      </c>
      <c r="AJ625" s="58"/>
      <c r="AK625" s="58"/>
      <c r="AL625" s="58"/>
      <c r="AM625" s="58"/>
      <c r="AN625" s="84"/>
      <c r="AO625" s="85" t="s">
        <v>72</v>
      </c>
      <c r="AP625" s="67"/>
      <c r="AQ625" s="67"/>
      <c r="AR625" s="67"/>
      <c r="AS625" s="83" t="s">
        <v>640</v>
      </c>
      <c r="AT625" s="286"/>
      <c r="AU625" s="298" t="s">
        <v>142</v>
      </c>
      <c r="AV625" s="298" t="s">
        <v>2029</v>
      </c>
      <c r="AW625" s="87" t="s">
        <v>2016</v>
      </c>
    </row>
    <row r="626" spans="1:49" ht="107.25" customHeight="1" x14ac:dyDescent="0.25">
      <c r="A626" s="69">
        <v>1105</v>
      </c>
      <c r="B626" s="69">
        <v>13</v>
      </c>
      <c r="C626" s="64"/>
      <c r="D626" s="64"/>
      <c r="E626" s="115" t="s">
        <v>4092</v>
      </c>
      <c r="F626" s="115" t="s">
        <v>4093</v>
      </c>
      <c r="G626" s="115" t="s">
        <v>4094</v>
      </c>
      <c r="H626" s="85" t="s">
        <v>4095</v>
      </c>
      <c r="I626" s="85" t="s">
        <v>4096</v>
      </c>
      <c r="J626" s="72" t="s">
        <v>4097</v>
      </c>
      <c r="K626" s="72" t="s">
        <v>4098</v>
      </c>
      <c r="L626" s="156">
        <v>3</v>
      </c>
      <c r="M626" s="75">
        <v>42736</v>
      </c>
      <c r="N626" s="75">
        <v>42916</v>
      </c>
      <c r="O626" s="298" t="s">
        <v>4009</v>
      </c>
      <c r="P626" s="78" t="s">
        <v>4010</v>
      </c>
      <c r="Q626" s="83" t="s">
        <v>65</v>
      </c>
      <c r="R626" s="83" t="s">
        <v>65</v>
      </c>
      <c r="S626" s="83" t="s">
        <v>99</v>
      </c>
      <c r="T626" s="83" t="s">
        <v>65</v>
      </c>
      <c r="U626" s="83" t="s">
        <v>67</v>
      </c>
      <c r="V626" s="87">
        <v>0</v>
      </c>
      <c r="W626" s="80">
        <f t="shared" si="30"/>
        <v>0</v>
      </c>
      <c r="X626" s="58"/>
      <c r="Y626" s="58"/>
      <c r="Z626" s="58"/>
      <c r="AA626" s="58"/>
      <c r="AB626" s="58"/>
      <c r="AC626" s="58"/>
      <c r="AD626" s="81" t="s">
        <v>3939</v>
      </c>
      <c r="AE626" s="60">
        <f>IF(W626=100%,2,0)</f>
        <v>0</v>
      </c>
      <c r="AF626" s="60">
        <f>IF(N626&lt;$AG$8,0,1)</f>
        <v>1</v>
      </c>
      <c r="AG626" s="61" t="str">
        <f t="shared" si="28"/>
        <v>EN TERMINO</v>
      </c>
      <c r="AH626" s="61" t="str">
        <f t="shared" si="29"/>
        <v>EN TERMINO</v>
      </c>
      <c r="AI626" s="129" t="s">
        <v>67</v>
      </c>
      <c r="AJ626" s="58"/>
      <c r="AK626" s="58"/>
      <c r="AL626" s="58"/>
      <c r="AM626" s="58"/>
      <c r="AN626" s="84"/>
      <c r="AO626" s="85" t="s">
        <v>72</v>
      </c>
      <c r="AP626" s="67"/>
      <c r="AQ626" s="67"/>
      <c r="AR626" s="67"/>
      <c r="AS626" s="83" t="s">
        <v>640</v>
      </c>
      <c r="AT626" s="286"/>
      <c r="AU626" s="298" t="s">
        <v>142</v>
      </c>
      <c r="AV626" s="298" t="s">
        <v>3318</v>
      </c>
      <c r="AW626" s="87" t="s">
        <v>2016</v>
      </c>
    </row>
    <row r="627" spans="1:49" ht="153.75" customHeight="1" x14ac:dyDescent="0.25">
      <c r="A627" s="69">
        <v>1106</v>
      </c>
      <c r="B627" s="69">
        <v>14</v>
      </c>
      <c r="C627" s="64"/>
      <c r="D627" s="64"/>
      <c r="E627" s="85" t="s">
        <v>4099</v>
      </c>
      <c r="F627" s="299" t="s">
        <v>4100</v>
      </c>
      <c r="G627" s="300" t="s">
        <v>4101</v>
      </c>
      <c r="H627" s="85" t="s">
        <v>4102</v>
      </c>
      <c r="I627" s="85" t="s">
        <v>4103</v>
      </c>
      <c r="J627" s="72" t="s">
        <v>4104</v>
      </c>
      <c r="K627" s="72" t="s">
        <v>4105</v>
      </c>
      <c r="L627" s="156">
        <v>6</v>
      </c>
      <c r="M627" s="75">
        <v>42736</v>
      </c>
      <c r="N627" s="75">
        <v>42916</v>
      </c>
      <c r="O627" s="301" t="s">
        <v>4056</v>
      </c>
      <c r="P627" s="78" t="s">
        <v>4057</v>
      </c>
      <c r="Q627" s="83" t="s">
        <v>65</v>
      </c>
      <c r="R627" s="83" t="s">
        <v>65</v>
      </c>
      <c r="S627" s="83" t="s">
        <v>99</v>
      </c>
      <c r="T627" s="83" t="s">
        <v>65</v>
      </c>
      <c r="U627" s="83" t="s">
        <v>2946</v>
      </c>
      <c r="V627" s="87">
        <v>0</v>
      </c>
      <c r="W627" s="80">
        <f t="shared" si="30"/>
        <v>0</v>
      </c>
      <c r="X627" s="58"/>
      <c r="Y627" s="58"/>
      <c r="Z627" s="58"/>
      <c r="AA627" s="58"/>
      <c r="AB627" s="58"/>
      <c r="AC627" s="58"/>
      <c r="AD627" s="81" t="s">
        <v>3939</v>
      </c>
      <c r="AE627" s="60">
        <f>IF(W627=100%,2,0)</f>
        <v>0</v>
      </c>
      <c r="AF627" s="60">
        <f>IF(N627&lt;$AG$8,0,1)</f>
        <v>1</v>
      </c>
      <c r="AG627" s="61" t="str">
        <f t="shared" si="28"/>
        <v>EN TERMINO</v>
      </c>
      <c r="AH627" s="61" t="str">
        <f t="shared" si="29"/>
        <v>EN TERMINO</v>
      </c>
      <c r="AI627" s="129" t="s">
        <v>84</v>
      </c>
      <c r="AJ627" s="58"/>
      <c r="AK627" s="58"/>
      <c r="AL627" s="58"/>
      <c r="AM627" s="58"/>
      <c r="AN627" s="84"/>
      <c r="AO627" s="85" t="s">
        <v>72</v>
      </c>
      <c r="AP627" s="67"/>
      <c r="AQ627" s="67"/>
      <c r="AR627" s="67"/>
      <c r="AS627" s="83" t="s">
        <v>640</v>
      </c>
      <c r="AT627" s="286"/>
      <c r="AU627" s="298" t="s">
        <v>142</v>
      </c>
      <c r="AV627" s="298" t="s">
        <v>2029</v>
      </c>
      <c r="AW627" s="87" t="s">
        <v>2016</v>
      </c>
    </row>
    <row r="628" spans="1:49" ht="141.75" customHeight="1" x14ac:dyDescent="0.25">
      <c r="A628" s="69">
        <v>1107</v>
      </c>
      <c r="B628" s="69">
        <v>15</v>
      </c>
      <c r="C628" s="64"/>
      <c r="D628" s="64"/>
      <c r="E628" s="115" t="s">
        <v>4106</v>
      </c>
      <c r="F628" s="115" t="s">
        <v>4107</v>
      </c>
      <c r="G628" s="115" t="s">
        <v>4108</v>
      </c>
      <c r="H628" s="85" t="s">
        <v>4109</v>
      </c>
      <c r="I628" s="85" t="s">
        <v>4110</v>
      </c>
      <c r="J628" s="72" t="s">
        <v>4111</v>
      </c>
      <c r="K628" s="72" t="s">
        <v>4112</v>
      </c>
      <c r="L628" s="156">
        <v>5</v>
      </c>
      <c r="M628" s="75">
        <v>42736</v>
      </c>
      <c r="N628" s="75">
        <v>43100</v>
      </c>
      <c r="O628" s="301" t="s">
        <v>4065</v>
      </c>
      <c r="P628" s="78" t="s">
        <v>4066</v>
      </c>
      <c r="Q628" s="83" t="s">
        <v>65</v>
      </c>
      <c r="R628" s="83" t="s">
        <v>65</v>
      </c>
      <c r="S628" s="83" t="s">
        <v>99</v>
      </c>
      <c r="T628" s="83" t="s">
        <v>65</v>
      </c>
      <c r="U628" s="83" t="s">
        <v>2946</v>
      </c>
      <c r="V628" s="87">
        <v>0</v>
      </c>
      <c r="W628" s="80">
        <f t="shared" si="30"/>
        <v>0</v>
      </c>
      <c r="X628" s="58"/>
      <c r="Y628" s="58"/>
      <c r="Z628" s="58"/>
      <c r="AA628" s="58"/>
      <c r="AB628" s="58"/>
      <c r="AC628" s="58"/>
      <c r="AD628" s="81" t="s">
        <v>3939</v>
      </c>
      <c r="AE628" s="60">
        <f>IF(W628=100%,2,0)</f>
        <v>0</v>
      </c>
      <c r="AF628" s="60">
        <f>IF(N628&lt;$AG$8,0,1)</f>
        <v>1</v>
      </c>
      <c r="AG628" s="61" t="str">
        <f t="shared" si="28"/>
        <v>EN TERMINO</v>
      </c>
      <c r="AH628" s="61" t="str">
        <f t="shared" si="29"/>
        <v>EN TERMINO</v>
      </c>
      <c r="AI628" s="129" t="s">
        <v>84</v>
      </c>
      <c r="AJ628" s="58"/>
      <c r="AK628" s="58"/>
      <c r="AL628" s="58"/>
      <c r="AM628" s="58"/>
      <c r="AN628" s="84"/>
      <c r="AO628" s="85" t="s">
        <v>72</v>
      </c>
      <c r="AP628" s="67"/>
      <c r="AQ628" s="67"/>
      <c r="AR628" s="67"/>
      <c r="AS628" s="83" t="s">
        <v>640</v>
      </c>
      <c r="AT628" s="286"/>
      <c r="AU628" s="83" t="s">
        <v>1737</v>
      </c>
      <c r="AV628" s="298" t="s">
        <v>1738</v>
      </c>
      <c r="AW628" s="87" t="s">
        <v>2016</v>
      </c>
    </row>
    <row r="629" spans="1:49" ht="180" x14ac:dyDescent="0.25">
      <c r="A629" s="69">
        <v>1108</v>
      </c>
      <c r="B629" s="69">
        <v>1</v>
      </c>
      <c r="C629" s="64"/>
      <c r="D629" s="64"/>
      <c r="E629" s="172" t="s">
        <v>4113</v>
      </c>
      <c r="F629" s="115" t="s">
        <v>4114</v>
      </c>
      <c r="G629" s="115" t="s">
        <v>4115</v>
      </c>
      <c r="H629" s="85" t="s">
        <v>4116</v>
      </c>
      <c r="I629" s="85" t="s">
        <v>4117</v>
      </c>
      <c r="J629" s="72" t="s">
        <v>4118</v>
      </c>
      <c r="K629" s="302" t="s">
        <v>4119</v>
      </c>
      <c r="L629" s="156">
        <v>7</v>
      </c>
      <c r="M629" s="75">
        <v>42736</v>
      </c>
      <c r="N629" s="75">
        <v>43100</v>
      </c>
      <c r="O629" s="301" t="s">
        <v>2953</v>
      </c>
      <c r="P629" s="78" t="s">
        <v>2954</v>
      </c>
      <c r="Q629" s="83" t="s">
        <v>65</v>
      </c>
      <c r="R629" s="298" t="s">
        <v>65</v>
      </c>
      <c r="S629" s="83" t="s">
        <v>99</v>
      </c>
      <c r="T629" s="83" t="s">
        <v>65</v>
      </c>
      <c r="U629" s="83" t="s">
        <v>67</v>
      </c>
      <c r="V629" s="87">
        <v>0</v>
      </c>
      <c r="W629" s="80">
        <f t="shared" si="30"/>
        <v>0</v>
      </c>
      <c r="X629" s="58"/>
      <c r="Y629" s="58"/>
      <c r="Z629" s="58"/>
      <c r="AA629" s="58"/>
      <c r="AB629" s="58"/>
      <c r="AC629" s="58"/>
      <c r="AD629" s="81" t="s">
        <v>3939</v>
      </c>
      <c r="AE629" s="60">
        <f>IF(W629=100%,2,0)</f>
        <v>0</v>
      </c>
      <c r="AF629" s="60">
        <f>IF(N629&lt;$AG$8,0,1)</f>
        <v>1</v>
      </c>
      <c r="AG629" s="61" t="str">
        <f t="shared" si="28"/>
        <v>EN TERMINO</v>
      </c>
      <c r="AH629" s="61" t="str">
        <f t="shared" si="29"/>
        <v>EN TERMINO</v>
      </c>
      <c r="AI629" s="129" t="s">
        <v>67</v>
      </c>
      <c r="AJ629" s="58"/>
      <c r="AK629" s="58"/>
      <c r="AL629" s="58"/>
      <c r="AM629" s="58"/>
      <c r="AN629" s="84"/>
      <c r="AO629" s="85" t="s">
        <v>72</v>
      </c>
      <c r="AP629" s="67"/>
      <c r="AQ629" s="67"/>
      <c r="AR629" s="67"/>
      <c r="AS629" s="83" t="s">
        <v>640</v>
      </c>
      <c r="AT629" s="286"/>
      <c r="AU629" s="83" t="s">
        <v>1737</v>
      </c>
      <c r="AV629" s="298" t="s">
        <v>4120</v>
      </c>
      <c r="AW629" s="83" t="s">
        <v>2956</v>
      </c>
    </row>
    <row r="630" spans="1:49" ht="135" x14ac:dyDescent="0.25">
      <c r="A630" s="69">
        <v>1109</v>
      </c>
      <c r="B630" s="69">
        <v>2</v>
      </c>
      <c r="C630" s="64"/>
      <c r="D630" s="64"/>
      <c r="E630" s="172" t="s">
        <v>4121</v>
      </c>
      <c r="F630" s="115" t="s">
        <v>4122</v>
      </c>
      <c r="G630" s="115" t="s">
        <v>4123</v>
      </c>
      <c r="H630" s="85" t="s">
        <v>4124</v>
      </c>
      <c r="I630" s="125" t="s">
        <v>4125</v>
      </c>
      <c r="J630" s="72" t="s">
        <v>4126</v>
      </c>
      <c r="K630" s="72" t="s">
        <v>4127</v>
      </c>
      <c r="L630" s="156">
        <v>6</v>
      </c>
      <c r="M630" s="75">
        <v>42736</v>
      </c>
      <c r="N630" s="75">
        <v>43069</v>
      </c>
      <c r="O630" s="301" t="s">
        <v>2953</v>
      </c>
      <c r="P630" s="78" t="s">
        <v>2954</v>
      </c>
      <c r="Q630" s="83" t="s">
        <v>65</v>
      </c>
      <c r="R630" s="298" t="s">
        <v>65</v>
      </c>
      <c r="S630" s="83" t="s">
        <v>99</v>
      </c>
      <c r="T630" s="83" t="s">
        <v>65</v>
      </c>
      <c r="U630" s="83" t="s">
        <v>67</v>
      </c>
      <c r="V630" s="87">
        <v>0</v>
      </c>
      <c r="W630" s="80">
        <f t="shared" si="30"/>
        <v>0</v>
      </c>
      <c r="X630" s="58"/>
      <c r="Y630" s="58"/>
      <c r="Z630" s="58"/>
      <c r="AA630" s="58"/>
      <c r="AB630" s="58"/>
      <c r="AC630" s="58"/>
      <c r="AD630" s="81" t="s">
        <v>3939</v>
      </c>
      <c r="AE630" s="60">
        <f>IF(W630=100%,2,0)</f>
        <v>0</v>
      </c>
      <c r="AF630" s="60">
        <f>IF(N630&lt;$AG$8,0,1)</f>
        <v>1</v>
      </c>
      <c r="AG630" s="61" t="str">
        <f t="shared" si="28"/>
        <v>EN TERMINO</v>
      </c>
      <c r="AH630" s="61" t="str">
        <f t="shared" si="29"/>
        <v>EN TERMINO</v>
      </c>
      <c r="AI630" s="129" t="s">
        <v>67</v>
      </c>
      <c r="AJ630" s="58"/>
      <c r="AK630" s="58"/>
      <c r="AL630" s="58"/>
      <c r="AM630" s="58"/>
      <c r="AN630" s="84"/>
      <c r="AO630" s="85" t="s">
        <v>72</v>
      </c>
      <c r="AP630" s="67"/>
      <c r="AQ630" s="67"/>
      <c r="AR630" s="67"/>
      <c r="AS630" s="83" t="s">
        <v>640</v>
      </c>
      <c r="AT630" s="286"/>
      <c r="AU630" s="298" t="s">
        <v>995</v>
      </c>
      <c r="AV630" s="298" t="s">
        <v>995</v>
      </c>
      <c r="AW630" s="83" t="s">
        <v>2956</v>
      </c>
    </row>
    <row r="631" spans="1:49" ht="105" x14ac:dyDescent="0.25">
      <c r="A631" s="69">
        <v>1110</v>
      </c>
      <c r="B631" s="69">
        <v>3</v>
      </c>
      <c r="C631" s="64"/>
      <c r="D631" s="64"/>
      <c r="E631" s="172" t="s">
        <v>4128</v>
      </c>
      <c r="F631" s="115" t="s">
        <v>4129</v>
      </c>
      <c r="G631" s="115" t="s">
        <v>4130</v>
      </c>
      <c r="H631" s="85" t="s">
        <v>4131</v>
      </c>
      <c r="I631" s="129" t="s">
        <v>4132</v>
      </c>
      <c r="J631" s="72" t="s">
        <v>4133</v>
      </c>
      <c r="K631" s="72" t="s">
        <v>4134</v>
      </c>
      <c r="L631" s="156">
        <v>4</v>
      </c>
      <c r="M631" s="75">
        <v>42736</v>
      </c>
      <c r="N631" s="75">
        <v>43069</v>
      </c>
      <c r="O631" s="301" t="s">
        <v>2953</v>
      </c>
      <c r="P631" s="78" t="s">
        <v>2954</v>
      </c>
      <c r="Q631" s="83" t="s">
        <v>65</v>
      </c>
      <c r="R631" s="298" t="s">
        <v>65</v>
      </c>
      <c r="S631" s="83" t="s">
        <v>99</v>
      </c>
      <c r="T631" s="83" t="s">
        <v>65</v>
      </c>
      <c r="U631" s="83" t="s">
        <v>67</v>
      </c>
      <c r="V631" s="87">
        <v>0</v>
      </c>
      <c r="W631" s="80">
        <f t="shared" si="30"/>
        <v>0</v>
      </c>
      <c r="X631" s="58"/>
      <c r="Y631" s="58"/>
      <c r="Z631" s="58"/>
      <c r="AA631" s="58"/>
      <c r="AB631" s="58"/>
      <c r="AC631" s="58"/>
      <c r="AD631" s="81" t="s">
        <v>3939</v>
      </c>
      <c r="AE631" s="60">
        <f>IF(W631=100%,2,0)</f>
        <v>0</v>
      </c>
      <c r="AF631" s="60">
        <f>IF(N631&lt;$AG$8,0,1)</f>
        <v>1</v>
      </c>
      <c r="AG631" s="61" t="str">
        <f t="shared" si="28"/>
        <v>EN TERMINO</v>
      </c>
      <c r="AH631" s="61" t="str">
        <f t="shared" si="29"/>
        <v>EN TERMINO</v>
      </c>
      <c r="AI631" s="129" t="s">
        <v>67</v>
      </c>
      <c r="AJ631" s="58"/>
      <c r="AK631" s="58"/>
      <c r="AL631" s="58"/>
      <c r="AM631" s="58"/>
      <c r="AN631" s="84"/>
      <c r="AO631" s="85" t="s">
        <v>72</v>
      </c>
      <c r="AP631" s="67"/>
      <c r="AQ631" s="67"/>
      <c r="AR631" s="67"/>
      <c r="AS631" s="83" t="s">
        <v>640</v>
      </c>
      <c r="AT631" s="286"/>
      <c r="AU631" s="298" t="s">
        <v>142</v>
      </c>
      <c r="AV631" s="298" t="s">
        <v>818</v>
      </c>
      <c r="AW631" s="83" t="s">
        <v>2956</v>
      </c>
    </row>
    <row r="632" spans="1:49" ht="180" x14ac:dyDescent="0.25">
      <c r="A632" s="69">
        <v>1111</v>
      </c>
      <c r="B632" s="69">
        <v>4</v>
      </c>
      <c r="C632" s="64"/>
      <c r="D632" s="64"/>
      <c r="E632" s="115" t="s">
        <v>4135</v>
      </c>
      <c r="F632" s="115" t="s">
        <v>4136</v>
      </c>
      <c r="G632" s="115" t="s">
        <v>4137</v>
      </c>
      <c r="H632" s="85" t="s">
        <v>4138</v>
      </c>
      <c r="I632" s="129" t="s">
        <v>4139</v>
      </c>
      <c r="J632" s="72" t="s">
        <v>4140</v>
      </c>
      <c r="K632" s="72" t="s">
        <v>4141</v>
      </c>
      <c r="L632" s="156">
        <v>7</v>
      </c>
      <c r="M632" s="75">
        <v>42736</v>
      </c>
      <c r="N632" s="75">
        <v>43100</v>
      </c>
      <c r="O632" s="301" t="s">
        <v>2953</v>
      </c>
      <c r="P632" s="78" t="s">
        <v>2954</v>
      </c>
      <c r="Q632" s="83" t="s">
        <v>65</v>
      </c>
      <c r="R632" s="83" t="s">
        <v>4142</v>
      </c>
      <c r="S632" s="83" t="s">
        <v>82</v>
      </c>
      <c r="T632" s="83" t="s">
        <v>4142</v>
      </c>
      <c r="U632" s="83" t="s">
        <v>2946</v>
      </c>
      <c r="V632" s="87">
        <v>0</v>
      </c>
      <c r="W632" s="80">
        <f t="shared" si="30"/>
        <v>0</v>
      </c>
      <c r="X632" s="58"/>
      <c r="Y632" s="58"/>
      <c r="Z632" s="58"/>
      <c r="AA632" s="58"/>
      <c r="AB632" s="58"/>
      <c r="AC632" s="58"/>
      <c r="AD632" s="81" t="s">
        <v>3939</v>
      </c>
      <c r="AE632" s="60">
        <f>IF(W632=100%,2,0)</f>
        <v>0</v>
      </c>
      <c r="AF632" s="60">
        <f>IF(N632&lt;$AG$8,0,1)</f>
        <v>1</v>
      </c>
      <c r="AG632" s="61" t="str">
        <f t="shared" si="28"/>
        <v>EN TERMINO</v>
      </c>
      <c r="AH632" s="61" t="str">
        <f t="shared" si="29"/>
        <v>EN TERMINO</v>
      </c>
      <c r="AI632" s="129" t="s">
        <v>84</v>
      </c>
      <c r="AJ632" s="58"/>
      <c r="AK632" s="58"/>
      <c r="AL632" s="58"/>
      <c r="AM632" s="58"/>
      <c r="AN632" s="84"/>
      <c r="AO632" s="85" t="s">
        <v>72</v>
      </c>
      <c r="AP632" s="67"/>
      <c r="AQ632" s="67"/>
      <c r="AR632" s="67"/>
      <c r="AS632" s="83" t="s">
        <v>640</v>
      </c>
      <c r="AT632" s="286"/>
      <c r="AU632" s="83" t="s">
        <v>103</v>
      </c>
      <c r="AV632" s="83" t="s">
        <v>2739</v>
      </c>
      <c r="AW632" s="83" t="s">
        <v>2956</v>
      </c>
    </row>
    <row r="633" spans="1:49" ht="120" x14ac:dyDescent="0.25">
      <c r="A633" s="69">
        <v>1112</v>
      </c>
      <c r="B633" s="69">
        <v>5</v>
      </c>
      <c r="C633" s="64"/>
      <c r="D633" s="64"/>
      <c r="E633" s="274" t="s">
        <v>4143</v>
      </c>
      <c r="F633" s="115" t="s">
        <v>4144</v>
      </c>
      <c r="G633" s="115" t="s">
        <v>4145</v>
      </c>
      <c r="H633" s="85" t="s">
        <v>4146</v>
      </c>
      <c r="I633" s="129" t="s">
        <v>4147</v>
      </c>
      <c r="J633" s="72" t="s">
        <v>4148</v>
      </c>
      <c r="K633" s="72" t="s">
        <v>4149</v>
      </c>
      <c r="L633" s="156">
        <v>5</v>
      </c>
      <c r="M633" s="75">
        <v>42736</v>
      </c>
      <c r="N633" s="75">
        <v>42916</v>
      </c>
      <c r="O633" s="301" t="s">
        <v>2953</v>
      </c>
      <c r="P633" s="78" t="s">
        <v>2954</v>
      </c>
      <c r="Q633" s="83" t="s">
        <v>65</v>
      </c>
      <c r="R633" s="298" t="s">
        <v>3831</v>
      </c>
      <c r="S633" s="83" t="s">
        <v>2331</v>
      </c>
      <c r="T633" s="298" t="s">
        <v>3831</v>
      </c>
      <c r="U633" s="83" t="s">
        <v>2946</v>
      </c>
      <c r="V633" s="87">
        <v>0</v>
      </c>
      <c r="W633" s="80">
        <f t="shared" si="30"/>
        <v>0</v>
      </c>
      <c r="X633" s="58"/>
      <c r="Y633" s="58"/>
      <c r="Z633" s="58"/>
      <c r="AA633" s="58"/>
      <c r="AB633" s="58"/>
      <c r="AC633" s="58"/>
      <c r="AD633" s="81" t="s">
        <v>3939</v>
      </c>
      <c r="AE633" s="60">
        <f>IF(W633=100%,2,0)</f>
        <v>0</v>
      </c>
      <c r="AF633" s="60">
        <f>IF(N633&lt;$AG$8,0,1)</f>
        <v>1</v>
      </c>
      <c r="AG633" s="61" t="str">
        <f t="shared" si="28"/>
        <v>EN TERMINO</v>
      </c>
      <c r="AH633" s="61" t="str">
        <f t="shared" si="29"/>
        <v>EN TERMINO</v>
      </c>
      <c r="AI633" s="129" t="s">
        <v>84</v>
      </c>
      <c r="AJ633" s="58"/>
      <c r="AK633" s="58"/>
      <c r="AL633" s="58"/>
      <c r="AM633" s="58"/>
      <c r="AN633" s="84"/>
      <c r="AO633" s="85" t="s">
        <v>72</v>
      </c>
      <c r="AP633" s="67"/>
      <c r="AQ633" s="67"/>
      <c r="AR633" s="67"/>
      <c r="AS633" s="83" t="s">
        <v>640</v>
      </c>
      <c r="AT633" s="286"/>
      <c r="AU633" s="83" t="s">
        <v>995</v>
      </c>
      <c r="AV633" s="83" t="s">
        <v>995</v>
      </c>
      <c r="AW633" s="83" t="s">
        <v>2956</v>
      </c>
    </row>
    <row r="634" spans="1:49" ht="152.25" customHeight="1" x14ac:dyDescent="0.25">
      <c r="A634" s="69">
        <v>1113</v>
      </c>
      <c r="B634" s="69">
        <v>6</v>
      </c>
      <c r="C634" s="64"/>
      <c r="D634" s="64"/>
      <c r="E634" s="172" t="s">
        <v>4150</v>
      </c>
      <c r="F634" s="115" t="s">
        <v>4151</v>
      </c>
      <c r="G634" s="115" t="s">
        <v>4152</v>
      </c>
      <c r="H634" s="85" t="s">
        <v>4153</v>
      </c>
      <c r="I634" s="125" t="s">
        <v>4154</v>
      </c>
      <c r="J634" s="72" t="s">
        <v>4155</v>
      </c>
      <c r="K634" s="72" t="s">
        <v>4156</v>
      </c>
      <c r="L634" s="87">
        <v>5</v>
      </c>
      <c r="M634" s="75">
        <v>42736</v>
      </c>
      <c r="N634" s="75">
        <v>42916</v>
      </c>
      <c r="O634" s="301" t="s">
        <v>2953</v>
      </c>
      <c r="P634" s="78" t="s">
        <v>2954</v>
      </c>
      <c r="Q634" s="83" t="s">
        <v>65</v>
      </c>
      <c r="R634" s="298" t="s">
        <v>3831</v>
      </c>
      <c r="S634" s="83" t="s">
        <v>2331</v>
      </c>
      <c r="T634" s="298" t="s">
        <v>3831</v>
      </c>
      <c r="U634" s="83" t="s">
        <v>67</v>
      </c>
      <c r="V634" s="87">
        <v>0</v>
      </c>
      <c r="W634" s="80">
        <f t="shared" si="30"/>
        <v>0</v>
      </c>
      <c r="X634" s="58"/>
      <c r="Y634" s="58"/>
      <c r="Z634" s="58"/>
      <c r="AA634" s="58"/>
      <c r="AB634" s="58"/>
      <c r="AC634" s="58"/>
      <c r="AD634" s="81" t="s">
        <v>3939</v>
      </c>
      <c r="AE634" s="60">
        <f>IF(W634=100%,2,0)</f>
        <v>0</v>
      </c>
      <c r="AF634" s="60">
        <f>IF(N634&lt;$AG$8,0,1)</f>
        <v>1</v>
      </c>
      <c r="AG634" s="61" t="str">
        <f t="shared" si="28"/>
        <v>EN TERMINO</v>
      </c>
      <c r="AH634" s="61" t="str">
        <f t="shared" si="29"/>
        <v>EN TERMINO</v>
      </c>
      <c r="AI634" s="129" t="s">
        <v>67</v>
      </c>
      <c r="AJ634" s="58"/>
      <c r="AK634" s="58"/>
      <c r="AL634" s="58"/>
      <c r="AM634" s="58"/>
      <c r="AN634" s="84"/>
      <c r="AO634" s="85" t="s">
        <v>72</v>
      </c>
      <c r="AP634" s="67"/>
      <c r="AQ634" s="67"/>
      <c r="AR634" s="67"/>
      <c r="AS634" s="83" t="s">
        <v>640</v>
      </c>
      <c r="AT634" s="286"/>
      <c r="AU634" s="83" t="s">
        <v>103</v>
      </c>
      <c r="AV634" s="298" t="s">
        <v>528</v>
      </c>
      <c r="AW634" s="83" t="s">
        <v>2956</v>
      </c>
    </row>
    <row r="635" spans="1:49" ht="192" customHeight="1" x14ac:dyDescent="0.25">
      <c r="A635" s="69">
        <v>1114</v>
      </c>
      <c r="B635" s="69">
        <v>7</v>
      </c>
      <c r="C635" s="64"/>
      <c r="D635" s="64"/>
      <c r="E635" s="172" t="s">
        <v>4157</v>
      </c>
      <c r="F635" s="115" t="s">
        <v>4158</v>
      </c>
      <c r="G635" s="115" t="s">
        <v>4159</v>
      </c>
      <c r="H635" s="85" t="s">
        <v>4160</v>
      </c>
      <c r="I635" s="72" t="s">
        <v>4161</v>
      </c>
      <c r="J635" s="72" t="s">
        <v>4162</v>
      </c>
      <c r="K635" s="72" t="s">
        <v>4163</v>
      </c>
      <c r="L635" s="156">
        <v>1</v>
      </c>
      <c r="M635" s="75">
        <v>42736</v>
      </c>
      <c r="N635" s="75">
        <v>42916</v>
      </c>
      <c r="O635" s="301" t="s">
        <v>2953</v>
      </c>
      <c r="P635" s="78" t="s">
        <v>2954</v>
      </c>
      <c r="Q635" s="83" t="s">
        <v>65</v>
      </c>
      <c r="R635" s="83" t="s">
        <v>4142</v>
      </c>
      <c r="S635" s="83" t="s">
        <v>82</v>
      </c>
      <c r="T635" s="83" t="s">
        <v>4142</v>
      </c>
      <c r="U635" s="83" t="s">
        <v>67</v>
      </c>
      <c r="V635" s="87">
        <v>0</v>
      </c>
      <c r="W635" s="80">
        <f t="shared" si="30"/>
        <v>0</v>
      </c>
      <c r="X635" s="58"/>
      <c r="Y635" s="58"/>
      <c r="Z635" s="58"/>
      <c r="AA635" s="58"/>
      <c r="AB635" s="58"/>
      <c r="AC635" s="58"/>
      <c r="AD635" s="81" t="s">
        <v>3939</v>
      </c>
      <c r="AE635" s="60">
        <f>IF(W635=100%,2,0)</f>
        <v>0</v>
      </c>
      <c r="AF635" s="60">
        <f>IF(N635&lt;$AG$8,0,1)</f>
        <v>1</v>
      </c>
      <c r="AG635" s="61" t="str">
        <f t="shared" si="28"/>
        <v>EN TERMINO</v>
      </c>
      <c r="AH635" s="61" t="str">
        <f t="shared" si="29"/>
        <v>EN TERMINO</v>
      </c>
      <c r="AI635" s="129" t="s">
        <v>67</v>
      </c>
      <c r="AJ635" s="58"/>
      <c r="AK635" s="58"/>
      <c r="AL635" s="58"/>
      <c r="AM635" s="58"/>
      <c r="AN635" s="84"/>
      <c r="AO635" s="85" t="s">
        <v>72</v>
      </c>
      <c r="AP635" s="67"/>
      <c r="AQ635" s="67"/>
      <c r="AR635" s="67"/>
      <c r="AS635" s="83" t="s">
        <v>640</v>
      </c>
      <c r="AT635" s="286"/>
      <c r="AU635" s="83" t="s">
        <v>91</v>
      </c>
      <c r="AV635" s="83" t="s">
        <v>4164</v>
      </c>
      <c r="AW635" s="83" t="s">
        <v>2956</v>
      </c>
    </row>
    <row r="636" spans="1:49" ht="129.75" customHeight="1" x14ac:dyDescent="0.25">
      <c r="A636" s="69">
        <v>1115</v>
      </c>
      <c r="B636" s="69">
        <v>8</v>
      </c>
      <c r="C636" s="64"/>
      <c r="D636" s="64"/>
      <c r="E636" s="172" t="s">
        <v>4165</v>
      </c>
      <c r="F636" s="115" t="s">
        <v>4166</v>
      </c>
      <c r="G636" s="115" t="s">
        <v>4167</v>
      </c>
      <c r="H636" s="85" t="s">
        <v>4168</v>
      </c>
      <c r="I636" s="72" t="s">
        <v>4169</v>
      </c>
      <c r="J636" s="72" t="s">
        <v>4170</v>
      </c>
      <c r="K636" s="72" t="s">
        <v>4171</v>
      </c>
      <c r="L636" s="156">
        <v>3</v>
      </c>
      <c r="M636" s="75">
        <v>42736</v>
      </c>
      <c r="N636" s="75">
        <v>42916</v>
      </c>
      <c r="O636" s="301" t="s">
        <v>2953</v>
      </c>
      <c r="P636" s="78" t="s">
        <v>2954</v>
      </c>
      <c r="Q636" s="83" t="s">
        <v>65</v>
      </c>
      <c r="R636" s="298" t="s">
        <v>65</v>
      </c>
      <c r="S636" s="83" t="s">
        <v>99</v>
      </c>
      <c r="T636" s="83" t="s">
        <v>65</v>
      </c>
      <c r="U636" s="83" t="s">
        <v>67</v>
      </c>
      <c r="V636" s="87">
        <v>0</v>
      </c>
      <c r="W636" s="80">
        <f t="shared" si="30"/>
        <v>0</v>
      </c>
      <c r="X636" s="58"/>
      <c r="Y636" s="58"/>
      <c r="Z636" s="58"/>
      <c r="AA636" s="58"/>
      <c r="AB636" s="58"/>
      <c r="AC636" s="58"/>
      <c r="AD636" s="81" t="s">
        <v>3939</v>
      </c>
      <c r="AE636" s="60">
        <f>IF(W636=100%,2,0)</f>
        <v>0</v>
      </c>
      <c r="AF636" s="60">
        <f>IF(N636&lt;$AG$8,0,1)</f>
        <v>1</v>
      </c>
      <c r="AG636" s="61" t="str">
        <f t="shared" si="28"/>
        <v>EN TERMINO</v>
      </c>
      <c r="AH636" s="61" t="str">
        <f t="shared" si="29"/>
        <v>EN TERMINO</v>
      </c>
      <c r="AI636" s="129" t="s">
        <v>67</v>
      </c>
      <c r="AJ636" s="58"/>
      <c r="AK636" s="58"/>
      <c r="AL636" s="58"/>
      <c r="AM636" s="58"/>
      <c r="AN636" s="84"/>
      <c r="AO636" s="85" t="s">
        <v>72</v>
      </c>
      <c r="AP636" s="67"/>
      <c r="AQ636" s="67"/>
      <c r="AR636" s="67"/>
      <c r="AS636" s="83" t="s">
        <v>640</v>
      </c>
      <c r="AT636" s="286"/>
      <c r="AU636" s="298" t="s">
        <v>142</v>
      </c>
      <c r="AV636" s="298" t="s">
        <v>662</v>
      </c>
      <c r="AW636" s="83" t="s">
        <v>2956</v>
      </c>
    </row>
    <row r="637" spans="1:49" ht="135.75" customHeight="1" x14ac:dyDescent="0.25">
      <c r="A637" s="69">
        <v>1116</v>
      </c>
      <c r="B637" s="69">
        <v>9</v>
      </c>
      <c r="C637" s="64"/>
      <c r="D637" s="64"/>
      <c r="E637" s="194" t="s">
        <v>4172</v>
      </c>
      <c r="F637" s="115" t="s">
        <v>4173</v>
      </c>
      <c r="G637" s="115" t="s">
        <v>4174</v>
      </c>
      <c r="H637" s="85" t="s">
        <v>4175</v>
      </c>
      <c r="I637" s="72" t="s">
        <v>4176</v>
      </c>
      <c r="J637" s="72" t="s">
        <v>4177</v>
      </c>
      <c r="K637" s="72" t="s">
        <v>4178</v>
      </c>
      <c r="L637" s="156">
        <v>3</v>
      </c>
      <c r="M637" s="75">
        <v>42736</v>
      </c>
      <c r="N637" s="75">
        <v>42825</v>
      </c>
      <c r="O637" s="301" t="s">
        <v>2953</v>
      </c>
      <c r="P637" s="78" t="s">
        <v>2954</v>
      </c>
      <c r="Q637" s="83" t="s">
        <v>65</v>
      </c>
      <c r="R637" s="298" t="s">
        <v>65</v>
      </c>
      <c r="S637" s="83" t="s">
        <v>99</v>
      </c>
      <c r="T637" s="83" t="s">
        <v>65</v>
      </c>
      <c r="U637" s="83" t="s">
        <v>3030</v>
      </c>
      <c r="V637" s="87">
        <v>0</v>
      </c>
      <c r="W637" s="80">
        <f t="shared" si="30"/>
        <v>0</v>
      </c>
      <c r="X637" s="58"/>
      <c r="Y637" s="58"/>
      <c r="Z637" s="58"/>
      <c r="AA637" s="58"/>
      <c r="AB637" s="58"/>
      <c r="AC637" s="58"/>
      <c r="AD637" s="81" t="s">
        <v>3939</v>
      </c>
      <c r="AE637" s="60">
        <f>IF(W637=100%,2,0)</f>
        <v>0</v>
      </c>
      <c r="AF637" s="60">
        <f>IF(N637&lt;$AG$8,0,1)</f>
        <v>1</v>
      </c>
      <c r="AG637" s="61" t="str">
        <f t="shared" si="28"/>
        <v>EN TERMINO</v>
      </c>
      <c r="AH637" s="61" t="str">
        <f t="shared" si="29"/>
        <v>EN TERMINO</v>
      </c>
      <c r="AI637" s="129" t="s">
        <v>165</v>
      </c>
      <c r="AJ637" s="58"/>
      <c r="AK637" s="58"/>
      <c r="AL637" s="58"/>
      <c r="AM637" s="58"/>
      <c r="AN637" s="84"/>
      <c r="AO637" s="85" t="s">
        <v>72</v>
      </c>
      <c r="AP637" s="67"/>
      <c r="AQ637" s="67"/>
      <c r="AR637" s="67"/>
      <c r="AS637" s="83" t="s">
        <v>640</v>
      </c>
      <c r="AT637" s="286"/>
      <c r="AU637" s="83" t="s">
        <v>91</v>
      </c>
      <c r="AV637" s="83" t="s">
        <v>91</v>
      </c>
      <c r="AW637" s="83" t="s">
        <v>2956</v>
      </c>
    </row>
    <row r="638" spans="1:49" ht="111" customHeight="1" x14ac:dyDescent="0.25">
      <c r="A638" s="69">
        <v>1117</v>
      </c>
      <c r="B638" s="69">
        <v>10</v>
      </c>
      <c r="C638" s="64"/>
      <c r="D638" s="64"/>
      <c r="E638" s="194" t="s">
        <v>4179</v>
      </c>
      <c r="F638" s="115" t="s">
        <v>4180</v>
      </c>
      <c r="G638" s="115" t="s">
        <v>4181</v>
      </c>
      <c r="H638" s="85" t="s">
        <v>4175</v>
      </c>
      <c r="I638" s="72" t="s">
        <v>4176</v>
      </c>
      <c r="J638" s="72" t="s">
        <v>4177</v>
      </c>
      <c r="K638" s="72" t="s">
        <v>4182</v>
      </c>
      <c r="L638" s="156">
        <v>3</v>
      </c>
      <c r="M638" s="75">
        <v>42736</v>
      </c>
      <c r="N638" s="75">
        <v>42825</v>
      </c>
      <c r="O638" s="301" t="s">
        <v>2953</v>
      </c>
      <c r="P638" s="78" t="s">
        <v>2954</v>
      </c>
      <c r="Q638" s="83" t="s">
        <v>65</v>
      </c>
      <c r="R638" s="298" t="s">
        <v>65</v>
      </c>
      <c r="S638" s="83" t="s">
        <v>99</v>
      </c>
      <c r="T638" s="83" t="s">
        <v>65</v>
      </c>
      <c r="U638" s="83" t="s">
        <v>3030</v>
      </c>
      <c r="V638" s="87">
        <v>0</v>
      </c>
      <c r="W638" s="80">
        <f t="shared" si="30"/>
        <v>0</v>
      </c>
      <c r="X638" s="58"/>
      <c r="Y638" s="58"/>
      <c r="Z638" s="58"/>
      <c r="AA638" s="58"/>
      <c r="AB638" s="58"/>
      <c r="AC638" s="58"/>
      <c r="AD638" s="81" t="s">
        <v>3939</v>
      </c>
      <c r="AE638" s="60">
        <f>IF(W638=100%,2,0)</f>
        <v>0</v>
      </c>
      <c r="AF638" s="60">
        <f>IF(N638&lt;$AG$8,0,1)</f>
        <v>1</v>
      </c>
      <c r="AG638" s="61" t="str">
        <f t="shared" si="28"/>
        <v>EN TERMINO</v>
      </c>
      <c r="AH638" s="61" t="str">
        <f t="shared" si="29"/>
        <v>EN TERMINO</v>
      </c>
      <c r="AI638" s="129" t="s">
        <v>165</v>
      </c>
      <c r="AJ638" s="58"/>
      <c r="AK638" s="58"/>
      <c r="AL638" s="58"/>
      <c r="AM638" s="58"/>
      <c r="AN638" s="84"/>
      <c r="AO638" s="85" t="s">
        <v>72</v>
      </c>
      <c r="AP638" s="67"/>
      <c r="AQ638" s="67"/>
      <c r="AR638" s="67"/>
      <c r="AS638" s="83" t="s">
        <v>640</v>
      </c>
      <c r="AT638" s="286"/>
      <c r="AU638" s="83" t="s">
        <v>91</v>
      </c>
      <c r="AV638" s="83" t="s">
        <v>91</v>
      </c>
      <c r="AW638" s="83" t="s">
        <v>2956</v>
      </c>
    </row>
    <row r="639" spans="1:49" ht="156" customHeight="1" x14ac:dyDescent="0.25">
      <c r="A639" s="69">
        <v>1118</v>
      </c>
      <c r="B639" s="69">
        <v>11</v>
      </c>
      <c r="C639" s="64"/>
      <c r="D639" s="64"/>
      <c r="E639" s="172" t="s">
        <v>4183</v>
      </c>
      <c r="F639" s="115" t="s">
        <v>4184</v>
      </c>
      <c r="G639" s="115" t="s">
        <v>4185</v>
      </c>
      <c r="H639" s="85" t="s">
        <v>4186</v>
      </c>
      <c r="I639" s="72" t="s">
        <v>4187</v>
      </c>
      <c r="J639" s="129" t="s">
        <v>4188</v>
      </c>
      <c r="K639" s="72" t="s">
        <v>4189</v>
      </c>
      <c r="L639" s="156">
        <v>5</v>
      </c>
      <c r="M639" s="75">
        <v>42736</v>
      </c>
      <c r="N639" s="75">
        <v>43100</v>
      </c>
      <c r="O639" s="301" t="s">
        <v>2953</v>
      </c>
      <c r="P639" s="78" t="s">
        <v>2954</v>
      </c>
      <c r="Q639" s="83" t="s">
        <v>65</v>
      </c>
      <c r="R639" s="298" t="s">
        <v>65</v>
      </c>
      <c r="S639" s="83" t="s">
        <v>99</v>
      </c>
      <c r="T639" s="83" t="s">
        <v>65</v>
      </c>
      <c r="U639" s="83" t="s">
        <v>2946</v>
      </c>
      <c r="V639" s="87">
        <v>0</v>
      </c>
      <c r="W639" s="80">
        <f t="shared" si="30"/>
        <v>0</v>
      </c>
      <c r="X639" s="58"/>
      <c r="Y639" s="58"/>
      <c r="Z639" s="58"/>
      <c r="AA639" s="58"/>
      <c r="AB639" s="58"/>
      <c r="AC639" s="58"/>
      <c r="AD639" s="81" t="s">
        <v>3939</v>
      </c>
      <c r="AE639" s="60">
        <f>IF(W639=100%,2,0)</f>
        <v>0</v>
      </c>
      <c r="AF639" s="60">
        <f>IF(N639&lt;$AG$8,0,1)</f>
        <v>1</v>
      </c>
      <c r="AG639" s="61" t="str">
        <f t="shared" si="28"/>
        <v>EN TERMINO</v>
      </c>
      <c r="AH639" s="61" t="str">
        <f t="shared" si="29"/>
        <v>EN TERMINO</v>
      </c>
      <c r="AI639" s="129" t="s">
        <v>84</v>
      </c>
      <c r="AJ639" s="58"/>
      <c r="AK639" s="58"/>
      <c r="AL639" s="58"/>
      <c r="AM639" s="58"/>
      <c r="AN639" s="84"/>
      <c r="AO639" s="85" t="s">
        <v>72</v>
      </c>
      <c r="AP639" s="67"/>
      <c r="AQ639" s="67"/>
      <c r="AR639" s="67"/>
      <c r="AS639" s="83" t="s">
        <v>640</v>
      </c>
      <c r="AT639" s="286"/>
      <c r="AU639" s="83" t="s">
        <v>103</v>
      </c>
      <c r="AV639" s="298" t="s">
        <v>4190</v>
      </c>
      <c r="AW639" s="83" t="s">
        <v>2956</v>
      </c>
    </row>
    <row r="640" spans="1:49" ht="150" x14ac:dyDescent="0.25">
      <c r="A640" s="69">
        <v>1119</v>
      </c>
      <c r="B640" s="69">
        <v>12</v>
      </c>
      <c r="C640" s="64"/>
      <c r="D640" s="64"/>
      <c r="E640" s="172" t="s">
        <v>4191</v>
      </c>
      <c r="F640" s="297" t="s">
        <v>4192</v>
      </c>
      <c r="G640" s="300" t="s">
        <v>4193</v>
      </c>
      <c r="H640" s="85" t="s">
        <v>4194</v>
      </c>
      <c r="I640" s="72" t="s">
        <v>4195</v>
      </c>
      <c r="J640" s="72" t="s">
        <v>4196</v>
      </c>
      <c r="K640" s="72" t="s">
        <v>4197</v>
      </c>
      <c r="L640" s="156">
        <v>7</v>
      </c>
      <c r="M640" s="75">
        <v>42736</v>
      </c>
      <c r="N640" s="75">
        <v>42978</v>
      </c>
      <c r="O640" s="301" t="s">
        <v>2953</v>
      </c>
      <c r="P640" s="78" t="s">
        <v>2954</v>
      </c>
      <c r="Q640" s="83" t="s">
        <v>65</v>
      </c>
      <c r="R640" s="298" t="s">
        <v>65</v>
      </c>
      <c r="S640" s="83" t="s">
        <v>99</v>
      </c>
      <c r="T640" s="83" t="s">
        <v>65</v>
      </c>
      <c r="U640" s="83" t="s">
        <v>2946</v>
      </c>
      <c r="V640" s="87">
        <v>0</v>
      </c>
      <c r="W640" s="80">
        <f t="shared" si="30"/>
        <v>0</v>
      </c>
      <c r="X640" s="58"/>
      <c r="Y640" s="58"/>
      <c r="Z640" s="58"/>
      <c r="AA640" s="58"/>
      <c r="AB640" s="58"/>
      <c r="AC640" s="58"/>
      <c r="AD640" s="81" t="s">
        <v>3939</v>
      </c>
      <c r="AE640" s="60">
        <f>IF(W640=100%,2,0)</f>
        <v>0</v>
      </c>
      <c r="AF640" s="60">
        <f>IF(N640&lt;$AG$8,0,1)</f>
        <v>1</v>
      </c>
      <c r="AG640" s="61" t="str">
        <f t="shared" si="28"/>
        <v>EN TERMINO</v>
      </c>
      <c r="AH640" s="61" t="str">
        <f t="shared" si="29"/>
        <v>EN TERMINO</v>
      </c>
      <c r="AI640" s="129" t="s">
        <v>84</v>
      </c>
      <c r="AJ640" s="58"/>
      <c r="AK640" s="58"/>
      <c r="AL640" s="58"/>
      <c r="AM640" s="58"/>
      <c r="AN640" s="84"/>
      <c r="AO640" s="85" t="s">
        <v>72</v>
      </c>
      <c r="AP640" s="67"/>
      <c r="AQ640" s="67"/>
      <c r="AR640" s="67"/>
      <c r="AS640" s="83" t="s">
        <v>640</v>
      </c>
      <c r="AT640" s="286"/>
      <c r="AU640" s="83" t="s">
        <v>103</v>
      </c>
      <c r="AV640" s="83" t="s">
        <v>1208</v>
      </c>
      <c r="AW640" s="83" t="s">
        <v>2956</v>
      </c>
    </row>
    <row r="641" spans="1:49" ht="134.25" customHeight="1" x14ac:dyDescent="0.25">
      <c r="A641" s="69">
        <v>1120</v>
      </c>
      <c r="B641" s="69">
        <v>13</v>
      </c>
      <c r="C641" s="64"/>
      <c r="D641" s="64"/>
      <c r="E641" s="172" t="s">
        <v>4198</v>
      </c>
      <c r="F641" s="115" t="s">
        <v>4199</v>
      </c>
      <c r="G641" s="115" t="s">
        <v>4200</v>
      </c>
      <c r="H641" s="85" t="s">
        <v>4201</v>
      </c>
      <c r="I641" s="72" t="s">
        <v>4202</v>
      </c>
      <c r="J641" s="72" t="s">
        <v>4203</v>
      </c>
      <c r="K641" s="72" t="s">
        <v>4204</v>
      </c>
      <c r="L641" s="156">
        <v>5</v>
      </c>
      <c r="M641" s="75">
        <v>42736</v>
      </c>
      <c r="N641" s="75">
        <v>43100</v>
      </c>
      <c r="O641" s="301" t="s">
        <v>2953</v>
      </c>
      <c r="P641" s="78" t="s">
        <v>2954</v>
      </c>
      <c r="Q641" s="83" t="s">
        <v>65</v>
      </c>
      <c r="R641" s="298" t="s">
        <v>65</v>
      </c>
      <c r="S641" s="83" t="s">
        <v>99</v>
      </c>
      <c r="T641" s="83" t="s">
        <v>65</v>
      </c>
      <c r="U641" s="83" t="s">
        <v>3030</v>
      </c>
      <c r="V641" s="87">
        <v>0</v>
      </c>
      <c r="W641" s="80">
        <f t="shared" si="30"/>
        <v>0</v>
      </c>
      <c r="X641" s="58"/>
      <c r="Y641" s="58"/>
      <c r="Z641" s="58"/>
      <c r="AA641" s="58"/>
      <c r="AB641" s="58"/>
      <c r="AC641" s="58"/>
      <c r="AD641" s="81" t="s">
        <v>3939</v>
      </c>
      <c r="AE641" s="60">
        <f>IF(W641=100%,2,0)</f>
        <v>0</v>
      </c>
      <c r="AF641" s="60">
        <f>IF(N641&lt;$AG$8,0,1)</f>
        <v>1</v>
      </c>
      <c r="AG641" s="61" t="str">
        <f t="shared" si="28"/>
        <v>EN TERMINO</v>
      </c>
      <c r="AH641" s="61" t="str">
        <f t="shared" si="29"/>
        <v>EN TERMINO</v>
      </c>
      <c r="AI641" s="129" t="s">
        <v>165</v>
      </c>
      <c r="AJ641" s="58"/>
      <c r="AK641" s="58"/>
      <c r="AL641" s="58"/>
      <c r="AM641" s="58"/>
      <c r="AN641" s="84"/>
      <c r="AO641" s="85" t="s">
        <v>72</v>
      </c>
      <c r="AP641" s="67"/>
      <c r="AQ641" s="67"/>
      <c r="AR641" s="67"/>
      <c r="AS641" s="83" t="s">
        <v>640</v>
      </c>
      <c r="AT641" s="286"/>
      <c r="AU641" s="298" t="s">
        <v>995</v>
      </c>
      <c r="AV641" s="298" t="s">
        <v>995</v>
      </c>
      <c r="AW641" s="83" t="s">
        <v>2956</v>
      </c>
    </row>
    <row r="642" spans="1:49" ht="165" x14ac:dyDescent="0.25">
      <c r="A642" s="69">
        <v>1121</v>
      </c>
      <c r="B642" s="69">
        <v>14</v>
      </c>
      <c r="C642" s="64"/>
      <c r="D642" s="64"/>
      <c r="E642" s="172" t="s">
        <v>4205</v>
      </c>
      <c r="F642" s="115" t="s">
        <v>4206</v>
      </c>
      <c r="G642" s="115" t="s">
        <v>4207</v>
      </c>
      <c r="H642" s="85" t="s">
        <v>4208</v>
      </c>
      <c r="I642" s="72" t="s">
        <v>4209</v>
      </c>
      <c r="J642" s="72" t="s">
        <v>4210</v>
      </c>
      <c r="K642" s="72" t="s">
        <v>4211</v>
      </c>
      <c r="L642" s="156">
        <v>7</v>
      </c>
      <c r="M642" s="75">
        <v>42736</v>
      </c>
      <c r="N642" s="75">
        <v>42916</v>
      </c>
      <c r="O642" s="301" t="s">
        <v>2953</v>
      </c>
      <c r="P642" s="78" t="s">
        <v>2954</v>
      </c>
      <c r="Q642" s="83" t="s">
        <v>65</v>
      </c>
      <c r="R642" s="298" t="s">
        <v>65</v>
      </c>
      <c r="S642" s="83" t="s">
        <v>99</v>
      </c>
      <c r="T642" s="83" t="s">
        <v>65</v>
      </c>
      <c r="U642" s="83" t="s">
        <v>2946</v>
      </c>
      <c r="V642" s="87">
        <v>0</v>
      </c>
      <c r="W642" s="80">
        <f t="shared" si="30"/>
        <v>0</v>
      </c>
      <c r="X642" s="58"/>
      <c r="Y642" s="58"/>
      <c r="Z642" s="58"/>
      <c r="AA642" s="58"/>
      <c r="AB642" s="58"/>
      <c r="AC642" s="58"/>
      <c r="AD642" s="81" t="s">
        <v>3939</v>
      </c>
      <c r="AE642" s="60">
        <f>IF(W642=100%,2,0)</f>
        <v>0</v>
      </c>
      <c r="AF642" s="60">
        <f>IF(N642&lt;$AG$8,0,1)</f>
        <v>1</v>
      </c>
      <c r="AG642" s="61" t="str">
        <f t="shared" si="28"/>
        <v>EN TERMINO</v>
      </c>
      <c r="AH642" s="61" t="str">
        <f t="shared" si="29"/>
        <v>EN TERMINO</v>
      </c>
      <c r="AI642" s="129" t="s">
        <v>84</v>
      </c>
      <c r="AJ642" s="58"/>
      <c r="AK642" s="58"/>
      <c r="AL642" s="58"/>
      <c r="AM642" s="58"/>
      <c r="AN642" s="84"/>
      <c r="AO642" s="85" t="s">
        <v>72</v>
      </c>
      <c r="AP642" s="67"/>
      <c r="AQ642" s="67"/>
      <c r="AR642" s="67"/>
      <c r="AS642" s="83" t="s">
        <v>640</v>
      </c>
      <c r="AT642" s="286"/>
      <c r="AU642" s="298" t="s">
        <v>142</v>
      </c>
      <c r="AV642" s="83" t="s">
        <v>143</v>
      </c>
      <c r="AW642" s="83" t="s">
        <v>2956</v>
      </c>
    </row>
    <row r="643" spans="1:49" ht="210.75" customHeight="1" x14ac:dyDescent="0.25">
      <c r="A643" s="69">
        <v>1122</v>
      </c>
      <c r="B643" s="69">
        <v>15</v>
      </c>
      <c r="C643" s="64"/>
      <c r="D643" s="64"/>
      <c r="E643" s="172" t="s">
        <v>4212</v>
      </c>
      <c r="F643" s="115" t="s">
        <v>4213</v>
      </c>
      <c r="G643" s="115" t="s">
        <v>4214</v>
      </c>
      <c r="H643" s="85" t="s">
        <v>4215</v>
      </c>
      <c r="I643" s="72" t="s">
        <v>4216</v>
      </c>
      <c r="J643" s="72" t="s">
        <v>4217</v>
      </c>
      <c r="K643" s="72" t="s">
        <v>4218</v>
      </c>
      <c r="L643" s="156">
        <v>6</v>
      </c>
      <c r="M643" s="75">
        <v>42736</v>
      </c>
      <c r="N643" s="75">
        <v>43039</v>
      </c>
      <c r="O643" s="301" t="s">
        <v>2953</v>
      </c>
      <c r="P643" s="78" t="s">
        <v>2954</v>
      </c>
      <c r="Q643" s="83" t="s">
        <v>65</v>
      </c>
      <c r="R643" s="298" t="s">
        <v>65</v>
      </c>
      <c r="S643" s="83" t="s">
        <v>99</v>
      </c>
      <c r="T643" s="83" t="s">
        <v>65</v>
      </c>
      <c r="U643" s="83" t="s">
        <v>3030</v>
      </c>
      <c r="V643" s="87">
        <v>0</v>
      </c>
      <c r="W643" s="80">
        <f t="shared" si="30"/>
        <v>0</v>
      </c>
      <c r="X643" s="58"/>
      <c r="Y643" s="58"/>
      <c r="Z643" s="58"/>
      <c r="AA643" s="58"/>
      <c r="AB643" s="58"/>
      <c r="AC643" s="58"/>
      <c r="AD643" s="81" t="s">
        <v>3939</v>
      </c>
      <c r="AE643" s="60">
        <f>IF(W643=100%,2,0)</f>
        <v>0</v>
      </c>
      <c r="AF643" s="60">
        <f>IF(N643&lt;$AG$8,0,1)</f>
        <v>1</v>
      </c>
      <c r="AG643" s="61" t="str">
        <f t="shared" si="28"/>
        <v>EN TERMINO</v>
      </c>
      <c r="AH643" s="61" t="str">
        <f t="shared" si="29"/>
        <v>EN TERMINO</v>
      </c>
      <c r="AI643" s="129" t="s">
        <v>165</v>
      </c>
      <c r="AJ643" s="58"/>
      <c r="AK643" s="58"/>
      <c r="AL643" s="58"/>
      <c r="AM643" s="58"/>
      <c r="AN643" s="84"/>
      <c r="AO643" s="85" t="s">
        <v>72</v>
      </c>
      <c r="AP643" s="67"/>
      <c r="AQ643" s="67"/>
      <c r="AR643" s="67"/>
      <c r="AS643" s="83" t="s">
        <v>640</v>
      </c>
      <c r="AT643" s="286"/>
      <c r="AU643" s="298" t="s">
        <v>142</v>
      </c>
      <c r="AV643" s="83" t="s">
        <v>143</v>
      </c>
      <c r="AW643" s="83" t="s">
        <v>2956</v>
      </c>
    </row>
    <row r="644" spans="1:49" ht="191.25" customHeight="1" x14ac:dyDescent="0.25">
      <c r="A644" s="69">
        <v>1123</v>
      </c>
      <c r="B644" s="69">
        <v>16</v>
      </c>
      <c r="C644" s="64"/>
      <c r="D644" s="64"/>
      <c r="E644" s="172" t="s">
        <v>4219</v>
      </c>
      <c r="F644" s="122" t="s">
        <v>4220</v>
      </c>
      <c r="G644" s="115" t="s">
        <v>4221</v>
      </c>
      <c r="H644" s="85" t="s">
        <v>4222</v>
      </c>
      <c r="I644" s="72" t="s">
        <v>4223</v>
      </c>
      <c r="J644" s="72" t="s">
        <v>4224</v>
      </c>
      <c r="K644" s="72" t="s">
        <v>4225</v>
      </c>
      <c r="L644" s="156">
        <v>6</v>
      </c>
      <c r="M644" s="75">
        <v>42736</v>
      </c>
      <c r="N644" s="75">
        <v>43039</v>
      </c>
      <c r="O644" s="301" t="s">
        <v>2953</v>
      </c>
      <c r="P644" s="78" t="s">
        <v>2954</v>
      </c>
      <c r="Q644" s="83" t="s">
        <v>65</v>
      </c>
      <c r="R644" s="298" t="s">
        <v>65</v>
      </c>
      <c r="S644" s="83" t="s">
        <v>99</v>
      </c>
      <c r="T644" s="83" t="s">
        <v>65</v>
      </c>
      <c r="U644" s="83" t="s">
        <v>3030</v>
      </c>
      <c r="V644" s="87">
        <v>0</v>
      </c>
      <c r="W644" s="80">
        <f t="shared" si="30"/>
        <v>0</v>
      </c>
      <c r="X644" s="58"/>
      <c r="Y644" s="58"/>
      <c r="Z644" s="58"/>
      <c r="AA644" s="58"/>
      <c r="AB644" s="58"/>
      <c r="AC644" s="58"/>
      <c r="AD644" s="81" t="s">
        <v>3939</v>
      </c>
      <c r="AE644" s="60">
        <f>IF(W644=100%,2,0)</f>
        <v>0</v>
      </c>
      <c r="AF644" s="60">
        <f>IF(N644&lt;$AG$8,0,1)</f>
        <v>1</v>
      </c>
      <c r="AG644" s="61" t="str">
        <f t="shared" si="28"/>
        <v>EN TERMINO</v>
      </c>
      <c r="AH644" s="61" t="str">
        <f t="shared" si="29"/>
        <v>EN TERMINO</v>
      </c>
      <c r="AI644" s="129" t="s">
        <v>165</v>
      </c>
      <c r="AJ644" s="58"/>
      <c r="AK644" s="58"/>
      <c r="AL644" s="58"/>
      <c r="AM644" s="58"/>
      <c r="AN644" s="84"/>
      <c r="AO644" s="85" t="s">
        <v>72</v>
      </c>
      <c r="AP644" s="67"/>
      <c r="AQ644" s="67"/>
      <c r="AR644" s="67"/>
      <c r="AS644" s="83" t="s">
        <v>640</v>
      </c>
      <c r="AT644" s="286"/>
      <c r="AU644" s="298" t="s">
        <v>995</v>
      </c>
      <c r="AV644" s="298" t="s">
        <v>995</v>
      </c>
      <c r="AW644" s="83" t="s">
        <v>2956</v>
      </c>
    </row>
    <row r="645" spans="1:49" ht="153.75" customHeight="1" x14ac:dyDescent="0.25">
      <c r="A645" s="69">
        <v>1124</v>
      </c>
      <c r="B645" s="69">
        <v>17</v>
      </c>
      <c r="C645" s="64"/>
      <c r="D645" s="64"/>
      <c r="E645" s="172" t="s">
        <v>4226</v>
      </c>
      <c r="F645" s="115" t="s">
        <v>4227</v>
      </c>
      <c r="G645" s="115" t="s">
        <v>4228</v>
      </c>
      <c r="H645" s="85" t="s">
        <v>4229</v>
      </c>
      <c r="I645" s="72" t="s">
        <v>4230</v>
      </c>
      <c r="J645" s="303" t="s">
        <v>4231</v>
      </c>
      <c r="K645" s="72" t="s">
        <v>4232</v>
      </c>
      <c r="L645" s="156">
        <v>5</v>
      </c>
      <c r="M645" s="75">
        <v>42736</v>
      </c>
      <c r="N645" s="75">
        <v>42978</v>
      </c>
      <c r="O645" s="301" t="s">
        <v>2953</v>
      </c>
      <c r="P645" s="78" t="s">
        <v>2954</v>
      </c>
      <c r="Q645" s="83" t="s">
        <v>65</v>
      </c>
      <c r="R645" s="298" t="s">
        <v>65</v>
      </c>
      <c r="S645" s="83" t="s">
        <v>99</v>
      </c>
      <c r="T645" s="83" t="s">
        <v>65</v>
      </c>
      <c r="U645" s="83" t="s">
        <v>3030</v>
      </c>
      <c r="V645" s="87">
        <v>0</v>
      </c>
      <c r="W645" s="80">
        <f t="shared" si="30"/>
        <v>0</v>
      </c>
      <c r="X645" s="58"/>
      <c r="Y645" s="58"/>
      <c r="Z645" s="58"/>
      <c r="AA645" s="58"/>
      <c r="AB645" s="58"/>
      <c r="AC645" s="58"/>
      <c r="AD645" s="81" t="s">
        <v>3939</v>
      </c>
      <c r="AE645" s="60">
        <f>IF(W645=100%,2,0)</f>
        <v>0</v>
      </c>
      <c r="AF645" s="60">
        <f>IF(N645&lt;$AG$8,0,1)</f>
        <v>1</v>
      </c>
      <c r="AG645" s="61" t="str">
        <f t="shared" si="28"/>
        <v>EN TERMINO</v>
      </c>
      <c r="AH645" s="61" t="str">
        <f t="shared" si="29"/>
        <v>EN TERMINO</v>
      </c>
      <c r="AI645" s="129" t="s">
        <v>165</v>
      </c>
      <c r="AJ645" s="58"/>
      <c r="AK645" s="58"/>
      <c r="AL645" s="58"/>
      <c r="AM645" s="58"/>
      <c r="AN645" s="84"/>
      <c r="AO645" s="85" t="s">
        <v>72</v>
      </c>
      <c r="AP645" s="67"/>
      <c r="AQ645" s="67"/>
      <c r="AR645" s="67"/>
      <c r="AS645" s="83" t="s">
        <v>640</v>
      </c>
      <c r="AT645" s="286"/>
      <c r="AU645" s="298" t="s">
        <v>142</v>
      </c>
      <c r="AV645" s="83" t="s">
        <v>143</v>
      </c>
      <c r="AW645" s="83" t="s">
        <v>2956</v>
      </c>
    </row>
    <row r="646" spans="1:49" ht="120" x14ac:dyDescent="0.25">
      <c r="A646" s="69">
        <v>1125</v>
      </c>
      <c r="B646" s="69">
        <v>18</v>
      </c>
      <c r="C646" s="64"/>
      <c r="D646" s="64"/>
      <c r="E646" s="172" t="s">
        <v>4233</v>
      </c>
      <c r="F646" s="115" t="s">
        <v>4234</v>
      </c>
      <c r="G646" s="115" t="s">
        <v>4235</v>
      </c>
      <c r="H646" s="85" t="s">
        <v>4236</v>
      </c>
      <c r="I646" s="72" t="s">
        <v>4237</v>
      </c>
      <c r="J646" s="72" t="s">
        <v>4238</v>
      </c>
      <c r="K646" s="72" t="s">
        <v>4239</v>
      </c>
      <c r="L646" s="156">
        <v>5</v>
      </c>
      <c r="M646" s="75">
        <v>42736</v>
      </c>
      <c r="N646" s="75">
        <v>42978</v>
      </c>
      <c r="O646" s="301" t="s">
        <v>2953</v>
      </c>
      <c r="P646" s="78" t="s">
        <v>2954</v>
      </c>
      <c r="Q646" s="83" t="s">
        <v>65</v>
      </c>
      <c r="R646" s="298" t="s">
        <v>65</v>
      </c>
      <c r="S646" s="83" t="s">
        <v>99</v>
      </c>
      <c r="T646" s="83" t="s">
        <v>65</v>
      </c>
      <c r="U646" s="83" t="s">
        <v>2946</v>
      </c>
      <c r="V646" s="87">
        <v>0</v>
      </c>
      <c r="W646" s="80">
        <f t="shared" si="30"/>
        <v>0</v>
      </c>
      <c r="X646" s="58"/>
      <c r="Y646" s="58"/>
      <c r="Z646" s="58"/>
      <c r="AA646" s="58"/>
      <c r="AB646" s="58"/>
      <c r="AC646" s="58"/>
      <c r="AD646" s="81" t="s">
        <v>3939</v>
      </c>
      <c r="AE646" s="60">
        <f>IF(W646=100%,2,0)</f>
        <v>0</v>
      </c>
      <c r="AF646" s="60">
        <f>IF(N646&lt;$AG$8,0,1)</f>
        <v>1</v>
      </c>
      <c r="AG646" s="61" t="str">
        <f t="shared" si="28"/>
        <v>EN TERMINO</v>
      </c>
      <c r="AH646" s="61" t="str">
        <f t="shared" si="29"/>
        <v>EN TERMINO</v>
      </c>
      <c r="AI646" s="129" t="s">
        <v>84</v>
      </c>
      <c r="AJ646" s="58"/>
      <c r="AK646" s="58"/>
      <c r="AL646" s="58"/>
      <c r="AM646" s="58"/>
      <c r="AN646" s="84"/>
      <c r="AO646" s="85" t="s">
        <v>72</v>
      </c>
      <c r="AP646" s="67"/>
      <c r="AQ646" s="67"/>
      <c r="AR646" s="67"/>
      <c r="AS646" s="83" t="s">
        <v>640</v>
      </c>
      <c r="AT646" s="286"/>
      <c r="AU646" s="83" t="s">
        <v>103</v>
      </c>
      <c r="AV646" s="298" t="s">
        <v>466</v>
      </c>
      <c r="AW646" s="83" t="s">
        <v>2956</v>
      </c>
    </row>
    <row r="647" spans="1:49" ht="120" x14ac:dyDescent="0.25">
      <c r="A647" s="69">
        <v>1126</v>
      </c>
      <c r="B647" s="69">
        <v>19</v>
      </c>
      <c r="C647" s="64"/>
      <c r="D647" s="64"/>
      <c r="E647" s="172" t="s">
        <v>4240</v>
      </c>
      <c r="F647" s="115" t="s">
        <v>4241</v>
      </c>
      <c r="G647" s="115" t="s">
        <v>4242</v>
      </c>
      <c r="H647" s="85" t="s">
        <v>4243</v>
      </c>
      <c r="I647" s="72" t="s">
        <v>4244</v>
      </c>
      <c r="J647" s="72" t="s">
        <v>4245</v>
      </c>
      <c r="K647" s="72" t="s">
        <v>4246</v>
      </c>
      <c r="L647" s="156">
        <v>5</v>
      </c>
      <c r="M647" s="75">
        <v>42736</v>
      </c>
      <c r="N647" s="75">
        <v>42978</v>
      </c>
      <c r="O647" s="301" t="s">
        <v>2953</v>
      </c>
      <c r="P647" s="78" t="s">
        <v>2954</v>
      </c>
      <c r="Q647" s="83" t="s">
        <v>65</v>
      </c>
      <c r="R647" s="298" t="s">
        <v>65</v>
      </c>
      <c r="S647" s="83" t="s">
        <v>99</v>
      </c>
      <c r="T647" s="83" t="s">
        <v>65</v>
      </c>
      <c r="U647" s="83" t="s">
        <v>2946</v>
      </c>
      <c r="V647" s="87">
        <v>0</v>
      </c>
      <c r="W647" s="80">
        <f t="shared" si="30"/>
        <v>0</v>
      </c>
      <c r="X647" s="58"/>
      <c r="Y647" s="58"/>
      <c r="Z647" s="58"/>
      <c r="AA647" s="58"/>
      <c r="AB647" s="58"/>
      <c r="AC647" s="58"/>
      <c r="AD647" s="81" t="s">
        <v>3939</v>
      </c>
      <c r="AE647" s="60">
        <f>IF(W647=100%,2,0)</f>
        <v>0</v>
      </c>
      <c r="AF647" s="60">
        <f>IF(N647&lt;$AG$8,0,1)</f>
        <v>1</v>
      </c>
      <c r="AG647" s="61" t="str">
        <f t="shared" si="28"/>
        <v>EN TERMINO</v>
      </c>
      <c r="AH647" s="61" t="str">
        <f t="shared" si="29"/>
        <v>EN TERMINO</v>
      </c>
      <c r="AI647" s="129" t="s">
        <v>84</v>
      </c>
      <c r="AJ647" s="58"/>
      <c r="AK647" s="58"/>
      <c r="AL647" s="58"/>
      <c r="AM647" s="58"/>
      <c r="AN647" s="84"/>
      <c r="AO647" s="85" t="s">
        <v>72</v>
      </c>
      <c r="AP647" s="67"/>
      <c r="AQ647" s="67"/>
      <c r="AR647" s="67"/>
      <c r="AS647" s="83" t="s">
        <v>640</v>
      </c>
      <c r="AT647" s="286"/>
      <c r="AU647" s="83" t="s">
        <v>103</v>
      </c>
      <c r="AV647" s="83" t="s">
        <v>1208</v>
      </c>
      <c r="AW647" s="83" t="s">
        <v>2956</v>
      </c>
    </row>
    <row r="648" spans="1:49" ht="212.25" customHeight="1" x14ac:dyDescent="0.25">
      <c r="A648" s="69">
        <v>1127</v>
      </c>
      <c r="B648" s="69">
        <v>20</v>
      </c>
      <c r="C648" s="64"/>
      <c r="D648" s="64"/>
      <c r="E648" s="172" t="s">
        <v>4247</v>
      </c>
      <c r="F648" s="115" t="s">
        <v>4248</v>
      </c>
      <c r="G648" s="115" t="s">
        <v>4249</v>
      </c>
      <c r="H648" s="85" t="s">
        <v>4250</v>
      </c>
      <c r="I648" s="72" t="s">
        <v>4251</v>
      </c>
      <c r="J648" s="72" t="s">
        <v>4252</v>
      </c>
      <c r="K648" s="72" t="s">
        <v>4253</v>
      </c>
      <c r="L648" s="156">
        <v>4</v>
      </c>
      <c r="M648" s="75">
        <v>42736</v>
      </c>
      <c r="N648" s="75">
        <v>42978</v>
      </c>
      <c r="O648" s="301" t="s">
        <v>2953</v>
      </c>
      <c r="P648" s="78" t="s">
        <v>2954</v>
      </c>
      <c r="Q648" s="83" t="s">
        <v>65</v>
      </c>
      <c r="R648" s="298" t="s">
        <v>65</v>
      </c>
      <c r="S648" s="83" t="s">
        <v>99</v>
      </c>
      <c r="T648" s="83" t="s">
        <v>65</v>
      </c>
      <c r="U648" s="83" t="s">
        <v>3030</v>
      </c>
      <c r="V648" s="87">
        <v>0</v>
      </c>
      <c r="W648" s="80">
        <f t="shared" si="30"/>
        <v>0</v>
      </c>
      <c r="X648" s="58"/>
      <c r="Y648" s="58"/>
      <c r="Z648" s="58"/>
      <c r="AA648" s="58"/>
      <c r="AB648" s="58"/>
      <c r="AC648" s="58"/>
      <c r="AD648" s="81" t="s">
        <v>3939</v>
      </c>
      <c r="AE648" s="60">
        <f>IF(W648=100%,2,0)</f>
        <v>0</v>
      </c>
      <c r="AF648" s="60">
        <f>IF(N648&lt;$AG$8,0,1)</f>
        <v>1</v>
      </c>
      <c r="AG648" s="61" t="str">
        <f t="shared" si="28"/>
        <v>EN TERMINO</v>
      </c>
      <c r="AH648" s="61" t="str">
        <f t="shared" si="29"/>
        <v>EN TERMINO</v>
      </c>
      <c r="AI648" s="129" t="s">
        <v>165</v>
      </c>
      <c r="AJ648" s="58"/>
      <c r="AK648" s="58"/>
      <c r="AL648" s="58"/>
      <c r="AM648" s="58"/>
      <c r="AN648" s="84"/>
      <c r="AO648" s="85" t="s">
        <v>72</v>
      </c>
      <c r="AP648" s="67"/>
      <c r="AQ648" s="67"/>
      <c r="AR648" s="67"/>
      <c r="AS648" s="83" t="s">
        <v>640</v>
      </c>
      <c r="AT648" s="286"/>
      <c r="AU648" s="298" t="s">
        <v>142</v>
      </c>
      <c r="AV648" s="83" t="s">
        <v>2547</v>
      </c>
      <c r="AW648" s="83" t="s">
        <v>2956</v>
      </c>
    </row>
    <row r="649" spans="1:49" ht="149.25" customHeight="1" x14ac:dyDescent="0.25">
      <c r="A649" s="69">
        <v>1128</v>
      </c>
      <c r="B649" s="69">
        <v>21</v>
      </c>
      <c r="C649" s="64"/>
      <c r="D649" s="64"/>
      <c r="E649" s="194" t="s">
        <v>4254</v>
      </c>
      <c r="F649" s="115" t="s">
        <v>4255</v>
      </c>
      <c r="G649" s="115" t="s">
        <v>4256</v>
      </c>
      <c r="H649" s="85" t="s">
        <v>4257</v>
      </c>
      <c r="I649" s="72" t="s">
        <v>4258</v>
      </c>
      <c r="J649" s="72" t="s">
        <v>4259</v>
      </c>
      <c r="K649" s="72" t="s">
        <v>4260</v>
      </c>
      <c r="L649" s="156">
        <v>6</v>
      </c>
      <c r="M649" s="75">
        <v>42736</v>
      </c>
      <c r="N649" s="75">
        <v>42978</v>
      </c>
      <c r="O649" s="301" t="s">
        <v>2953</v>
      </c>
      <c r="P649" s="78" t="s">
        <v>2954</v>
      </c>
      <c r="Q649" s="83" t="s">
        <v>65</v>
      </c>
      <c r="R649" s="298" t="s">
        <v>65</v>
      </c>
      <c r="S649" s="83" t="s">
        <v>99</v>
      </c>
      <c r="T649" s="83" t="s">
        <v>65</v>
      </c>
      <c r="U649" s="83" t="s">
        <v>2946</v>
      </c>
      <c r="V649" s="87">
        <v>0</v>
      </c>
      <c r="W649" s="80">
        <f t="shared" si="30"/>
        <v>0</v>
      </c>
      <c r="X649" s="58"/>
      <c r="Y649" s="58"/>
      <c r="Z649" s="58"/>
      <c r="AA649" s="58"/>
      <c r="AB649" s="58"/>
      <c r="AC649" s="58"/>
      <c r="AD649" s="81" t="s">
        <v>3939</v>
      </c>
      <c r="AE649" s="60">
        <f>IF(W649=100%,2,0)</f>
        <v>0</v>
      </c>
      <c r="AF649" s="60">
        <f>IF(N649&lt;$AG$8,0,1)</f>
        <v>1</v>
      </c>
      <c r="AG649" s="61" t="str">
        <f t="shared" si="28"/>
        <v>EN TERMINO</v>
      </c>
      <c r="AH649" s="61" t="str">
        <f t="shared" si="29"/>
        <v>EN TERMINO</v>
      </c>
      <c r="AI649" s="129" t="s">
        <v>84</v>
      </c>
      <c r="AJ649" s="58"/>
      <c r="AK649" s="58"/>
      <c r="AL649" s="58"/>
      <c r="AM649" s="58"/>
      <c r="AN649" s="84"/>
      <c r="AO649" s="85" t="s">
        <v>72</v>
      </c>
      <c r="AP649" s="67"/>
      <c r="AQ649" s="67"/>
      <c r="AR649" s="67"/>
      <c r="AS649" s="83" t="s">
        <v>640</v>
      </c>
      <c r="AT649" s="286"/>
      <c r="AU649" s="298" t="s">
        <v>142</v>
      </c>
      <c r="AV649" s="298" t="s">
        <v>1769</v>
      </c>
      <c r="AW649" s="83" t="s">
        <v>2956</v>
      </c>
    </row>
    <row r="650" spans="1:49" x14ac:dyDescent="0.25">
      <c r="H650" s="305"/>
    </row>
  </sheetData>
  <protectedRanges>
    <protectedRange password="C90D" sqref="I30" name="Rango1_4_1_1_1"/>
    <protectedRange password="C90D" sqref="L30" name="Rango1_4_1_1_1_2_2"/>
    <protectedRange password="C90D" sqref="I428" name="Rango1_4_1_1_1_1_1"/>
    <protectedRange password="C90D" sqref="L428" name="Rango1_4_1_1_1_1_1_2_1_1"/>
  </protectedRanges>
  <autoFilter ref="A10:AW649">
    <filterColumn colId="44">
      <filters>
        <filter val="NO EFECTIVO"/>
        <filter val="NO REVISADO CGR"/>
      </filters>
    </filterColumn>
  </autoFilter>
  <mergeCells count="1">
    <mergeCell ref="R9:T9"/>
  </mergeCells>
  <conditionalFormatting sqref="AG11">
    <cfRule type="cellIs" dxfId="53" priority="52" operator="equal">
      <formula>"EN TERMINO"</formula>
    </cfRule>
    <cfRule type="cellIs" dxfId="52" priority="53" operator="equal">
      <formula>"CUMPLIDA"</formula>
    </cfRule>
    <cfRule type="cellIs" dxfId="51" priority="54" operator="equal">
      <formula>"VENCIDA"</formula>
    </cfRule>
  </conditionalFormatting>
  <conditionalFormatting sqref="AH11">
    <cfRule type="cellIs" dxfId="50" priority="49" operator="equal">
      <formula>"EN TERMINO"</formula>
    </cfRule>
    <cfRule type="cellIs" dxfId="49" priority="50" operator="equal">
      <formula>"CUMPLIDA"</formula>
    </cfRule>
    <cfRule type="cellIs" dxfId="48" priority="51" operator="equal">
      <formula>"VENCIDA"</formula>
    </cfRule>
  </conditionalFormatting>
  <conditionalFormatting sqref="AH12:AH65 AH67:AH426 AH428:AH452">
    <cfRule type="cellIs" dxfId="47" priority="43" operator="equal">
      <formula>"EN TERMINO"</formula>
    </cfRule>
    <cfRule type="cellIs" dxfId="46" priority="44" operator="equal">
      <formula>"CUMPLIDA"</formula>
    </cfRule>
    <cfRule type="cellIs" dxfId="45" priority="45" operator="equal">
      <formula>"VENCIDA"</formula>
    </cfRule>
  </conditionalFormatting>
  <conditionalFormatting sqref="AG12:AG65 AG67:AG426 AG428:AG452">
    <cfRule type="cellIs" dxfId="44" priority="46" operator="equal">
      <formula>"EN TERMINO"</formula>
    </cfRule>
    <cfRule type="cellIs" dxfId="43" priority="47" operator="equal">
      <formula>"CUMPLIDA"</formula>
    </cfRule>
    <cfRule type="cellIs" dxfId="42" priority="48" operator="equal">
      <formula>"VENCIDA"</formula>
    </cfRule>
  </conditionalFormatting>
  <conditionalFormatting sqref="AH66">
    <cfRule type="cellIs" dxfId="41" priority="37" operator="equal">
      <formula>"EN TERMINO"</formula>
    </cfRule>
    <cfRule type="cellIs" dxfId="40" priority="38" operator="equal">
      <formula>"CUMPLIDA"</formula>
    </cfRule>
    <cfRule type="cellIs" dxfId="39" priority="39" operator="equal">
      <formula>"VENCIDA"</formula>
    </cfRule>
  </conditionalFormatting>
  <conditionalFormatting sqref="AG66">
    <cfRule type="cellIs" dxfId="38" priority="40" operator="equal">
      <formula>"EN TERMINO"</formula>
    </cfRule>
    <cfRule type="cellIs" dxfId="37" priority="41" operator="equal">
      <formula>"CUMPLIDA"</formula>
    </cfRule>
    <cfRule type="cellIs" dxfId="36" priority="42" operator="equal">
      <formula>"VENCIDA"</formula>
    </cfRule>
  </conditionalFormatting>
  <conditionalFormatting sqref="AH427">
    <cfRule type="cellIs" dxfId="35" priority="31" operator="equal">
      <formula>"EN TERMINO"</formula>
    </cfRule>
    <cfRule type="cellIs" dxfId="34" priority="32" operator="equal">
      <formula>"CUMPLIDA"</formula>
    </cfRule>
    <cfRule type="cellIs" dxfId="33" priority="33" operator="equal">
      <formula>"VENCIDA"</formula>
    </cfRule>
  </conditionalFormatting>
  <conditionalFormatting sqref="AG427">
    <cfRule type="cellIs" dxfId="32" priority="34" operator="equal">
      <formula>"EN TERMINO"</formula>
    </cfRule>
    <cfRule type="cellIs" dxfId="31" priority="35" operator="equal">
      <formula>"CUMPLIDA"</formula>
    </cfRule>
    <cfRule type="cellIs" dxfId="30" priority="36" operator="equal">
      <formula>"VENCIDA"</formula>
    </cfRule>
  </conditionalFormatting>
  <conditionalFormatting sqref="AH453:AH557">
    <cfRule type="cellIs" dxfId="29" priority="25" operator="equal">
      <formula>"EN TERMINO"</formula>
    </cfRule>
    <cfRule type="cellIs" dxfId="28" priority="26" operator="equal">
      <formula>"CUMPLIDA"</formula>
    </cfRule>
    <cfRule type="cellIs" dxfId="27" priority="27" operator="equal">
      <formula>"VENCIDA"</formula>
    </cfRule>
  </conditionalFormatting>
  <conditionalFormatting sqref="AG453:AG557">
    <cfRule type="cellIs" dxfId="26" priority="28" operator="equal">
      <formula>"EN TERMINO"</formula>
    </cfRule>
    <cfRule type="cellIs" dxfId="25" priority="29" operator="equal">
      <formula>"CUMPLIDA"</formula>
    </cfRule>
    <cfRule type="cellIs" dxfId="24" priority="30" operator="equal">
      <formula>"VENCIDA"</formula>
    </cfRule>
  </conditionalFormatting>
  <conditionalFormatting sqref="AH558:AH604">
    <cfRule type="cellIs" dxfId="23" priority="19" operator="equal">
      <formula>"EN TERMINO"</formula>
    </cfRule>
    <cfRule type="cellIs" dxfId="22" priority="20" operator="equal">
      <formula>"CUMPLIDA"</formula>
    </cfRule>
    <cfRule type="cellIs" dxfId="21" priority="21" operator="equal">
      <formula>"VENCIDA"</formula>
    </cfRule>
  </conditionalFormatting>
  <conditionalFormatting sqref="AG558:AG604">
    <cfRule type="cellIs" dxfId="20" priority="22" operator="equal">
      <formula>"EN TERMINO"</formula>
    </cfRule>
    <cfRule type="cellIs" dxfId="19" priority="23" operator="equal">
      <formula>"CUMPLIDA"</formula>
    </cfRule>
    <cfRule type="cellIs" dxfId="18" priority="24" operator="equal">
      <formula>"VENCIDA"</formula>
    </cfRule>
  </conditionalFormatting>
  <conditionalFormatting sqref="AH605:AH613">
    <cfRule type="cellIs" dxfId="17" priority="13" operator="equal">
      <formula>"EN TERMINO"</formula>
    </cfRule>
    <cfRule type="cellIs" dxfId="16" priority="14" operator="equal">
      <formula>"CUMPLIDA"</formula>
    </cfRule>
    <cfRule type="cellIs" dxfId="15" priority="15" operator="equal">
      <formula>"VENCIDA"</formula>
    </cfRule>
  </conditionalFormatting>
  <conditionalFormatting sqref="AG605:AG613">
    <cfRule type="cellIs" dxfId="14" priority="16" operator="equal">
      <formula>"EN TERMINO"</formula>
    </cfRule>
    <cfRule type="cellIs" dxfId="13" priority="17" operator="equal">
      <formula>"CUMPLIDA"</formula>
    </cfRule>
    <cfRule type="cellIs" dxfId="12" priority="18" operator="equal">
      <formula>"VENCIDA"</formula>
    </cfRule>
  </conditionalFormatting>
  <conditionalFormatting sqref="AH614:AH628">
    <cfRule type="cellIs" dxfId="11" priority="7" operator="equal">
      <formula>"EN TERMINO"</formula>
    </cfRule>
    <cfRule type="cellIs" dxfId="10" priority="8" operator="equal">
      <formula>"CUMPLIDA"</formula>
    </cfRule>
    <cfRule type="cellIs" dxfId="9" priority="9" operator="equal">
      <formula>"VENCIDA"</formula>
    </cfRule>
  </conditionalFormatting>
  <conditionalFormatting sqref="AG614:AG628">
    <cfRule type="cellIs" dxfId="8" priority="10" operator="equal">
      <formula>"EN TERMINO"</formula>
    </cfRule>
    <cfRule type="cellIs" dxfId="7" priority="11" operator="equal">
      <formula>"CUMPLIDA"</formula>
    </cfRule>
    <cfRule type="cellIs" dxfId="6" priority="12" operator="equal">
      <formula>"VENCIDA"</formula>
    </cfRule>
  </conditionalFormatting>
  <conditionalFormatting sqref="AH629:AH649">
    <cfRule type="cellIs" dxfId="5" priority="1" operator="equal">
      <formula>"EN TERMINO"</formula>
    </cfRule>
    <cfRule type="cellIs" dxfId="4" priority="2" operator="equal">
      <formula>"CUMPLIDA"</formula>
    </cfRule>
    <cfRule type="cellIs" dxfId="3" priority="3" operator="equal">
      <formula>"VENCIDA"</formula>
    </cfRule>
  </conditionalFormatting>
  <conditionalFormatting sqref="AG629:AG649">
    <cfRule type="cellIs" dxfId="2" priority="4" operator="equal">
      <formula>"EN TERMINO"</formula>
    </cfRule>
    <cfRule type="cellIs" dxfId="1" priority="5" operator="equal">
      <formula>"CUMPLIDA"</formula>
    </cfRule>
    <cfRule type="cellIs" dxfId="0" priority="6" operator="equal">
      <formula>"VENCIDA"</formula>
    </cfRule>
  </conditionalFormatting>
  <pageMargins left="0.70866141732283472" right="0.70866141732283472" top="0.74803149606299213" bottom="0.74803149606299213" header="0.31496062992125984" footer="0.31496062992125984"/>
  <pageSetup scale="24" fitToHeight="0" orientation="landscape" r:id="rId1"/>
  <headerFooter>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Toro Bautista</dc:creator>
  <cp:lastModifiedBy>Juan Diego Toro Bautista</cp:lastModifiedBy>
  <dcterms:created xsi:type="dcterms:W3CDTF">2017-02-02T14:53:08Z</dcterms:created>
  <dcterms:modified xsi:type="dcterms:W3CDTF">2017-02-02T14:55:05Z</dcterms:modified>
</cp:coreProperties>
</file>