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anionline-my.sharepoint.com/personal/jtoro_ani_gov_co/Documents/Escritorio/"/>
    </mc:Choice>
  </mc:AlternateContent>
  <xr:revisionPtr revIDLastSave="308" documentId="8_{615B4B5E-798B-4F0E-96EB-601A726BD9FF}" xr6:coauthVersionLast="47" xr6:coauthVersionMax="47" xr10:uidLastSave="{13B0CC43-A036-4153-80C1-285F65692F90}"/>
  <bookViews>
    <workbookView xWindow="-120" yWindow="-120" windowWidth="20730" windowHeight="11160" activeTab="1" xr2:uid="{CA7C9706-A536-46AD-B003-E6063A008480}"/>
  </bookViews>
  <sheets>
    <sheet name="HojaDatos" sheetId="1" r:id="rId1"/>
    <sheet name="Resumen" sheetId="2" r:id="rId2"/>
  </sheets>
  <externalReferences>
    <externalReference r:id="rId3"/>
    <externalReference r:id="rId4"/>
    <externalReference r:id="rId5"/>
  </externalReferences>
  <definedNames>
    <definedName name="_xlnm._FilterDatabase" localSheetId="0" hidden="1">HojaDatos!$A$1:$AE$209</definedName>
    <definedName name="_ftn1" localSheetId="0">HojaDatos!#REF!</definedName>
    <definedName name="_ftn2" localSheetId="0">HojaDatos!#REF!</definedName>
    <definedName name="_Toc443982796" localSheetId="0">HojaDatos!$D$99</definedName>
    <definedName name="accion2" localSheetId="1">[2]LISTA!$A$1:$A$4</definedName>
    <definedName name="accion2">[1]LISTA!$A$1:$A$4</definedName>
    <definedName name="AREA" localSheetId="1">[2]LISTA!$J$1:$J$7</definedName>
    <definedName name="AREA">[1]LISTA!$J$1:$J$7</definedName>
    <definedName name="_xlnm.Print_Area" localSheetId="0">HojaDatos!$A$1:$Z$1</definedName>
    <definedName name="AUDITOR" localSheetId="1">[2]LISTA!$E$1:$E$30</definedName>
    <definedName name="AUDITOR">[1]LISTA!$E$1:$E$30</definedName>
    <definedName name="Categorias" localSheetId="1">[2]Hoja1!$A$2:$A$18</definedName>
    <definedName name="Categorias">[1]Hoja1!$A$2:$A$18</definedName>
    <definedName name="dgdfg">[1]LISTA!$A$1:$A$4</definedName>
    <definedName name="fdg">[3]LISTA!$A$1:$A$4</definedName>
    <definedName name="PROCESO" localSheetId="1">[2]LISTA!$G$1:$G$12</definedName>
    <definedName name="PROCESO">[1]LISTA!$G$1:$G$12</definedName>
    <definedName name="tipo" localSheetId="1">[2]LISTA!$H$1:$H$3</definedName>
    <definedName name="tipo">[1]LISTA!$H$1:$H$3</definedName>
    <definedName name="_xlnm.Print_Titles" localSheetId="0">HojaDatos!$1:$1</definedName>
    <definedName name="vicepresidencias" localSheetId="1">[2]LISTA!$D$1:$D$8</definedName>
    <definedName name="vicepresidencias">[1]LISTA!$D$1:$D$8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5" i="2" l="1"/>
  <c r="C17" i="2"/>
  <c r="B69" i="2"/>
  <c r="K65" i="2"/>
  <c r="I65" i="2"/>
  <c r="H65" i="2"/>
  <c r="I53" i="2"/>
  <c r="L56" i="2"/>
  <c r="I45" i="2"/>
  <c r="M43" i="2"/>
  <c r="L43" i="2"/>
  <c r="D25" i="2"/>
  <c r="D24" i="2"/>
  <c r="D23" i="2"/>
  <c r="D22" i="2"/>
  <c r="D17" i="2"/>
  <c r="E16" i="2"/>
  <c r="E15" i="2"/>
  <c r="E14" i="2"/>
  <c r="E13" i="2"/>
  <c r="E12" i="2"/>
  <c r="E11" i="2"/>
  <c r="E10" i="2"/>
  <c r="D21" i="2" l="1"/>
  <c r="E17" i="2"/>
  <c r="AD382" i="1"/>
  <c r="AD381" i="1"/>
  <c r="AD380" i="1"/>
  <c r="AD379" i="1"/>
  <c r="AD378" i="1"/>
  <c r="AD377" i="1"/>
  <c r="AD376" i="1"/>
  <c r="AD375" i="1"/>
  <c r="AD374" i="1"/>
  <c r="AD373" i="1"/>
  <c r="AD372" i="1"/>
  <c r="AD371" i="1"/>
  <c r="AD370" i="1"/>
  <c r="AD369" i="1"/>
  <c r="AD368" i="1"/>
  <c r="AD367" i="1"/>
  <c r="AD366" i="1"/>
  <c r="AD365" i="1"/>
  <c r="AD364" i="1"/>
  <c r="AD363" i="1"/>
  <c r="AD362" i="1"/>
  <c r="AD361" i="1"/>
  <c r="AD360" i="1"/>
  <c r="AD359" i="1"/>
  <c r="AD358" i="1"/>
  <c r="AD357" i="1"/>
  <c r="AD356" i="1"/>
  <c r="AD355" i="1"/>
  <c r="AD354" i="1"/>
  <c r="AD353" i="1"/>
  <c r="AD352" i="1"/>
  <c r="AD351" i="1"/>
  <c r="AD350" i="1"/>
  <c r="AD349" i="1"/>
  <c r="AD348" i="1"/>
  <c r="AD347" i="1"/>
  <c r="AD346" i="1"/>
  <c r="AD345" i="1"/>
  <c r="AD344" i="1"/>
  <c r="AD343" i="1"/>
  <c r="AD342" i="1"/>
  <c r="AD341" i="1"/>
  <c r="AD340" i="1"/>
  <c r="AD339" i="1"/>
  <c r="AD338" i="1"/>
  <c r="AD337" i="1"/>
  <c r="AD336" i="1"/>
  <c r="AD335" i="1"/>
  <c r="AD334" i="1"/>
  <c r="AD333" i="1"/>
  <c r="AD332" i="1"/>
  <c r="AD331" i="1"/>
  <c r="AD330" i="1"/>
  <c r="AD329" i="1"/>
  <c r="AD328" i="1"/>
  <c r="AD327" i="1"/>
  <c r="AD326" i="1"/>
  <c r="AD325" i="1"/>
  <c r="AD324" i="1"/>
  <c r="AD323" i="1"/>
  <c r="AD322" i="1"/>
  <c r="AD321" i="1"/>
  <c r="AD320" i="1"/>
  <c r="AD319" i="1"/>
  <c r="AD318" i="1"/>
  <c r="AD317" i="1"/>
  <c r="AD316" i="1"/>
  <c r="AD315" i="1"/>
  <c r="AD314" i="1"/>
  <c r="AD313" i="1"/>
  <c r="AD312" i="1"/>
  <c r="AD311" i="1"/>
  <c r="AD310" i="1"/>
  <c r="AD309" i="1"/>
  <c r="AD308" i="1"/>
  <c r="AD307" i="1"/>
  <c r="AD306" i="1"/>
  <c r="AD305" i="1"/>
  <c r="AD304" i="1"/>
  <c r="AD303" i="1"/>
  <c r="AD302" i="1"/>
  <c r="AD301" i="1"/>
  <c r="AD300" i="1"/>
  <c r="AD299" i="1"/>
  <c r="AD298" i="1"/>
  <c r="AD297" i="1"/>
  <c r="AD296" i="1"/>
  <c r="AD295" i="1"/>
  <c r="AD294" i="1"/>
  <c r="AD293" i="1"/>
  <c r="AD292" i="1"/>
  <c r="AD291" i="1"/>
  <c r="AD290" i="1"/>
  <c r="AD289" i="1"/>
  <c r="AD288" i="1"/>
  <c r="AD287" i="1"/>
  <c r="AD286" i="1"/>
  <c r="AD285" i="1"/>
  <c r="AD284" i="1"/>
  <c r="AD283" i="1"/>
  <c r="AD282" i="1"/>
  <c r="AD281" i="1"/>
  <c r="AD280" i="1"/>
  <c r="AD279" i="1"/>
  <c r="AD278" i="1"/>
  <c r="AD277" i="1"/>
  <c r="AD276" i="1"/>
  <c r="AD275" i="1"/>
  <c r="AD274" i="1"/>
  <c r="AD273" i="1"/>
  <c r="AD272" i="1"/>
  <c r="AD271" i="1"/>
  <c r="AD270" i="1"/>
  <c r="AD269" i="1"/>
  <c r="AD268" i="1"/>
  <c r="AD267" i="1"/>
  <c r="AD266" i="1"/>
  <c r="AD265" i="1"/>
  <c r="AD264" i="1"/>
  <c r="AD263" i="1"/>
  <c r="AD262" i="1"/>
  <c r="AD261" i="1"/>
  <c r="AD260" i="1"/>
  <c r="AD259" i="1"/>
  <c r="AD258" i="1"/>
  <c r="AD257" i="1"/>
  <c r="AD256" i="1"/>
  <c r="AD255" i="1"/>
  <c r="AD254" i="1"/>
  <c r="AD253" i="1"/>
  <c r="AD252" i="1"/>
  <c r="AD251" i="1"/>
  <c r="AD250" i="1"/>
  <c r="AD249" i="1"/>
  <c r="AD248" i="1"/>
  <c r="AD247" i="1"/>
  <c r="AD246" i="1"/>
  <c r="AD245" i="1"/>
  <c r="AD244" i="1"/>
  <c r="AD243" i="1"/>
  <c r="AD242" i="1"/>
  <c r="AD241" i="1"/>
  <c r="AD240" i="1"/>
  <c r="AD239" i="1"/>
  <c r="AD238" i="1"/>
  <c r="AD237" i="1"/>
  <c r="AD236" i="1"/>
  <c r="AD235" i="1"/>
  <c r="AD234" i="1"/>
  <c r="AD233" i="1"/>
  <c r="AD232" i="1"/>
  <c r="AD231" i="1"/>
  <c r="AD230" i="1"/>
  <c r="AD229" i="1"/>
  <c r="AD228" i="1"/>
  <c r="AD227" i="1"/>
  <c r="AD226" i="1"/>
  <c r="AD225" i="1"/>
  <c r="AD224" i="1"/>
  <c r="AD223" i="1"/>
  <c r="AD222" i="1"/>
  <c r="AD221" i="1"/>
  <c r="AD220" i="1"/>
  <c r="AD219" i="1"/>
  <c r="AD218" i="1"/>
  <c r="AD217" i="1"/>
  <c r="AD216" i="1"/>
  <c r="AD215" i="1"/>
  <c r="AD214" i="1"/>
  <c r="AD213" i="1"/>
  <c r="AD212" i="1"/>
  <c r="AD211" i="1"/>
  <c r="AD210" i="1"/>
  <c r="AD209" i="1"/>
  <c r="AD208" i="1"/>
  <c r="AD207" i="1"/>
  <c r="AD206" i="1"/>
  <c r="AD205" i="1"/>
  <c r="AD204" i="1"/>
  <c r="AD203" i="1"/>
  <c r="AD202" i="1"/>
  <c r="AD201" i="1"/>
  <c r="AD200" i="1"/>
  <c r="AD199" i="1"/>
  <c r="AD198" i="1"/>
  <c r="AD197" i="1"/>
  <c r="AD196" i="1"/>
  <c r="AD195" i="1"/>
  <c r="AD194" i="1"/>
  <c r="AD193" i="1"/>
  <c r="AD192" i="1"/>
  <c r="AD191" i="1"/>
  <c r="AD190" i="1"/>
  <c r="AD189" i="1"/>
  <c r="AD18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Pilou</author>
    <author>hvanegas</author>
    <author>lgonzalez</author>
    <author>JULIAN UJUETA</author>
    <author>Yuly Andrea Ujueta Castillo</author>
  </authors>
  <commentList>
    <comment ref="A1" authorId="0" shapeId="0" xr:uid="{F8EF8B0C-3B40-4508-8135-4505D44F699C}">
      <text>
        <r>
          <rPr>
            <sz val="9"/>
            <color rgb="FF000000"/>
            <rFont val="Tahoma"/>
            <family val="2"/>
          </rPr>
          <t>No. Es el consecutivo  de las acciones, organizado de forma descendente, este espacio  es diligenciado por Servidor publico de OCI</t>
        </r>
      </text>
    </comment>
    <comment ref="B1" authorId="0" shapeId="0" xr:uid="{3798901D-2C21-4A62-86B2-1E42D2A9BE92}">
      <text>
        <r>
          <rPr>
            <sz val="9"/>
            <color indexed="81"/>
            <rFont val="Tahoma"/>
            <family val="2"/>
          </rPr>
          <t>Código, identifica la acción, esta compuesto de 4 dígitos que nos indica el consecutivo, seguido por dos dígitos que nos indica el año o vigencia, este espacio es diligenciado Servidor publico de OCI.</t>
        </r>
      </text>
    </comment>
    <comment ref="D1" authorId="0" shapeId="0" xr:uid="{7FDACC43-BD87-4723-8EB4-71BE7BD5BC08}">
      <text>
        <r>
          <rPr>
            <sz val="9"/>
            <color indexed="81"/>
            <rFont val="Tahoma"/>
            <family val="2"/>
          </rPr>
          <t>En este espacio se digita el hallazgo, no conformidad, pqrs, producto no conforme, riesgo y cualquier otro que se identifique. 
La redacción debe ser igual a la original, este espacio es diligenciado por el Servidor publico de OCI</t>
        </r>
      </text>
    </comment>
    <comment ref="I1" authorId="0" shapeId="0" xr:uid="{42F80A6F-3C48-4420-81CB-FC09DC6EFD30}">
      <text>
        <r>
          <rPr>
            <sz val="9"/>
            <color indexed="81"/>
            <rFont val="Tahoma"/>
            <family val="2"/>
          </rPr>
          <t>En este espacio se digita el nombre del proceso responsable al que se le evidencio el hallazgo, este nombre  debe ser igual al que esta identificado en el mapa de procesos, este espacio es diligenciado por el Servidor publico de OCI</t>
        </r>
      </text>
    </comment>
    <comment ref="J1" authorId="0" shapeId="0" xr:uid="{8EB5B8CA-150E-4EB2-B1B3-740EECEA7A9D}">
      <text>
        <r>
          <rPr>
            <sz val="9"/>
            <color indexed="81"/>
            <rFont val="Tahoma"/>
            <family val="2"/>
          </rPr>
          <t>Funcionario o servidor publico designado como responsable del proceso, este espacio es diligenciado por el responsable del proceso.</t>
        </r>
      </text>
    </comment>
    <comment ref="K1" authorId="1" shapeId="0" xr:uid="{F85EFF3E-768A-4FCF-8247-BB829675A101}">
      <text>
        <r>
          <rPr>
            <sz val="8"/>
            <color indexed="81"/>
            <rFont val="Tahoma"/>
            <family val="2"/>
          </rPr>
          <t>Concesión / Área responsable de la implementación de la acción de mejora.</t>
        </r>
      </text>
    </comment>
    <comment ref="L1" authorId="2" shapeId="0" xr:uid="{70066CFC-42A6-4B51-A09C-A30793CCFA18}">
      <text>
        <r>
          <rPr>
            <sz val="8"/>
            <color indexed="81"/>
            <rFont val="Tahoma"/>
            <family val="2"/>
          </rPr>
          <t>Auditor, persona que realiza la auditoria, este espacio es diligenciado por el Servidor publico de OCI</t>
        </r>
      </text>
    </comment>
    <comment ref="M1" authorId="2" shapeId="0" xr:uid="{A14671E6-59D3-4601-886F-28E734DA312B}">
      <text>
        <r>
          <rPr>
            <sz val="8"/>
            <color indexed="81"/>
            <rFont val="Tahoma"/>
            <family val="2"/>
          </rPr>
          <t>Fecha de realización de la auditoria, este espacio es diligenciado por el Servidor publico de OCI</t>
        </r>
      </text>
    </comment>
    <comment ref="Y1" authorId="0" shapeId="0" xr:uid="{6DCAE9B9-502E-45FB-A54A-F53D761D882F}">
      <text>
        <r>
          <rPr>
            <sz val="9"/>
            <color indexed="81"/>
            <rFont val="Tahoma"/>
            <family val="2"/>
          </rPr>
          <t>Espacio diligenciado por el profesional de GRUCON para evidenciar el estado de la no conformidad ((S/I) sin iniciar, (P) en proceso, ( C) cerrada).</t>
        </r>
      </text>
    </comment>
    <comment ref="J34" authorId="3" shapeId="0" xr:uid="{9BD7F209-D493-4EAC-BDBA-0C6144FA7A2F}">
      <text>
        <r>
          <rPr>
            <b/>
            <sz val="9"/>
            <color indexed="81"/>
            <rFont val="Tahoma"/>
            <family val="2"/>
          </rPr>
          <t>ESTRUCTURACIÓN Y JURIDICA</t>
        </r>
      </text>
    </comment>
    <comment ref="J46" authorId="4" shapeId="0" xr:uid="{F8F5EE0F-CD21-4567-9182-6441B95618A4}">
      <text>
        <r>
          <rPr>
            <b/>
            <sz val="9"/>
            <color indexed="81"/>
            <rFont val="Tahoma"/>
            <family val="2"/>
          </rPr>
          <t>Yuly Andrea Ujueta Castillo:</t>
        </r>
        <r>
          <rPr>
            <sz val="9"/>
            <color indexed="81"/>
            <rFont val="Tahoma"/>
            <family val="2"/>
          </rPr>
          <t xml:space="preserve">
VICEPRESIDENCIA DE GESTIÒN CONTRACTUAL Y EJECUTIVA</t>
        </r>
      </text>
    </comment>
  </commentList>
</comments>
</file>

<file path=xl/sharedStrings.xml><?xml version="1.0" encoding="utf-8"?>
<sst xmlns="http://schemas.openxmlformats.org/spreadsheetml/2006/main" count="6360" uniqueCount="1705">
  <si>
    <t>No.</t>
  </si>
  <si>
    <t>CÓDIGO</t>
  </si>
  <si>
    <t>AÑO</t>
  </si>
  <si>
    <t>DESCRIPCIÓN E IDENTIFICACIÓN NO CONFORMIDAD</t>
  </si>
  <si>
    <t>CATEGORIA NC</t>
  </si>
  <si>
    <t>SUBCATEGORÍA</t>
  </si>
  <si>
    <t>PROPUESTA DE NUEVA CATEGORIA O SUB-CATEGORÍA</t>
  </si>
  <si>
    <t>ÁREA DE CONOCIMIENTO</t>
  </si>
  <si>
    <t>PROCESO</t>
  </si>
  <si>
    <t xml:space="preserve">
CARGO RESPONSABLE
DEL PROCESO.</t>
  </si>
  <si>
    <t>CONCESIÓN / ÁREA (RESPONSABLE DE LA IMPLEMENTACIÓN)</t>
  </si>
  <si>
    <t xml:space="preserve">
AUDITOR</t>
  </si>
  <si>
    <t>FECHA AUDITORIA (dd/mm/aa)</t>
  </si>
  <si>
    <t>MES DE APERTURA</t>
  </si>
  <si>
    <t>AÑO2</t>
  </si>
  <si>
    <t>TIPO DE INFORME</t>
  </si>
  <si>
    <t>N° DE INFORME</t>
  </si>
  <si>
    <t>TIPO DE ACCION (10)</t>
  </si>
  <si>
    <t>ACCIONES DE MEJORAMIENTO (11)</t>
  </si>
  <si>
    <t>FECHA DE INICIO (12)</t>
  </si>
  <si>
    <t>FECHA DE TERMINACIÓN (13)</t>
  </si>
  <si>
    <t>DESCRIPCIÓN DEL SEGUIMIENTO, RESPONSABLE IMPLEMENTACIÓN (14)</t>
  </si>
  <si>
    <t>DESCRIPCIÓN DE LA VERIFICACIÓN SERVIDOR PÚBLICO  OCI (15)</t>
  </si>
  <si>
    <t>AVANCE
FINAL (%)
(16)</t>
  </si>
  <si>
    <t>ESTADO (17)</t>
  </si>
  <si>
    <t>OBSERVACIONES OCI (18)</t>
  </si>
  <si>
    <t>MES DE CIERRE</t>
  </si>
  <si>
    <t>AÑO DE CIERRE</t>
  </si>
  <si>
    <t>Fecha radicación informe</t>
  </si>
  <si>
    <t>Dias</t>
  </si>
  <si>
    <t>TIPO</t>
  </si>
  <si>
    <t>003-13</t>
  </si>
  <si>
    <t xml:space="preserve">Recomendaciones para supervisión del proyecto, en cabeza del Ingeniero Luis Antonio Rodriguez:
3º. Se deberán continuar y culminar con las acciones que se requieran concernientes a los temas inherentes sobre el contrato Adicional 01-2010 firmado el 28 de julio de 2010. . Los alcances de consultoría en las obras definidas en el citado documento, tienen en algunos casos relación con el proyecto del tren de cercanías que utilizará el actual corredor férreo que comunica Bogotá con la población de Facatativá y que requiere necesariamente una coordinación inter institucional entre la ANI y la gobernación de Cundinamarca. Además, se deberá terminar de legalizar y liquidar el mencionado contrato adicional.
</t>
  </si>
  <si>
    <t>INADECUADA_GESTIÓN_DE_LA_SUPERVISIÓN</t>
  </si>
  <si>
    <t>Falencias en la gestión al interior de la Entidad</t>
  </si>
  <si>
    <t>FALENCIAS EN LA GESTION AL INTERIOR DE LA ANI</t>
  </si>
  <si>
    <t>Técnico</t>
  </si>
  <si>
    <t>GESTIÓN CONTRACTUAL Y SEGUIMIENTO DE PROYECTOS DE INFRAESTRUCTURA DE TRANSPORTE</t>
  </si>
  <si>
    <t>Vicepresidencia gestión contractual.(VGC)</t>
  </si>
  <si>
    <t>Fontibón Facatativá los Alpes</t>
  </si>
  <si>
    <t>Adriana Barrios Rodríguez</t>
  </si>
  <si>
    <t>Enero de 2013</t>
  </si>
  <si>
    <t>ENERO</t>
  </si>
  <si>
    <t>PEI</t>
  </si>
  <si>
    <t>Acción correctiva</t>
  </si>
  <si>
    <t>1. Diagnóstico elaborado por el equipo de apoyo al proyecto, con base a documentos de
concesionario e lnterventoría, actualizado, en el que se Indique la pertinencia y necesidad de la
elaboración de los estudios y diseños contratados con el modificatorio de 2010.
2. Solicitar a interventoría la revisión de los recursos que se encuentran en Fiducla correspondientes a los estudios y diseños que no se ejecutaron y que se contrataron con el
adicional de 2010 y que los mismos se encuentran a disposición de la ANI.</t>
  </si>
  <si>
    <t>Mediante correo electrónico del 16/12/15 se anexa solicitud de la interventoría sobre el tema, pero es necesario conocer la respuesta del concesionario. Se tiene en cuenta la iniciativa privada del Regiotram – Tren de cercanías; sin embargo, se avanza en soluciones puntuales en las que se intersectan los dos proyectos, se presentan dificultades en pasos a desnivel por tema costos.
El 2 de agosto de 2017 la supervisión del proyecto informa que el documento de liquidación está en revisión por parte de la interventoría.
28/02/2018 Se solicita por correo electrónico a la VEJ soportes de seguimiento a la NC.
02/03/2018. Seguimiento en informe de auditoría de febrero de 2018 (sección 8.2 de anexo de comunicación con radicado ANI No. 20181020041873): La supervisión reporta que no se ha podido llevar a cabo la liquidación debido a que hay algunas observaciones en la entrega final de las obras que están pendientes. Avance del 80%.
06/06/2018 - Vía correo electrónico se solicitaron evidencias de seguimiento al cierre al plan de mejora para cerrar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(22/10/2018) Se envió correo a la supervisión solicitando los avances en la ejecución y reformulación del plan de mejoramiento que se encuentra vencido actualmente.
(23/11/2018) Por medio de correo electrónico se reitera a la supervisión la necesidad de reprogramar y ejecutar las  acciones de mejoramiento vencidas desde el año 2013.
(18/12/2018) Se asistió a reunión con la supervisión en la cual se asesoró la reformulación del plan de mejoramiento de la interventoría y supervisión.
04/02/2019 - Se envió correo electrónico a la supervisión del proyecto, solicitando evidencias de la culminación de los planes de mejormiento de la no conformidad.
05/04/2019 - Una vez revisado el correo electrónico de la supervisión informando los avances en el plan de mejoramiento del proyecto, no se evidencia la formulación del plan para esta no conformidad. Se solicitó el plan una vez más a la supervisión.
29/04/2019: Mediante correo electrónico la supervisión informa que se encuentra trabajando en la reformulación de acciones de mejoramiento y explica porqué las actuales ya no son procedentes. Al respecto, se recomendó también solicitar la reprogramación del plan de mejoramiento.
4/07/2019 Se solicitó a la Supervisión mediante correo electrónico presentar soportes de culminación de acciones de mejoramiento o solicitar reprogramación de fechas de finalización y acciones de mejoramiento.
Estado plan de mejoramiento: vencido desde 31/12/2018.
 (Carlos Felipe Sánchez Pinzón)
07/07/2019 Pedir avances y reprogramar fecha de terminación. (Carlos Felipe Sánchez Pinzón)
04/07/2019 -	Se envió por correo electrónico a la Supervisión un listado de las actividades vencidas a la fecha en el marco del seguimiento de la implementación de las acciones de mejoramiento formuladas y vencidas. (Carlos Felipe Sánchez Pinzón)
21/10/2019 Mediante radicado ANI No. 20193060120963 del 15 de agosto de 2019, la Supervisión solicita ajustar el plan de mejoramiento del proyecto. Una vez revisada la solicitud, mediante radicado ANI No. 20191020131043 del 05 de septiembre de 2019 la Oficina de Control Interno responde a la Supervisión informando que "procedemos a modificar las acciones y fechas consignadas en el plan de mejoramiento por procesos de la Entidad según su propuesta". (Carlos Felipe Sánchez Pinzón)
19/12/2019 Mediante correo electrónico, la Supervisión comparte los borradores de memorando de respuesta del avance de los planes de mejoramiento de las no conformidades con fecha de finalización vencida, argumentando que los documentos oficiales se encuentran en proceso de firma.
Mediante correo electrónico del 20/12/2019 se reitera que es necesario solicitar de manera oficial la reprogramación de la fecha de finalización o solicitar el cierre, evidenciando la ejecución de acciones de mejoramiento, dado que las fechas de finalización se encuentran vencidas.
 (Carlos Felipe Sánchez Pinzón)
4/02/2020 Mediante memorando con radicado ANI No. 20193060198163 del 19 de diciembre de 2019, la Supervisión informa el estado de ejecución del plan de mejoramiento y solicita modificar la fecha de finalización para el 28 de febrero de 2020.
Mediante memorando con radicado ANI No. 20191020199543 del 20 de diciembre de 2019, la OCI informa a la Supervisión sobre la revisión de los soportes presentados y procede a modificar la fecha de finalización en el Plan de Mejoramiento por Procesos de la Entidad.
 (Carlos Felipe Sánchez Pinzón)
25/03/2020 Mediante memorando No. 20203060040143 la Supervisión presenta el avance en la ejecución de las acciones de mejoramiento y solicita la reprogramación de la fecha de finalización del plan de mejoramiento. Mediante memorando No. 20201020051493 la OCI informa sobre la revisión del avance con base en los soportes allegados y procede a actualizar la fecha de finalización en el plan de mejoramiento por procesos de la Entidad. (Carlos Felipe Sánchez Pinzón)
8/07/2020 Mediante memorandos No. 20203060081423 y 20203060083473 el Equipo de Coordinación y seguimiento comunica que se encuentra en revisión de la información remitida por parte del Concesionario CCFC SAS recibida el 10 de diciembre de 2019 con radicado N. 2019-409-129076-2 y de la interventoría Consorcio Intersabana el 23 de diciembre de 2019 con radicado N. 2019-409-134586-2 con el fin de realizar el diagnóstico propuesto en el plan de mejoramiento, adicionalmente solicita la reprogramación de la fecha de finalización del plan de mejoramiento para el 30/10/2020. Mediante memorando No. 2020-102-008518-3 la OCI informa sobre la revisión del avance con base en los soportes allegados y procede a actualizar la fecha de finalización en el plan de mejoramiento por procesos de la Entidad.  (Adriana Barrios Rodríguez)
22/09/2020 La Supervisión remitió memorando 20203060110603 del 8 de septiembre de 2020 en donde evidencia el cumplimiento de las 2 acciones de mejora del Plan de Mejoramiento por lo cual se procede a cerrar la No Conformidad, informando a la Supervisión a través del memorando 20201020116513 del 22 de septiembre de 2020.  (Adriana Barrios Rodríguez)</t>
  </si>
  <si>
    <t>No conformidad cerrada</t>
  </si>
  <si>
    <t>Auditoría Técnica</t>
  </si>
  <si>
    <t>Hallazgo #01 – Hay bitácoras de proyecto que a la fecha de corte (13 de diciembre de 2013) no estaban entregadas aún al área de Archivo. Esto incluye algunas bitácoras de estructuración técnica/financiera, legal y de modificaciones contractuales y todas las bitácoras de contratación. Ver el detalle en el numeral 4.3 del presente informe. De esta manera:
- De 30 procesos publicados en el SECOP, que requieren Bitácora de estructuración según los lineamientos de la Resolución 959 de 2013, sólo se han entregado 13 de estructuración técnica y financiera al área de Archivo.
- De los mismos 30 procesos publicados en el SECOP, que requieren Bitácora de estructuración según los lineamientos de la Resolución 959 de 2013, sólo se han entregado 20 de estructuración legal al área de Archivo .
- Estos mismos 30 procesos deberían contar con Bitácora de contratación en un estado de conformación concomitante al estado específico de cada proceso; sin embargo, no se encontró entrega de bitácora alguna de contratación al área de Archivo .
- De 15 procesos detectados de modificación contractual sólo se entregó una (1) Bitácora al área de Archivo.</t>
  </si>
  <si>
    <t>INCUMPLIMIENTO_DE_MANUALES_E_INSTRUCTIVOS_Y_PROCEDIMIENTOS_INTERNOS</t>
  </si>
  <si>
    <t>Incumplimiento del procedimiento interno</t>
  </si>
  <si>
    <t>Administrativo</t>
  </si>
  <si>
    <t>GESTIÓN JURÍDICA</t>
  </si>
  <si>
    <t>Vicepresidencia Jurídica (VJ)</t>
  </si>
  <si>
    <t>Grupo Interno de Trabajo Asesoría Estructuración</t>
  </si>
  <si>
    <t>Luis Miguel Sabogal Camargo</t>
  </si>
  <si>
    <t>Enero de 2014</t>
  </si>
  <si>
    <r>
      <t xml:space="preserve">La Gerencia de Contratación adelantó e hizo entrega al Área de Archivo de las Bitácoras correspondientes a todos y cada uno de los procesos de selección respecto de los cuales aplica este mecanismo conforme a la Resolución No. 959 de 2013, aspecto este que puede ser verificado en la Dependencia mencionada.  Ello se encuentra igualmente constatado en el Memorando No. 2016-703-000878-3 del 21 de enero de 2016, remitido por el Vicepresidente Jurídico y su gerente de Contratación a la Oficina de Control Interno en el marco del </t>
    </r>
    <r>
      <rPr>
        <i/>
        <sz val="12"/>
        <rFont val="Calibri"/>
        <family val="2"/>
        <scheme val="minor"/>
      </rPr>
      <t>"Informe de seguimiento al proceso de implementación de bitácora de proyecto en fase de contratación - Grupo Interno de Trabajo de Contratación"</t>
    </r>
    <r>
      <rPr>
        <sz val="12"/>
        <rFont val="Calibri"/>
        <family val="2"/>
        <scheme val="minor"/>
      </rPr>
      <t>, cuya copia se adjunta al presente documento en dos (2) folios. Por tal razón, comedidamente se solicita el cierre de esta No Conformidad.                                                                                                  Por otra parte, la Gerencia de Apoyo a la Estructuración legal mediante memorando N° 2016-703-007954-3 del 27 de Junio de 2016, cuya copia se adjunta en dos (2) folios, dio respuesta al requerimiento realizado mediante radicado N° 2016-100-007343-3 del 14 de junio de 2016 en la cual se relacionaron y adjuntaron la entrega de cada una de las Bitacoras de los proyectos estructurados hasta la fecha, motivo por el cual no procede la inconformidad.</t>
    </r>
  </si>
  <si>
    <t xml:space="preserve">Conforme a la gestión de depuración del PMP adelantada por la OCI se hicieron requerimientos a las Vicepresidencias responsables del PMP mediante correos electrónicos del 22 y 2o 25 de febrero de 2019, obteniendose respuesta por parte del la Vicepresidencia jurídica el 1° de marzo de 2019 con relación a las no conformidades con No. 2048, 2560 y 3658. </t>
  </si>
  <si>
    <t xml:space="preserve">Todas las bitácoras de estructuración técnica y financiera de esta auditoría fueron entregadas. Lo correspondiente a la VE  esta subsanado.
(Pendiente legal y de modificaciones contractuales y todas las bitácoras de contratación.) Completamiento.
Se verificó el cumplimiento de la acción de mejoramiento de la no conformidad de acuerdo a los soportes remitidos mediante correo electrónico del 01/03/2019 </t>
  </si>
  <si>
    <t>marzo</t>
  </si>
  <si>
    <t>Auditoría Interna</t>
  </si>
  <si>
    <t xml:space="preserve">Hallazgo #04 - Se observa la entrega al área de Archivo, de documentos en medio magnético que conforman las bitácoras, que están en formato de Word o Excel y que, por tanto, corren el riesgo de ser fácilmente manipulados. Adicionalmente, estos archivos de Word o Excel no muestran el registro de firmas de los funcionarios que permita un arraigo claro de responsabilidades ni evidencias de entrega a otras áreas, cuando aplica.
</t>
  </si>
  <si>
    <t>ESTRUCTURACIÓN DE PROYECTOS DE INFRAESTRUCTURA DE TRANSPORTE</t>
  </si>
  <si>
    <t>Vicepresidencia de Estructuración (VE)</t>
  </si>
  <si>
    <t>VE</t>
  </si>
  <si>
    <t>Andrés Fernando Huérfano Huérfano</t>
  </si>
  <si>
    <t>Correctivo, se guardaran los Archivos en PDF.  No obstante en todas las bitácoras entregadas se adjuntan los documentos impresos, que son los mismo que van anexos en el CD adjuntos y son escaneados por Archivo y Correspondencia</t>
  </si>
  <si>
    <t xml:space="preserve">
08/08/2019 Mediante acta No. 4, la V. Estructuración (Lina Leal/ Carlos Tapicha) manifestaron que solicitarán el cierre a más tardar el 30/09/2019 con los soportes.  (Andrés Fernando Huérfano Huérfano)
24/10/2019 El avance es del 100%, según radicado No. 20192000147583 de 04/10/2019. Incorporado a informe de Bitácora de Proyectos de octubre de 2019.  (Andrés Fernando Huérfano Huérfano)</t>
  </si>
  <si>
    <t xml:space="preserve">4.2.3. Interventoría Corredor Loboguerrero – Buga – Revisión de consistencia entre documentos físicos y documentos magnéticos
Hallazgo # 11 – No se encontró evidencia de la certificación de debida diligencia en la Bitácora de estructuración. 
</t>
  </si>
  <si>
    <t>Grupo Interno de Trabajo Proyectos Carreteros, Estrategia Contractual, Permisos y Modificaciones 3</t>
  </si>
  <si>
    <t>VE Hallazgo 11: superado por cuanto el certificado se encuentra dentro de la Bitácora</t>
  </si>
  <si>
    <t>Hallazgo 11: superado por cuanto el certificado se encuentra dentro de la Bitácora
Se debe dar traslado a la Vicepresidencia de Gestión Contractual por no ser competencia de la Vicepresidencia de Estructuración</t>
  </si>
  <si>
    <t>de acuerdo a lo observado en la colunma de acciones de mejoramiento se encuentra la anotación"superado por cuanto el certificado se encuentra dentro de la Bitácora" y en este sentido se actualiza el porcentaje de avance y se cierra a 01/03/2019</t>
  </si>
  <si>
    <t>4.2.5. Proyecto - VJ-VE-LP-002-2013 – FÉRREO
En este proceso se analizó la bitácora en su fase de estructuración legal. También se analizó este proceso en relación con la bitácora en la fase de contratación y en cuanto a la certificación de la debida diligencia. En este sentido, se generan los siguientes hallazgos:
Hallazgo # 14 – El proceso férreo tiene por objeto la celebración de dos contratos de obra ya celebrados (Nos. 356 de 2013 y 418 de 2013, cuya naturaleza en principio no correspondería al objeto institucional previsto en el artículo 2º del decreto 4165 de 2011. Si bien el artículo 3º del mencionado decreto señala que la ANI administrará y operará el sistema ferroviario coyunturalmente, esta administración y operación debe ser generada en función de su naturaleza que no contempla la celebración de contratos de obra. 
Hallazgo # 15 –La bitácora no cuenta con la matriz de actividades de planeación del proyecto que se encuentra prevista en el artículo 2º numeral 2.2 de la Resolución 959 de 2013.
Hallazgo # 16 – La bitácora de contratación no cuenta con todos los documentos que hacen parte del contenido en esta fase conforme al artículo 3º de la resolución 959 de 2013. Entre otros se extrañan los siguientes documentos: Conformación del comité evaluador o verificador; observaciones al pliego de condiciones definitivo o del proyecto; audiencia de aclaración al pliego de condiciones.
No obstante lo anterior, estos elementos aparecen registrados en el SECOP, lo cual dejaría entrever que si bien se está publicando adecuadamente este proceso, la bitácora no es administrada adecuadamente.
Hallazgo # 17 – El proceso cuenta tan solo con la certificación de debida diligencia técnico financiera y carece de dicha certificación en materia legal.</t>
  </si>
  <si>
    <t>El vicepresidente jurídico emitirá un memorando instructivo con destino a los GIT de Contratación y de Asesoría Legal a la Estructuración sobre el trámite que deben cumplir las Bitácoras de acuerdo con las Resoluciones vigentes en la materia para instruir adecuadamente sobre los requisitos que den cumplir</t>
  </si>
  <si>
    <t>Trasladar a la Vicepresidencia Jurídica el Hallazgo 14 y 15 por ser de su competencia.
Trasladar el Hallazgo 16 por competencia a la Gerencia de Contratación.
Trasladar el Hallazgo 17 por competencia a la Gerencia de Jurídica de Estructuración.
Conforme a la gestión de depuración del PMP adelantada por la OCI se hicieron requerimientos a las Vicepresidencias responsables del PMP mediante correos electrónicos del 22 y 2o 25 de febrero de 2019, obteniendose respuesta por parte del la Vicepresidencia jurídica el 1° de marzo de 2019 con relación a las no conformidades con No. 2048, 2560 y 3658. Con relación a la no conformidad de No. 2058 no hubo respuesta por parte de la Vicepresidencia.</t>
  </si>
  <si>
    <t>Con relación a la no conformidad de No. 2058 no hubo respuesta por parte de la Vicepresidencia en la comunicación remitida por correo electrónico el 01/03/2019. En este sentido la no conformidad continúa abierta sin acción de mejoramiento.
23/09/2019 Mediante correo dirigido a L. Pabón y L. Poveda, se recordó que conforme los acuerdos de sesión de seguimiento a las No Conformidades abiertas con y sin plan de la Vicepresidencia Jurídica, que tuvo lugar los pasados 14 y 26 de agosto de 2019, se está al tanto de las revisiones o ajustes para las No Conformidades abiertas sin plan. El último compromiso venció el 13 de septiembre de 2019.  (Andrés Fernando Huérfano Huérfano)
24/10/2019 A 24/10/2019 no hay avance. Verificado en verificación de información preparatoria del informe de Bitácora de Proyecto.  (Andrés Fernando Huérfano Huérfano)
31/10/2019 Mediante memorando 2019-101-016530-3 la depoendencia suscribe nuevo plan y define la nueva fecha de cumplimiento para el 31/10/2019.
06/11/2019 Mediante radicado No. 20191010167983, recibido en copia por correo electrónico el 01/11/2019, se emitió la unidad formulada en el cambio del mes de octubre.  (Andrés Fernando Huérfano Huérfano)</t>
  </si>
  <si>
    <r>
      <rPr>
        <b/>
        <sz val="12"/>
        <rFont val="Calibri"/>
        <family val="2"/>
        <scheme val="minor"/>
      </rPr>
      <t>ACUERDOS DE GESTIÓN: Se unifican las siguientes no conformidades por trarta el mismo tema.</t>
    </r>
    <r>
      <rPr>
        <sz val="12"/>
        <rFont val="Calibri"/>
        <family val="2"/>
        <scheme val="minor"/>
      </rPr>
      <t xml:space="preserve">
</t>
    </r>
    <r>
      <rPr>
        <b/>
        <sz val="12"/>
        <rFont val="Calibri"/>
        <family val="2"/>
        <scheme val="minor"/>
      </rPr>
      <t>NC 2391</t>
    </r>
    <r>
      <rPr>
        <sz val="12"/>
        <rFont val="Calibri"/>
        <family val="2"/>
        <scheme val="minor"/>
      </rPr>
      <t xml:space="preserve">: 6. Las siguientes vicepresidencias no programaron seguimiento  a los compromisos pactados en los acuerdos de gestión: (Ver tabla No.3 y 5)
a. María Clara Garrido Garrido, Vicepresidente Administrativa y Financiera. (Seguimiento  para los periodos 2013 y 2014).
b. Andrés Figueredo Serpa, Vicepresidente de Planeación Riesgo y Entorno. (Seguimiento  para  el periodo  2013).
c. Héctor Jaime Pinilla Ortiz, Vicepresidente Jurídico. (Seguimiento  para el periodo 2013).
</t>
    </r>
    <r>
      <rPr>
        <b/>
        <sz val="12"/>
        <rFont val="Calibri"/>
        <family val="2"/>
        <scheme val="minor"/>
      </rPr>
      <t>NC 2392</t>
    </r>
    <r>
      <rPr>
        <sz val="12"/>
        <rFont val="Calibri"/>
        <family val="2"/>
        <scheme val="minor"/>
      </rPr>
      <t xml:space="preserve">: 1. La  Vicepresidente de Estructuración (Beatriz Eugenia Morales Vélez),  no realizó el seguimiento a los compromisos pactados en los acuerdos de gestión de la vigencia 2013, en las fechas pactadas.( Ver tabla No.3 )
</t>
    </r>
    <r>
      <rPr>
        <b/>
        <sz val="12"/>
        <rFont val="Calibri"/>
        <family val="2"/>
        <scheme val="minor"/>
      </rPr>
      <t xml:space="preserve">NC 2829: </t>
    </r>
    <r>
      <rPr>
        <sz val="12"/>
        <rFont val="Calibri"/>
        <family val="2"/>
        <scheme val="minor"/>
      </rPr>
      <t xml:space="preserve">1. Las siguientes vicepresidencias y el superior jerárquico no realizaron la evaluación de los acuerdos de gestión para la vigencia 2014: (Ver tabla No.2)
a. Beatriz Eugenia Morales Vélez, Vicepresidente de Estructuración. (Evaluación del acuerdo de gestión para el periodo 2014).
b. Héctor Jaime Pinilla Ortiz, Vicepresidente Jurídico. (Evaluación del acuerdo de gestión para el periodo 2014).
c. Javier Alberto Hernández, Vicepresidente Ejecutivo. (Evaluación del acuerdo de gestión para el periodo 2014).
</t>
    </r>
    <r>
      <rPr>
        <b/>
        <sz val="12"/>
        <rFont val="Calibri"/>
        <family val="2"/>
        <scheme val="minor"/>
      </rPr>
      <t xml:space="preserve">
NC 2830:</t>
    </r>
    <r>
      <rPr>
        <sz val="12"/>
        <rFont val="Calibri"/>
        <family val="2"/>
        <scheme val="minor"/>
      </rPr>
      <t xml:space="preserve"> 2. Las seis (6) vicepresidencias no realizaron el seguimiento a los compromisos pactados en los acuerdos de gestión de la vigencia 2014.( Ver tabla No.4 y 5)
a. Beatriz Eugenia Morales Vélez, Vicepresidente de Estructuración; programó dos (2) seguimientos: 30 de julio de 2014 y 31 de enero de 2015. (a tiempo de su retiró del servicio, ha debido generar el balance del acuerdo como seguimiento)
b. María Clara Garrido Garrido,  Vicepresidente Administrativa y Financiera; no programó seguimientos para la vigencia 2014.
c. Andrés Figueredo Serpa, Vicepresidente de Gestión contractual; no programó seguimientos para la vigencia 2014.
d. Camilo Mendoza Rozo, Vicepresidente de Planeación, Riesgos y Entorno; programó dos seguimientos  30 de julio de 2014 y 31 de enero de 2015.
e. Héctor Jaime Pinilla Ortiz, Vicepresidente Jurídico; programó tres seguimientos  30 de abril de 2014,  30 de agosto de 2014 y 30 de diciembre de 2014. (a tiempo de su retiro del servicio, se ha debido generar el balance final frente al seguimiento)
f. Javier Alberto Hernández López, Vicepresidente ejecutivo; programo un seguimiento. (a tiempo de su retiró del servicio, ha debido generar el balance del acuerdo como seguimiento.)
</t>
    </r>
    <r>
      <rPr>
        <b/>
        <sz val="12"/>
        <rFont val="Calibri"/>
        <family val="2"/>
        <scheme val="minor"/>
      </rPr>
      <t>NC 2831:</t>
    </r>
    <r>
      <rPr>
        <sz val="12"/>
        <rFont val="Calibri"/>
        <family val="2"/>
        <scheme val="minor"/>
      </rPr>
      <t xml:space="preserve"> 3. El  Vicepresidente Ejecutivo (Javier Alberto Hernández),  no alineó los compromisos del acuerdo de gestión con el plan de acción de la vigencia 2014 ( Ver tabla No.4 )
</t>
    </r>
    <r>
      <rPr>
        <b/>
        <sz val="12"/>
        <rFont val="Calibri"/>
        <family val="2"/>
        <scheme val="minor"/>
      </rPr>
      <t>NC 2832:</t>
    </r>
    <r>
      <rPr>
        <sz val="12"/>
        <rFont val="Calibri"/>
        <family val="2"/>
        <scheme val="minor"/>
      </rPr>
      <t xml:space="preserve"> 5. Las siguientes vicepresidencias no cuentan con la firma de alguna de las partes: superior jerárquico y/o  vicepresidente del acuerdo de gestión para la vigencia 2015: (Ver tabla No.4 y 5)
a. Camilo Mendoza Rozo, Vicepresidente de Planeación, Riesgos y Entorno.
b. German Córdoba Ordoñez, Vicepresidente Ejecutivo.  
</t>
    </r>
    <r>
      <rPr>
        <b/>
        <sz val="12"/>
        <rFont val="Calibri"/>
        <family val="2"/>
        <scheme val="minor"/>
      </rPr>
      <t>NC 2833:</t>
    </r>
    <r>
      <rPr>
        <sz val="12"/>
        <rFont val="Calibri"/>
        <family val="2"/>
        <scheme val="minor"/>
      </rPr>
      <t xml:space="preserve"> 6. Las siguientes vicepresidencias no programaron seguimiento a los compromisos pactados en el acuerdo de gestión de la vigencia 2015. (Ver tabla No.6)
a. Camilo Mendoza Rozo, Vicepresidente de Planeación, Riesgos y Entorno.
b. German Córdoba Ordoñez, Vicepresidente Ejecutivo.
c. María Clara Garrido Garrido,  Vicepresidente Administrativa y Financiera.  </t>
    </r>
  </si>
  <si>
    <t>PROBLEMAS_TRANSVERSALES_DE_LA_ENTIDAD</t>
  </si>
  <si>
    <t>Acuerdos de gestión sin seguimiento por parte de los responsables.</t>
  </si>
  <si>
    <t>TODOS LOS PROCESOS</t>
  </si>
  <si>
    <t>Vicepresidencias</t>
  </si>
  <si>
    <t>Grupo Interno de Trabajo Planeación.</t>
  </si>
  <si>
    <t xml:space="preserve">Yuly Andrea Ujueta Castillo </t>
  </si>
  <si>
    <t>Junio de 2014</t>
  </si>
  <si>
    <t>JUNIO</t>
  </si>
  <si>
    <t>22/03/2016, (VPRE)
* Se ajustará el instructivo ACUERDO DE GESTIÓN (GETH-I-001) en la vigencia 2016.
* Incluir acciones a tomar cuando un Vicepresidente se retira de la Entidad antes de terminar el periodo a cordado en el acuerdo de gestión.
* Enviar instructivo ajustado a los Vicepresidentes  en la vigencia 2016.
* Asesorar  a los Vicepresidentes en la elaboración y seguimiento a los acuerdos de gestión  en la vigencia 2016.</t>
  </si>
  <si>
    <t>20/09/2018: Se identificaron siete no conformidades relacionadas con los acuerdos de gestión. Se determina unificar las no conformidades 2392, 2829, 2830, 2831, 2832 y 2833. La no conformidad 2391 quedara con los contenidos de las no conformidades mencionadas anteriormente las cuales serán cerradas.
Con respecto a la no conformidad generada, se verificó el cumplimiento del plan de acción que se encuentra relacionado y se observó que la Entidad realizó la actualización del Instructivo correspondiente a los acuerdos de gestión (GETH-I-001 Versión 2).
Por otra parte, la Entidad implemento un formato asociado al acuerdo de gestión, el cual debe ser diligenciado y firmado entre el Presidente y Vicepresidentes de la Entidad.
Se evidenció que se encuentran publicados en la página web de la Entidad los acuerdos de gestión de los vicepresidentes correspondientes al periodo 2018.
Esta información se puede consultar en el siguiente vínculo: https://www.ani.gov.co/gestion-talento-humano/acuerdos-de-gestion.
Para generar el cierre de esta no conformidad, se solicita el seguimiento de los acuerdos de gestión correspondiente al primer semestre de 2018.
Se solicita la información  a talento humano y planeación para verificar su cumplimiento por parte de los vicepresidentes.
28/09/2018: Se evidenció que, durante el año 2018, no se encuentra el seguimiento a los acuerdos de gestión publicados en la página web para su consulta. De igual manera, esta información fue solicitada al grupo interno de trabajo de planeación y el grupo interno de trabajo de talento humano, pero no ha sido allegada la información a la oficina de control interno.
Por otra parte, no se evidenció las evaluaciones de los acuerdos de gestión de las Vicepresidencias ejecutiva, estructuración, planeación riesgos y entorno y jurídica. Se informó nuevamente al grupo interno de trabajo de planeación. 
Se encuentra pendiente otorgar a esta Oficina las evidencias para tenerla en cuenta para el cierre de esta no conformidad.  
De acuerdo con el instructivo “acuerdo de gestión”, se precisa lo siguiente: “el original del Acuerdo de Gestión deberá remitirse debidamente diligenciado y firmado, mediante memorando al Grupo Interno de Trabajo de Talento Humano”
Frente al cumplimiento del plan de acción propuesto para el cierre de la no conformidad, se evidenció que el instructivo “acuerdo de gestión” – GETH-I-001, fue actualizado a partir del 28 de febrero de 2017 y se encuentra disponible en la página web de la Entidad en el siguiente vínculo: https://www.ani.gov.co/sites/default/files/sig//geth-i-001_acuerdos_de_gestion_v2.pdf
No se evidencian avances en las siguientes actividades, que conforman el plan de acción para esta no conformidad:
1. Incluir acciones a tomar cuando un Vicepresidente se retira de la Entidad antes de terminar el periodo a cordado en el acuerdo de gestión. 
2. Enviar instructivo ajustado a los Vicepresidentes  en la vigencia 2016. 
3. Asesorar  a los Vicepresidentes en la elaboración y seguimiento a los acuerdos de gestión  en la vigencia 2016.
De lo anterior, se solicita evidencias al grupo interno de planeación para poder generar el cierre de la no conformidad. Por lo anterior, se registra un avance del 25% en el plan de acción propuesto.
30/11/2018: No se registraron avances en esta no conformidad. Se revisa la información con los responsables y confirman que esto se logrará a 31 de diciembre de 2018. Se realiza el ajuste a la fecha de terminación de las acciones de mejora.
31/05/2019 21/05/2019: Se evidenció en el seguimiento realizado por la Oficina de Control Interno, que la Entidad generó la actualización del instructivo asociado a los acuerdos de gestión. Este documento fue publicado el 19 de diciembre de 2019 en su versión 3. Se encuentra disponible en la página web de la Entidad en el siguiente vínculo: https://www.ani.gov.co/sites/default/files/sig/geth-i-001_acuerdos_de_gestion_v3_0.pdf_x000D_
Con respecto al cumplimiento del plan de acción propuesto para darle cierre a esta no conformidad, se observó el cumplimiento de la actualización del instructivo. Es de resaltar que se encuentra relacionado en este instructivo, las actividades que se deben realizar en el momento de ser desvinculado un vicepresidente de la Entidad. _x000D_
Frente a las actividades asociadas a enviar el instructivo a los vicepresidentes actualizado y asesorar  a los vicepresidentes en la elaboración y seguimiento de los acuerdos de gestión, no se evidenciaron avances._x000D_
Se envía correo electrónico al Grupo Interno de Planeación, con el fin de evidenciar avances al respecto._x000D_
De acuerdo con lo anterior, se evidenció un avance del 50% en esta no conformidad._x000D_
Se recibe memorando interno bajo el radicado No. 20196010079873, del 30 de mayo del presente año. El auditado informa los avances de las acciones de mejora propuestas de la siguiente manera:_x000D_
•	Se realizó la actualización del instructivo “acuerdo de gestión GETH-I-001 – versión 003”, con fecha del 19 de diciembre de 2018._x000D_
•	Se realizará la solicitud al Grupo Interno de Trabajo de Talento Humano dar cumplimiento al instructivo “acuerdo de gestión – GETH-I-001”, en especial lo referente al capítulo “publicación en página web”._x000D_
Se solicita modificar la fecha final del plan para el 31 de diciembre de 2019._x000D_
Se realizan los ajustes pertinentes y se genera un avance del 50% por dos acciones de mejora cumplidas. Quedan pendiente 2. (Yuly Andrea Ujueta Castillo )
04/07/2019 A través de memorando interno bajo el radicado 20196010081863, del 04 de junio de 2019, planeación solicita a Talento Humano, generar la publicación de los acuerdos de gestión. No se evidenció la publicación de los acuerdos de gestión en la página web de la Entidad._x000D_
_x000D_
Por otra parte, no se evidenciaron avances asociados a la asesoría que planeación propuso brindar a las vicepresidencias para la elaboración y seguimiento de los acuerdos de gestión._x000D_
_x000D_
Las acciones reportadas no generan avance. (Yuly Andrea Ujueta Castillo )
02/08/2019 Se realizó la consulta de los acuerdos de gestión en la página web de la Entidad, y se encontró que se encuentran publicados los acuerdos de gestión de los vicepresidentes administrativa y financiera, gestión contractual, ejecutiva, estructuración y jurídica. Se encuentra pendiente el acuerdo de gestión del Vicepresidente de Planeación, Riesgos y Entorno. Este último vicepresidente fue nombrado el 11 de julio del presente año. _x000D_
Se verificará la eficacia de este plan con el cumplimiento de las acciones establecidas para tratar esta no conformidad a través del acuerdo de gestión con el Vicepresidente Planeación, Riesgos y Entorno. Se realizará el seguimiento de lo anterior en el mes de agosto y se tendrá en cuenta lo establecido en el instructivo “acuerdos de gestión” que se encuentra vigente._x000D_
Se avanza un 70% en el cumplimiento de las acciones de mejora. Una vez se verifique su efectividad, se generará el cierre de la no conformidad._x000D_
Se encuentra pendiente verificar el último ajuste del instructivo, socialización del documento al VPRE y la asesoría que le presta GIT de planeación al Vicepresidente para generar su acuerdo de gestión. (Yuly Andrea Ujueta Castillo )
10/02/2020 De acuerdo con el correo electrónico recibido el pasado 13 de enero de 2020, y la información publicada en la página web, se evidenció el cumplimiento del plan de acción de esta no conformidad._x000D_
_x000D_
Se verificó la publicación del acuerdo de gestión correspondiente al Vicepresidente de Planeación, Riesgos y Entorno. _x000D_
_x000D_
El Instructivo asociado a acuerdo de gestión se ajustó en el año 2019 y se presentó la asesoría para el Vicepresidente de Planeación para la elaboración y tramite del acuerdo de gestión._x000D_
_x000D_
Por lo anterior, se concluye el cierre de la no conformidad. (Yuly Andrea Ujueta Castillo )</t>
  </si>
  <si>
    <t>Realizar seguimiento en el mes de diciembre</t>
  </si>
  <si>
    <t xml:space="preserve">No conformidad #03 – Se encontró que las actas del comité de Contratación, que registran la aprobación de los cambios en los documentos de la licitación de los proyectos 4G, no se encuentran firmadas por los participantes.
A juicio de esta Oficina, esta es una no conformidad grave que deja sin soporte alguno de responsabilidad, las críticas decisiones que se toman en el Comité de Contratación. Adicionalmente, la falta de estas firmas genera el riesgo de registro futuro de decisiones no autorizadas
</t>
  </si>
  <si>
    <t>INCUMPLIMIENTO_EN_LA_GESTIÓN_JURÍDICA</t>
  </si>
  <si>
    <t>Actas del comité de contratación sin firmas</t>
  </si>
  <si>
    <t>Jurídico</t>
  </si>
  <si>
    <t>Grupo Interno de Trabajo Contratación.</t>
  </si>
  <si>
    <t>Septiembre de 2014</t>
  </si>
  <si>
    <t>SEPTIEMBRE</t>
  </si>
  <si>
    <t>Los originales de las Actas del Comité de Contratación correspondientes a las Vigencias 2013, 2014, 2015, 2016 y 2017 se encuentran debidamente suscritas en su totalidad y en custodia del Área de Archivo de la Entidad, Dependencia con la cual se puede verificar dicha situación. Las Actas emitidas durante la Vigencia 2018 se hallan en el archivo de la Gerencia de Contratación, en razón a que, conforme a la normatividad que rige el Archivo de las Entidades Públicas, este tipo de documentos debe considerarse como de Gestión y debe ser conservada durante dos (2) años por el área de origen. Por consiguiente, de manera atenta se solicita el cierre de esta No Conformidad.</t>
  </si>
  <si>
    <t>Dar traslado a la Vicepresidencia Jurídica – Gerencia de Contratación por competencia.
Conforme a la gestión de depuración del PMP adelantada por la OCI se hicieron requerimientos a las Vicepresidencias responsables del PMP mediante correos electrónicos del 22 y 2o 25 de febrero de 2019, obteniendose respuesta por parte del la Vicepresidencia jurídica el 1° de marzo de 2019 con relación a las no conformidades con No. 2048, 2560 y 3658.</t>
  </si>
  <si>
    <t xml:space="preserve">Se verificó el cumplimiento de la acción de mejoramiento de la no conformidad de acuerdo a los soportes remitidos mediante correo electrónico del 10/03/2019 </t>
  </si>
  <si>
    <t xml:space="preserve">No conformidad #07 – Se detecta una demora en la radicación de las bitácoras de estructuración técnica y financiera de los proyectos 4G auditados, en relación con las disposiciones establecidas en el Artículo Octavo – Ámbito de aplicación y Régimen de Transición -de la Resolución 959 de 2013 </t>
  </si>
  <si>
    <t>No conformidad #07: Se realizara un cronograma y se efectuara un seguimiento por parte de la Vicepresidencia de estructuración</t>
  </si>
  <si>
    <t>Cronograma de seguimiento en tiempo y responsables para cada Bitácora</t>
  </si>
  <si>
    <t xml:space="preserve">
08/08/2019 Mediante acta No. 4 de 01/08/2019, la V. Estructuración (Lina Leal/ Carlos Tapicha) manifestaron que solicitarán el cierre a más tardar el 30/09/2019 con los soportes. (Andrés Fernando Huérfano Huérfano)
24/10/2019 El avance es del 100%, según radicado No. 20192000147583 de 04/10/2019. Incorporado a informe de Bitácora de Proyectos de octubre de 2019.  (Andrés Fernando Huérfano Huérfano)</t>
  </si>
  <si>
    <t>4. Respecto a las obras pendientes como es en la Intersección Buenos Aires, donde de manera directa se afectó en tres puntos la vía férrea a cargo del INVIAS, es determinante que mediante mesas de trabajo entre Concesionario, Interventoría, ANI e INVIAS se defina la restitución de la red férrea o los pasos férreos en este punto acorde a la normatividad del Ministerio de Transporte, Manual de Normatividad Férrea Parte I y Parte II, la resolución 000453 de 12 de febrero de 2009  y resolución 241 del 24 de mayo de 2011, “Por la cual se fija el procedimiento para el otorgamiento de los permisos para el uso, la ocupación y la intervención de la infraestructura férrea nacional concesionada”. Esto con miras a llevar a cabo la intersección conforme que es una obligación a realizar por parte del concesionario y en este momento no se ha realizado.</t>
  </si>
  <si>
    <t>En temas técnicos.</t>
  </si>
  <si>
    <t>Vicepresidencia  Ejecutiva (VEJ)</t>
  </si>
  <si>
    <t>Girardot-Ibagué-Cajamarca GIC</t>
  </si>
  <si>
    <t>Daniel Felipe Sáenz Lozano</t>
  </si>
  <si>
    <t>Mayo de 2015</t>
  </si>
  <si>
    <t>MAYO</t>
  </si>
  <si>
    <t>Suscripción de otrosíes para los contratos de concesión No. 002 de 2015 (IP Girardot – Ibagué – Cajamarca) y No. 007 de 2007 (Girardot – Ibagué – Cajamarca (3G)) mediante los cuales se definan acciones para la regularización de cruces férreos.</t>
  </si>
  <si>
    <t>30/09/2021</t>
  </si>
  <si>
    <t>29/04/2016 Mediante correo electrónico del 29/04/2016, se anexa comunicación por parte del concesionario, en donde se evidencia el ACUERDO DE CONCILIACIÓN CRUCES FERREOS INVIAS. Sin embargo, es necesario enviar el documento final firmado.
17/06/2016 Mediante correo electrónico del 17/06/2016 se informa que este hallazgo se ha venido trabajando en versiones distintas para llegar a la definición del acuerdo. Por tal motivo, se  anexa la última versión revisada y socializada al concesionario San Rafael para su análisis ya que es la expedida por la ANI.
14/09/2016 Mediante correo electrónico del 14/09/2016, se anexa documento final enviado al INVIAS, y las observaciones a corregir del mismo.
03/03/2017 Mediante correo electrónico recibido el 3 de marzo de 2017 se relacionan 5 acciones de seguimiento:
1. Mediante radicado ANI No. 2016-409-071991-2 del 8 de agosto de 2016 el INVIAS econtró no viable el acuerdo.
2. El 22/11/2016 llega solicitud del INVIAS para tomar acciones correspondientes de restitución del corredor férreo con Rad ANI 2016-409-106087-2.
3. El 15/12/2016 el Concesionario Informa que se acordó reunión el 7 de Diciembre para definir las interferencias del corredor con Rad ANI 2016-409-114809-2.
4. El 24/01/2017 la interventoría solicita se informe el avance de las gestiones realizadas por el concesionario ante el INVIAS con Rad ANI  2017-409-008106-2.
5. El 02/02/2017 Concesionario comunica a Interventoría que están revisando el tema y que posterior a reunión a realizar con El gerente Carretero 2, procederán a realizar reunión con Carlos Garcia Director del INVIAS con Rad ANI 2017-409-010993-2.
03/08/2017 El 3 de agosto de 2017, la supervisión del proyecto indica que el concesionario continúa con el trámite correspondiente ya que la reunión con el director del INVIAS no se ha podido realizar.
28/02/2018 - La OCI envió un correo a la supervisión solicitando documentos que evidencien gestión para subsanar la no conformidad.
12/03/2018 - La supervision envia un correo a laOCI donde evidencia la gestion efectuada para cerrar la no conformidad. 
En el mes de marzo se realiza auditoria tecnica con numero de Rad. 20181020051223 donde se analisa lo siguiente: 
"Actualmente la intersección Buenos Aires fue culminada parcialmente el pasado 28 de febrero de 2018; sin embargo, la culminación de las obras y entrada en operación no contempló los cruces férreos, por lo cual la ANI, el concesionario e INVIAS se encuentran adelantando un documento mediante el cual el concesionario se compromete a realizar las obras que sean necesarias en caso de que este corredor férreo se reactive, ya sea en el plazo actual de la concesión o en el contrato de la IP GICA que se encuentra de manera paralela al presente contrato.
Si bien la obra ya fue prácticamente culminada es necesario que se termine de adelantar el documento donde se precise la responsabilidad del concesionario para realizar las obras necesarias para el restablecimiento del corredor férreo en los cruces de la intersección que fueron afectados.
A la fecha, el plan de mejoramiento de esta no conformidad está pendiente del documento anteriormente señalado y la supervisión del proyecto reporta que el mismo no se ha podido culminar debido a que hay algunas observaciones respecto a una póliza que establece la vigencia para que el concesionario realice la obra y el valor asegurado, pero que se sigue haciendo la gestión para lograr que dicho documento pueda subsanar esta particularidad"
28/02/2018 La OCI mediante correo electrónico solicita documentos que evidencien gestión para subsanar la no conformidad.
12/03/2018 La supervision envia un correo a la OCI donde comenta gestion efectuada para cerrar la no conformidad. 
23/03/2018 En el mes de marzo se realiza auditoria tecnica con numero de Rad. 20181020051223 donde se analiza que a pesar de que la intersección Buenos Aires fue culminada en febrero de 2018, ésta no contempló los cruces férreos, por lo cual la ANI, el concesionario e INVIAS se encuentran adelantando un documento mediante el cual el concesionario se compromete a realizar las obras que sean necesarias en caso de que este corredor férreo se reactive, ya sea en el plazo actual de la concesión o en el contrato de 4G IP GICA. A la espera de este documento para subsanar no conformidad.
Teniendo en cuenta que el Proyecto cuenta con nueva Interventoría a partir del 09 de mayo de 2018,  se llevo a cabo una reunión el día 25 de junio de 2018 en conjunto con el Conesionario, Interventoría y la ANI, en la cual se le compartio el documento trabajado previamente.
Actualmente, se encuentra en revisión y comentarios por parte del nuevo Interventor con el fin de proceder a suscribir el documento.
04/07/2018 – Se evidencia gestión por parte de la Supervisión. Se solicita copia del acta de la reunión con la nueva interventoría del 25 de junio de 2018. Pendiente el documento donde el Concesionario se compromete a realizar las obras que sean necesarias en caso de que este corredor férreo se reactive, ya sea en el plazo actual de la concesión o en el contrato de 4G IP GICA. De la misma manera se solicita que notifiquen la nueva fecha para el cierre de esta no conformidad. 
27/09/2018 – Esta oficina (OCI) envía correo electrónico solicitando allegar evidencia de la gestión para dar cierre a la no conformidad. Se solicita proponer nueva fecha de cierre a la no conformidad que supero el tiempo establecido. 
16/10/2018 – Mediante correo electrónico, la supervisión allega la trazabilidad de la gestión que se ha realizado para el acuerdo de conciliación cruces férreos ANI, allegan el borrador del Acta de la reunión del 25 de julio de 2018 que aún se encuentra en revisión y el proyecto del Otrosí modificatorio incluyendo los componentes que se habían incluido en el Acta de acuerdo que se venía trabajando previamente. La supervisión propone nueva fecha de cierre a la no conformidad para el primer trimestre de 2019 (30/03/2019), No obstante, esta oficina considera que el cierre de esta no conformidad no debería ser mayor a diciembre de 2018. Pendiente Acta definitiva del 25 de julio y Otrosí firmado. Se debe continuar con el seguimiento al cierre de la no conformidad. (50%)
14/12/2018 Se recibe por correo electrónico del supervisor las gestiones realizadas para el cierre de la no conformidad; se señalo siguiente:
1. 17 de octubre, se recibió correo electrónico con el concepto previo emitido por la Interventoría del Proyecto
2. 13 de noviembre, se recibió correo electrónico del Concesionario, mediante el cual remitieron el documento con algunas observaciones y ajustes
3. 15 de noviembre, se recibe correo electrónico del Área Juridica con algunas observaciones y ajustes a los documentos remitidos previamente.
4. 16 de noviembre, el documento ajustado es remitido al equipo de apoyo para revisión y ajustes que correspondan.
5. 21 de noviembre, se recibe el documento con nuevos ajustes del área jurídica.
6. 27 de noviembre,  se revisa el documento en plan de seguimiento, se concluye que se requiere pronunciamiento de Estructuración de la ANI y del INVIAS que certifiquen que las líneas férreas afectadas no serán reactivadas en el corto o mediano plazo, con este insumo, se debe tramitar la solicitud formal de Otrosí del Concesionario, así como el concepto formal de la Interventoría
7. Las comunicaciones al INVIAS y Estructuración de la ANI se encuentran en proceso de radicación, una vez se cuente con estos insumos, podrá continuar con el proceso.
De acuerdo a lo anterior se mantiene el avance y se sigue pendiente de las gestiones para dar cierre a la no conformidad que esta dentro del tiempo previsto por la supervisión del proyecto.
29/04/2019 Vía correo electrónico se solicitó a la Supervisión documentación que permita dar cierre a la no conformidad o que se replantee, debidamente argumentado, un nuevo plazo para el cierre ya que este venció el 31 de marzo de 2019. A lo que la supervisión, por ese mismo medio, notificó que a partir de mesa de trabajo a realizar el 29/04/2019 se notificará a la OCI del paso a seguir y posibles plazos estimados para dar cierre a la no conformidad. Se mantiene avance en 50%.
29/05/2019 El 23 de mayo de 2019, vía correo electrónico la Supervisión reportó con evidencias que se esta trabajando en el estudio de conveniencia y oportunidad de la modificación contractual, a los contratos de concesión No. 007/2007 y 002/2015, que permita solucionar la causa raíz de la no conformidad. La Supervisión considera que el documento correspondiente podrá estar escrito finalizando agosto de 2019; por lo tanto, se modifica fecha de terminación a 30/08/2019. Se mantiene avance en 50%. (Daniel Felipe Sáenz Lozano)
23/08/2019 En virtud de que el plan de mejoramiento vigente vence el 30 de agosto de 2019, vía correo electrónico se solicitó a la supervisión copia de las modificaciones contractuales a los contratos de concesión 007/2007 y 002/2015, o en su defecto evidencias de la gestión que se viene adelantanto al respecto. (Daniel Felipe Sáenz Lozano)
17/09/2019 Con base en la trazabilidad de la gestión para suscribir la modificación contractual que afectará los contratos de concesión No. 007/2007 y 002/2015, remitida por parte de la Supervisión mediante correo electrónico del 5 de septiembre de 2019, mediante la cual se evidencia que persisten observaciones al respecto, siendo esta la razón para que la Supervisión solicite prórroga para cumplir el plan de mejoramiento, se amplia el plazo hasta el 31 de diciembre de 2019. (Daniel Felipe Sáenz Lozano)
28/01/2020 El 27/01/2019, vía correo electrónico se solicitó a la Supervisión documentación que soporte los avances que se han tenido para subsanar la no conformidad cuyo plan, acorde al PMP vigente venció el pasado 31 de diciembre de 2019. (Daniel Felipe Sáenz Lozano)
12/03/2020 A partir de reiteración de parte de la Oficina de Control Interno sobre evidencias de cumplimiento del plan de mejoramiento, la Supervisión remitió mediante correo electrónico del 11 de marzo trazabilidad de acciones al respecto, así:
1. 2 de octubre de 2019, El área jurídica de GIC remite el documento de estudios previos resolviendo las observaciones jurídicas realizadas por GICA.
2. 9 de octubre de 2019, la Interventoría Consorcio MAB remite la caracterización social solicitada por GICA
3. 9 de octubre de 2019, se remite la caracterización social a GICA para revisión y observaciones
4. 9 de octubre de 2019, la supervisión de GICA informa que no cuenta con observaciones a la caracterización.
5. 18 de octubre de 2019, la interventoría Consorcio MAB remite borrador de comunicación con la favorabilidad de la suscripción del documento.
6. 18 de octubre de 2019, se remite el documento al equipo de apoyo de GIC y a la supervisión de GICA.
7. 06 de diciembre de 2019, bajo comunicación CMAB-1- 476-1040-19, radicado ANI 20194091275922 la interventoría Consorcio MAB, da alcance a la comunicación CMAB-1-476-0526-19 (Radicado ANI 2019-409-066968-2) y a la Comunicación GIC-IB-2019-1167 del 27-sep-19. Concepto favorabilidad suscripción para la regularización cruces férreos.
8. 09 de diciembre de 2019. Se remite la comunicación 20194091275922 junto con los demás soportes a la supervisión de GICA para revisión y observaciones.
En virtud de lo anterior, se solicitó prórroga para cumplir con el plan de mejoramiento hasta el 31 de diciembre de 2020.
 (Daniel Felipe Sáenz Lozano)
03/12/2020 Mediante correo electrónico del 3 de diciembre de 2020 se solicitaron evidencias de cumplimiento del plan de mejoramiento, cuya terminación se tiene prevista para diciembre de 2020. (Daniel Felipe Sáenz Lozano)
10/12/2020 Mediante correo electrónico del 10 de diciembre de 2020 la Supervisión informó sobre la gestión adelantada en 2020, que se vio limitada por la pandemia a causa del COVID-19. Asimismo, indicó que se espera tramitar la modificación contractual durante el primer semestre de 2021. De esta manera se estableció 30 de junio de 2021, como fecha de terminación. (Daniel Felipe Sáenz Lozano)
10/12/2020  -Modificación de fecha- Mediante correo electrónico del 10/12/2020 la Supervisión indicó que se espera tramitar la modificación contractual durante el primer semestre de 2021. De esta manera se estableció 30 de junio de 2021 como fecha de terminación. (Daniel Felipe Sáenz Lozano)
11/06/2021 Teniendo en cuenta que el plan de mejoramiento vence el 30-06-2021, mediante correo electrónico se solicitó remitir evidencias que acrediten el cumplimiento de la acción de mejoramiento. (Daniel Felipe Sáenz Lozano)
23/06/2021  -Modificación de fecha- Mediante correo electrónico la Supervisión informa que "(...) durante este periodo se realizaron mesas de trabajo que permitieron que el equipo de apoyo del proyecto GICA aprobara el documento.  Así las cosas, luego de tramitar unos Otrosíes independientes del proyecto GIC y GICA, procederemos a tramitar el correspondiente Otrosí de Cruces Férreos._x000D_
 _x000D_
Finalmente, esperamos poder finalizar la gestión a más tardar durante el mes de septiembre de 2021."; razón por la que se prorroga plan de mejoramiento hasta el 30 de septiembre de 2021._x000D_
 (Daniel Felipe Sáenz Lozano)
06/09/2021 Teniendo en cuenta que el plan de mejoramiento vence el 30-09-2021, mediante correo electrónico se solicitó remitir evidencias que acrediten el cumplimiento de la acción de mejoramiento.  (Daniel Felipe Sáenz Lozano)</t>
  </si>
  <si>
    <t>No conformidad abierta con plan</t>
  </si>
  <si>
    <t>(2015) A lo largo del corredor se evidencian sitios donde el manejo que se realizó a los cortes en talud evidencian ausencia de pradización como mecanismo de compensación ambiental y mitigación de derrumbes; es necesario emprender dichas actividades para mejorar la estabilidad de diferentes puntos a lo largo del corredor.
(2018) En auditoría de marzo del año 2018, se reafirma esta no conformidad, relacionada con la atención de puntos de inestabilidad geológica detectados por el Fondo de Adaptación (ver sección 8.2). Lo anterior, teniendo en cuenta que este problema se evidenció en la auditoría de la Oficina de Control Interno llevada a cabo en 2015 y que en la presente auditoría aún no se evidencia que se haya superado esta dificultad, afectando la operación de la vía.</t>
  </si>
  <si>
    <t>En temas ambientales.</t>
  </si>
  <si>
    <t>Siberia – La Punta – El Vino – La Vega - Villeta</t>
  </si>
  <si>
    <t>Carlos Felipe Sánchez Pinzón</t>
  </si>
  <si>
    <t>1. Evidenciar, a partir de un informe de la interventoría, el estado actual de los sitios criticos, sus implicaciones para el corredor y la forma en la cual se está garantizando el cumplimiento del reglamento de operación contractual.</t>
  </si>
  <si>
    <t>Mediante correo electrónico del 21/12/15 se anexa acta de reunión en donde se expone la problemática; sin embargo, es necesario conocer las acciones por parte del concesionario. Por tal motivo, mediante correo electrónico del 05/04/2016 se informa que aún quedan pendientes por parte del concesionario.
Mediante correo electrónico del 29/08/2016  se informa que se encuentra en elaboración las actas de entrega y entrada de operación, de los diferentes tramos, ya que el día 26 de agosto de 2016, se entregó toda la vía en segunda calzada completa.
Verbalmente la supervisión del proyecto indicó a la OCI el 4 de abril de 2017 que los taludes son propiedad privada a los que no se les puede hacer seguimiento. A la espera de evidencias para cerrar no conformidad. 
Mediante correo electrónico del 7 de julio de 2017, allegado por la supervisión, se evidencia que se están realizando los trámites pertinentes (Radicado ANI 20174090671472).
Mediante correo electrónico del 02 de marzo de 2018, de 2018 la supervisión envió un informe de resumen de la estabilización de los taludes en el tramo 3 del proyecto; sin embargo, este informe se auditó en marzo de 2018, emitiendo conclusiones al respecto.
Mediante informe de auditoría de marzo de 2018 (radicado ANI 20181020051503) la OCI ratificó y complementó la no conformidad de la siguiente manera:
"se reafirma la no conformidad abierta en el año 2015, relacionada con la atención de puntos de inestabilidad geológica detectados por el Fondo de Adaptación (ver sección 8.2). Lo anterior, teniendo en cuenta que este problema se evidenció en la auditoría de la Oficina de Control Interno llevada a cabo en 2015 y que en la presente auditoría aún no se evidencia que se haya superado esta dificultad, afectando la operación de la vía."
07/05/2018 Se recibe correo electrónico de fecha 20 de abril de 2018 y memorando de fecha 24 de abril de 2018, en los cuales la Supervisión presenta el plan de mejoramiento. Este se encuentra aprobado por parte de la OCI. Se hará seguimiento periódico a los avances antes de las fechas de entrega.
06/06/2018 - Vía correo electrónico se solicitaron evidencias de seguimiento al cierre al plan de mejora para cerrar la no conformidad 
21/06/2018 Luego de algunos correos de seguimiento, la supervisión confirma que aún está a la espera  de la aprobación de recursos por 20.000 millones de pesos para atender los puntos críticos que no fueron intervenidos por el Fondo de Adaptación. Estos recursos fueron solicitados por la Vicepresidencia de Gestión Contractual presenta a la Vicepresidencia de Planeación, Riesgos y Entorno.
17/09/2019 En reunión de seguimiento, la Supervisión informa y allega los soportes la gestión que ha adelantado a la fecha para atender las inestabilidades del kilómetro 60, en el cual se encuentran en ejecución las obras de estabilización con un avance del 90%, frente a lo cual el Concesionario estima habilitar la doble calzada (sentido Bogotá - Villeta) el 15 de octubre de 2019. Con respecto al kilómetro 70 de la vía, manifiesta que en el anteproyecto para el año 2020 se solicitaron recursos a la Nación para la ejecución de las obras de mitigación y actualmente en la cuenta OCCIRRENTA del proyecto se continúan acumulando recursos para poder atender dicho punto._x000D_
_x000D_
Frente al plan de mejoramiento, la Supervisión solicita reformularlo, de la siguiente manera:_x000D_
_x000D_
1.	Evidenciar, a partir de un informe de la Interventoría, el estado actual de los sitios críticos, sus implicaciones para el corredor y la forma en la cual se está garantizando el cumplimiento del reglamento de operación contractual._x000D_
Se mantiene la fecha de finalización para el 31/10/2019._x000D_
_x000D_
 (Carlos Felipe Sánchez Pinzón)
28/10/2019 En reunión del 22/10/2019 la Supervisión manifiesta que actualmente se está cumpliendo con el reglamento de operación de la vía y por lo tanto solicita el cierre de la no conformidad._x000D_
_x000D_
De parte de la Oficina de Control Interno se señala que a pesar de que se está cumpliendo con el reglamento de operación de la vía y se evidencia que se ha atendido uno de los tramos con puntos críticos (K60), se evidencia que aún están pendientes por atender dos tramos con puntos críticos (en el K67 y K70), lo cual hace parte de las situaciones que dieron origen a la no conformidad (i.e. estabilización de puntos críticos y cierres de carril derecho)._x000D_
_x000D_
Por otra parte, se ha evidenciado la gestión que ha desarrollado la Supervisión en el marco de sus competencias, solicitando la aprobación de recursos adicionales para el proyecto con el fin de atender los puntos críticos, lo cual está en cabeza de un tercero, externo a la ANI que es el Ministerio de Hacienda._x000D_
_x000D_
En consecuencia, la Oficina de Control Interno solicita soportes de las solicitudes de recursos para el proyecto con el fin de estudiar la gestión desarrollada por la Supervisión y pronunciarse sobre el cierre de la no conformidad._x000D_
_x000D_
Posteriormente, mediante correo electrónico, la Oficina de Control Interno precisa que: de acuerdo con lo conversado en la reunión del pasado 22 de octubre de 2019 (acta adjunta) y una vez revisados los soportes recibidos en los correos en copia, se ha evidenciado:_x000D_
_x000D_
-	La gestión para solicitar recursos para la atención de puntos críticos del proyecto, según los anteproyectos para los años 2019 y 2020._x000D_
-	Que se garantiza el cumplimiento del reglamento contractual de operación, de acuerdo con los reportes de Interventoría con radicados ANI No. 20194091001922, 20194091118692._x000D_
-	Que se prioriza la gestión de la Supervisión para que el Concesionario mantenga atendidos los puntos críticos que le corresponden, según correo electrónico del 07/10/2019._x000D_
_x000D_
En consecuencia, se evidencia la gestión de la Supervisión, en el marco de sus competencias, para atender los puntos críticos del proyecto y garantizar la operación de la vía según las obligaciones del contrato de concesión, por lo que se da cierre a la no conformidad No. 2814 en el plan de mejoramiento por procesos de la Entidad. (Carlos Felipe Sánchez Pinzón)</t>
  </si>
  <si>
    <t xml:space="preserve">La Interventoría debe cumplir lo reglamentado por Ley en Colombia, respecto a examen que los ciclos de los recursos del concesionario garanticen que no hay violación a los LA/FT (lavado de activos y financiación de terrorismo). </t>
  </si>
  <si>
    <t>INADECUADA_GESTIÓN_DE_LA_INTERVENTORÍA</t>
  </si>
  <si>
    <t>En temas financieros.</t>
  </si>
  <si>
    <t>Férreo Pacifico</t>
  </si>
  <si>
    <t>Presentar los soportes en donde evidencia que ha iniciado todas las acciones que están a su alcance para verificar que el Concesionario implementa mecanismos para la prevención del lavado de activos y financiación del terrorismo.</t>
  </si>
  <si>
    <t>01/12/2015 Mediante correo electrónico del 01/12/15 se informa que ya está aprobada la Preforma No. 10; sin embargo, es necesario aportar doc soporte.
La violación al régimen de enajenación de la propiedad accionaria del concesionario es la causal 1 del proceso de caducidad que atraviesa el proyecto, como se evidencia en la resolución 1052 de 2 de agosto de 2017, la cual se recibió por correo electrónico del 14 de diciembre de 2017.
28/02/2018  La OCI mediante correo electrónico solicita documentación que soporte seguimiento a la NC.
19/04/2018 En mesa de trabajo, con participación de la supervisión, OCI e interventoría, se propone adicionar sección en el capítulo financiero de los informes mensuales de interventoría. Seguimiento a denuncias o alertas reportadas por terceros con relación a LA/FT por parte del concesionario. Como ejercicio adicional se evaluará la posibilidad de revisar el registro de los accionistas en listas internacionales (por ejemplo: listas Clinton, listas ONU). Pendiente el recibo de evidencias para dar cierre.
04/05/2018 Mediante correo electrónico la Supervisión remite copia de comunicación en la que la Interventoría solicita a Ferrocarril del Pacífico S.A.S que informe si a la fecha ha sido requerido por alguna entidad sometida a la vigilancia de la SFC, particularmente en lo referido al SARLAFT (Comunicación con radicado ANI No. 20184090423102 del 30 de abril de 2018). La OCI queda pendiente de la respuesta del Concesionario, al igual que las acciones de mejoramiento definidas en mesa de trabajo del 19 de abril de 2018.
06/06/2018- Vía correo electrónico se solicitaron evidencias de seguimiento al cierre al plan de mejora para cerrar la no conformidad 
27/07/2018 - Se evidencia gestión por parte de la Supervisión, no obstante el Concesionario no ha dado respuesta a esta petición. 
27/09/2018 – Esta oficina (OCI) envía correo electrónico solicitando allegar evidencia de la gestión para dar cierre a la no conformidad. Se solicita proponer nueva fecha de cierre a la no conformidad que supero el tiempo establecido. 
30/10/2018 - Con respecto a la respuesta por parte del concesionario, informamos que por parte de la interventoría del proyecto, se le requirió al concesionario radicado ANI No. 20184090423102, se informara si a la fecha había sido requerido por alguna entidad sometida a la vigilancia de la SFC, sin que a la fecha exista alguna respuesta.
La interventoria Nuevamente con radicado No. 20184091058752, de fecha 10 de octubre de 2018, requirio al Concesionario, la entrega de la información pertinente "reitera la solicitud al Concesionario para que se sirva informar si a la fecha ha sido requerido por alguna entidad sometida a la vigilancia de la SFC, particularmente en lo referido al Sistema de Administración de¡ Riesgo de Lavado de Activos y Financiación de¡ Terrorismo - SARLAF"
Por parte de la Gerencia del modo férreo y portuario, se realizará nuevamente el mismo requerimiento.  de igual forma solicitamos a la oficina de CI nos asesore en el caso tal no se obtenga ninguna respuesta por parte del concesionario, y poder cerrar la NC.
SE MODIFICA LA FECHA DE CIERRE DE LA NO CONFORMIDAD AL 31/12/2018, DE NO TENER PRONUNCIAMIENTO POR PARTE DEL CONCESIONARIO SE DEBERA MODIFICAR EL PLAN DE ACCION PARA EL CIERRE DE LA NO CONFORMIDAD. 
17/12/2018 Se solicita vía correo electrónico avances respecto al cierre de la no conformidad, a la fecha no se ha recibido retroalimentación al respecto. En caso de superar la fecha planteada para el cierre se remitira memo para definir la gestión y avance al área correspondiente.
28/01/2019 - 2856. Se solicitara a la Interventoria conminar al Concesionario y notifique a la ANI que documentos conforme a la normativa legal vigente, que documentos debe entregar el Concesionario para certificar que no realiza lavados de activos. La Supervisión solicitara a la Supersociedades si el Concesionario le ha garantizado la no violacion de LA/FT. En espereda de las comunicaciones y respuestas de los mismos. 
4/07/2019 No se evidenció que a la fecha la Interventoría subsanara las causas de la no conformidad, por lo que se convocó a la Interventoría a reunión en la Oficina de Control Interno el 11/07/2019, para que evidencie las acciones que ha implementado para dar cierre a la no conformidad o reformule las acciones de mejoramiento y solicite la reprogramación de la fecha de finalización. (Carlos Felipe Sánchez Pinzón)
12/07/2019 En reunión del 11/07/2019 la Interventoría precisa que, a la fecha de emisión de la no conformidad, el Consorcio Trenes del Pacífico no estaba a cargo de la Interventoría del proyecto y además precisa que esta obligación no hace parte de sus obligaciones contractuales. No obstante, la Interventoría ha requerido al Concesionario reiteradamente, sin recibir respuesta.
En este sentido, la Interventoría presentará los soportes en donde evidencia que ha iniciado todas las acciones que están a su alcance para verificar que el Concesionario implementa mecanismos para la prevención del lavado de activos y financiación del terrorismo.
Fecha de finalización reprogramada: 19/07/2019. (Carlos Felipe Sánchez Pinzón)
25/10/2019 En reunión del 25/10/2019, la Supervisión aclara que el Concesionario, FDP, no cuenta con fiducia. Y que por Ley, el control de SARLAFT lo hace el sector financiero. El manual de interventoría y Supervisión, establece que se solicitará a la fiducia el seguimiento de SARLAFT, en tal sentido, al no tener FDP fiducia y al no ser obligaciones de la ANI e Interventoría, la implementación de SARLAFT, es imposible hacer la certificación para FDP. Adicionalmente, esta posición es soportada por un informe de la Interventoría Consorcio Trenes del Pacífico (contrato 181 del 2016) con radicado ANI No. 20194090740052._x000D_
_x000D_
Por otra parte, en cuanto al contratista Tren de Occidente, se evidencian mediante radicados ANI No. 20194090896722 y 20194090863162, los informes de fiducia con el reporte del cumplimiento de la implementación del SARLAFT por parte del contratista Tren de Occidente._x000D_
_x000D_
Finalmente, la Supervisión considera que el manual de Supervisión e Interventoría, no debe incluir la función de la Interventoría en la que se le pide ejercer el control garantizando que no hay violación a los LA/FT (lavado de activos y financiación de terrorismo) según lo explicado anteriormente._x000D_
_x000D_
Se adjunta a la presente acta el correo electrónico, 30 de julio de 2019 donde se anexa el oficio con radicado ANI No. 20196010107793 del presidente de la Agencia al GIT de planeación._x000D_
_x000D_
De acuerdo con lo anterior, se evidencia la ejecución de acciones de mejoramiento asociadas a la no conformidad No. 2857, por lo que se le da cierre en el plan de mejoramiento por procesos de la Entidad. (Carlos Felipe Sánchez Pinzón)</t>
  </si>
  <si>
    <r>
      <t xml:space="preserve">6. Dotar de mecanismos de riego de agua para eventualidades de incendio en los centros de cómputo de los pisos 6 y 7. Igualmente dotar de sendos equipos extintores los cuartos que conforman el centro de cómputo del piso octavo.
</t>
    </r>
    <r>
      <rPr>
        <b/>
        <sz val="12"/>
        <color rgb="FFFF0000"/>
        <rFont val="Calibri"/>
        <family val="2"/>
        <scheme val="minor"/>
      </rPr>
      <t>AUDITORIA MES DE ABRIL 2018:</t>
    </r>
    <r>
      <rPr>
        <sz val="12"/>
        <rFont val="Calibri"/>
        <family val="2"/>
        <scheme val="minor"/>
      </rPr>
      <t xml:space="preserve"> 2. Los centros de datos de los pisos 6 y 7 no cuentan con un sistema de extinción de incendio por tubería y splinters (regaderas), entretanto, en los pisos 2 y 8, se cuenta con este sistema, pero extingue el incendio con agua y no con agente limpio o Solkaflam. Lo anterior no cumple con las especificaciones técnicas descritas en las normas NFPA 101 Life Safety Code, NFPA 2001 Standard on Clean Agent Fire Extinguishing Systems, NFPA 72 National Fire Alarm Code, NFPA 75 Standard for the Protection of Electronic Computer Data Processing Equipment, NFPA 76 Standard for the Protection of Telecommunications Facilities. El incumplimiento de estas especificaciones incrementa el riesgo de incendio y de pérdidas de bienes tangibles e intangibles.</t>
    </r>
  </si>
  <si>
    <t>PROBLEMAS_EN_LA_GESTIÓN_TECNOLÓGICA</t>
  </si>
  <si>
    <t>Ausencia de mecanismos para extinción de incendio en los centros de cómputo</t>
  </si>
  <si>
    <t>Tecnológico</t>
  </si>
  <si>
    <t>ALGUNOS PROCESOS</t>
  </si>
  <si>
    <t>VAF - Grupo Interno de Trabajo Administrativo y Financiero.
VPRE- Equipo de Sistemas de información y tecnología</t>
  </si>
  <si>
    <t>Juan Diego Toro Bautista</t>
  </si>
  <si>
    <t>Septiembre de 2015</t>
  </si>
  <si>
    <t>- Incluir en el anteproyecto de presupuesto rubro mantenimiento
- Instalación de equipos de riego
- Instalación equipos extintores</t>
  </si>
  <si>
    <t>Se solicitó el presupuesto para adelantar la adquisición;
Luis Fabian Ramos</t>
  </si>
  <si>
    <t>Se documento con el anteproyecto de presupuesto 2017, se está a la espera de aprobación por parte de hacienda
05/09/2016  SE evidencio la suscripción del contrato de La Agencia Nacional de Infraestructura suscribió el Contrato de Compra Venta No. VAF-230 de 2016 con la empresa Ingeniería de Sistemas Telemáticos S.A., cuyo objeto es: “LA ADQUISICIÓN, INSTALACIÓN, PROGRAMACIÓN, CONFIGURACIÓN DE EQUIPOS TECNOLÓGICOS DE CÁMARAS DE SEGURIDAD CCTV, LA ADECUACIÓN E IMPLEMENTACIÓN DEL CUARTO DEL CIRCUITO CERRADO DE TELEVISIÓN – CCTV, SOLUCIÓN DE ALMACENAMIENTO, UNIFICACIÓN E INTEGRACIÓN DEL SISTEMA DE CONTROL DE ACCESO, ASÍ COMO LOS SERVICIOS DE MANTENIMIENTO Y SOPORTE, CAPACITACIÓN, PUESTA EN MARCHA Y FUNCIONAMIENTO DE  LOS EQUIPOS.”
Queda pendiente la implementación 
30/04/2017: Se encuentra en proceso de contratación. Ya supero la etapa de estudios previos. Sin embargo, Este contrato no contempló el tema de la implementación del sistema de riego de los centros de cómputo pisos 6 y 7. Se prorroga hasta 30 junio de 2018. Se incorporará nuevamente en el anteproyecto de presupuesto 2018. En cuanto a los extintores del piso 8, ya fueron adquiridos y ubicados debidamente.
30/06/2017: Se continua esperando la aprobación para la implementación del sistema de riego de los pisos 6 y 7. Se revisará nuevamente en noviembre de 2017.
30/11/2017 Se continua esperando la aprobación para la implementación del sistema de riego de los pisos 6 y 7. Se revisará nuevamente en enero de 2018.
28/02/2018 No se aprobó esta actividad en el presupuesto 2018. Se incluirá nuevamente en el presupuesto para 2019. Revisar nuevamente en 30/05/2018
05/04/2018: Se realiza la reasignación de esta nc a sistemas por competencia.
11/07/2018 mediante correo electronico de esta misma fecha se reitera la solicitud de la suscripción del plan de mejoramiento que corrija la causa raiz que dio origen a esta no conformidad. El plazo para el cumplimiento de este se fijó para el 19 de julio de 2018.
11/07/2018 La dependencia de sistemas mediante correo de esta misma fecha informa lo siguiente: "Se está adelantando un proceso de contratación que incluye el mantenimiento correctivo y adecuación con suministro de repuestos del sistema de detección y extinción de incendio con agente limpio 3M NOVEC 1230 y se solcito el cumplimiento de las normativas requeridas para este tipo de sistemas que aplica únicamente al centro de cómputo del 2 piso, este proceso se radico antes contratación el 15/06/2018 mediante el radicado 2018-103-008909-3. Se lo asignaron al abogado Omar Orlando Maldonado Gomez, quien realizó observaciones a los documentos, la cuales se van a revisar para poderlo publicar en el SECOP 2 próximamente."
30/11/2018 Se citará a reunión a las dependencias responsables para determinar la vibilidad de implementar esta infraestructura, en virtud de las disposiciones de austeridad en el gasto. Adicional evaluar el proyecto de reubicar y reestructurar los centros de computo de la entidad. Se actualiza la fecha de cumplimiento para el 31 de diciembre de 2018
07/06/2019 El sistema de regaderas para extinción de incendios fue implementado en la construcción inicial del edificio y no es de propiedad de la Agencia. Los centros de computo fueron adecuados con posterioridad a la construcción. En virtud de lo anterior, la corrección de esta no conformidad depende de un tercero, en este caso la administración del edificio. Se hizo una solicitud formal a la administración del edificio y sus respuesta fue negativa. Se encontró una solución alternativa y correctiva, con la dotación del extintor. No hay acción preventiva. Dada la imposibilidad de adelantar obra civil, por parte del tercero, para la prevención, se cierra la no conformidad. (Juan Diego Toro Bautista)</t>
  </si>
  <si>
    <r>
      <t xml:space="preserve">8. Dotar de un aire acondicionado portátil con control de temperatura el centro de cómputo del piso 7, similar al que se encuentra operando en el piso 8.
</t>
    </r>
    <r>
      <rPr>
        <b/>
        <sz val="12"/>
        <color rgb="FFFF0000"/>
        <rFont val="Calibri"/>
        <family val="2"/>
        <scheme val="minor"/>
      </rPr>
      <t>AUDITORIA INTERNA EN ABRIL DE 2018:</t>
    </r>
    <r>
      <rPr>
        <sz val="12"/>
        <rFont val="Calibri"/>
        <family val="2"/>
        <scheme val="minor"/>
      </rPr>
      <t xml:space="preserve"> 5. La Entidad carece de un sistema de refrigeración en el centro de datos del piso 7 y adicionalmente, este cuarto no cuenta con fuentes de ventilación natural. Lo anterior se refleja en una alta sensación térmica que aumenta el riesgo de daño o mal funcionamiento en los equipos de red.</t>
    </r>
  </si>
  <si>
    <t>Carencia de un sistema de refrigeración en el centro de datos</t>
  </si>
  <si>
    <t>- Incluir en el anteproyecto de presupuesto rubro mantenimiento
- Instalación de equipos de refrigeración</t>
  </si>
  <si>
    <t>Se documento con el anteproyecto de presupuesto 2017, se está a la espera de aprobación por parte de hacienda
05/09/2016  SE evidencio la suscripción del contrato de La Agencia Nacional de Infraestructura suscribió el Contrato de Compra Venta No. VAF-230 de 2016 con la empresa Ingeniería de Sistemas Telemáticos S.A., cuyo objeto es: “LA ADQUISICIÓN, INSTALACIÓN, PROGRAMACIÓN, CONFIGURACIÓN DE EQUIPOS TECNOLÓGICOS DE CÁMARAS DE SEGURIDAD CCTV, LA ADECUACIÓN E IMPLEMENTACIÓN DEL CUARTO DEL CIRCUITO CERRADO DE TELEVISIÓN – CCTV, SOLUCIÓN DE ALMACENAMIENTO, UNIFICACIÓN E INTEGRACIÓN DEL SISTEMA DE CONTROL DE ACCESO, ASÍ COMO LOS SERVICIOS DE MANTENIMIENTO Y SOPORTE, CAPACITACIÓN, PUESTA EN MARCHA Y FUNCIONAMIENTO DE  LOS EQUIPOS.”
Queda pendiente la implementación 
30/04/2017: Se encuentra en proceso de contratación. Ya supero la etapa de estudios previos. Sin embargo, Este contrato no contempló el tema de la implementación del sistema de refrigeración del centro de cómputo piso 7. Se prorroga hasta 30 junio de 2018. Se incorporará nuevamente en el anteproyecto de presupuesto 2018. 
30/06/2017: Se continua esperando la aprobación para la implementación del sistema de refrigeración del piso 7. Se revisará nuevamente en noviembre de 2017.
30/11/2017: Se continua esperando la aprobación para la implementación del sistema de refrigeración del piso 7. Se revisará nuevamente en febrero de 2018.
28/02/2018 No se aprobó esta actividad en el presupuesto 2018. Se incluirá nuevamente en el presupuesto para 2019. Revisar nuevamente en 30/05/2018
05/04/2018: Se realiza la reasignación de esta nc a sistemas por competencia.
11/07/2018 mediante correo electronico de esta misma fecha se reitera la solicitud de la suscripción del plan de mejoramiento que corrija la causa raiz que dio origen a esta no conformidad. El plazo para el cumplimiento de este se fijó para el 19 de julio de 2018.
30/11/2018 Se citará a reunión a las dependencias responsables para determinar la vibilidad de implementar esta infraestructura, en virtud de las disposiciones de austeridad en el gasto. Adicional evaluar el proyecto de reubicar y reestructurar los centros de computo de la entidad. Se actualiza la fecha de cumplimiento para el 31 de diciembre de 2018
07/06/2019 Se mantiene la restricción de austeridad en el gasto, se informa por parte del área de sistemas que se incluirá en el anteproyecto de presupuesto para el año 2020, como parte del proyecto de reubicación de los centros de cómputo. Se amplía el plazo para junio de 2020. (Juan Diego Toro Bautista)
09/10/2020  -Modificación de fecha- Se mantiene la restricción se incluyó en el anteproyecto año 2021 (Juan Diego Toro Bautista)
29/07/2021 Se determina el cierre de esta no conformidad en virtud de la restricción del gasto para la adquisición de este equipo de aire acondicionado. Tambien se toma la decisión en virtud de que a partir de la NC es decir 2016 (5 años), no se ha presentado ningun inconveniente o situación adversa</t>
  </si>
  <si>
    <r>
      <t xml:space="preserve">3. Nueve (9) funcionarios públicos evaluados en las anteriores auditorias, continúan con la información incompleta en la hoja de vida reportada en el SIGEP, los cuales se listan a continuación:  
</t>
    </r>
    <r>
      <rPr>
        <sz val="12"/>
        <color indexed="10"/>
        <rFont val="Calibri"/>
        <family val="2"/>
      </rPr>
      <t>1. Marlenny  del Carmen Elorza Restrepo.</t>
    </r>
    <r>
      <rPr>
        <sz val="12"/>
        <rFont val="Calibri"/>
        <family val="2"/>
      </rPr>
      <t xml:space="preserve">
2. Myriam Luz Garcia Chaparro
3. Alejandro Gutierrez Ramirez
</t>
    </r>
    <r>
      <rPr>
        <sz val="12"/>
        <color indexed="10"/>
        <rFont val="Calibri"/>
        <family val="2"/>
      </rPr>
      <t>4. Poldy Paola Osorio Alvarez</t>
    </r>
    <r>
      <rPr>
        <sz val="12"/>
        <rFont val="Calibri"/>
        <family val="2"/>
      </rPr>
      <t xml:space="preserve">
5. Ivan Felipe Pineda Ariza
6. Liliana Andrea Del Pilar Coy Cruz
7. Alberto Augusto Rodriguez Ortiz
8. Claudia Judith Mendoza Cerquera
9. Monica Viviana Parra Segura</t>
    </r>
  </si>
  <si>
    <t>PROBLEMAS_EN_LA_GESTIÓN_DEL_TALENTO_HUMANO</t>
  </si>
  <si>
    <t>Hoja de vida del SIGEP desactualizada</t>
  </si>
  <si>
    <t>GESTIÓN DEL TALENTO HUMANO</t>
  </si>
  <si>
    <t>Vicepresidencia Administrativa y Financiera. (VAF)</t>
  </si>
  <si>
    <t>Grupo Interno de Trabajo de Talento Humano</t>
  </si>
  <si>
    <t>PIL</t>
  </si>
  <si>
    <t>De acuerdo a las no conformidades presentadas, cordialmente se le informa como plan de mejora se revisará la Hoja de vida de cada funcionario para que los documentos faltantes sean subidos al Aplicativo. A los contratistas se le revisara en cada renovación del contrato.
23/05/2018: Como acción preventiva se expidió Circular recordando la obligacion de actualizacion del SIGEP (Rad No. 2018-409-000017-4 Fecha: 08/05/2018)</t>
  </si>
  <si>
    <t>28/02/2019: Se efectuó revicion de Hoja de vida de los funcionarios y se completó la infomacion faltante. Adicionalmente se enviaron comunicados y se expidió circular con el fin de recordar la obligatoriedad de diligencia y actualizar la informacion en el SIGEP</t>
  </si>
  <si>
    <t xml:space="preserve">17 de abril de 2017: de los 9 funcionarios reportados, cinco aparecen con la información completa, 3 no tienen foto y 1 ya no se encuentra en la planta de personal de la ANI. 
22/09/2017: No se puede realizar el cumplimiento del plan de acción debido a que, no se encuentra habilitado el aplicativo SIGEP, para realizar esta consulta.
23/05/2018: Se consulta en el SIGEP, la información de los dos funcionarios faltantes, y se evidenció que aún sigue la información desactualizada. Hace falta la foto en los dos casos. Con respecto a la experiencia laboral reportada se encuentra vigente la experiencia relacionada con el Instituto Nacional de Concesiones. Solo en uno de los dos funcionarios faltantes se encuentra vigente la experiencia con la Agencia Nacional de Infraestructura. Revisar casos particulares de las funcionarias Poldy Paola Osorio Álvarez y Marlenny del Carmen Elorza Restrepo.
De acuerdo con lo anterior, se solicitó a l proceso de gestión de talento humano, reportar avances frente a esta no conformidad.
30/05/2018: De acuerdo con la acción preventiva formulada, esta auditoria la encuentra pertinente. Para el cierre de esta no conformidad se tendrá en cuenta los resultados de la auditoría que se realizará en el mes de junio del año 2018.
15/06/2018: Se consultó en el aplicativo SIGEP, la información de los dos funcionarios faltantes, y se evidenció que aún sigue la información desactualizada. Hace falta la foto en los dos casos. Con respecto a la experiencia laboral reportada se encuentra vigente la experiencia relacionada con el Instituto Nacional de Concesiones. Solo en uno de los dos funcionarios faltantes se encuentra vigente la experiencia con la Agencia Nacional de Infraestructura. Revisar casos particulares de las funcionarias Poldy Paola Osorio Álvarez y Marlenny del Carmen Elorza Restrepo.
Con respecto al seguimiento realizado en  esta ocasión al SIGEP, se evidenció que 15 de 29 funcionarios consultados en el aplicativo no cuentan con la información actualizada en el campo correspondiente a “experiencia laboral”. Por lo anterior, se mantiene abierta la no conformidad y se recomienda generar una campaña que llame a la actualización de la información correspondiente a la hoja de vida de los funcionarios que ingresaron el último año a la Entidad.
Diciembre de 2018: De acuerdo con el resultado del informe de seguimiento correspondiente al aplicativo SIGEP. Persiste la situación de la información en el aplicativo. Por esta razón se mantiene abierta la no conformidad.
La acción preventiva se encuentra implementada de acuerdo con la evidencia proporcionada.
26/02/2019: De acuerdo con las acciones propuestas por el auditado, se evidenció la implementación de la acción preventiva. Sin embargo, se solicita al auditado presentar evidencias sobre la revisión que se ha realizado de las hojas de vida de los funcionarios y los documentos que hacen falta.
28/02/2019: De acuerdo a la solicitud realizada, se recibe por correo electrónico la evidencia de la campaña generada para realizar la actualización de los documentos que se cargan en el aplicativo SIGEP.
De acuerdo con la evidencia suministrada, se genera el cierre de esta no conformidad.
</t>
  </si>
  <si>
    <t>FEBRERO</t>
  </si>
  <si>
    <t xml:space="preserve">La entidad cuenta con la política de comunicación externa código TPSC-PT-0002 y con la política de comunicación interna código TPSC-PT-0001; no obstante, falta incluir en estas, una matriz de comunicaciones y guía de comunicaciones y socializarla  a todos los servidores. </t>
  </si>
  <si>
    <t>PROBLEMAS_EN_LA_GESTIÓN_DOCUMENTAL_DE_LA_ENTIDAD</t>
  </si>
  <si>
    <t>Documento sin actualizar</t>
  </si>
  <si>
    <t>TRANSPARENCIA, PARTICIPACIÓN, SERVICIO AL CIUDADANO Y COMUNICACIÓN</t>
  </si>
  <si>
    <t>Oficina Comunicaciones (OC)</t>
  </si>
  <si>
    <t>Oficina de comunicaciones</t>
  </si>
  <si>
    <t>Noviembre de 2015</t>
  </si>
  <si>
    <t>NOVIEMBRE</t>
  </si>
  <si>
    <t>25/02/2019: 
• La oficina de comunicaciones revisará la aplicabilidad y compromisos definidos a través de las políticas interna y externa.
Responsable: Jefe de Oficina 
Fecha: entre el 25 y 28 de febrero de 2019
• Desarrollar una mesa de trabajo con Talento Humano y SIG para conocer sus percepciones de las políticas definidas.
Responsable: Comunicaciones
Fecha: entre el 1 y el 6 de marzo de 2019
• Actualización de las políticas, formatos, documentos y procedimientos asociados a la Oficina de Comunicaciones. 
Responsable: Comunicaciones
Fecha: entre el 7 y el 15 de marzo de 2019
• Divulgar la nueva documentación de la oficina de comunicaciones a través de los canales de comunicación interna. 
Responsable: Comunicaciones
Fecha: entre el 18 y el 29 de marzo de 2019</t>
  </si>
  <si>
    <t>04/03/2016, la OC revisara y ajustara la documentación del SIG en el año 2016.
14/03/2018
Se esta adelantando el proceso de revisión de los procedimientos.</t>
  </si>
  <si>
    <t>28/09/2018: Se evidenció que la Entidad generó la actualización de la política de comunicación interna – TPSC-PT-0001 Versión 3 a partir del 17 de abril de 2018. Esta política se encuentra disponible en la página web de la Entidad en el siguiente vínculo: https://www.ani.gov.co/sites/default/files/sig//tpsc-pt-0001_politica_comunicacion_interna_v3.pdf
De igual manera, se evidenció que la política externa de comunicación no ha sido modificada desde 26 de mayo de 2015. 
Con respecto a la no conformidad que se levantó, se solicita a la oficina de comunicaciones que revise la pertinencia de la propuesta realizada por planeación o generar un nuevo plan de acción para esta no conformidad. 
Por lo anterior, no se registra avances y se envía la información a la oficina de comunicaciones para generar las actualizaciones pertinentes en esta no conformidad. 
20/02/2019: Se solicita via correo electronico a la dependencia resposanble la generación de las acciones de mejora para darle tratamiento a esta no conformidad.
25/02/2019: La Oficina de Comunicaciones envía por correo electrónico, las acciones de mejora a implementar. Las acciones se encuentran pertinentes para tratar la no conformidad.
Se ajusta fecha de terminación del plan y se informa al auditado que fue aceptado el plan de acción. Se realizará el seguimiento al cumplimiento de estas acciones en el mes de abril del presente año.
31/05/2019 07/05/2019: Se envía correo electrónico a la Oficina de Comunicaciones, solicitando avances sobre las acciones propuestas con el fin de cerrar la no conformidad._x000D_
17/05/2019: La Oficina de Comunicaciones reporta los siguientes avances con respecto a las acciones de mejoramiento propuestas:_x000D_
1. Política interna y Externa_x000D_
En reunión con el Jefe de la Oficina de Comunicaciones en el mes de febrero se acordó lo siguiente: _x000D_
A través de la Política Interna de comunicaciones se expondrá que únicamente el G.I.T. de Talento Humano podrá realizar divulgación masiva cuando sean temas relacionados con bienestar, capacitación, SG SST, reemplazos y asignaciones, los cuales son temas liderados por dicha oficina. _x000D_
Respecto a las demás divulgaciones se fortalecerá la divulgación de la Política Interna actualizada para que recuerden la comunicación estratégica, transversal y de otras oficinas seguirá siendo manejada por la oficina de comunicaciones._x000D_
2. Mesa de trabajo con talento humano y oficina de comunicaciones_x000D_
Desde el mes de marzo se dieron inicio a reuniones periódicas con la Vicepresidencia Administrativa y Financiera, Talento Humano, Coordinación Administrativa y Financiera, Transparencia y la Oficina de Comunicaciones, permitiendo así conocer la trazabilidad de las solicitudes, tiempos y cronogramas de trabajo._x000D_
3. Actualización documental del proceso_x000D_
Los formatos de cesión de derechos y uso de imagen, voz y nombre para niños y adultos se actualizó en el sistema integrado de gestión de calidad en el mes de febrero. _x000D_
El manual de marca institucional se actualizará en el sistema integrado de gestión en el mes de mayo, atendiendo las nuevas directrices del Gobierno Nacional._x000D_
Actualmente, la oficina de comunicaciones trabaja en la actualización de las políticas interna y externa además de los procedimientos  asociados a las mismas, hecho que se espera que el 21 de junio de 2019 ya esté actualizado en el SIG, para proceder con la divulgación a público interno._x000D_
4. Divulgación de los documentos ajustados_x000D_
La divulgación de la nueva información se iniciará el 2 de Julio de 2019 por un tiempo no mayor a 15 días._x000D_
De acuerdo con la información anterior, se solicita evidencia de las mesas de trabajo con talento humano, con el fin de generar avances en la NC. Se envía correo electrónico con la solicitud._x000D_
No se registran avances en las acciones de mejora. se realiza el ajuste en la fecha final de la acción al 31/07/2019. En el mes de agosto el auditor realizará el seguimiento a las acciones propuestas por el auditado. (Yuly Andrea Ujueta Castillo )
04/07/2019 De acuerdo con evidencias proporcionadas por la Oficina de Comunicaciones a través de correos electrónicos del 13 y 21 de junio del presente año, se evidenció la asistencia a una reunión con talento humano, de acuerdo con los lineamientos establecidos en reunión con el jefe de comunicaciones. De esta manera se generó un avance en el plan propuesto._x000D_
_x000D_
Por otra parte, se evidenció que las políticas de comunicación interna y externa, se encuentran pendiente de aprobación por parte de la Presidencia de la ANI._x000D_
Por lo anterior, se concluyó un avance del 25% en el plan de mejoramiento propuesto por el auditado._x000D_
_x000D_
De acuerdo con evidencias proporcionadas por la Oficina de Comunicaciones a través de correos electrónicos del 13 y 21 de junio del presente año, se evidenció la asistencia a una reunión con talento humano, de acuerdo con los lineamientos establecidos en reunión con el jefe de comunicaciones. De esta manera se generó un avance en el plan propuesto._x000D_
_x000D_
Por otra parte, se evidenció que las políticas de comunicación interna y externa, se encuentran pendiente de aprobación por parte de la Presidencia de la ANI._x000D_
Por lo anterior, se concluyó un avance del 25% en el plan de mejoramiento propuesto por el auditado. (Yuly Andrea Ujueta Castillo )
02/08/2019  La Oficina de comunicaciones reporta a través de correo electrónico lo siguiente:_x000D_
- Las conocidas Políticas de Comunicaciones se convertirán en Instructivos de comunicación interna y externa, cada uno con un respectivo procedimiento de soporte. _x000D_
- La política de Comunicaciones será una sola y resumirá la importancia de las comunicaciones para la ANI. _x000D_
- Actualmente ya está en el SIG el procedimiento de comunicaciones internas (adjunto correo), el link es el siguiente: https://www.ani.gov.co/sites/default/files/sig//tpsc-p-003_comunicacion_interna_v2.pdf _x000D_
- Estamos pendientes que el procedimiento de comunicaciones externas quede actualizado en el SIG, estamos recolectando firmas._x000D_
De acuerdo con los avances reportados, se informó que una vez se encuentren los instructivos y procedimientos publicados y socializados al interior de la Entidad, se cumpliría al 100% con el plan de mejoramiento propuesto._x000D_
Se realizará seguimiento a la no conformidad en el mes de agosto y se mantiene el 25% de avance. (Yuly Andrea Ujueta Castillo )
16/08/2019 Se recibe correo electrónico con la evidencia de la actualización de los documentos asociados al manual de marca e imagen institucional (TPSC-M-001, versión 2 del 17 de mayo de 2019), instructivos de comunicaciones internas y externas (TPSC-I-006 versión 001 del 31 de julio de 2019 y TSPC-I-007 versión 001 del 31 de julio de 2019) y procedimientos asociados a las comunicaciones internas y externas (TPSC-P-003 versión 2 del 18 de junio de 2019 y TPSC-P-003 versión 3 del 26 de julio de 2019)._x000D_
Estos documentos se encuentran disponibles en la página web de la Entidad en los siguientes vínculos:_x000D_
https://www.ani.gov.co/sites/default/files/sig//tpsc-m-001_marca_e_imagen_institucional_v2.pdf_x000D_
https://www.ani.gov.co/sites/default/files/sig//tpsc-p-003_comunicacion_interna_v2.pdf_x000D_
https://www.ani.gov.co/sites/default/files/sig//tpsc-p-002_comunicacion_externa_v3.pdf_x000D_
https://www.ani.gov.co/sites/default/files/sig//tpsc-i-006_instructivo_comunicacion_interna_v1.pdf_x000D_
https://www.ani.gov.co/sites/default/files/sig//tpsc-i-007_instructivo_comunicacion_externa_v1.pdf_x000D_
Por otra parte, se evidenció una campaña de divulgación de los documentos a través del correo electrónico institucional y la intranet._x000D_
De acuerdo con lo evidenciado, el plan de mejoramiento propuesto por el auditado se encuentra finalizado, cumplimiento de esta manera en un 100%. Por esta razón se genera el cierre de esta no conformidad. (Yuly Andrea Ujueta Castillo )</t>
  </si>
  <si>
    <t>1. En el modo carretero tenemos 51 proyectos vigentes (2 en reversión), de los cuales 24 no requieren contar con bitácora (estructuración ni contratación) por la fecha de su contratación y celebración del contrato.  De los 27 proyectos restantes,  2 no cuentan por bitácora de estructuración técnica y financiera, 8 no han radicado bitácora de estructuración legal y 2 no han radicado bitácora de contratación.</t>
  </si>
  <si>
    <t>Grupo Interno de Trabajo Contratación - Grupo Interno de Trabajo Asesoría Estructuración</t>
  </si>
  <si>
    <t>Se debe trasladar a la Vicepresidencia Jurídica Gerencia de Estructuración Legal y Gerencia de Contratación para los casos de su competencia</t>
  </si>
  <si>
    <t>Se debe trasladar a la Vicepresidencia Jurídica Gerencia de Estructuración Legal y Gerencia de Contratación para los casos de su competencia.
En desarrollo de la reunión de seguimiento del 11 de octubre de 2018 se replantea la acción de la siguiente manera: La Vicepresidencia Jurídica y la Vicepresidencia de estructuración verificarán e informará a la Oficina de Control Interno el cumplimiento de la acción de mejoramiento correspondientae a esta no conformidad, o en su defecto la replantearán para lo cual solicitan plazo hasta el 11 de febrero de 2019.
23/09/2019 Mediante correo dirigido a L. Pabón y L. Poveda, se recordó que conforme los acuerdos de sesión de seguimiento a las No Conformidades abiertas con y sin plan de la Vicepresidencia Jurídica, que tuvo lugar los pasados 14 y 26 de agosto de 2019, se está al tanto de las revisiones o ajustes para las No Conformidades abiertas sin plan. El último compromiso venció el 13 de septiembre de 2019.  (Andrés Fernando Huérfano Huérfano)
24/10/2019 A 24/10/2019 no hay avance. Verificado en verificación de información preparatoria del informe de Bitácora de Proyecto.  (Andrés Fernando Huérfano Huérfano)
31/10/2019 Mediante memorando 2019-101-016530-3 la depoendencia suscribe nuevo plan y define la nueva fecha de cumplimiento para el 31/10/2019.
06/11/2019 Mediante radicado No. 20191010167983, recibido en copia por correo electrónico el 01/11/2019, se emitió la unidad formulada en el cambio del mes de octubre.  (Andrés Fernando Huérfano Huérfano)</t>
  </si>
  <si>
    <t>3. Se observa una dificultad importante para encontrar una bitácora específica en los archivos magnéticos de bitácora que se han entregado al área de archivo, debido a que la denominación de los archivos no corresponde a una nemotecnia estandarizada ni está alineada a la codificación usada en el SECOP.</t>
  </si>
  <si>
    <t>Con el código que asigna planeación para la Bitácora de Estructuración se asocia al proyecto y se evita de esta manera la distinta denominación del nombre del Proyecto
la VPRE adelantará el proceso de automatización de Bitácora mediante la herramieta BPM (Business Process Management)</t>
  </si>
  <si>
    <t>No conformidad vigente, con cumplimiento parcial de acción de mejoramiento conforme a lo evidenciado en reuniones de seguimiento adelantadas el 21 y el 23 de noviembre de 2017, y el 5 de octubre de 2018 en las que presentaron por parte de la VPRE los avances del proceso de automatización de Bitácora mediante la herramieta BPM (Business Process Management)
08/08/2019 Mediante acta No. 4 de 01/08/2019, la V. Estructuración (Lina Leal/ Carlos Tapicha) manifestaron que solicitarán el cierre a más tardar el 30/09/2019 con los soportes. (Andrés Fernando Huérfano Huérfano)
24/10/2019 El avance es del 100%, según radicado No. 20192000147583 de 04/10/2019. Incorporado a informe de Bitácora de Proyectos de octubre de 2019.  (Andrés Fernando Huérfano Huérfano)</t>
  </si>
  <si>
    <t>4. En relación a las bitácoras de los contratos de concesión portuaria, las mismas no desarrollan en orden cronológico y secuencial las actividades correspondientes al informe mínimo en la fase de estructuración, así como tampoco en la bitácora de modificaciones contractuales.  No se ha unificado criterio para la publicación de documentos en el SECOP, ya que en algunos se publican los actos administrativos  y el contrato y en otros, solo el contrato.</t>
  </si>
  <si>
    <t>Remitir a Contratación los actos administrativos previos a la celebración del contrato para su publicación en el seco.
La Vicepresidencia Jurídica y la Vicepresidencia de Estructuración verificarán e informarán a la Oficina de Control Interno el cumplimiento de la acción de mejoramiento correspondientae a esta no conformidad, o en su defecto la replanteará para lo cual solicita plazo hasta el 11 de febrero de 2019.</t>
  </si>
  <si>
    <t xml:space="preserve">Las bitácoras de Concesión portuaria, se encuentran elaboradas de conformidad con lo descrito en la Resolución 959 de 2013
Los Proyectos de concesión Portuaria por ser otorgados bajo normas especiales se publican en el SECOP únicamente lo referente al contrato y no a su etapa precontractual  </t>
  </si>
  <si>
    <t>Las bitácoras de Concesión portuaria, se encuentran elaboradas de conformidad con lo descrito en la Resolución 959 de 2013
Los Proyectos de concesión Portuaria por ser otorgados bajo normas especiales se publican en el SECOP únicamente lo referente al contrato y no a su etapa precontractual.
No conformidad vigente con formulación de acción de mejoramiento en desarrollo de la reunión de seguimiento adelantada el 11 de octubtre de 2018 por parte de la OCI.
08/08/2019 Mediante acta No. 4 de 01/08/2019, la V. Estructuración (Lina Leal/ Carlos Tapicha) manifestaron que solicitarán el cierre a más tardar el 30/09/2019 con los soportes. (Andrés Fernando Huérfano Huérfano)
24/10/2019 El avance es del 100%, según radicado No. 20192000147583 de 04/10/2019. Incorporado a informe de Bitácora de Proyectos de octubre de 2019.  (Andrés Fernando Huérfano Huérfano)</t>
  </si>
  <si>
    <t>5. La Gerencia Jurídica de Estructuración legal,  a 25 de septiembre de 2015, no ha radicado las bitácoras de Proyecto a su cargo. El último registro de radicación, data del 29 de noviembre de 2013.</t>
  </si>
  <si>
    <t>Se debe dar traslado a la Vicepresidencia Jurídica por ser de su competencia</t>
  </si>
  <si>
    <t>Se debe trasladar a la Vicepresidencia Jurídica Gerencia de Estructuración Legal y Gerencia de Contratación para los casos de su competencia.
En desarrollo de la reunión de seguimiento del 11 de octubre de 2018 se replantea la acción de la siguiente manera: La Vicepresidencia Jurídica y la Vicepresidencia de estructuración verificarán e informará a la Oficina de Control Interno el cumplimiento de la acción de mejoramiento correspondientae a esta no conformidad, o en su defecto la replantearán para lo cual solicitan plazo hasta el 11 de febrero de 2019.
23/09/2019 Mediante correo dirigido a L. Pabón y L. Poveda, se recordó que conforme los acuerdos de sesión de seguimiento a las No Conformidades abiertas con y sin plan de la Vicepresidencia Jurídica, que tuvo lugar los pasados 14 y 26 de agosto de 2019, se está al tanto de las revisiones o ajustes para las No Conformidades abiertas sin plan. El último compromiso venció el 13 de septiembre de 2019.  (Andrés Fernando Huérfano Huérfano)
24/10/2019 A 24/10/2019 no hay avance. Se revisó en verificación de información preparatoria del informe de Bitácora de Proyecto.  (Andrés Fernando Huérfano Huérfano)
31/10/2019 Mediante memorando 2019-101-016530-3 la depoendencia suscribe nuevo plan y define la nueva fecha de cumplimiento para el 31/10/2019.
06/11/2019 Mediante radicado No. 20191010167983, recibido en copia por correo electrónico el 01/11/2019, se emitió la unidad formulada en el cambio del mes de octubre.  (Andrés Fernando Huérfano Huérfano)
06/11/2019 Mediante radicado No. 20191010167983, recibido en copia por correo electrónico el 01/11/2019, se emitió la unidad formulada en el cambio del mes de octubre.  (Andrés Fernando Huérfano Huérfano)</t>
  </si>
  <si>
    <t>20. Se constató que la ANI autorizó y pago por concepto de gestión predial del alcance básico del contrato una suma de $12.847.766.861,04=, sin tener las carpetas prediales en su completitud, lo que nos permite deducir que a la fecha no sabemos si lo pagado corresponde justamente al valor indicado y a los predios que se afectaron durante la ejecución de las obras del alcance básico.</t>
  </si>
  <si>
    <t>En temas Prediales.</t>
  </si>
  <si>
    <t>Córdoba-Sucre</t>
  </si>
  <si>
    <t>Luz Jeni Fung Muñoz</t>
  </si>
  <si>
    <t>16F</t>
  </si>
  <si>
    <t>1. Solicitud de información a la Fiduciaria y mesas de trabajo para su revisión 
2. Informe de interventoría subcuentas prediales 
3. Remisión observaciones del área predial al Concesionario e Interventoría 
4. Consolidación versión final del listado de predios 
5. Solicitud o acuerdo de pago con la firma Concesionaria 
6. Paralelamente se encuentra en desarrollo el Tribunal Arbitral No. 3, el cual puede fallar antes del cumplimiento de la acción No. 4, razón por la cual se acatará el fallo.</t>
  </si>
  <si>
    <t>24/12/2015 En el numeral 3 del memorando No. 2015-500-015325-3 del 24/12/15, se mencionó que esta no conformidad no había sido enviada en la matriz original que remitió la oficina de control interno el 17/11/2015, por lo cual no se presentaron acciones para la misma. Es necesario resaltar, que la decisión de realizar el mencionado pago fue anterior al inicio del contrato de la actual interventoría y anterior a la actual supervisión. No obstante lo anterior, el concepto de la interventoría respecto a la forma en la cual se debe de reconocer una posible deuda se encuentra explicado en los oficios El Pino 325 y 373 de 2015.
16/03/2016 Mediante memorando No. 2016-500-003794-3 del 16/03/2016 se informa que la interventoría ya generó un concepto al respecto; sin embargo, la problemática sigue vigente razón por la cual se realizará seguimiento por parte de la OCI.
24/06/2016 Mediante correo electrónico del 24/06/2016, se informa que se han realizado varias gestiones al respecto, en donde se  tiene concepto de la interventoría respecto al reconocimiento de una posible deuda, al igual que lo estiupado en el otrosí 7. Por tal motivo, la interventoría adelantará la gestión con el concesionario para hacer un balance de todos los pagos prediales y los correspondientes soportes. 
16/09/2016 Mediante correo electrónico del 16/09/2016 y memorando No. 2016-500-012220-3 del 03/10/2016, se informa las gestiones que se han realizado con el fin de lograr que el concesionario genere los reintegros entre subcuentas prediales o reintegros por pagos por fuera de los alcances del contrato.
07/03/2017 Durante la auditoría técnica de febrero de 2017 se encontró que tanto la interventoría como la ANI adelantan las labores con la fiducia y el concesionario para revisar los soportes pertinentes y pedir los reintegros a que haya lugar. Sin embargo, a la fecha no se tiene un balance definitivo. (Ver comunicación con radicado ANI No. 20171020038903)
07/04/2017 El 7 de abril de 2017 se recibe por medio de correo electrónico Acta de Comité en la que se evidencia el Plan de Acción para 2017.
17/07/2017 Mediante correo electrónico del 17 de julio de 2017 se indicó que el área Predial de la ANI solicitó a la interventoría presentar el estado del desembolso predial a la fecha del mencionado pago, lo cual se encuentra en proceso de revisión, lo cual se ratificó con el memorando No. 2017-306-010785-3 del 3 de agosto de 2017. 
20/11/2017 Mediante correo electrónico del 20 de noviembre de 2017 la supervisión del proyecto reporta que luego de reuniones con las áreas predial y jurídico predial se tienen los siguientes conceptos con relación a esta situación:
- El acta de entendimiento, junto con sus actas aclaratorias, se incluyó dentro del modelo financiero que sirvió de base del acuerdo conciliatorio del 6 de noviembre de 2015 y posteriormente del otrosí No. 7 del Contrato de Concesión. En este sentido, se establece en el acuerdo conciliatorio que:
"(...) se toman aportes realizados por la ANI a la Subcuenta Pagos INCO según la certificación expedida por la Fiduciaria Bancolombia ". Posterior a esto, se establece que "valor que incluye el reconocimiento al Concesionario de la deuda predial generada por fondeos superiores a la obligación contractual del Alcance Básico por un monto de $21.894.047.282, tal como se estableció en Acta de Entendimiento No. 1 y la Aclaración al Acta de entendimiento No. 1".
Por otra parte, y con el fin de  establecer claramente el estado de adquisición predial,  desde junio del 2016, la interventoría viene recibiendo y revisando un gran número de carpetas prediales del contrato, por lo que se solicitó a la misma que realizara un barrido de los predios adquiridos a la fecha del pago y así determinar efectivamente los predios pagados mediante dicha acta. La oficina de control interno solicita resultado del ejercicio anterior para dar cierre a la no conformidad.
27/02/2018  La OCI solicita vía correo electrónico documentación que evidencie gestión para subsanar la no conformidad.
21/03/2018 La supervisión reporta que una vez analizado el estado predial y el estado de deudas prediales con la interventoría del contrato se encontró que aun cuando se tiene un gran avance en la revisión de las carpetas prediales, el valor del acta de pago referida no necesariamente coincide con un número exacto de predios adquiridos. Lo anterior, dado a que el valor de esta acta se determinó mediante extractos de la subcuenta predial y que para adquirir un predio, normalmente se realizan varios pagos. Por lo anterior, se solicitó a la Interventoría que realice una auditoría a la subcuenta predial del Fideicomiso y de esta manera se tenga una relación depurada de pagos, soportados por la adquisición de predios con lo que se tendría mayor claridad del pago de esta Acta. En el informe mensual de interventoría de febrero de 2018, la Interventoría presentó un cronograma de trabajo de esta auditoría (recibido por correo electrónico) e informó que tiene un avance del 25% de los soportes de las órdenes de operación de las subcuentas.
27/03/2018 La OCI mediante correo electrónico reporta que la no conformidad continua pendiente. A la espera de los resultados del 75% pendiente de revisión. Recomienda adicionar un cuadro donde se detallen los pagos hechos a cada predio.
12/04/2018 La OCI recibió mediante memorando ANI con rad. 20183060057723 con la gestión de la interventoría en cuanto a la relación depurada de pagos, de acuerdo con la adquisición predial, la cual representa un 25% de avance. La OCI sigue pendiente del 75% pendiente por revisión. 
06/06/2018- Vía correo electrónico se solicitaron evidencias de seguimiento al cierre al plan de mejora para cerrar la no conformidad 
25/07/2018 - Una vez analizado el estado predial y el estado de deudas prediales con la Interventoría del Contrato, se encontró que aun cuando se tiene un gran avance en la revisión de las carpetas prediales, el valor del acta de pago referida no necesariamente coincide con un número exacto de predios adquiridos. Lo anterior, dado a que el valor de esta acta se determinó mediante extractos de la subcuenta predial y que para adquirir un predio, normalmente se realizan varios pagos. Con esto, el pago de esta acta corresponde en ciertos casos a pagos de primeras cuotas, compensaciones sociales o pago de enajenación a juzgados para la entrega de predios expropiados.
Por lo anterior, se solicitó a la Interventoría que realice una auditoría a la subcuenta predial del Fideicomiso y de esta manera se tenga una relación depurada de pagos, soportados por la adquisición de predios con lo que se tendría mayor claridad del pago de esta Acta.
Mediante radicado 20184090684562 del 10 de julio de 2018, la Interventoría Consorcio Interventores Viales AIG remitió un informe del avance de su revisión de las subcuentas para cruzar los pagos efectuados con el listado de predios adquiridos y así hacer un corte de fecha de pago del Acta de Entendimiento que trata la presente no conformidad.
26/09/2018 – Esta oficina (OCI) envía correo electrónico solicitando allegar y evidencia de la gestión de la no conformidad para dar cierre a la no conformidad.  
13/11/2019 Según memorando No. 2019-311-016929-3 del 5 de noviembre la dependencia solicita modificación del plan de mejora suscrito y ampliación del plazo hasta el 30 de septiembre de 2020. (Luz Jeni Fung Muñoz)</t>
  </si>
  <si>
    <t xml:space="preserve">No conformidad  por contravenir la exigencia del deber de publicación de estudios previos:
Nueve  (9)  convenios no publicaron estudios previos:
1. Convenio Interadministrativo sin número, suscrito el 29 de octubre de 2014,  con el Distrito Especial, Industrial y Portuario de Barranquilla.
2. Convenio de colaboración No. 004, suscrito el 19 de septiembre de 2014, con el Ministerio de Minas y Energía.
3. Convenio interadministrativo de cooperación  para la ejecución del proyecto vial Cartagena – Barranquilla – Circunvalar de la Prosperidad No. 007, suscrito el 29 de octubre de 2014 con el departamento del Atlántico.
4. Convenio Interadministrativo CISAF 011-2014, suscrito el 30 de diciembre de 2014 con Servicios Postales Nacionales S.A.
5. Convenio interadministrativo de cooperación No. 029 de 2015, suscrito el  9 de septiembre de 2014 con el INVIAS
6. Convenio interadministrativo de colaboración No. 11 de 2015, suscrito  el 4 de mayo de 2015 con el Municipio de Villavicencio y el Departamento del Meta.
7. Convenio interadministrativo de colaboración No. 10 de 2015, suscrito  el 4 de mayo de 2015 con el Departamento del Meta
8. Convenio marco interadministrativo No. 003 de 2015, suscrito el 10 de febrero de 2015 con el SENA
9. Convenio  de adhesión  ( denominado convenio ANI 014-2015) al convenio  marco de cooperación No. 0476 de 2014 suscrito el 16 de junio de 2015, entre el Ministerio  de Agricultura y Desarrollo Rural y el Fideicomiso Procolombia , antes Proexport Colombia, 
</t>
  </si>
  <si>
    <t>PROBLEMAS_EN_ACTUACIONES_CONTRACTUALES</t>
  </si>
  <si>
    <t>Documentos contractuales y convenios interadministrativos sin publicar en el SECOP</t>
  </si>
  <si>
    <t>GESTIÓN DE LA CONTRATACIÓN PÚBLICA</t>
  </si>
  <si>
    <t>Diciembre de 2015</t>
  </si>
  <si>
    <t>DICIEMBRE</t>
  </si>
  <si>
    <t xml:space="preserve">Expedir una circular mediante la cual se ratifique el deber de adelantar los convenios interadministrativos con base en el procedimiento establecido para el efecto.
La VE Remitira dentro de los tres días siguientes a la expedición del documento que contiene los estudios previos y demás soportes necesarios a la gerencia de contratación para su publicación en el SECOP </t>
  </si>
  <si>
    <t>Gabriel Eduardo del Toro Benavides</t>
  </si>
  <si>
    <t>LMSC 06/03/2017 No se verifica avance, se solicita reunión por correo al Dr. Del Toro y a Cesar García para seguimiento a realizarse el 07/02/2017
12/11/2019 OCI 97. Mediante radicado No. 20197030142343 el GIT Contratación solicita cierre y remite mediante correo de 10/01/2019, vínculos de procesos objeto de las acciones de mejora.  (Andrés Fernando Huérfano Huérfano)</t>
  </si>
  <si>
    <t xml:space="preserve">No conformidad  por contravenir la exigencia del deber de publicación de acto  administrativo de justificación de contratación directa:
Cinco (5) convenios no publicaron acto administrativo de justificación de la contratación directa:
1. Convenio interadministrativo CISAF 002, suscrito el 5 de julio de 2014 con Servicios Postales Nacionales S.A.
2. Convenio Interadministrativo CISAF 011-2014, suscrito el 30 de diciembre de 2014 con Servicios Postales Nacionales S.A.
3. Convenio interadministrativo 003, suscrito el 10 de septiembre de 2014 con la AEROCIVIL
4. Convenio interadministrativo de cooperación No. 029 de 2015, suscrito el  9 de septiembre de 2014 con el INVIAS
5. Convenio  de adhesión  (denominado convenio ANI 014-2015) al convenio  marco de cooperación No. 0476 de 2014 suscrito el 16 de junio de 2015, entre el Ministerio  de Agricultura y Desarrollo Rural y el Fideicomiso Procolombia, antes Proexport Colombia.
</t>
  </si>
  <si>
    <t xml:space="preserve">Expedir una circular mediante la cual se ratifique el deber de adelantar los convenios interadministrativos con base en el procedimiento establecido para el efecto.
la VE Remitira dentro de los tres días siguientes a la expedición del documento que contiene el acto administrativo de justificación de la Contratación directa a la gerencia de contratación para su publicación en el SECOP
 </t>
  </si>
  <si>
    <t>LMSC 06/03/2017 No se verifica avance, se solicita reunión por correo al Dr. Del Toro y a Cesar García para seguimiento a realizarse el 07/02/2017
23/09/2019 Mediante correo dirigido a L. Pabón y L. Poveda, se recordó que conforme los acuerdos de sesión de seguimiento a las No Conformidades abiertas con y sin plan de la Vicepresidencia Jurídica, que tuvo lugar los pasados 14 y 26 de agosto de 2019, se está al tanto de las revisiones o ajustes para las No Conformidades abiertas sin plan. El último compromiso venció el 13 de septiembre de 2019.  (Andrés Fernando Huérfano Huérfano)
12/11/2019 OCI 97. Mediante radicado No. 20197030142343 el GIT Contratación solicita cierre y remite mediante correo de 10/01/2019, vínculos de procesos objeto de las acciones de mejora.  (Andrés Fernando Huérfano Huérfano)</t>
  </si>
  <si>
    <t>1. En cuanto a la reservas presupuestales, se evidencia cuatro (4) contratos con asignación de reservas presupuestales en el 2014, las cuales no se pagaron en el año 2015 y fenecieron a 31 de diciembre de 2015; por lo anterior, solicitarle a la gerencia del G.I.T de defensa judicial que gestione la liquidación de dichos contratos que están bajo su supervisión.</t>
  </si>
  <si>
    <t>PROBLEMAS_EN_LA_GESTIÓN_ADMINISTRATIVA</t>
  </si>
  <si>
    <t>Reporte inoportuno de información contractual</t>
  </si>
  <si>
    <t>Grupo Interno de Trabajo Defensa Judicial</t>
  </si>
  <si>
    <t>Mayo de 2016</t>
  </si>
  <si>
    <t>01/06/2017: Nuevamente solicitó revisar esta no conformidad, ya que lo indica la Auditorá el G.I.T. de Defensa Judicial debe gestionar la liquidación de los contratos.</t>
  </si>
  <si>
    <t>02/06/2017: Se avanza en un 25% por cuanto la coordinadora del GIT presupuesto entregó el acta de liquidacion de– Litigar Punto Com S.A., honorarios por valor de $1.593.653=.  queda pendiente el acta del cto – Rodrigo Escobar Gil Consultores SAS, apoyo a la gestión del estado por $116.000.000=.. Las obligaciones establecidas a  – Jorge Enrique Ibañez Najar, gastos judiciales por $1.816.918=.
– Florencia Lozano Reveiz, gastos judiciales por $1.816.918=.quedan a cargo del grupo de Defensa judicial, para lo cual se solicito mediante correo electrónico al grupo de defensa judicial,  el envío de documentos que soporten la no existencia de las obligaciones.</t>
  </si>
  <si>
    <t xml:space="preserve">20/02/2019 • El Indicador evidencia una ejecución muy favorable del total de las reservas presupuestales durante la vigencia 2018, con un porcentaje total de ejecución del 99.94%, es decir de las reservas constituidas por valor de $404.071.320.283,70=, se ejecutó el valor de $403.847.625.170,70=.
• La ejecución de las reservas en el rubro de inversión fue del 99.94%, de las reservas constituidas por valor de $403.776.081.058,81=, se ejecutaron $403.552.385.945,81=, quedando un faltante por ejecutar por valor de $223.695.113=. Las reservas sin ejecutar corresponden al inicio de procesos sancionatorios contra dos contratistas por incumplimiento del objeto del contrato, los cuales son: ÁLVARO ROLANDO PÉREZ CASTRO ABOGADOS S.A.S., por valor de $203.588.216= y Unión Temporal Procesos TCH 2015, por valor de $20.106.897= respectivamente.
• Se destaca que las reservas en el rubro de funcionamiento se encuentran ejecutadas en su totalidad, del valor constituido para la vigencia de 2018 por $295.239.224,89=, se ejecutó el 100%.
</t>
  </si>
  <si>
    <t>Es necesario realizar  las actividades: Remitir el mapa de riesgos a las partes interesadas con el fin de obtener comentarios, para involucrar a las partes interesadas a participar y reunir diferentes áreas de experticias, para el análisis de riesgos y socializar el código de ética la OCI considera una no conformidad que no se realizara el monitoreo y control al plan, para asegurar la ejecución de las actividades programadas en el plan anticorrupción y atención al ciudadano 2016.</t>
  </si>
  <si>
    <t>PROBLEMAS_EN_PLANEACIÓN</t>
  </si>
  <si>
    <t>Seguimiento y monitoreo inadecuado en los planes de la entidad.</t>
  </si>
  <si>
    <t>Planeación</t>
  </si>
  <si>
    <t>SISTEMA ESTRATÉGICO DE PLANEACIÓN Y GESTIÓN</t>
  </si>
  <si>
    <t>Vicepresidencia de planeación, Riesgos y entorno (VPRE)</t>
  </si>
  <si>
    <t>Grupo Interno de Trabajo Riesgos</t>
  </si>
  <si>
    <t xml:space="preserve">*Se suspendió la remisión del mapa de riesgos para hacer un único ejercicio con la socialización que se haga de la política anticorrupción una vez aprobada en el MPIG y en el Comité de Presidencia.
* se reprogramó la fecha de socializar el  codigo de etica; En el Comité MPIG se informó que se tuvo reunión con un representante de la OCDE, el cual está interesado en el tema del Códigos de ética y buen gobierno de entidades estatales. Se le solicitaron comentarios respecto del de la ANI. Hasta el momento no han llegado comentarios. </t>
  </si>
  <si>
    <t xml:space="preserve">Tanto en el 2016 como en el 2017, los mapas de riesgo fueron socializados con la comunidad. En su momento del 2016 y 2017  se envio copia de la evidencia a la oficina de Control Interno (en el presente se envia correo del 2016 y 2017 enviado a planeacion). En 2017  el mismo fue publicado en espacio web.
Se realizó una publicación preliminar de los mapas de riesgos de corrupción en la página web de la entidad y un banner para que el ciudadano ingresara y reportara sus comentarios. 
Por otra parte, se lanzó una campaña de participación a los servidores públicos el 24 y 25 de enero de 2017, con el fin de obtener sus aportes y comentarios.
Se recibieron comentarios de un ciudadano, y posteriormente se realizó una reunión en donde se abordaron los temas propuestos por el.
26/02/2019 
Se realizó la publicación preliminar del PAAC-2019 (Incluye los mapas de riesgos de corrupción) en la página web, correos instituciona de la entidad y campaña  en redes sociales,  para que el ciudadano ingresara y reportara sus comentarios </t>
  </si>
  <si>
    <t>a través de correo institucional del  25/07/2016 remitieron el plan de acción y los avances de las tareas realizadas
seguimiento septiembre.
30/04/2017: En esta etapa, es importante incentivar la participación de los servidores públicos de la entidad y la ciudadanía. 
En esta ocasión, se consiguió la participación de un ciudadano que aportó sus observaciones al plan, pero fueron recibidas fuera de la fecha de su publicación y por esta razón no se pudieron incluir en el primer cuatrimestre del presente año.
Por lo anterior, se observa que la publicación a los ciudadanos o los servidores de la entidad debe hacerse con suficiente antelación, para que de esta manera los aportes sean incluidos en su etapa de estructuración. 
Por otra parte, no se evidencia la participación de los servidores. Se debe lograr una participación masiva para obtener aportes consistentes que alimenten y fortalezcan el plan y posteriormente socializar todas aquellas acciones que permiten el mejoramiento del plan.
30/11/2018: De acuerdo con la publicación realizada del Plan Anticorrupción y mapa de riesgos de corrupción, se evidenció que durante el año 2018,  no se logró su publicación con tiempo para incentivar la participación de las partes interesadas. Por esta razón, esta no conformidad sigue abierta. Se informa al Grupo Interno de Trabajo de Planeación sobre los resultados de este seguimiento y se recomienda que se adopten medidas para el próximo año.
Se realiza el cambio de fecha de terminación de la acción de mejora propuesta.
26/02/2019:Se envía correo electrónico con el estado de la no conformidad, con el fin de enviar avances en las acciones propuestas.
De acuerdo con el reporte de avance, realizado por planeación mediante correo electrónico. Se evidenció en el año 2019, se realizó la campaña de divulgación del PAAC, al interior de la Entidad, con el fin de incentivar la participación de los servidores en la elaboración de este plan.
Por otra parte y de acuerdo con el cumplimiento de las acciones propuestas para tratar esta no conformidad, se evidenció que el código de ética se encuentra publicado en la página web de la Entidad y disponible para su consulta. De igual manera se han realizado campañas de socialización.
Por lo anterior, se concluye el cumplimiento de las acciones propuestas para tratar esta no conformidad y se genera el cierre.
10/05/2019  (Yuly Andrea Ujueta Castillo )</t>
  </si>
  <si>
    <t>Se recomienda realizar sensibilizaciones sobre el plan anticorrupción.
Realizar talleres en los cuales se puedan obtener acciones de mejora o identificación de nuevos riesgos de corrupción.
Realizar sensibilizaciones  y socialización de los riesgos de corrupción a los líderes de proceso. 
Generar espacios de discusión y análisis para conseguir una visión diferente a la que se tiene en este momento del plan y establecer un contexto estratégico. 
Lo anterior para promover la gestión del riesgo.</t>
  </si>
  <si>
    <t>Si bien se publicaron los indicadores de proceso del 1er trimestre del 2016, se deben revisar para que sean los que aportan a la medición de la gestión de la entidad, y que estén bien clasificados y conforme al manual para la elaboración de indicadores SEPG-M-003 del 27/10/2014.</t>
  </si>
  <si>
    <t>Indebido seguimiento y monitoreo a los indicadores y metas de los procesos</t>
  </si>
  <si>
    <t>Julio de 2016</t>
  </si>
  <si>
    <t>JULIO</t>
  </si>
  <si>
    <t xml:space="preserve">
Se revisará y ajustará el "MANUAL PARA LA ELABORACIÓN DE INDICADORES SEPG-M-003".</t>
  </si>
  <si>
    <t>14/03/2018
Se esta adelantando el proceso de revisión de la metodología por parte de la GITP.
26/02/2019 
El GITP esta trabajando en la reformulación de la metodologia para realizar seguimiento a los planes (Estrategico, acción y operativo) lo cual conlleva en la actualización del manual de indicadores.</t>
  </si>
  <si>
    <t>19/09/2016 a través de correo institucional la VPRE envía el plan de mejoramiento en la no conformidad No. 3144.
13/03/2018: Se unifica no conformidad con la 3034.
28/09/2018: De acuerdo con el seguimiento realizado a la no conformidad, se evidenció que no se han generado actualizaciones asociadas al manual de indicadores señalado como acción de mejora para cerrar la no conformidad. Se informa al Grupo Interno de Trabajo de Planeación, para que inicie esta labor.
30/11/2018: No se ha generado la actualización del manual. Planeación solicita reprogramar la fecha de terminación de esta acción de mejora. Se realiza el cambio
26/02/2019: Se envía correo electrónico con el estado de la no conformidad, con el fin de enviar avances en las acciones propuestas.
De acuerdo con el reporte de avance, realizado por planeación mediante correo electrónico. No se evidenció ningún avance relacionado con las acciones de mejora. Se modifica la fecha de cumplimiento de la acción de mejora y se realizará en el mes de abril seguimiento a la no conformidad.
31/05/2019 Se recibe memorando interno bajo el radicado No. 20196010079873, del 30 de mayo del presente año. El auditado informa que la acción de mejora propuesta para tratar esta no conformidad se incluirá en el plan operativo del grupo interno de trabajo de planeación, con el propósito de dar cumplimiento a la fecha propuesta.
De acuerdo a la solicitud, se realiza el ajuste en la fecha de terminación del plan de mejora propuesto por el auditado. (31/12/2019). De acuerdo con lo anterior, el auditor realizará seguimiento a esta no conformidad en el mes de agosto, con el fin de identificar avances al respecto. (Yuly Andrea Ujueta Castillo )
12/12/2019 de acuerdo con el reporte de seguimiento realizado por el Grupo Interno de Trabajo de Planeación, radicado bajo el número 20196010184913 del 2 de diciembre de 2019, se solicita realizar el cambio de la fecha de terminación del plan de acción propuesto. Informando lo siguiente “Se incluirá la actualización del Manual para la elaboración de indicadores SEPG-M-003 en el plan operativo del Grupo Interno de Trabajo de Planeación para la vigencia 2020, fecha propuesta para tener la acción implementada (30/06/2020). Se realizan los ajustes pertinentes en el Plan de Mejoramiento Procesos.
No se registra ningún avance. (Yuly Andrea Ujueta Castillo )
26/05/2020 Se solicitó a los responsables, a través de correo electrónico del 14 de mayo del presente año, reportar los avances y ajustar las fechas de cumplimiento de las acciones de mejora. (Yuly Andrea Ujueta Castillo )
29/05/2020 26/05/2020: Teniendo en cuenta la reunión realizada el 14 de mayo de 2020 con el responsable de las acciones de mejora, se recibió memorando interno el 26 de mayo del presente año, bajo el radicado 20206010068003, donde se informa lo siguiente: “acción de mejora propuesta – se revisará y ajustará el Manual para la elaboración de indicadores SEPG-M-003. Fecha de cumplimiento: 31 de agosto de 2020 (Se ajustó fecha de cumplimiento de 30/06/2020)
Por lo anterior, se realiza el ajuste de la fecha de cumplimiento de la acción de mejora. (Yuly Andrea Ujueta Castillo )
18/09/2020 Se envía a través de correo electrónico solicitud de avances correspondientes a esta no conformidad.  (Yuly Andrea Ujueta Castillo )
12/11/2020 el 21 de septiembre de 2020 el proceso solicita el aplazamiento de la actividad para diciembre, a través de correo electrónico. Se realiza ajuste en el PMP. (Yuly Andrea Ujueta Castillo )
29/12/2020 Se consultó la página web de la Entidad y se observó que el Manual de indicadores de gestión se encuentra actualizado desde el 9 de noviembre de 2020 en su versión 2. Este manual se encuentra disponible en la página web de la Entidad https://www.ani.gov.co/sites/default/files/sig//sepg-m-003_manual_de_indicadores_de_gestion_v2.pdf_x000D_
_x000D_
De acuerdo con la acción de mejora propuesta por el auditado y teniendo en cuenta la evidencia, se cumple en un 100% la acción, dando lugar al cierre de la no conformidad. La aplicación adecuada de este manual se podrá evidenciar en las auditorias internas realizadas por la Oficina de Control Interno asociada a SINERGIA o evaluación por dependencias del 2022, donde se reflejará la efectividad de la acción de mejora implementada. (Yuly Andrea Ujueta Castillo )</t>
  </si>
  <si>
    <r>
      <rPr>
        <b/>
        <u/>
        <sz val="12"/>
        <rFont val="Calibri"/>
        <family val="2"/>
        <scheme val="minor"/>
      </rPr>
      <t xml:space="preserve">INCUMPLIMIENTO DE LA RESOLUCIÓN 652 DE 2012 EN LOS SIGUIENTES ART (comité de convivencia laboral):
</t>
    </r>
    <r>
      <rPr>
        <sz val="12"/>
        <rFont val="Calibri"/>
        <family val="2"/>
        <scheme val="minor"/>
      </rPr>
      <t xml:space="preserve">
</t>
    </r>
    <r>
      <rPr>
        <b/>
        <sz val="12"/>
        <rFont val="Calibri"/>
        <family val="2"/>
        <scheme val="minor"/>
      </rPr>
      <t>NC 3154:</t>
    </r>
    <r>
      <rPr>
        <sz val="12"/>
        <rFont val="Calibri"/>
        <family val="2"/>
        <scheme val="minor"/>
      </rPr>
      <t xml:space="preserve"> 10. De acuerdo a la resolución 652 de 2012, en el Art. 5 se establece que, a partir de la conformación del comité de convivencia laboral, el periodo de los miembros se contará desde la fecha de la comunicación de la elección y/o designación. Por lo anterior no se evidencia dentro de la documentación suministrada (anexo 16), dicha comunicación; dando lugar al incumplimiento de este artículo.
</t>
    </r>
    <r>
      <rPr>
        <b/>
        <sz val="12"/>
        <rFont val="Calibri"/>
        <family val="2"/>
        <scheme val="minor"/>
      </rPr>
      <t>NC 3155:</t>
    </r>
    <r>
      <rPr>
        <sz val="12"/>
        <rFont val="Calibri"/>
        <family val="2"/>
        <scheme val="minor"/>
      </rPr>
      <t xml:space="preserve"> 11. Del periodo de 2015 – 2016, se relacionan dos actas del comité de convivencia laboral (anexo 16), de acuerdo a lo anterior se determina que este año el comité se ha reunido cada tres meses; sin embargo, del año 2015 no se encuentra ningún registro. Por lo anterior, se evidencia el incumplimiento del Art. 9 de la resolución 652 de 2012.
</t>
    </r>
    <r>
      <rPr>
        <b/>
        <sz val="12"/>
        <rFont val="Calibri"/>
        <family val="2"/>
        <scheme val="minor"/>
      </rPr>
      <t>NC 3156:</t>
    </r>
    <r>
      <rPr>
        <sz val="12"/>
        <rFont val="Calibri"/>
        <family val="2"/>
        <scheme val="minor"/>
      </rPr>
      <t xml:space="preserve"> 12. En el Art. 6 de la resolución 652 de 2012, se encuentran las obligaciones del comité de convivencia laboral. Se observa que dentro de las actas suministradas por talento humano (anexo 16), no se encuentra evidencia de esta gestión solo se encuentra un reporte sobre la solicitud de una capacitación para este comité. Por lo anterior, se levanta una no conformidad por el incumplimiento de este artículo.
</t>
    </r>
    <r>
      <rPr>
        <b/>
        <sz val="12"/>
        <rFont val="Calibri"/>
        <family val="2"/>
        <scheme val="minor"/>
      </rPr>
      <t xml:space="preserve">
NC 3157:</t>
    </r>
    <r>
      <rPr>
        <sz val="12"/>
        <rFont val="Calibri"/>
        <family val="2"/>
        <scheme val="minor"/>
      </rPr>
      <t xml:space="preserve"> 13.  En el Art. 8 de la resolución 652 de 2012, el secretario del comité de convivencia laboral debe generar un informe trimestral para la alta dirección. Esta información no fue suministrada a la OCI. Por lo anterior, se determina el incumplimiento de este artículo.</t>
    </r>
  </si>
  <si>
    <t>Incumplimientos de las funciones u obligaciones del comité de convivencia laboral</t>
  </si>
  <si>
    <t>Presentaremos copia de las comunicaciones solicitadas.
Redactaremos en todos los Comités actas de reunión
Programar reuniones de seguimiento sorpresa a las diferentes dependencias a fin de verificar de manera directa el clima de cada una.</t>
  </si>
  <si>
    <t>06/06/2017: Se realizó informe de la gestión realizada por el Comité. Se han realizado diferentes reuniones con diferentes áreas.
23/05/2018: La Resolucion No. 396 de 2012 define la conformacion y funcionamiento del comité de convivencia laboral de la ANI.
En la vigencia 2018 se adelantó el proceso para la conformación del Comité de Convivencia laboral para el período 2018-2020, conforme el procedimiento fijado por la entidad y se efectuaron las comunicaciones del caso. El día 26 de febrero de 2018 se instaló el comité de convivencia laboral 2018 -2020.
Es necesario precisar que si bien el Grupo Interno de Trabajo de Talento Humano adelanta el proceso para la conformación del comité, posterior a esto, no tiene la competencia para administrar las actas correspondiente al comite de convivencia, puesto que no hace parte del mismo ni ejerce la función de secretaria técnica.</t>
  </si>
  <si>
    <t>A pesar de tomar las correcciones para superar la no conformidad, esta auditoria estima pertinente realizar planes de mejoramiento para que esta situación no vuelva a ocurrir. Por lo anterior, se informa a la coordinación de Talento Humano la pertinencia de elaborar dicho plan. Se hará el respectivo seguimiento para verificar el cumplimiento de las correcciones y la ejecución del plan mejoramiento respectivo. Se cita a la coordinación de talento humano el dia 12/12/2016 a las 2:30pm para mesas de trabajo.
06/06/2017: Enviar el último informe generado y presentado. Y evidencia de las reuniones realizadas. Una vez se reciba esta información se realizará el cierre de la no conformidad.
09/03/2018: Se solicita presentar la evidencia pertinente para realizar el cierre de la no conformidad.
06/04/2018: Se unifican las no conformidades 3154, 3155, 3156 y 3157, debido a que se encuentran relacionadas con el incumplimiento de la resolución 652 de 2012. Por lo anterior, se realiza el cierre de las no conformidades 3154, 3155 y 3156, quedando vigente la 3157 para su tratamiento.
18/04/2018: En mesa de trabajo, se presentó el estado de las no conformidades a la coordinación de talento humano. Se recomienda generar acciones preventivas para que esta situación no se vuelva a presentar en la Entidad. En espera del reporte de avances frente a la no conformidad.
30/05/2018: De acuerdo con el seguimiento presentado por la coordinación de talento humano, se procede a solicitar al Presidente del comité de convivencia laboral, el seguimiento a las acciones planteadas con el fin de darle cierre a esta no conformidad.
26/02/2019: No se han presentado las evidencias para realizar el cierre de esta no conformidad. Al día de hoy, la Entidad no cuenta con Presidente en el comité de convivencia laboral, debido a que se ya no se encuentra vinculado con la Entidad.
Se realizará el seguimiento a esta no conformidad en el mes de marzo, con el fin de verificar el cumplimiento de las acciones propuestas por la Entidad.
31/05/2019 Se recibe memorando interno bajo el radicado No. 2019101007883 del 28 de mayo de 2019, donde el auditado presenta las siguientes evidencias:_x000D_
1.	El comité de convivencia laboral fue formalizado mediante resolución 274 de 2018 para el periodo comprendido entre 2018 y el 2020._x000D_
2.	De acuerdo con las actas suministradas, el comité de convivencia laboral se reunió 7 veces durante el año 2018. Cumpliendo de esta manera con sus reuniones por lo menos 1 vez cada tres meses._x000D_
3.	Se evidenció que el comité suministro informes de gestión a la presidencia de la Entidad en dos ocasiones. _x000D_
4.	De acuerdo al informe de gestión presentado a la Presidencia de la ANI, bajo el radicado 20181010124043 del 16 de agosto de 2018. El comité de convivencia laboral informó que se recibió capacitación en temas asociados a las funciones, roles y normatividad; manejo de conflictos y liderazgo._x000D_
Frente a la acción de mejora correspondiente a “Programar reuniones de seguimiento sorpresa a las diferentes dependencias a fin de verificar de manera directa el clima de cada una”. El auditado manifiesta que ha realizado actividades lúdicas con los funcionarios de la Entidad, y pautas o mensajes por medio electrónico para que los funcionarios conozcan de las funciones del comité._x000D_
De acuerdo con la información anterior, se concluye el cumplimiento de las acciones de mejora propuestas por el auditado alcanzando el 100%, generando el cierre de esta no conformidad. (Yuly Andrea Ujueta Castillo )</t>
  </si>
  <si>
    <t>Se unifican las no conformidades 3154, 3155, 3156 y 3157, debido a que se encuentran relacionadas con el incumplimiento de la resolución 652 de 2012. Por lo anterior, se realiza el cierre de las no conformidades 3154, 3155 y 3156, quedando vigente la 3157 para su tratamiento.</t>
  </si>
  <si>
    <t>1. La implementación del aplicativo no comparte la visión de la estrategia de gobierno en línea, en cuanto a que está planeado para gestionar los proyectos al interior de la agencia y no de cara a proveer información directamente a los ciudadanos, incumpliendo lo referente en el decreto 1078 de 2015 y obligando a reprocesos a desarrollos de interfaces adicionales</t>
  </si>
  <si>
    <t>INCUMPLIMIENTO_DE_POLITICA_DE_GOBIERNO_DIGITAL</t>
  </si>
  <si>
    <t>Lineamientos gobierno en línea</t>
  </si>
  <si>
    <t>INCUMPLIMIENTO DE POLITICA DE GOBIERNO DIGITAL
Lineamientos gobierno en línea</t>
  </si>
  <si>
    <t>GESTIÓN DE LA  INFORMACIÓN Y  COMUNICACIONES</t>
  </si>
  <si>
    <t>Grupo Interno de Trabajo Sistemas de Información y Tecnología</t>
  </si>
  <si>
    <t>En el plan de acción 2017 se tiene contemplada adquisición de una solución informática para dar a conocer al ciudadano la información de los proyectos a cargo de la ANI, en donde una de las fuentes de información es la herramienta Project Online, y de esta manera estar alineado con la estrategia de gobierno en línea.</t>
  </si>
  <si>
    <t>4. En lo concerniente con las solicitudes en materia de ejecución contractual, se  evidenció que de las 124 reportadas en el primer trimestre en término, aún existen 96 de ellas que no tienen documento de respuesta que permita determinar la gestión efectuada, según anexo 6 e identificadas por los responsables.</t>
  </si>
  <si>
    <t>PROBLEMAS_EN_LA_GESTIÓN_DE_ATENCIÓN_AL_CIUDADANO</t>
  </si>
  <si>
    <t>Respuestas a los requerimientos inoportunos, defectuosos y extemporáneos.</t>
  </si>
  <si>
    <t>VGC - VE - VPRE - VJ</t>
  </si>
  <si>
    <t>Luz Mary Hernández Villadiego</t>
  </si>
  <si>
    <t>Agosto de 2016</t>
  </si>
  <si>
    <t>AGOSTO</t>
  </si>
  <si>
    <t>Se recibe correo electrónico  y memorandos de las vicepresidencias mediante los cuales informan sobre el estado actual de las peticiones a cargo.</t>
  </si>
  <si>
    <t>la ingeniera encargada del sistema de información Orfeo (Elvia Lucia Ojeda Acosta) informa los ajustes efectuados al cálculo de los términos de vencimiento .</t>
  </si>
  <si>
    <t xml:space="preserve">Se procede a realizar verificación parcial hasta el momento del total de los anexos que se indican en el informe de PQRS. </t>
  </si>
  <si>
    <t>Se formaliza el cierre de la NO Conformidad, toda vez que la dependencia competen mediante correo electrónico del 12/04/2016, efectuó en su momento los ajustes pertinentes sobre el tema. Situación que evidencia el hecho superado.</t>
  </si>
  <si>
    <t>Febrero</t>
  </si>
  <si>
    <t xml:space="preserve">6. Incumplimiento a lo previsto en el art. 8 de la Ley 1437 de 2011, consistente en que el enlace de seguimiento a radicados presenta inexactitudes en los trámites ofrecidos a las peticiones ciudadanas, situación que impide al ciudadano consultar el estado del radicado. </t>
  </si>
  <si>
    <t>Incosistencias en la información brindada al ciudadano a través del sistema de gestión documental</t>
  </si>
  <si>
    <t>Incosistencias en el manejo del sistema de gestión documental</t>
  </si>
  <si>
    <t>VGC - VJ - VPRE</t>
  </si>
  <si>
    <t xml:space="preserve">Se recibe memorandos de las vicepresidencias, mediante las cuales informas las acciones realizadas, así: Ver traza:
23/12/2016- La VP-GC: Informa las gestiones y el trámite ofrecido a las comunicaciones a cargo de esa Vicepresidencia. Sin embargo, no señalan un plan de mejoramiento que precise fechas de inicio y finalización de las acciones.
18/01/2017- La VP-PRE: Informa las gestiones y el trámite ofrecido a las comunicaciones a cargo de esa Vicepresidencia. Sin embargo, no señalan un plan de mejoramiento que precise fechas de inicio y finalización de las acciones. El 22/05/2018, esta Vicepresidencia informa que asignó a una persona (Tatiana Robles)para que se encargara diariamente de hacer seguimiento a estos requerimientos e informara las gerencias de la VPRE el estado de las mismas.
25/05/2018- La VP-Estructuración: Informa que se nombra al interior de esa Vicepresidencia a una persona, para que realice seguimiento diario a las comunicaciones a cargo de esa dependencia. Por otra parte, el 23/10/2018- señalan que el día viernes de cada semana se envía por correo electrónico el reporte a los funcionarios y/o contratistas que tienen algún requerimiento pendiente de respuesta. A su vez se dictó capacitación con referencia a PQR y Entes Externos de control.
04/04/2019 y 07/06/2019: La VP-Planeación: Indica que realizaran una capacitación y socialización sobre el tema de PQRS y el manejo de la herramienta ORFEO. Adicionalmente realizaran un informe mensual sobre el estado de las solicitudes de PQRS y Entes de control.  
12/06/2019: La VP- Gestión Contractual: Informa que se relacionarán en el asunto el número del radicado con el cual se da respuesta y estarán atentos a que la asignación se realicen de manera efectiva. 
3. Capacitar a todo el personal, para que sea clara la forma de usar la herramienta de Orfeo y las funciones con las que cuenta. Por otra parte proponen capacitar a todo el personal, para que sea clara la forma de usar la herramienta de Orfeo y las funciones con las que cuenta. Finalmente realizan recomendaciones relacionadas con: Verificar por parte del personal encargado, si las comunicaciones son o no derechos de petición y lo propio con notificar de manera oportuna al área encargada de tipificar las comunicaciones, si es necesario modificar la TRD inicial.
02/07/2019: La VP-Ejecutiva: Informa que: Se enlazarán las respuestas en Orfeo a los radicados padre correspondientes y/o se cargará la respuesta en formato PDF. Por otra, señalan que se remitirá copia al peticionario cuando se den traslado por competencia a otra entidades.
14/07/2019- La VP- Administrativa:   Proponen que el procedimiento de atención al ciudadano sea incluido en los diferentes procesos de las áreas, por ser un asunto que atañe a toda la entidad.           </t>
  </si>
  <si>
    <t>Se realizará seguimiento trimestral a las acciones de mejora propuestas.</t>
  </si>
  <si>
    <t>Se procede a realizar verificación parcial hasta el momento del total de los anexos que se indican en el informe de PQRS. 
22/05/2017: Se traslada a la vicepresidencia de gestión contractual, juridica y planeación , riesgos y entorno debido a su competencia.                                  Se recibieron los memorandos Radicados Nros. en los cuales las Vicepresidencias informan las acciones de mejora:                                                                                    Se recibe memorando Rad. 2016-300-016722-3 del 23/12/2016 - Vicepresidencia de Gestión Contractual- Se Recibe memorando Rad. 2017-601-001066-3 del 18/01/2017 de la Vicepresidencia de Planeación Riesgos y Entorno, Se recibe memorando Rad. 2018-308-005303-3 del 26/03/2018 del la Vicepresidencia de Gestión Contractual, se recibe memorando Rad. 2018-601-007724-3 del 22/05/2019 de la Vicepresidencia de Planeación, se recibe memorando Rad. 2018-200-016958-3 del 23/10/2018 de la Vicepresidencia de Estructuración.                                                                                                                                                                                                                        1- VP-Ejecutiva_ Rad. 2019500-0095753 del 02/07/2019.                                                                             2-VP- Gestión Contractual- Rad. 2019-300-0086153 del 12/06/2019.                                                                            3-VP-Planeación Riesgos y Entorno- rad. 2019601-008398-3 del 07/06/2019.                                 4-VP-ADF-Rad. 2019-400-0087913 del 14/06/2019                                                                                                                                    
12/03/2020 En cumplimiento a los señalado en la Resolución No. 1529del 08/11/2017, por la cual se delegan unas funciones en las vicepresidencias de la ANI, y se adoptan otras disposiciones, particularmente lo propio con: " Dar respuestas a las peticiones, quejas y reclamos que se reciban en la entidad, en asuntos que tengan relación con las funciones asignadas a la Vicepresidencia en la ley, el reglamento, el manual de funciones y los actos administrativos de delegación de funciones, incluyendo requerimientos de entidades públicas, órganos de control y veedurías ciudadanas. En este sentido, al interior de cada Vicepresidencia se le delgó este tema a unas personas que sirven de enlace para el seguimiento y control. Confirmación y actualización de los responsables que es informada a la Oficina de Control Interno mediante correo electrónico de cada Vicepresidente. (Luz Mary Hernández Villadiego)</t>
  </si>
  <si>
    <t>7.1.2 Se revisan las actas de reunión con la comisión de personal N° 5 del 3 de agosto de 2015 y la N° 8 del 20 de abril de 2016, donde se encuentra que la coordinación de talento humano presenta el PIC a la comisión de personal. En el acta N° 8 del 20 de abril, no se evidencia la presentación de las cifras de impacto del año 2015 a la comisión de personal, dando lugar al incumplimiento del art. 11 literal h del Decreto Ley 1567 de 1998, lo cual es una obligación de la Entidad.</t>
  </si>
  <si>
    <t>Incumplimiento de los lineamientos asociados al plan estratégico</t>
  </si>
  <si>
    <t>En la Reunión de la Comisión de Personal según acta No. 11 del 13 de octubre del presente año fue presentado el resultado del Impacto de la Capacitación año 2015
23/05/2018: Dejar las constancias en las actas del seguimiento del PIC, cuando sea del caso.</t>
  </si>
  <si>
    <t>Se presentó a la comision de personal de el resultado de la capacitacion el cual incluye el impacto.</t>
  </si>
  <si>
    <t>Se tomaron las correcciones pertinentes. Sin embargo esta auditoria considera tomar acciones preventivas a través de un plan de mejoramiento para que esta situación no vuelva a ocurrir. Se informa a la coordinación de talento humano para generar su plan de mejoramiento. Se revisará en agosto de 2017 la efectividad del plan.
09/03/2018: Se solicita presentar la evidencia pertinente para realizar el cierre de la no conformidad.
18/04/2018: En mesa de trabajo, se presentó el estado de las no conformidades a la coordinación de talento humano. Se recomienda generar acciones preventivas para que esta situación no se vuelva a presentar en la Entidad. En espera del reporte de avances frente a la no conformidad.
26/02/2019: Se encuentra pendiente generar las acciones preventivas para generar el cierre de esta no conformidad.
De igual manera, se encuentra pendiente el reporte de avances por parte del auditado y presentar evidencias de cumplimiento del plan de acción propuesto. Se envía correo electrónico con el estado de las no conformidades.
28/02/2019: De acuerdo con el acta 1, correspondiente a la sesión ordinaria presencial de la comisión de personal, celebrada el día 18 de diciembre de 2018, se evidenció la presentación de la evaluación y seguimiento del PIC-2018. 
De acuerdo con esta evidencia, se realiza el cierre de la no conformidad.</t>
  </si>
  <si>
    <t xml:space="preserve">7.1.4 En cuanto a la presentación del programa de bienestar social e incentivos a la comisión de personal correspondiente al año 2016, el señor Diego Fernando Ramírez envía el acta del día 12 de agosto de 2016, donde se encuentra relacionado en el punto 4 y 5, la presentación y aprobación del plan de bienestar 2016. Esta acta no ha sido firmada y tampoco se encuentra numerada. Por lo anterior, se evidencia un incumplimiento al procedimiento interno GETH-P-0006, elaboración y ejecución del plan de estímulos. </t>
  </si>
  <si>
    <t>El acta No 10 de la Comisión de Personal ya se encuentra firmada.</t>
  </si>
  <si>
    <t>23/05/2018: Se verificará por parte del coordinador de talento humano que todas las actas de reunión se encuentren numeradas y firmadas.
28-2-2019: Se definió por parte de talento Humano una persona con el fin de hacer el seguimiento a las Actas de la Comison de Personal.</t>
  </si>
  <si>
    <t>De acuerdo al correo electrónico enviado el día 16 de noviembre de 2016, se evidencia en el acta del 12 de noviembre de 2016, la presentación y aprobación del plan de bienestar e incentivos por parte de la coordinación de Talento Humano a la comisión de personal. Esta acta se encuentra firmada. De acuerdo a lo anterior, se toma una corrección para eliminar esta situación. 
Esta auditoria estima que se deben tomar acciones preventivas a través de un plan de mejoramiento para asegurar que esta situación no vuelva a ocurrir. Se informa a la coordinación de Talento Humano, para que se inicie la elaboración de dicho plan. Esta no conformidad se revisará en la medida que se ejecute el plan.
09/03/2018: Se solicita presentar la evidencia pertinente para realizar el cierre de la no conformidad.
18/04/2018: En mesa de trabajo, se presentó el estado de las no conformidades a la coordinación de talento humano. Se recomienda generar acciones preventivas para que esta situación no se vuelva a presentar en la Entidad. En espera del reporte de avances frente a la no conformidad.
30/05/2018: Se realizará el seguimiento en el mes de agosto, con el fin de verificar la acción preventiva propuesta.
26/02/2019: Se encuentra pendiente generar las acciones preventivas para generar el cierre de esta no conformidad.
De igual manera, se encuentra pendiente el reporte de avances por parte del auditado y presentar evidencias de cumplimiento del plan de acción propuesto. Se envía correo electrónico con el estado de las no conformidades.
28/02/2019: Se evidenció que en las 12 actas generadas en las sesiones de la comisión de personal, se encuentran debidamente firmadas. Por lo anterior, se evidenció el cumplimiento de la acción propuesta para tratar la no conformidad. Consecuente con lo anterior, se realiza el cierre de la no conformidad.</t>
  </si>
  <si>
    <r>
      <rPr>
        <b/>
        <sz val="12"/>
        <rFont val="Calibri"/>
        <family val="2"/>
        <scheme val="minor"/>
      </rPr>
      <t>VALIDICACIÓN DE LA EXPERIENCIA LABORAL:</t>
    </r>
    <r>
      <rPr>
        <sz val="12"/>
        <rFont val="Calibri"/>
        <family val="2"/>
        <scheme val="minor"/>
      </rPr>
      <t xml:space="preserve">
</t>
    </r>
    <r>
      <rPr>
        <b/>
        <sz val="12"/>
        <rFont val="Calibri"/>
        <family val="2"/>
        <scheme val="minor"/>
      </rPr>
      <t>NC 1289:</t>
    </r>
    <r>
      <rPr>
        <sz val="12"/>
        <rFont val="Calibri"/>
        <family val="2"/>
        <scheme val="minor"/>
      </rPr>
      <t xml:space="preserve"> 8. Historia Laboral de Ivonne de la Caridad Prada Medina – Cargo Gerente de proyectos o Funcional Código G2, Grado 09.
Se parte de la base de que la citada profesional no cuenta con título de especialización o de maestría alguno, razón por la cual no cumple con los requisitos mínimos exigidos para el cargo, en tanto que el decreto 509 de 2012 establece en su artículo 7º que los requisitos no podrán ser disminuidos ni aumentados y se podrán compensar de acuerdo con la jerarquía, funciones, competencias y responsabilidades siempre que se encuentre contemplado en el manual de funciones y requisitos mínimos, circunstancia esta última que no se cumple, dado que dicho manual previsto en la resolución 188 de 2012 no prevé equivalencia alguna para ningún cargo.
Así mismo, dentro de la historia laboral aportada a ésta oficina correspondiente a  la Dra. Ivonne de la Caridad Prada Medina, ésta auditoría expresa que se halló  que el día 5 de enero de 2013, la mencionada funcionaria cumplió 65 años, edad de retiro forzoso para los empleados públicos de acuerdo al Art. 122 decreto 1950 de 1973 que consagra de manera literal: “La edad de sesenta y cinco (65) años constituye impedimento para desempeñar cargos públicos...”.
El caso que aquí se esboza es que la Doctora se encuentra pensionada y en consecuencia tiene garantizado un ingreso para su Mínimo Vital y Móvil,  cumpliendo su edad de retiro forzoso la Entidad debe retirarla de éste cargo y el tiempo que exceda en su permanencia en el cargo puede constituir un presunto detrimento patrimonial; Por lo anotado anteriormente y toda vez que la funcionaria en comento, ocupa en la actualidad un cargo que no corresponde a una de las situaciones que excepciona la ley, es preciso concluir que procede su desvinculación del servicio público a causa de encontrarse en la edad de retiro forzoso.
</t>
    </r>
    <r>
      <rPr>
        <b/>
        <sz val="12"/>
        <rFont val="Calibri"/>
        <family val="2"/>
        <scheme val="minor"/>
      </rPr>
      <t>NC 3258:</t>
    </r>
    <r>
      <rPr>
        <sz val="12"/>
        <rFont val="Calibri"/>
        <family val="2"/>
        <scheme val="minor"/>
      </rPr>
      <t xml:space="preserve"> Defectos de validación de la experiencia laboral requerida. Se evidenció que en contradicción con lo previsto en el manual específico de funciones y competencias laborales y por inadecuada apreciación probatoria de los soportes acreditados, se aceptaron sin ninguna justificación legal o validación posterior, declaraciones juramentadas de experiencia laboral para los expedientes a continuación mencionados, hecho que compromete la estricta acreditación de las condiciones requeridas para ocupar los cargos igualmente relacionados:   
o Andrés Eduardo Del Toro Benavides. Gerente de proyecto, Código G2, Grado 09.
o Iván Alberto López Luna. Experto G3 Grado 07
o Germán Andrés Fuertes Chaparro. Experto G3 Grado 07
o Jairo Arguello Urrego. Experto G3 Grado 06
o Luis Ariel Romero Palacio. Experto G3  Grado 08
</t>
    </r>
    <r>
      <rPr>
        <b/>
        <sz val="12"/>
        <rFont val="Calibri"/>
        <family val="2"/>
        <scheme val="minor"/>
      </rPr>
      <t>NC 3259</t>
    </r>
    <r>
      <rPr>
        <sz val="12"/>
        <rFont val="Calibri"/>
        <family val="2"/>
        <scheme val="minor"/>
      </rPr>
      <t xml:space="preserve">: Inconsistencias en la información acreditada en el expediente de Luis Ariel Romero Palacio. Presuntamente se infringe lo previsto en el manual de funciones para el cargo Experto G3 Grado 06, al evidenciarse que el mencionado profesional presuntamente no posee la formación académica de posgrado necesaria como tampoco la profesional debidamente soportada para el ejercicio del mismo, como se expone a numeral 7.8., precedente.
</t>
    </r>
    <r>
      <rPr>
        <b/>
        <sz val="12"/>
        <rFont val="Calibri"/>
        <family val="2"/>
        <scheme val="minor"/>
      </rPr>
      <t>NC 3260:</t>
    </r>
    <r>
      <rPr>
        <sz val="12"/>
        <rFont val="Calibri"/>
        <family val="2"/>
        <scheme val="minor"/>
      </rPr>
      <t xml:space="preserve"> Inconsistencias en la información acreditada en el expediente de Andrés Eduardo Del Toro Benavides. Presuntamente se infringe lo previsto en el manual de funciones para el cargo Gerente de proyecto, Código G2, Grado 09 al evidenciarse que el mencionado profesional presuntamente no poseía la experiencia profesional debidamente soportada para el ejercicio del mismo, como se expone a numeral 7.2., precedente. 
</t>
    </r>
    <r>
      <rPr>
        <b/>
        <sz val="12"/>
        <rFont val="Calibri"/>
        <family val="2"/>
        <scheme val="minor"/>
      </rPr>
      <t>NC 3261:</t>
    </r>
    <r>
      <rPr>
        <sz val="12"/>
        <rFont val="Calibri"/>
        <family val="2"/>
        <scheme val="minor"/>
      </rPr>
      <t xml:space="preserve"> Inconsistencias en la información registrada. Se evidenciaron defectos de concordancia, y exactitud entre documentos incorporados en el SIGEP y la información incorporada en las carpetas, en los siguientes casos conforme lo previsto en el numeral 7 del presente:  
o Ramírez Sepúlveda Diego Fernando
o Del Toro Gabriel Eduardo
o Vélez Calderón Gabriel 
o Fuertes Chaparro Germán Andrés 
o López Luna Iván Alberto
o Arguello Urrego Jairo Fernando
o Arenas Suarez María Lorena
o García Urdaneta Jimmy Alexander
o Olarte Gamarra Mónica Francisca
o Sánchez Sanabria Sor Priscila 
o Romero Palacio Luis Ariel </t>
    </r>
  </si>
  <si>
    <t>Inclumiento de los requisitos exigidos para ocupar el cargo</t>
  </si>
  <si>
    <t>Inadecuada validación de la experiencia laboral requerida</t>
  </si>
  <si>
    <t>Noviembre de 2016</t>
  </si>
  <si>
    <t>NC 1289: Se verificó desde lo sustancial el cumplimiento de los requisitos de estudio y experiencia exigidos en la ley y en los manuales de funciones para acceder al cargo respectivo. Igualmente se adoptaron las acciones correctivas que se describen en el documento anexo.
De igual forma, la Dra. Ivonne de la Caridad Prada Medina,  desde el año 2013 solicitó a COLPENSIONES la reliquidación de su pensión, Entidad la cual al resolver esta solicitud, entre otros aspectos decidió suspender  su mesada pensional  a partir  del 4 de enero de 2016, por tanto, la funcionaria no puede ser retirada del servicio dado que se afectaría su mínimo vital.
En consecuencia, se solicita el cierre de esta no conformidad.</t>
  </si>
  <si>
    <t>NC 1289: Se verificó desde lo sustancial el cumplimiento de los requisitos de estudio y experiencia exigidos en la ley y en los manuales de funciones para acceder al cargo respectivo. Igualmente se adoptaron las acciones correctivas que se describen en el documento anexo.
De igual forma, la Dra. Ivonne de la Caridad Prada Medina,  desde el año 2013 solicitó a COLPENSIONES la reliquidación de su pensión, Entidad la cual al resolver esta solicitud, entre otros aspectos decidió suspender  su mesada pensional  a partir  del 4 de enero de 2016, por tanto, la funcionaria no puede ser retirada del servicio dado que se afectaría su mínimo vital.
En consecuencia, se solicita el cierre de esta no conformidad.
23/05/2018: Como acción preventiva propuesta se deberá verificar que el formato de verificación de requisitos minimos, se encuentre diligenciado y firmado en todos los casos.</t>
  </si>
  <si>
    <t>NC 1289: La NO conformidad correspondiente con el tema de la historia laboral Dra. Ivonne Prada (edad de retiro forzoso), al indagar se indicó que:
1. Colpensiones le suspendió su mesada desde el 4/01/2016.
2. Al presidente de la ANI, se le hizo entrega de un documento donde se expone lo referente con el tema.
3/4/2018: Se determina que se deben diseñar acciones preventivas orientados a los controles que la entidad adopta para garantizar que la vinculación se realice con el cumplimiento de todos los requisitos legales, así como respecto a la edad de retiro forsozo.
Si  ya la entidad tiene estos controles,  se pueden enviar a la OCI para generar el cierre de la NC.
Se realiza la unificación de las no conformidades 1289, 3258, 3259, 3260 y 3261, debido a que esta no conformidad trata temas  relacionadas con la vinculación de los funcionarios a la entidad y el cumplimiento de todos los requisitos legales, así como respecto a la edad de retiro forzoso.</t>
  </si>
  <si>
    <t>NC 1289: La Dra. Ivonne Prada propone efectuar una reunión con el Dr. Bustos, a fin de comentarle lo pertinente con este tema.  Por otra parte teniendo en cuenta que no se tiene documento que soporte lo informado por la Dra. Ivonne, Se concluye que la presente NO conformidad continua vigente.                    
Se procede con el cierre de la NO Conformidad (1289), por sustracción de materia, toda vez que a partir del 01/01/2018,  fue aceptada la renuncia presentada por la Dra. Ivonne Prada. (Res. 1654 del 30/11/2017.</t>
  </si>
  <si>
    <r>
      <t xml:space="preserve">1. La falta de gestión del PMP, se constituye en la primera no conformidad general de la presente auditoría, razón por la cual la oficina de control interno hace un llamado,tanto a la vicepresidencia de estructuración, como a la Vicepresidencia Jurídica para que den cumplimiento a las acciones  de mejora formuladas para conjurar las causas  de las no conformidades correspondientes  a la audtoria de bitacora del año 2015.
</t>
    </r>
    <r>
      <rPr>
        <b/>
        <sz val="12"/>
        <color rgb="FFFF0000"/>
        <rFont val="Calibri"/>
        <family val="2"/>
        <scheme val="minor"/>
      </rPr>
      <t>AUDITORÍA 2017: Se reitera la NC</t>
    </r>
    <r>
      <rPr>
        <sz val="12"/>
        <rFont val="Calibri"/>
        <family val="2"/>
        <scheme val="minor"/>
      </rPr>
      <t xml:space="preserve">
1. La falta de gestión del PMP se constituye en la primera No conformidad general de la presente auditoría para las Vicepresidencias de Estructuración y Vicepresidencia Jurídica, toda vez que, de la auditoría realizada en el año 2015 continúan sin ser superadas cuatro (4) no conformidades, mientras que de la auditoría 2016, solo se han superado dos (2) no conformidades y se mantienen vigentes cuatro (4), dando lugar al no cumplimiento de las recomendaciones generadas por la oficina de control interno y en consecuencia, el incumplimiento del literal g, art. 4 de la Ley 87 de la 1993.
</t>
    </r>
    <r>
      <rPr>
        <b/>
        <sz val="12"/>
        <color rgb="FFFF0000"/>
        <rFont val="Calibri"/>
        <family val="2"/>
        <scheme val="minor"/>
      </rPr>
      <t xml:space="preserve">
AUDITORÍA 2018: Se reitera la NC</t>
    </r>
  </si>
  <si>
    <t>Desatención de las no conformidades</t>
  </si>
  <si>
    <t>VE - VJ</t>
  </si>
  <si>
    <t>Diciembre de 2016</t>
  </si>
  <si>
    <t>No conformidad vigente con formulación de acción de mejoramiento en desarrollo de la reunión de seguimiento adelantada el 11 de octubtre de 2018 por parte de la OCI.
24/10/2019 A 24/10/2019 el avance es del 50%, según radicado 20192000158563 de 18/10/2019 de la Vicepresidencia de Estructuración. Persiste el 50% restante para la Vicepresidencia Jurídica.  (Andrés Fernando Huérfano Huérfano)
31/10/2019 Mediante memorando 2019-101-016530-3 la depoendencia suscribe nuevo plan y define la nueva fecha de cumplimiento para el 31/10/2019.
06/11/2019 Mediante radicado No. 20191010167983, recibido en copia por correo electrónico el 01/11/2019, se emitió la unidad formulada en el cambio del mes de octubre.  (Andrés Fernando Huérfano Huérfano)</t>
  </si>
  <si>
    <t>2. De acuerdo a lo anterior se configura no conformidad por falta de bitácora del proyecto como requisito previo, tanto para el inicio del proceso de contratación, como para la firma  del contrato, desatendiendo el articulo 8° de la resolución 959 de 2013.</t>
  </si>
  <si>
    <t>Se realizara un cronograma, con los proyectos que se encuentran en etapa de factibilidad y se encuentran a términos de iniciar los trámites de aprobación ante el Ministerio de hacienda y la Direcciona Nacional de Planeación y/o ya se encuentran en ese trámite de aprobación. Con el fin de poder ar el cumplimiento.
La V. Jurídica emitirá una comunicación dirigida a los responsables de la gestión de Bitácora con el fin de dar claridad a la oprtunidad y exigencia de bitácora para su adecuado cumplimiento el 16 de octubre de 2016.</t>
  </si>
  <si>
    <t>En seguimiento del 1 1 de octubre de 2018 se presenta por parte de la V .Est. El cronograma de gestión del proyecto de APP ALO Sur. Y aporta cominicación 20182000124393 del 17 de ago. De 2018 en la que se requiere a la VPRE se designen los responsables de la gestión que corresponde a las Bitácoras de los procesos que están en curso. El cronograma terminado Se remitirá a la OCI  el 30 de Nov. del año en curso.
08/08/2019 Mediante acta No. 4 de 01/08/2019, la V. Estructuración (Lina Leal/ Carlos Tapicha) manifestó que solicitarán el cierre a más tardar el 30/09/2019 con los soportes. (Andrés Fernando Huérfano Huérfano)
24/10/2019 El avance a 24/10/2019 es del 100%, según radicado 20192000158563 de 18/10/2019 de la Vicepresidencia de Estructuración. Incorporado a informe de Bitácora de Proyecto.  (Andrés Fernando Huérfano Huérfano)</t>
  </si>
  <si>
    <t>3. Hay no conformidad en cabeza de la vicepresidencia juridica, asociada  a la falta  de radicación de la bitácora de contratación del proyecto objeto de seguimiento, la cual, de acuerdo con la resolución 959  de 2013 y el procedimiento del sistema integrado de gestión SEPG-P-001 versión 002,  debe ser un anexo de la carpeta del contrato, ya que es un requisito para el trámite en el comité  de contratación y para la firma  del contrato.</t>
  </si>
  <si>
    <t>No conformidad vigente con formulación de acción de mejoramiento en desarrollo de la reunión de seguimiento adelantada el 11 de octubtre de 2018 por parte de la OCI.
23/09/2019 Mediante correo dirigido a L. Pabón y L. Poveda, se recordó que conforme los acuerdos de sesión de seguimiento a las No Conformidades abiertas con y sin plan de la Vicepresidencia Jurídica, que tuvo lugar los pasados 14 y 26 de agosto de 2019, se está al tanto de las revisiones o ajustes para las No Conformidades abiertas sin plan. El último compromiso venció el 13 de septiembre de 2019.  (Andrés Fernando Huérfano Huérfano)
24/10/2019 A 24/10/2019 no hay avance. Se revisó en verificación de información preparatoria del informe de Bitácora de Proyecto.  (Andrés Fernando Huérfano Huérfano)
31/10/2019 Mediante memorando 2019-101-016530-3 la depoendencia suscribe nuevo plan y define la nueva fecha de cumplimiento para el 31/10/2019.
06/11/2019 Mediante radicado No. 20191010167983, recibido en copia por correo electrónico el 01/11/2019, se emitió la unidad formulada en el cambio del mes de octubre.  (Andrés Fernando Huérfano Huérfano)</t>
  </si>
  <si>
    <t>4. Hay no conformidad como consecuencia del incumplimiento  de los requisitos básicos de las bitácoras establecidos tanto en la resolución 959 de 2013, como en el procedimiento bitácora de proyecto código SEPG-P-001, que se relacionan a continuacuón:
a) En el soporte documental de la bitácora de estructuración técnica y financiera radicado en archivo y correspondencia el acta de constitución de la bitácora, el certificado de debida diligencia y la lista de chequeo se adjuntan en formato PDF sin las respectivas firmas.
b) La bitácora de estructuración legal no incluye el acta de constitución de bitácora.
c) La bitácora  de contratación no incluye el acta de constitución de bitácora.</t>
  </si>
  <si>
    <t>La V. Est. Verificará que en la radicación de Bitácora se consagren los soportes a los que se refiere la no conformidad debidamente firmados.
La V. Jur emitirá  una comunicación dirigida a los responsables de la gestión de Bitácora con el fin de de que se constituyan y firmen los soportes a los que se refiere la no conformidad en su debida oportunidad el 16 de octubre de 2018.</t>
  </si>
  <si>
    <t>No conformidad vigente con formulación de acción de mejoramiento en desarrollo de la reunión de seguimiento adelantada el 11 de octubtre de 2018 por parte de la OCI.
08/08/2019 Mediante acta No. 4 de 01/08/2019, la V. Estructuración (Lina Leal/ Carlos Tapicha) manifestó que solicitarán el cierre a más tardar el 30/09/2019 con los soportes. (Andrés Fernando Huérfano Huérfano)
24/10/2019 El avance a 24/10/2019 es del 100%, según radicado 20192000158563 de 18/10/2019 de la Vicepresidencia de Estructuración. Incorporado a informe de Bitácora de Proyecto.  (Andrés Fernando Huérfano Huérfano)</t>
  </si>
  <si>
    <r>
      <t xml:space="preserve">Las bitácoras establecidas en los artículos  2,3 y 4 de la resolución 959 de 2013 se continuan radicando por fuera de los términos establecidos y como posterioridad  a las solicitudes de inicio del proceso contractual; después de someter a consideración del comité  de contratación, la convocatoria de un proceso de selección; después de someter a consideración del comité de contratación, la adjudicación de un proceso de selección; y luego de someter a la firma del funcionario competente al contrato de adjudicación.
</t>
    </r>
    <r>
      <rPr>
        <b/>
        <u/>
        <sz val="12"/>
        <color rgb="FFFF0000"/>
        <rFont val="Calibri"/>
        <family val="2"/>
        <scheme val="minor"/>
      </rPr>
      <t>AUDITORÍA 2017: Se reitera NC</t>
    </r>
    <r>
      <rPr>
        <sz val="12"/>
        <rFont val="Calibri"/>
        <family val="2"/>
        <scheme val="minor"/>
      </rPr>
      <t xml:space="preserve">
2. Para las Vicepresidencias de Estructuración, y Vicepresidencia Jurídica, las bitácoras establecidas en los artículos 2, 3 y 4 de la Resolución 959 de 2013 se continúan radicando por fuera de los términos establecidos y con posterioridad a las solicitudes de inicio del proceso contractual; después de someter a consideración del Comité de Contratación, la convocatoria de un proceso de selección; después de someter a consideración del Comité de Contratación, la adjudicación de un proceso de selección; y luego de someter a la firma del funcionario competente el contrato adjudicado.</t>
    </r>
  </si>
  <si>
    <t>La Vjur. Emitirá comunicación aclaratoria del momento y portunidad en la que debe dejarse evidencia de la existencia de las Bitácoras en sus distintas fases de acuerdo a la Res 738 de 2018. 
La V. Est. Verificará conjuntamente con la V.Jur el cumplimiento de la circular aclaratoria que se emitirá por parte de la VJur, semestralmente.</t>
  </si>
  <si>
    <r>
      <t xml:space="preserve">La vicepresidencia jurídica no exige la radicación previa en el área de archivo de las bitácoras requeridas para dar inicio  a los procesos de contratación, ni para la celebración de contratos u otrosíes, tal y como se consagra en el artículo 8° de la resolución 959 de 2013.
</t>
    </r>
    <r>
      <rPr>
        <b/>
        <u/>
        <sz val="12"/>
        <color rgb="FFFF0000"/>
        <rFont val="Calibri"/>
        <family val="2"/>
        <scheme val="minor"/>
      </rPr>
      <t>AUDITORÍA 2017: Se reitera no conformidad</t>
    </r>
    <r>
      <rPr>
        <sz val="12"/>
        <rFont val="Calibri"/>
        <family val="2"/>
        <scheme val="minor"/>
      </rPr>
      <t xml:space="preserve">
3. La Vicepresidencia Jurídica, a pesar de que en desarrollo de las auditorías realizadas en los años 2015 y 2016 se ha configurado la misma no conformidad, no ha atendido la recomendación de la Oficina de Control Interno de exigir la radicación previa en el área de archivo de las bitácoras requeridas para dar inicio a los procesos de contratación, ni para la celebración de contratos u otrosíes, tal y como se consagra en el artículo 8° de la Resolución 959 de 2013 que establece:
“…La totalidad de los proyectos… deberán encontrarse sustentados en la bitácora del proyecto como requisito previo para a) solicitar el inicio del proceso contractual y someter a consideración del Comité de Contratación la convocatoria de un proceso de selección; b) someter al Comité de Contratación la adjudicación de un proceso de selección; y c) someter a la firma del funcionario competente el contrato adjudicado o la modificación contractual correspondiente. (…)”
En consecuencia de lo anterior, se configura el incumplimiento del literal g, art. 4 de la Ley 87 de la 1993.</t>
    </r>
  </si>
  <si>
    <t xml:space="preserve">6.2. RESPUESTAS EXTEMPORÁNEAS AL CONGRESO DE LA REPÚBLICA. Se evidenció incumplimiento en el término de atención del 51% por ciento de las solicitudes provenientes del Congreso de la República, por infracción especial al art. 258 de la ley 5 de 1992, debidamente identificadas en el Anexo 2.
AUDITORÍA AGOSTO 2018: Se precisa que las presentes no conformidades señaladas en el actual informe son recurrentes, toda vez que las mismas se  presentan de manera reiterada en los anteriores periodos evaluados. Sin embrago, se procede a citarlas por cuanto los escenarios (los periodos evaluados al igual que los datos estadísticos) son totalmente diferentes. </t>
  </si>
  <si>
    <t>TODAS LAS VICEPRESIDENCIAS</t>
  </si>
  <si>
    <t>Enero de 2017</t>
  </si>
  <si>
    <t>PAOC</t>
  </si>
  <si>
    <t>Se expidió la Resolución No. 776 del 07/06/2016, por medio de la cual se reglamenta el ejercicio del derecho de peticiones en la ANI.
Se expidio la resolución 1529 del 8 de noviembre de 2017, en donde se delega en las vicepresidencias las respuestas a las PQRS , incluyendo los requerimientos de entidades publicas, organos de control y veedurias ciudadanas.
Se asignaron en cada Vicepresidencia,  servidores para manejar los temas propios procedentes de los entes externos de control.</t>
  </si>
  <si>
    <t>Septiembre 2017: Los porcentajes de incumplimiento de términos han venido  descendiendo considerablemente en cada periodo evaluado. En la actualidad pasó del 18% (primer semestre 2016) a 9%( primer semestre 2017).  
26/02/2018: Esta no conformidad hace referencia al vencimiento de terminos. Por esta razón se genera un ajuste aunando esta no conformidad con las 2485,3006, 3007, 3182, 3183, 3184, 3499 y 3500. Lo anterior obedece a que el plan de acción propuesto para esta no conformidad suple las demas relacionadas.
De acuerdo a las acciones tomadas por la entidad frente a esta no conformidad, dan cuenta que se ha reducido las respuestas extenporaneas o fuera de termino en un 7% respecto al comparativo de la vigencia 2016, que registro  un 12%. 
las comunicaciones trasmitadas en termino pasaron del 82% (segundo semestre 2016) al 89% (segundo semestre del 2017).
Lo que refleja un avance del 7% en el cumplimiento.
12/03/2020 En cumplimiento a los señalado en la Resolución No. 1529del 08/11/2017, por la cual se delegan unas funciones en las vicepresidencias de la ANI, y se adoptan otras disposiciones, particularmente lo propio con: " Dar respuestas a las peticiones, quejas y reclamos que se reciban en la entidad, en asuntos que tengan relación con las funciones asignadas a la Vicepresidencia en la ley, el reglamento, el manual de funciones y los actos administrativos de delegación de funciones, incluyendo requerimientos de entidades públicas, órganos de control y veedurías ciudadanas. En este sentido, al interior de cada Vicepresidencia se le delgó este tema a unas personas que sirven de enlace para el seguimiento y control. Confirmación y actualización de los responsables que es informada a la Oficina de Control Interno mediante correo electrónico de cada Vicepresidente. (Luz Mary Hernández Villadiego)</t>
  </si>
  <si>
    <t>26/02/2018: Esta no conformidad hace referencia al vencimiento de terminos. Por esta razón se genera un ajuste aunando esta no conformidad con las 2485,3006, 3007, 3182, 3183, 3184, 3282, 3499 y 3500. Lo anterior obedece a que el plan de acción propuesto para esta no conformidad suple las demas relacionadas.</t>
  </si>
  <si>
    <t xml:space="preserve">8.2. Se evidenció ausencia de respuesta establecida en el art. 14 de la ley 1437 de 2011, que por cada trimestre y responsable corresponden a los consolidados del anexo No. 1. en cuantía de 262 que representan el 13% del total. </t>
  </si>
  <si>
    <t>Febrero de 2017</t>
  </si>
  <si>
    <t>Las depedencias responsables han informado a la Oficina de Control Interno, que al interior de cada Vicepresidencia han asignado a un lider para el manejo del tema de las comunicaciones procedentes de los Entes Extyernos de Control y lo propio con las PQRS, de acuerdo a lo establecido en la Res. 1529 del 08/11/2017.</t>
  </si>
  <si>
    <t>Las depedencias responsables no han implemetado de manera formal un plan de mejoramiento, que precise una fecha puntual  de cumplimiento. Se recibe memorando Rad. 2016-300-016722-3 del 23/12/2016 - Vicepresidencia de Gestión Contractual- Se Recibe memorando Rad. 2017-601-001066-3 del 18/01/2017 de la Vicepresidencia de Planeación Riesgos y Entorno, Se recibe memorando Rad. 2018-308-005303-3 del 26/03/2018 del la Vicepresidencia de Gestión Contractual, se recibe memorando Rad. 2018-601-007724-3 del 22/05/2019 de la Vicepresidencia de Planeación, se recibe memorando Rad. 2018-200-016958-3 del 23/10/2018 de la Vicepresidencia de Estructuración.                                                                                                                                                                                                                        1- VP-Ejecutiva_ Rad. 2019500-0095753 del 02/07/2019.                                                                             2-VP- Gestión Contractual- Rad. 2019-300-0086153 del 12/06/2019.                                                                            3-VP-Planeación Riesgos y Entorno- rad. 2019601-008398-3 del 07/06/2019.                                 4-VP-ADF-Rad. 2019-400-0087913 del 14/06/2019    
12/03/2020 En cumplimiento a los señalado en la Resolución No. 1529del 08/11/2017, por la cual se delegan unas funciones en las vicepresidencias de la ANI, y se adoptan otras disposiciones, particularmente lo propio con: " Dar respuestas a las peticiones, quejas y reclamos que se reciban en la entidad, en asuntos que tengan relación con las funciones asignadas a la Vicepresidencia en la ley, el reglamento, el manual de funciones y los actos administrativos de delegación de funciones, incluyendo requerimientos de entidades públicas, órganos de control y veedurías ciudadanas. En este sentido, al interior de cada Vicepresidencia se le delgó este tema a unas personas que sirven de enlace para el seguimiento y control. Confirmación y actualización de los responsables que es informada a la Oficina de Control Interno mediante correo electrónico de cada Vicepresidente. (Luz Mary Hernández Villadiego)</t>
  </si>
  <si>
    <t>Las personas asignadas como enlace para el manejo del tema han partcipado de mesas de trabajo. Sin embargo, no han enviado a la oficina de control interno la implemntación formal un plan de mejoraciento que señales las fecha de inicio y finalización de las acciones correctivas.</t>
  </si>
  <si>
    <r>
      <t xml:space="preserve">8.3. Persisten los Incumplimientos a los criterios establecidos en la circular No. 2013-409-000009-4 del 10/05/2013, en los trámites y procedimientos del manejo del ORFEO que ocasionan </t>
    </r>
    <r>
      <rPr>
        <sz val="12"/>
        <color rgb="FFFF0000"/>
        <rFont val="Calibri"/>
        <family val="2"/>
        <scheme val="minor"/>
      </rPr>
      <t>pérdida de trazabilidad sobre el trámite ofrecido</t>
    </r>
    <r>
      <rPr>
        <sz val="12"/>
        <rFont val="Calibri"/>
        <family val="2"/>
        <scheme val="minor"/>
      </rPr>
      <t xml:space="preserve"> a las comunicaciones ingresadas a la entidad. </t>
    </r>
  </si>
  <si>
    <t>Perdida de trazabilidad sobre el trámite ofrecido</t>
  </si>
  <si>
    <t>Se procede a realizar verificación parcial hasta el momento del total de los anexos que se indican en el informe de PQRS. 
13/03/2018: La situación de pérdida de trazabilidad sobre el trámite ofrecido refiere a cuatro no conformidades que son 3305, 3478, 3479 y 3480. De lo anterior, se consolidan en una sola no conformidad y queda abierta la 3305.
Por otra parte, si bien en cierto las vicepresidencias enviaron un memorando interno sobre las acciones tomadas para corregir esta eventualidad, no han formulado acciones de mejora efectivas para que esta situación no se vuelva a presentar. Esta no conformidad se encuentra en revisión y seguimiento para el mes de marzo de 2018. Se recibe memorando Rad. 2016-300-016722-3 del 23/12/2016 - Vicepresidencia de Gestión Contractual- Se Recibe memorando Rad. 2017-601-001066-3 del 18/01/2017 de la Vicepresidencia de Planeación Riesgos y Entorno, Se recibe memorando Rad. 2018-308-005303-3 del 26/03/2018 del la Vicepresidencia de Gestión Contractual, se recibe memorando Rad. 2018-601-007724-3 del 22/05/2019 de la Vicepresidencia de Planeación, se recibe memorando Rad. 2018-200-016958-3 del 23/10/2018 de la Vicepresidencia de Estructuración.                                                                                                                                                                                                                        1- VP-Ejecutiva_ Rad. 2019500-0095753 del 02/07/2019.                                                                             2-VP- Gestión Contractual- Rad. 2019-300-0086153 del 12/06/2019.                                                                            3-VP-Planeación Riesgos y Entorno- rad. 2019601-008398-3 del 07/06/2019.                                 4-VP-ADF-Rad. 2019-400-0087913 del 14/06/2019    
12/03/2020 En cumplimiento a los señalado en la Resolución No. 1529del 08/11/2017, por la cual se delegan unas funciones en las vicepresidencias de la ANI, y se adoptan otras disposiciones, particularmente lo propio con: " Dar respuestas a las peticiones, quejas y reclamos que se reciban en la entidad, en asuntos que tengan relación con las funciones asignadas a la Vicepresidencia en la ley, el reglamento, el manual de funciones y los actos administrativos de delegación de funciones, incluyendo requerimientos de entidades públicas, órganos de control y veedurías ciudadanas. En este sentido, al interior de cada Vicepresidencia se le delgó este tema a unas personas que sirven de enlace para el seguimiento y control. Confirmación y actualización de los responsables que es informada a la Oficina de Control Interno mediante correo electrónico de cada Vicepresidente. (Luz Mary Hernández Villadiego)
12/03/2020 En cumplimiento a los señalado en la Resolución No. 1529del 08/11/2017, por la cual se delegan unas funciones en las vicepresidencias de la ANI, y se adoptan otras disposiciones, particularmente lo propio con: " Dar respuestas a las peticiones, quejas y reclamos que se reciban en la entidad, en asuntos que tengan relación con las funciones asignadas a la Vicepresidencia en la ley, el reglamento, el manual de funciones y los actos administrativos de delegación de funciones, incluyendo requerimientos de entidades públicas, órganos de control y veedurías ciudadanas. En este sentido, al interior de cada Vicepresidencia se le delgó este tema a unas personas que sirven de enlace para el seguimiento y control. Confirmación y actualización de los responsables que es informada a la Oficina de Control Interno mediante correo electrónico de cada Vicepresidente. (Luz Mary Hernández Villadiego)</t>
  </si>
  <si>
    <t xml:space="preserve">8.5. En infracción a lo previsto en las Leyes 1437 de 2011 (art. 8), 1712 de 2014 y 1755 de 2015, la página Web institucional presenta defectos de acceso a información pública contenida en ese medio tal cual es la sección de la ANI para niños, el seguimiento a los radicados y la remisión a otras páginas del sector. </t>
  </si>
  <si>
    <t>Limitaciones para acceder a la información en la página web</t>
  </si>
  <si>
    <t>Acceso a la información inadecuada</t>
  </si>
  <si>
    <t>Equipo Sistemas de Información y Tecnología</t>
  </si>
  <si>
    <t>se aclara y acepta que pertenece a la Jefatura de Comunicaciones de la Agencia tanto el portal de niños como la página web en general. Durante la reunión la delegada de control interno pudo verificar que el portal ANI TEENS funciona y sus contenidos guardan consonancia con lo pretendido por niños y jóvenes//Así mismo se verificaron los enlaces correspondientes a entidades del sector y se constató que la página de la ANI funciona completamente pero el enlace de aquellas es la que presenta fallas, por lo que se explicó y reconoció la diferencia entre la funcionalidad de la página web de la ANI y los enlaces de acceso a las páginas de terceros, sobre la que es responsable cada entidad.</t>
  </si>
  <si>
    <t>Se realiza ejercicio de verificación de la funcionalidad y actualización de información de la página de la entidad.</t>
  </si>
  <si>
    <t>22/05/2017: Se verifica información en la página web de la entidad y el vinculo no se encuentra habilitado. Se deja en observación.
Esta no conformidad se traslada a la VPRE- sistemas</t>
  </si>
  <si>
    <t xml:space="preserve">Se evidencian diferentes gestiones de mejora, en el tema. Sin embargo, la falta de trazabilidad en algunos oficios continua dificultando que el ciudadano conozca en determinado momento, el estado actual de su comunicación.                     En ejercicio de verificación, se constató que la pagína web de la entidad efectuó ajustes y actualización del la información que se encontraban en los vinculos objeto de verificación. ANI para niños, el seguimiento a los radicados y la remisión a otras páginas del sector. </t>
  </si>
  <si>
    <t xml:space="preserve">Marzo </t>
  </si>
  <si>
    <t xml:space="preserve">8.7. Se evidenció infracción a lo señalado en el art. 6 de la Resolución 297 de 2012, respecto del cual respuestas que se ofrecieron a los peticionarios a través de correos electrónicos sin el debido procedimiento de radicación en el sistema de gestión documental Orfeo, según anexos 4 y 5.                          </t>
  </si>
  <si>
    <t>VGC - VPRE - VJ</t>
  </si>
  <si>
    <t xml:space="preserve">No conformidad 3309-3210: Se solicitó unificar las no conformidades 3309-3210 y trasladar la misma a las áreas competentes que no están atendiendo los lineamientos sobre respuestas electrónicas de forma que cada área responsable adelante su plan de mejora. Se presentará en comité MIPG .Se recibe memorandos de las vicepresidencias, mediante las cuales informas las acciones realizadas, así: Ver traza:
23/12/2016- La VP-GC: Informa las gestiones y el trámite ofrecido a las comunicaciones a cargo de esa Vicepresidencia. Sin embargo, no señalan un plan de mejoramiento que precise fechas de inicio y finalización de las acciones.
18/01/2017- La VP-PRE: Informa las gestiones y el trámite ofrecido a las comunicaciones a cargo de esa Vicepresidencia. Sin embargo, no señalan un plan de mejoramiento que precise fechas de inicio y finalización de las acciones. El 22/05/2018, esta Vicepresidencia informa que asignó a una persona (Tatiana Robles)para que se encargara diariamente de hacer seguimiento a estos requerimientos e informara las gerencias de la VPRE el estado de las mismas.
25/05/2018- La VP-Estructuración: Informa que se nombra al interior de esa Vicepresidencia a una persona, para que realice seguimiento diario a las comunicaciones a cargo de esa dependencia. Por otra parte, el 23/10/2018- señalan que el día viernes de cada semana se envía por correo electrónico el reporte a los funcionarios y/o contratistas que tienen algún requerimiento pendiente de respuesta. A su vez se dictó capacitación con referencia a PQR y Entes Externos de control.
04/04/2019 y 07/06/2019: La VP-Planeación: Indica que realizaran una capacitación y socialización sobre el tema de PQRS y el manejo de la herramienta ORFEO. Adicionalmente realizaran un informe mensual sobre el estado de las solicitudes de PQRS y Entes de control.  
12/06/2019: La VP- Gestión Contractual: Informa que se relacionarán en el asunto el número del radicado con el cual se da respuesta y estarán atentos a que la asignación se realicen de manera efectiva. 
3. Capacitar a todo el personal, para que sea clara la forma de usar la herramienta de Orfeo y las funciones con las que cuenta. Por otra parte proponen capacitar a todo el personal, para que sea clara la forma de usar la herramienta de Orfeo y las funciones con las que cuenta. Finalmente realizan recomendaciones relacionadas con: Verificar por parte del personal encargado, si las comunicaciones son o no derechos de petición y lo propio con notificar de manera oportuna al área encargada de tipificar las comunicaciones, si es necesario modificar la TRD inicial.
02/07/2019: La VP-Ejecutiva: Informa que: Se enlazarán las respuestas en Orfeo a los radicados padre correspondientes y/o se cargará la respuesta en formato PDF. Por otra, señalan que se remitirá copia al peticionario cuando se den traslado por competencia a otra entidades.
14/07/2019- La VP- Administrativa:   Proponen que el procedimiento de atención al ciudadano sea incluido en los diferentes procesos de las áreas, por ser un asunto que atañe a toda la entidad.           </t>
  </si>
  <si>
    <t>Se realiza ejercicio de verificación donde se comprueba que se han disminuido los eventos relacionados con la informalización de los correos.</t>
  </si>
  <si>
    <t>Se procede a realizar verificación parcial hasta el momento del total de los anexos que se indican en el informe de PQRS. 
22/05/2017: Se unifica esta no conformidad con la 3309 y se hace cierre de la mas antogua 3210.
12/03/2020 En cumplimiento a los señalado en la Resolución No. 1529del 08/11/2017, por la cual se delegan unas funciones en las vicepresidencias de la ANI, y se adoptan otras disposiciones, particularmente lo propio con: " Dar respuestas a las peticiones, quejas y reclamos que se reciban en la entidad, en asuntos que tengan relación con las funciones asignadas a la Vicepresidencia en la ley, el reglamento, el manual de funciones y los actos administrativos de delegación de funciones, incluyendo requerimientos de entidades públicas, órganos de control y veedurías ciudadanas. En este sentido, al interior de cada Vicepresidencia se le delgó este tema a unas personas que sirven de enlace para el seguimiento y control. Confirmación y actualización de los responsables que es informada a la Oficina de Control Interno mediante correo electrónico de cada Vicepresidente. (Luz Mary Hernández Villadiego)</t>
  </si>
  <si>
    <t>Para el semestre evaluado se evidenciaron cuatro (4)  eventos relacionados con la entrega de información por medio de correo electrónico. Lo cual muestra un avance significativo.</t>
  </si>
  <si>
    <t xml:space="preserve">SUPERVISIÓN: 1. No son claras las actuaciones o directrices llevadas a cabo por la supervisión destinadas a permitir las labores de recuperación del derecho de vía por la ocupación ilegal de los predios La Corona y La Feliciana, lo que ha impedido la construcción de un tramo de 1.48 km de la meta de 2016; razón por la cual no se han incorporado a la operación los 5.2 km habilitados por la autoridad ambiental desde junio de 2015. </t>
  </si>
  <si>
    <t>FENOCO</t>
  </si>
  <si>
    <t>MARZO</t>
  </si>
  <si>
    <t>Una vez interpuestas las respectivas querellas por parte del concesionario, la Alcaldía de Zona Bananera procedió a realizar las inspecciones judiciales a los predios La Corona y La Feliciana, los días 19 de septiembre de 2016 y 29 de marzo de 2017 respectivamente. En este sentido, se espera que revisada la información, la alcaldía proceda a notificar a los propietarios de los predios, para que se restituya el derecho de vía del corredor férreo, en caso de ser lo pertinente. De acuerdo a lo anterior, se plantea lo siguiente:
La supervisión realizará seguimiento mensual a las acciones realizadas por la alcaldía de Zona Bananera, tendientes a la recuperación del corredor férreo.
Se solicitará a la interventoría, que en el informe mensual se indiquen los avances sobre este tema.</t>
  </si>
  <si>
    <t>25/04/2017 Mediante radicado ANI No. 2017-307-006172-3 del 25 de abril de 2017 se recibe plan de mejoramiento. La supervisión del proyecto hace la solicitud correspondiente a la interventoría por medio de comunicación con radicado ANI No. 2017-307-012218-1 del 25 de abril de 2017.
17/05/2017 Por medio de correo electrónico del 17 de mayo de 2017 se recibe informe mensual de interventoría No.9 (radicado ANI No. 2017-409-050029-2 del 12 de mayo de 2017).  Se solicita a la supervisión validación del informe y posterior notificación a la OCI sobre cumplimiento por parte de la interventoría.
10/07/2017 Mediante información suministrada por correo electrónico, del 10 de julio de 2017 se evidenció seguimiento de acciones de mejoramiento. Se dará cierre una vez se cumpla con la meta de del plan de acción de 2017.
03/11/2017 Con base en información suministrada por correo electrónico del 3 de noviembre de 2017 se evidencian comisiones y oficicios en relación con la Zona Bananera que buscan colaboración con los trámites de liberación de los predios La Corona y la Feliciana. Se evidencia gestión de al interventoría y supervisión sobre el tema. Se dará cierre una vez se cumpla con la meta del plan de acción de 2017.
28/02/2018 La OCI solicita evidencias de gestión ante la NC.
05/03/2018 La supervisión del proyecto evidencia que la interventoría continúa con el seguimiento a la restitución de los predios La Corona y La Feliciana. Asimismo, se recibe copia de comunicación con radicado ANI No. 20183070042611 del 13-02-2018 donde se detalla la gestión de la ANI para recuperar los predios ocupados irregularmente en La Corona y La Feliciana. Se explica que el cumplimiento de la meta de los 1.48 km de segunda línea faltandes no dependen directamente de la Agencia, sino que está sujeta a la gestión del concesionario y la Alcaldía de Zona Bananera. La Agencia realiza seguimiento continuo al tema, buscando agilizar el trámite por parte de los terceros involucrados. La supervisión reporta que la meta de los 1.48 km se espera cumplir en diciembre de 2018.
26/03/2018 Se notifica estado de PMP.
06/06/2018- Vía correo electrónico se solicitaron evidencias de seguimiento al cierre al plan de mejora para cerrar la no conformidad 
28/06/2018 – Se allega a esta oficina mediante correo electronico un Oficio (20183070187461 del 19/06/2018) a la Alcaldía de Zona Bananera, solicitando gestión frente a la liberación de estos predios, informe mensual de supervisión de mayo (20183070091443 del 20/06/2018) y el informe mensual de interventoría del mes de mayo. Se evidencia gestión y un avance por parte de la supervisión y el concesionario para el cierre de la no conformidad. En espera de la entrega de la totalidad de los predios para terminar la construcción de los 1,48km faltantes.    
17/12/2018 Se solicita vía correo electrónico avances respecto al cierre de la no conformidad, a la fecha no se ha recibido retroalimentación al respecto. 
29/04/2019 Vía correo electrónico se solicitó a la Supervisión documentación que permita dar cierre a la no conformidad o que se replantee, debidamente argumentado, un nuevo plazo para el cierre ya que este venció el 31 de diciembre de 2018.
29/05/2019 Con base en el informe remitido por la Supervisión el pasado 17 de mayo, vía correo electrónico, se evidenció gestión de seguimiento a las acciones realizadas por la alcaldía de Zona Bananera, tendientes a la recuperación del corredor férreo, lo que daría cumplimiento a la acción de mejoramiento No. 1._x000D_
_x000D_
Se tiene pendiente evidenciar que la Interventoría indica en sus informes mensuales los avances sobre este tema para dar cierre a la no conformidad; por lo tanto, el 20/05/2019, vías correo electrónico, se solicitó a la Supervisión remitir enviar las evidencias al respecto teniendo en cuenta que el plazo para subsanar la no conformidad venció el 31 de diciembre de 2018._x000D_
_x000D_
Teniendo en cuenta que subsanar la causa raíz que dio origen a la no conformidad depende de gestiones de terceros, en este caso de la Alcaldía de la Zona Bananera, en el caso de evidenciar el cumplimiento de la segunda acción de mejoramiento y que se dé cierre a la no conformidad, se mantendrá la alerta de parte de la Oficina de Control Interno con relación a la construcción del tramo faltante de 1.48 km ya que su ausencia limita el cumplimiento del alcance definido para el proyecto. (Daniel Felipe Sáenz Lozano)
02/07/2019 Vía correo electrónico, se solicitó a la Supervisión evidencias que permitan dar cierre a la no conformidad debido a que el plan de mejoramiento vigente se encuentra vencido. (Daniel Felipe Sáenz Lozano)
05/07/2019 Mediante correo electrónico del 4 de julio de 2019, la Supervisión remitió copia de los informes de interventoría correspondientes a marzo y abril de 2019 (Radicados 20194090375232 20194090483042, respectivamente), en los cuales se evidenció que en la sección 6.4.1 SEGUIMIENTO LA CORONA Y LA FELICIANA la Interventoría reporta la gestión adelantada ante la alcaldía del municipio de Zona Bananera. En el informe de abril de 2019 la Interventoría reportó que considera que los procesos adelantados se verán afectados por la proximidad de un nuevo proceso electoral. En este orden de ideas, se evidencia que tanto la Supervisión como la Interventoría adelantan seguimiento a la solución de la problemática que dio lugar a la no conformidad, lo cual da cumplimiento a las acciones propuestas en el plan de mejoramiento; no obstante, se da cierre a la no conformidad, se mantiene la alerta de parte de la Oficina de Control Interno con relación a la construcción del tramo faltante de 1.48 km ya que su ausencia limita el cumplimiento del alcance definido para el proyecto de concesión. (Daniel Felipe Sáenz Lozano)</t>
  </si>
  <si>
    <t>5.2.3 Se observa que los datos registrados en el formato GCSP F008 para el proyecto DESARROLLO VIAL DEL NORTE DE BOGOTA han sido tomado en forma estimada, incluyendo los valores en especie como son la Propiedad Planta y Equipo, lo cual significa que sus registros no tienen debidamente identificados estos conceptos, contraviniendo los principios de contabilidad generalmente aceptados en Colombia.</t>
  </si>
  <si>
    <t>Reporte inoportuno y/o incompleto y/o con diferencias en la información contractual</t>
  </si>
  <si>
    <t>VGC</t>
  </si>
  <si>
    <t>Yuber Alexander Peña Cárdenas</t>
  </si>
  <si>
    <t>Marzo de 2017</t>
  </si>
  <si>
    <t>Según informacion enviada  por la VGC  mediante memorando No. 2017-310-014946-3  del 27-10 de 2017, informa:" No es clara la observacion, teniendo en cuenta que los formatos se encuentran debidamente validados por la interventoria y el concesionario.</t>
  </si>
  <si>
    <t>Los valores registrados deben ser valores reales para cada concepto y de acuerdo con lo certificado en el formato del primer semestre de 2017, los valores registrados para cada renglon estan establecidos con porcentajes, se solicita enviar  a esta Oficina el formato del segundo semestre de 2017, para verificar que los valores sean los invertidos  realmente por cada concepto y no valores prorrateados.
28/06/2019  (Yuber Alexander Peña Cárdenas)</t>
  </si>
  <si>
    <t>Se solicita a la VGC Eenviar el acta de liquidacion del Contrato
28/06/2019 Se cierra porque mediante Memorando 20194000059753 del 12/04/2019 la Coordinación del GIT Administrativa y Financiera informó que el formato GCSP-F-0008 2INFORME SEMESTRAL INVERSION DE CAPITAL PRIVADO MODO CARRETERO ya no debe ser remitido al área Contable, toda vez que este se encuentra en actualización.
Que de acuerdo a la Resolución 582 de 2018 la cual modifica la norma de acuerdos de concesion y la Resolución 602 de 2018 por la cual se incorpora, el Marco Normativo para Entidades de Gobierno, el procedimiento contable para el registro de los hechos económicos relacionados con los acuerdos de concesión de Infraestructura de Transporte; la ANI medirá los proyectos concesionados teniendo en cuenta: para medir los activos y pasivos asociados a los proyectos de concesión del modo carretero y aeroportuario definió emplear técnicas de medición para cada proyecto del modo carretero y aeroportuario, lo anterior teniendo en cuenta lo pactado contractualmente en la medición del Capex, Opex y Mantenimiento Periódico, para esta medición se utiliza la información remitida por las áreas misionales que administran cada uno de los proyecto, y basándose en los porcentajes de avance de obra y dependiendo del tipo de pasivo que se genere.
La Agencia cuenta con una matriz en Excel denominada “Modelos Financieros para Propósitos Contables”, la cual permite estimar acorde con la información suministrada por las áreas misionales, el comportamiento de los proyectos concesionados desde su inicio hasta el 31 de diciembre de 2018, esta información que contiene la ejecución del proyecto, fue incorporada en los estados financieros de la Agencia. Las proyecciones a partir del año 2019 y hasta la finalización del proyecto se ajustarán en la medida de la ejecución de este.</t>
  </si>
  <si>
    <t xml:space="preserve">4.  En los tramos rurales de la concesión vial, particularmente en el Anillo Vial Occidental y en corredor Cúcuta – El Zulia, se tienen sectores donde hay ausencia de protección de taludes, a pesar de que el numeral 2.3.1.2 del apéndice B del contrato de concesión indica se debe asegurar que en toda área no pavimentada de la zona del derecho de vía haya recubrimiento vegetal. </t>
  </si>
  <si>
    <t>Área metropolitana de Cúcuta</t>
  </si>
  <si>
    <t>Mary Alexandra Cuenca Noreña</t>
  </si>
  <si>
    <t>Solicitar al concesionario la protección de taludes
1. Solicitar al Concesionario, por parte de la Interventoría y de la Supervisión, acciones correctivas ante el incumplimiento contractual. 70%
2. Evidenciar acciones correctivas por parte del Concesionario o el inicio del proceso sancionatorio correspondiente. 30%</t>
  </si>
  <si>
    <t>21/06/2017 Mediante radicado ANI No. 2017-409-065472-2 del 21 de junio de 2017 la interventoría relaciona comunicaciones de solicitud al concesionario sobre este particular. Se esperan las evidencias que soporten atención de la solicitud por parte del concesionario.
26/03/2018  La OCI mediante correo electrónico solicita documentación que soporte seguimiento a la NC.
06/04/2018 Se solicita a la supervisión informe de seguimiento al estado de los taludes en el Anillo Vial Occidental y en el corredor Cúcuta - El Zulia.
27/04/2018  La Supervisión del proyecto notifica que  esta pendiente por determinar la fecha de la visita de la Ing. Liseth Alejandra Villareal, apoyo ambiental ANI al proyecto Área Metropolitana de Cúcuta y Norte de Santander, para realizar recorrido conjunto con Concesionario e Interventoría y realizar mesa de trabajo al respecto. A la espera de  informe de seguimiento a estado de taludes por parte de apoyo ambiental.
06/06/2018- Vía correo electrónico se solicitaron evidencias de seguimiento al cierre al plan de mejora para cerrar la no conformidad 
30/07/2018 - Se evidencia gestión por parte de la Interventoría. Se solicita el informe de la visita de la Ing. Liseth al proyecto los días 21 y 22 y el último informe de índice de estado. 
27/09/2018 – Esta oficina (OCI) envía correo electrónico solicitando allegar evidencia de la gestión para dar cierre a la no conformidad. Se solicita nueva fecha de cierre a las no conformidades que superaron los tiempos establecidos.
11/10/2018 - Vía correo electrónico se recibió informe de comisión resultante de visita de seguimiento ambiental efectuada los días 21 y 22 de junio de 2018. Allí se evidencia que la ANI verificó que el Concesionario continúa sin ejecutar la estabilización y empradización de los taludes y que el Concesionario argumenta que no ese tratamiento no hace parte de sus obligaciones. En vista de que a pesar de que se han hecho solicitudes reiterativas al Concesionario por parte de la Interventoría y de la ANI (Gerencias Técnica y Ambiental) se esta elaborando la documentación necesaria para la solicitud de proceso sancionatorio correspondiente, como se evidencia en las comunicaciones ANI No. 20184090752392 del 27-07-2018 y 20186050247911 del 06-09-2018. A la espera de la solicitud formal de inicio del proceso sancionatorio o de acciones correctivas por parte del Concesionario ante el incumplimiento contractual para dar cierre a la no conformidad. Avance a la fecha: 70%
14/11/2018 Vía correo electrónico se solicitó a la Supervisión evidencias de cumplimiento de plan de mejoramiento en vista de próximo vencimiento de plazo.
05/12/2018 Vía correo electrónico se solicitó nuevamente cumplimiento del plan de mejoramiento, el que se encuentra vencido a la fecha.
05/03/2019 - El equipo de supervisión allego a esta Oficina el seguimiento que le viene dando a la no conformidad. La supervisión inicia proceso sancionatorio al concesionario para la revegetalización de taludes remitido a la Oficina de Procesos Sancionatorios Rad. ANI 20196050033443 del 22/02/2019. Se evidencia las gestiones que se vienen realizando el equipo de supervisión e interventoría. Con base en el plan de acción vigente se da cierre a la no conformidad. No obstante, se sugiere al equipo se supervisión seguir con el acompañamiento durante el proceso sancionatorio hasta que conmine o se aplique la sanción pertinente.  (100%)</t>
  </si>
  <si>
    <t xml:space="preserve">5. No se evidencian acciones asociadas al seguimiento, y puesta en marcha de la dresina de control entregada a la concesión y que se encuentra fuera de servicio actualmente; este tipo de elementos son necesarios para un adecuado control al estado de la vía férrea. </t>
  </si>
  <si>
    <t>Comunicación dirigida al Concesionario con los antecedentes y solicitud de Plan de Acción para disponer de un equipo de medición de estado de la vía.
La Interventoría manifiesta que, en el marco de sus competencias, ha solicitado al Concesionario las acciones asociadas al seguimiento y puesta en marcha de la dresina de control y al no evidenciar el cumplimiento de este compromiso contractual (entre otros), ha recomendado a la ANI iniciar el proceso sancionatorio correspondiente y ha valorado los daños respectivos.
Como acción de cierre, la Interventoría allegará un comunicado evidenciando su gestión desde los requerimientos al Concesionario hasta la valoración de daños presentada a la ANI.</t>
  </si>
  <si>
    <t>12/05/2017 Se evidención comunicación dirigida al Concesionario con los antecedentes y solicitud de plan de acción para disponer de un equipo de medición de estado de la vía (Radicado 2017-409-049875-2 de fecha 12-05-2017). A la espera de respuesta del concesionario y de implementación de plan de acción para dar cierre a la no conformidad.
14/12/2017 A partir de mesa de trabajo del 14 de diciembre de 2017, entre la oficina de control interno y la supervsión del proyecto, esta última expuso que la dresina no es funcional (modelo 1949), actualmente se utiliza como vehículo de transporte. Pendiente el recibo de informe de funcionalidad de dresina adelantado por el concesionario.
28/02/2018  La OCI mediante correo electrónico solicita documentación que soporte seguimiento a la NC.
09/04/2018 Se recibo por correo electrónico informe de interventoría de situación actual correspondiente al activo dresina de control concesionado (Radicado ANI No. 20174090498752 del 12 de mayo de 2017). Pendiente informe de funcionalidad de dresina adelantado por el concesionario.
19/04/2018 En mesa de trabajo, con participación de la supervisión, OCI e interventoría, se acuerda evidenciar acciones del concesionario para asegurar funcionamiento de dresina. La supervisión indica que se viene adelantando un incumplimiento relacionado con el estado de los equipos. Pendiente recibo de evidencias.
04/05/2018 Mediante correo electrónico del 4 de mayo de 2018 se recibe comunicación en la que la Interventoría reitera solicitud al Concesionario con relación al programa de mantenimiento, sustitución o baja, proyectado para el equipo Dresina de control (Comunicación con radicado ANI No. 20184090378322 del 17 de abril de 2018). La OCI continua a la espera de acciones implementadas por el Concesionario.
06/06/2018- Vía correo electrónico se solicitaron evidencias de seguimiento al cierre al plan de mejora para cerrar la no conformidad 
25/07/2018 - Actualmente el concesionario no adelanta ningún tipo de actividad de conservación y mantenimiento.   Sigue proceso de terminación anticipada y caducidad del contrato.
27/09/2018 – Esta oficina (OCI) envía correo electrónico solicitando allegar evidencia de la gestión para dar cierre a la no conformidad. Se solicita proponer nueva fecha de cierre a la no conformidad que supero el tiempo establecido. 
30/10/2018 - Con respecto a esta NC, se informa que a la fecha, el concesionario FDP no ha dado respuesta a las varias solicitudes realizadas por la interventoría y la supervisión del proyecto.  Cabe resaltar que actualmente van tres de los seis meses que se dio de plazo para la terminación anticipada al contrato de concesión 09-CONP-98, por lo tanto solicitamos ampliar el plazo hasta el mes de febrero de 2019, para lo cual ya se defina que procede después de la terminación anticipada a dicho contrato.
Sin perjuicio de lo anterior, se solicita a la Oficina de Control Interno, acompañar en comision de servicios al grupo tecnico de apoyo a la supervisión, al municipio de Palmira, para realizar inspección ocular del equipo relacionado. El cual es propiedad de la Nación, esta entregado en concesión y debera ser revertido al final del contrato de concesión. Se queda a la espera de confirmación por parte de la OCI, de la posible fecha para realizar el recorrido solicitado.
SE MODIFICA LA FECHA DE CIERRE AL 28/02/2019, PARA CONOCER COMO SE HARA EL PROCESO DE REVERSION DEL EQUIPO. 
17/12/2018 Se solicita vía correo electrónico avances respecto al cierre de la no conformidad, a la fecha no se ha recibido retroalimentación al respecto.
28/01/2019 - 3333. Resolución 822 del 2018 Decreto el incumplimiento por la no operacion de trenes en el año 2016 por un periodo superior a 60 dias - Terminacion anticipada del contrato de Concesion por causa imputable al Concesionario. (Clausula 108. Cualquiera de las partes que incumpla, tendra un periodo de 6 meses para subsane). El Concesionario interpuso recurso de reposicion contra la Res. 822 y se resolvio con la Res. 1284 del 17 de julio de 2018 confirmando el incumplimiento y dandole 6 meses para subsanar el cual se cumplio el 18 de enero de 2019. Comforme a la interventoria el Concesionario no cumplio y peocede la terminacion anticipada.  Se Oficiara al Concesionario (Oficio terminacion anticipada). Se notificara nuevamente al Concesionario que informe sobre el estado y el mantenimiento del equipo de dresina. 
4/07/2019 No se evidenció que a la fecha la Interventoría subsanara las causas de la no conformidad, por lo que se convocó a la Interventoría a reunión en la Oficina de Control Interno el 11/07/2019, para que evidencie las acciones que ha implementado para dar cierre a la no conformidad o reformule las acciones de mejoramiento y solicite la reprogramación de la fecha de finalización. (Carlos Felipe Sánchez Pinzón)
12/07/2019 En reunión del 11/07/2019, la Interventoría manifiesta que, en el marco de sus competencias, ha solicitado al Concesionario las acciones asociadas al seguimiento y puesta en marcha de la dresina de control y al no evidenciar el cumplimiento de este compromiso contractual (entre otros), ha recomendado a la ANI iniciar el proceso sancionatorio correspondiente y ha valorado los daños respectivos._x000D_
Como acción de cierre, la Interventoría allegará un comunicado evidenciando su gestión desde los requerimientos al Concesionario hasta la valoración de daños presentada a la ANI._x000D_
Fecha de finalización: 31/07/2019. (Carlos Felipe Sánchez Pinzón)
25/10/2019 En reunión del 25/10/2019, la Supervisión presenta el informe con radicado ANI No. 20194090752452 del 22/07/2019 de la Interventoría Consorcio Trenes del Pacífico, en la que se rinde un informe evidenciando su gestión desde los requerimientos al Concesionario hasta la valoración de daños presentada a la ANI sobre la Dressina de control._x000D_
_x000D_
En consecuencia, se evidencia la ejecución de acciones de mejoramiento asociadas a la no conformidad No. 3333, por lo que se le da cierre en el plan de mejoramiento por procesos de la Entidad._x000D_
 (Carlos Felipe Sánchez Pinzón)</t>
  </si>
  <si>
    <t>5. Persiste la falta de compra de predios para la culminación de las obras en La Felisa-Zaragoza, este compromiso es asumido por la ANI desde hace más de 1 año.</t>
  </si>
  <si>
    <t>1. Evidenciar la entrega anticipada del predio por parte de la Alcaldía de Cartago, toda vez que el Juez Segundo de Cartago ordenó dicha entrega para la segunda semana de agosto de 2019. Con esta entrega, se puede dar inicio a las obras del proyecto en el tramo Zaragoza-Caimalito.
2. Evidenciar el inicio de intervenciones en el predio La Holanda.
Fecha de finalización</t>
  </si>
  <si>
    <t>14/12/2017 En mesa de trabajo del 14 de diciembre de 2017 se evidenció que la supervisión cuenta con una base de datos en la que lleva la trazabilidad de la gestión predial del corredor, la cual se recibió por por correo electrónico; no obstante, el cierre de la no confomridad se dará una vez se cuenta con el predio La Holanda.
28/02/2018  La OCI mediante correo electrónico solicita documentación que soporte seguimiento a la NC.
09/04/2018 Se recibe por correo electrónico oferta formal de compra, avalúo comercial y estudio de títulos correspondiente (radicado ANI No. 20186060101891 del 5 de abril de 2018). Pendiente adquisición del predio para dar cierre a la no conformidad.
06/06/2018- Vía correo electrónico se solicitaron evidencias de seguimiento al cierre al plan de mejora para cerrar la no conformidad 
27/07/2018 - Mediante correo electrónico, la Supervisión allega a esta oficina los documentos (20186060101891 - Oferta Formal; 20184090450532 – Rechazo Oferta; 20186060158981 – Rta Rechazo Oferta; Concepto Jurídico Dr. Medellín) del proceso de enajenación voluntaria para la compra del predio, no obstante la oferta fue rechazada y aún se encuentran gestionado la adquisición del predio. Pendiente recibir evidencia de que se cuenta con disponibilidad para la ejecución de obras sobre el predio y posterior la adquisición del mismo para dar cierre a la no conformidad.
27/09/2018 – Esta oficina (OCI) envía correo electrónico solicitando allegar evidencia de la gestión para dar cierre a la no conformidad. Se solicita proponer nueva fecha de cierre a la no conformidad que supero el tiempo establecido. 
30/10/2018 -  Se solcita a la Oficna de Control Interno, la vinculación del personal de la Gerencia Juridico Predial, quien tiene a su cargo la Función Misional de Compra y/o adquisición predial requerida para el cumplimiento del contrato de Concesión.
Al momento de elaboración de este documento, esta pendiente la adquisición de un predio (Hda La Holanda) de un total de 13 predios que deben ser adquiridos por la Nación (92% de predios adquiridos) 
PARA ESTA NO CONFORMIDAD ES NECESARIO SABER PARA QUE FECHA ESTA PRESUPUESTADA LA ADQUISICION DEL PREDIO FALTANTE, UNA VEZ SE CUENTE CON LA DISPONIBILIDAD DEL PREDIO SE CERRRARA LA NO CONFORMIDAD. 
17/12/2018 Se solicita vía correo electrónico avances respecto al cierre de la no conformidad, a la fecha no se ha recibido retroalimentación al respecto.
28/01/2019- En reunion con la supervision, se informa que el 14 de diciembre 2018 se presento la demanda para expropiacion del predo, ya hubo reparto y quedo en el juzgado 2 de Cartago. Se modifico fecha de cierre con el fin de seguir el seguimiento del esta de la no conformidad. Se debera realizar una reunion conjunta con la supervision y el apoyo jurido predial para informar del proceso de expropiacion.   
4/07/2019 No se evidenció que a la fecha la Interventoría subsanara las causas de la no conformidad, por lo que se convocó a la Interventoría a reunión en la Oficina de Control Interno el 11/07/2019, para que evidencie las acciones que ha implementado para dar cierre a la no conformidad o reformule las acciones de mejoramiento y solicite la reprogramación de la fecha de finalización. (Carlos Felipe Sánchez Pinzón)
04/07/2019 No se evidenció que a la fecha la Interventoría subsanará las causas de la no conformidad, por lo que se convocó a la Interventoría a reunión en la Oficina de Control Interno el 11/07/2019, para que evidencie las acciones que ha implementado para dar cierre a la no conformidad o reformule las acciones de mejoramiento y solicite la reprogramación de la fecha de finalización. (Carlos Felipe Sánchez Pinzón)
25/10/2019 En reunión del 25/10/2019, La Supervisión presenta el acta de entrega anticipada del predio La Holanda, del 13 de agosto de 2019, evidenciando la ejecución de la primera acción de mejoramiento plantada para superar la no conformidad No. 3731. Por su parte, la Interventoría Consorcio Concesión Férreo (contrato VEJ-518-2019), informa que en el predio ya se han ejecutado intervenciones de replanteo._x000D_
_x000D_
En consecuencia, con el fin de evidenciar la ejecución de la última acción de mejoramiento y dar cierre a la no conformidad, se solicita a la Supervisión allegar evidencia de la ejecución de intervenciones en el predio La Holanda._x000D_
 (Carlos Felipe Sánchez Pinzón)
15/11/2019 Una vez revisadas las evidencias suministradas por la Supervisión mediante correo electrónico del 15 de noviembre de 2019, se evidencia el incio de actividades por parte del Concesionario en el predio La Holanda, con lo que se evidencia a su vez la ejecución de todas las acciones de mejormiento asociadas con la no conformidad No. 3338. En consecuencia, se da cierre a la no conformidad en el plan de mejoramiento por procesos de la Entidad. (Carlos Felipe Sánchez Pinzón)</t>
  </si>
  <si>
    <t>SUPERVISIÓN: 3. Ante el inminente riesgo ambiental por la no consecución de permisos y licencias ambiental, no es claro el actuar de la supervisión con respecto a este particular habiendo transcurrido 16 meses desde el inicio del proyecto y no teniendo aun una expectativa concreta de expedición de estos trámites ambientales.</t>
  </si>
  <si>
    <t>4G- Segunda Ola - Autopista Mar 2.</t>
  </si>
  <si>
    <t>Mayo de 2017</t>
  </si>
  <si>
    <t>1.            Presentaciones para las mesas de PINES y registro de asistencia. 
2.            Oficios de seguimiento por parte del equipo de apoyo a la supervisión
3.            Obtención de la Licencia Ambiental de variante Mutatá UF4</t>
  </si>
  <si>
    <t>La supervision mediante correo electrónico del 02/04/2019 remite las resoluciones de las UF 1, 2, 3, 4; pendiente unicamente la asociada a la variante de Mutatá en la UF4.</t>
  </si>
  <si>
    <t>17/07/2017 Se recibe plan de mejoramiento por medio de correo electrónico.
27/09/2017 La OCI solicita vía correo electrónico evidencias de acciones que permitan subsanar la no conformidad.
31/10/2017 La OCI solicita vía correo electrónico evidencias de acciones que permitan subsanar la no conformidad.
21/11/2017 La OCI solicita vía correo electrónico evidencias de acciones que permitan subsanar la no conformidad.
28/02/2018 La OCI solicita vía correo electrónico evidencias de acciones que permitan subsanar la no conformidad. La Supervisión, por correo electrónico solicita reunión en conjunto con la interventoría.
21/03/2018 Mediante correo electrónico la OCI solicita documentación asociada a acciones de mejoramiento ante la no conformidad, la cual considera oportuno revisar previa la reunión propuesta por la Supervisión.
27/03/2018 Se propone reunión con la supervisión del proyecto para definir estado de la NC.
09/04/2018 Se realiza mesa de trabajo. Se solicita a la supervisión copia de  resoluciones donde se otorga la licencia ambiental a las unidades funcionales 1, 2 y 3, así como copia de actas de reunión con la participación de la interventoría, el concesionario, la ANI y la ANLA que evidencien seguimiento a la consecución de la licencia ambiental que requiere la UF4.
12/04/2018 Se recibe por corre electrónico copia de las resoluciones No. 357 del 12 de marzo de 2018 (licencia ambiental UFs 2 y 3) y No. 0072 del 22 de enero de 2018 (licencia ambiental UF1). Se tienen pendientes actas de reunión que evidencien seguimiento a la obtención de la licencia ambiental de la UF4.
06/06/2018- Vía correo electrónico se solicitaron evidencias de seguimiento al cierre al plan de mejora para cerrar la no conformidad 
07/06/2018 – Mediante correo electrónico la supervisión allega comunicaciones de la ANI emitiendo observaciones al Cronograma de Licenciamiento Ambiental de la UF4. 
Se solicita evidencia del avance sobre la obtención de la licencia y expectativa de la obtención de la Licencia Ambiental.   
20/06/2018 – Se evidencia gestión por parte de la supervisión al seguimiento del trámite para la obtención de la Licencia Ambiental de la UF4 mediante radicados 20186050175861, 20186050090511 y 20186050069731. 
Pendiente la resolución de obtención de la Licencia Ambiental de la UF4. 
27/09/2018 – Esta oficina (OCI) envía correo electrónico solicitando allegar evidencia de la gestión para dar cierre a la no conformidad. Se solicita proponer nueva fecha de cierre a la no conformidad que supero el tiempo establecido. 
30/10/2018 – Se recibe licencia de la UF1. Se modifica la fecha de cierre de la no conformidad por la fecha de inicio de la Variante Muatatá de la UF4 (25/01/2019) ya que es la única que se encuentra pendiente. La supervisión notifica que en el mes de octubre de 2018 se realizó una mesa de trabajo con ANI, Interventoría y Concesionario y se hicieron observaciones al EIA, una vez subsanen esas observaciones, se dará vía libre para que radiquen ante la ANLA, para la solicitud de la Licencia. Pendiente Rad. al ANLA con observaciones subsanadas y resolución de la licencia de la UF4.  (80%)
21/12/2018 De acuerdo al seguimiento realizado en el mes de octubre el concesionario aun esta en tiempos de obtener el licenciamiento hasta el mes de enero de 2019, por lo cual se espera que para esta fecha se tenga el otorgamiento de la licencia ambiental para la variante, se hara seguimiento en el mes de enero de 2019.
02/04/2019 Se remite por parte del supervisor los avances de gestión en virtud del otorgamiento de la licencia ambiental de la variante de Mutatá, sin embargo, la aprobación proyectada es para mayo de 2019; con lo cual se ajusta la fecha de cierre para 31 de mayo de 2019,
29/05/2019 El 20/05/2019 se solicitó a la Supervisión, vía correo electrónico, documentación que soporte los avances que se han tenido para subsanar la no conformidad No. 3386, cuyo cierre depende de evidenciar la Resolución de la licencia ambiental otorgada para la UF4 (Variante de Mutatá). (Daniel Felipe Sáenz Lozano)
28/06/2019 – Mediante reunión con el equipo de apoyo a la supervisión se modifica el plan de acción de la no conformidad en virtud de la obtención de la Licencia Ambiental de la Variante Mutatá de la UF4, así mismo la fecha de cierre para el 31 de octubre de 2019. (Mary Alexandra Cuenca Noreña)
08/10/2019 08/10/2019 - Mediante correo electrónico del 19/09/2019 la Supervisión allega a esta Oficina la Resolución 1752 de 2019 del 04 de septiembre de 2019por la cual se otorga la Licencia Ambiental de la Variante Mutatá de la UF4. Con lo anterior se da cumplimiento a las acciones de mejora para dar el cierre a la no conformidad. (100%) (Mary Alexandra Cuenca Noreña)</t>
  </si>
  <si>
    <t>De acuerdo al estado de avance del licenciamiento de la variante de Mutatá, UF4, y la expectativa reportada para el otorgamiento definida como mayo de 2019; se genera el ajuste en a la fecha de cumplimiento de la NC; planteado por la fecha en que se obtendría el licenciamiento de la variante.</t>
  </si>
  <si>
    <t>7.2.1 El recaudo de recursos propios se vio afectado en el valor de $ 299.385 millones por concepto de peajes, debido a la falta de instalación de dos casetas en el proyecto ruta del sol (una en el tramo 1 y la otra en el tramo 2), estos recursos correspondían a la vigencia futura aprobada en el contrato de concesión  de ruta del sol 1, el cual a la fecha no se ha ejecutado por diferentes problemas presentados  por el licenciamiento ambiental. Esta caída de recursos ha impedido el cumplimiento de las siguientes obligaciones por valor total de $ 269.945 Mlls. (Ver cuadro anexo en el informe)</t>
  </si>
  <si>
    <t>Equipo Financiero</t>
  </si>
  <si>
    <t>Continuar con las gestiones pertinentes, con los actores externos correspondientes, para dar cumplimiento a la obligación contractual existente. Es preciso tener en cuenta que actualmente, existen recursos que se encuentran en la Fiducia para la remuneración de los hitos. (Memorando 2017-500-0121103 del 1o. de septiembre de 2017)</t>
  </si>
  <si>
    <t>Se recibió información mediante memorando 2017-500-0121103 de septiembre 1o. De 2017. Se solicita enviar informacion respecto del avance del plan de mejoramiento.
Se solicita a la VEJ relacionar las gestiones que estan llevando a cabo para el cumplimiento de las acciones de mejora.
29/08/2019 De acuerdo con el correo electrónico de fecha 9 de agosto de 2019 y ratificado mediante memorando No. 2019-500-012453-3 del 23 de agosto de 2019, la dependencia informa lo siguiente: Se han adelantado reuniones en la VEj entre el lider de seguimiento del proyecto, la gerente técnica y el área financiera competente para el tratamiento de la no conformidad.
En la comunicación se reporta el avance en el cumplimiento de la unidad de medida 1 que se determinó como la gestión realizada por la VEJ en conjunto con planeación para la incorporación de los recursos en el anteproyecto de presupuesto. La anterior se cumplió. Ahora bien, los pagos de las obligaciones , que se determinó como unidad de medida 2, solo queda una obligación contractual de las 5 por valor de $170.092 millones a pesos de diciembre de 2008. (Luz Jeni Fung Muñoz)
28/10/2019 Por medio del memorando No. 2019-500-016346-3 del 25 de octubre de 2019, se solicitó prorrogar la fecha del cumplimiento para diciembre del año 2021. (Luz Jeni Fung Muñoz)</t>
  </si>
  <si>
    <t>6.2.1 Existen inventarios individuales a cargo de exfuncionarios de la ANI  como se pudo verificar e identificar en el numeral 2.1.1 del cuerpo del presente informe, contraviniendo las normas establecidas para el manejo y control de los bienes y evidenciando que el inventario físico no fue debidamente realizado por cuanto esto se debió observar al realizar el cotejo de los listados de inventarios contra los elementos físicos a cargo de cada uno de los responsables y dependencias.</t>
  </si>
  <si>
    <t>GESTIÓN ADMINISTRATIVA Y FINANCIERA</t>
  </si>
  <si>
    <t>Grupo Interno de Trabajo Administrativo y Financiero</t>
  </si>
  <si>
    <t>JULIO DE 2017</t>
  </si>
  <si>
    <t>Mayo 28 de 2018 el la Coordinación del GITAdministrativo y Financiero Dra Nelsy  Maldonado, envía mediante correo electrónico  la siguiente acción de mejoramiento: Se están depurando los inventarios de los funcionarios y contratistas, a la fecha se tienen elaborados verificados y firmados los de los pisos 2 y 7 y estamos trabajando en el piso 6 y 8. Adjunto inventarios firmados.
Con correo electrónico enviado por Fabian Ramos de Servicios Generales, el día 14 de agosto de 2018, se remitieron los siguientes documentos:
- Proyecto de Resolución Actualizada para el Manejo de bienes.
- Pólizas de seguros que amparan los bienes de la Entidad.
- Póliza de seguros de Automóviles.
- Inventario a 31 de diciembre de 2017.
- Reporte de Inventario Físico de bienes muebles, enseres y equipos de consumo al 31 de diciembre de 2017.</t>
  </si>
  <si>
    <t>Copia de los inventarios firmados por los responsables.</t>
  </si>
  <si>
    <t>27/01/2018: Se solicitó nuevamente las acciones de mejoramiento para la Nc. No se ha recibido la información. 
Julio 3 de 2018 :Se recibió del GIT Administrativo y Financiero , copia de la notificacion de los inventarios individuales de los funcionario de la entidad, de los pisos 2 y 7 quedan pendientes los demas pisos.
Agosto 29 de 2018 :  La auditoria de seguimiento a los inventarios observa que siguen pendiente de legalizacion por parte de los responsables los inventarios individuales de funcionarios y contratistas.
25/09/2019 Mediante correo electrónico del 17/09/2019 el área de Servicios Generales envío inventarios firmados por los responsables ubicados en la Vicepresidencia Gestión Contractual, Vicepresidencia Jurídica y Vicepresidencia Ejecutiva. La acción de mejora se da como completada y la No Conformidad Subsanada. (Yuber Alexander Peña Cárdenas)</t>
  </si>
  <si>
    <t>Julio 3 de 2018 :Se solicita enviar copia de los inventarios de los pisos faltantes.
Agosto 29 de 2018: Continua pendiente el envio de la totalidad de los inventarios indivuduales por responsable.</t>
  </si>
  <si>
    <r>
      <t xml:space="preserve">7.2.1 La entidad no  registra las solicitudes de conciliación ni las fichas de los casos estudiados en sede del comité de conciliación en el sistema EKOGUI; por lo tanto, dicho sistema se encuentra desactualizado a la fecha, situación que se ha observado desde el informe de auditoría del primer semestre del año 2016. En este sentido, el área auditada debe proceder a dicha actualización, con el fin de cumplir con las funciones previstas para el apoderado al interior del sistema EKOGUI, de conformidad con lo estipulado en artículo 2.2.3.4.1.10, numerales 1 y 3 del Decreto 1069 de 2015.
</t>
    </r>
    <r>
      <rPr>
        <b/>
        <sz val="12"/>
        <color rgb="FFFF0000"/>
        <rFont val="Calibri"/>
        <family val="2"/>
        <scheme val="minor"/>
      </rPr>
      <t xml:space="preserve">
Auditoría febrero 2018</t>
    </r>
    <r>
      <rPr>
        <sz val="12"/>
        <rFont val="Calibri"/>
        <family val="2"/>
        <scheme val="minor"/>
      </rPr>
      <t xml:space="preserve">: 7.2.1 Se mantiene la no conformidad prevista en el informe de auditoría del  primer semestre del año 2017, en tanto que la entidad continua sin registrar si se procedió o no a la conciliación, ni se han ingresado las fichas de los casos estudiados en sede del comité de conciliación al sistema EKOGUI; por lo tanto, dicho sistema se encuentra desactualizado a la fecha, situación que se ha observado desde el informe de auditoría del primer semestre del año 2016. En este sentido, el área auditada debe proceder a dicha actualización, con el fin de cumplir con las funciones previstas para el apoderado al interior del sistema EKOGUI, de conformidad con lo estipulado en artículo 2.2.3.4.1.10, numerales 1 y 3 del Decreto 1069 de 2015, y lo establecido en el instructivo adoptado por la Circular Externa 005 de 2016 de la de la ANDJE.
</t>
    </r>
    <r>
      <rPr>
        <b/>
        <u/>
        <sz val="12"/>
        <color rgb="FFFF0000"/>
        <rFont val="Calibri"/>
        <family val="2"/>
        <scheme val="minor"/>
      </rPr>
      <t xml:space="preserve">Auditoría febrero 2018: </t>
    </r>
    <r>
      <rPr>
        <sz val="12"/>
        <rFont val="Calibri"/>
        <family val="2"/>
        <scheme val="minor"/>
      </rPr>
      <t xml:space="preserve"> 7.2.2 Respecto de 337 procesos terminados, con posterioridad al mes de abril del año 2015 se encuentran 12 procesos sin sentido de fallo en primera instancia, lo cual genera incumplimiento de las funciones previstas para el apoderado al interior del sistema EKOGUI, de conformidad con lo estipulado en artículo 2.2.3.4.1.10, numeral 1 del Decreto 1069 de 2015 y lo establecido en el instructivo adoptado por la Circular Externa 005 de 2016 de la ANDJE.
</t>
    </r>
    <r>
      <rPr>
        <b/>
        <u/>
        <sz val="12"/>
        <color rgb="FFFF0000"/>
        <rFont val="Calibri"/>
        <family val="2"/>
        <scheme val="minor"/>
      </rPr>
      <t>Auditoría agosto 2018:</t>
    </r>
    <r>
      <rPr>
        <sz val="12"/>
        <rFont val="Calibri"/>
        <family val="2"/>
        <scheme val="minor"/>
      </rPr>
      <t xml:space="preserve"> 7.2.1 Se mantiene la no conformidad prevista en el informe de seguimiento del segundo semestre del año 2017, en tanto que de 798 conciliaciones tanto activas como terminadas solamente se han ingresado 19 fichas, lo cual corresponde al 2.4%. En este sentido, se evidencia un incumplimiento de los apoderados  respecto de la actualización registrada en el Sistema como lo impone el artículo 2.2.3.4.1.10 “Funciones del apoderado”, numeral 1 y 3 del Decreto 1069 de 2015 y lo establecido en el Instructivo del Sistema Único de Gestión e Información Litigiosa del Estado E-KOGUI V. 5.0. de la ANDJE.   
</t>
    </r>
    <r>
      <rPr>
        <u/>
        <sz val="12"/>
        <color rgb="FFFF0000"/>
        <rFont val="Calibri"/>
        <family val="2"/>
        <scheme val="minor"/>
      </rPr>
      <t>Auditoría febrero 2019:</t>
    </r>
    <r>
      <rPr>
        <sz val="12"/>
        <rFont val="Calibri"/>
        <family val="2"/>
        <scheme val="minor"/>
      </rPr>
      <t xml:space="preserve"> 6.2.1 Revisado el módulo de Reporte de Conciliaciones Extrajudiciales, se evidenció el incumplimiento al deber contenido en el numeral 2.2.3.4.1.1. y subsiguientes del Decreto 1069 de 2015, en la medida en que, del total de conciliaciones terminadas, solamente el 24.82% de los registros posee ficha registrada. </t>
    </r>
  </si>
  <si>
    <t>Deficiencias en la implementación del ekogui</t>
  </si>
  <si>
    <t>Sub-categoría: deficiencias en la implementación del ekogui</t>
  </si>
  <si>
    <t>1.Suscripción acta de reunión con la ANDJE en la que dicha Entidad emite opinión frente al Plan de Contingencia Planteado por el GIT Defensa Judicial, respecto al registro de fichas técnicas a partir del 1 de enero de 2018.
2.Capacitación a los usuarios del sistema respecto de las nuevas funcionalidades del módulo de conciliación de la versión 2.0 una vez sea dispuesto por la ANDJE Administradora del Sistema. 
3.Realizar los requerimientos a que haya lugar para el cumplimiento de la obligación relacionada con la actualización de los trámites de conciliación extrajudicial Coordinador GIT Defensa Judicial Administradora del Sistema. 
4.Realizar los ajustes y actualizaciones requeridas en los procesos a cargo.</t>
  </si>
  <si>
    <t>El auditor considera que las acciones de mejoramiento planteadas  por el área auditada son adecuadas y necesarias para superar la no conformidad advertida. Se hará seguimiento en el mes de diciembre  de 2017 para determinar la efectividad de dicha acción.
El 15 de diciembre  de 2017 se realizó reunión de seguimiento y el área auditada remitió por correo el procedimiento de conciliación extrajudicial cuando la entidad es convocada, el cual está aprobado y publicado en la página web de fecha 27 de septiembre de 2017. Se estableció como compromiso para el 6 de abril  de 2018 la culminación del plan de contingencia en cuanto a la asignación y actualización de las solicitudes de conciliación en el sistema EKOGUI.
Así mismo, el área auditada remitió un correo que dirigió el gerente de defensa judicial a los apoderados, el cual contiene un formato que deben diligenciar todos los abogados antes del 22 de diciembre de 2017, el cual da cuenta de la gestión que en materia prejudicial se adelanta por la entidad, y consecuencial a ello es un insumo para actualizar el sistema EKOGUI.
El día 2 de febrero de 2018 se realizó reunión de seguimiento y el área auditada presentó una relación de conciliaciones prejudiciales, haciendo alusión al proyecto asignado, y a la identificación del apoderado, lo cual corresponde  a la implementación no solo de una medida correctiva sino también hace parte de una actividad preventiva consistente en hacer las asignaciones mensuales de dichas conciliaciones.
Se hará seguimiento en el mes de abril  de 2018.
El día 26 de abril de 2018 se realizó reunión de seguimiento al informe del primer semestre del año 2017 y el área auditada remitió un reporte del Ekogui sobre asignación de conciliaciones extrajudiciales con corte al 26 de abril, en donde se observa que aún quedan 40 conciliaciones por asignar. En ese sentido, se estableció un nuevo compromiso con el fin de actualizar en el sistema las conciliaciones faltantes del año 2017 y las del primer trimestre del año 2018. Así mismo el área auditada se comprometió a ingresar al sistema Ekogui las fichas de conciliación correspondientes al primer trimestre del año 2018.
Se hará seguimiento en el mes de agosto de 2018.
El día 21 de agosto de 2018 se realizó reunión de seguimiento con la Administradora del sistema Ekogui, quien remitió una matriz en Excel en donde se pudo evidenciar que se ha avanzado en el proceso de asignación de trámites conciliatorios, se identificó que existen algunos trámites respecto de los cuales no se tiene información en la Entidad, y hasta tanto no se obtenga la misma no es posible su asignación. 
Así mismo, afirmó la administradora del Ekogui  que con la asesoría de la ANDJE se identificó que existen algunos procesos terminados con posterioridad a abril de 2015 que carecen del sentido del fallo, en tanto que no todos finalizaron por virtud de una sentencia, lo cual impidió clasificar en favorable o desfavorable el fallo, puesto que algunos procesos terminaron de manera anormal.
Por otra parte, el área auditada remitió el acta de reunión del 25 de mayo de 2018 sobre capacitación en el sistema Ekogui convocada por la administradora hacia los apoderados, quien hizo referencia al plan de contingencia para la actualización del Ekogui con fechas y actividades definidas. 
Se hará seguimiento en el mes de noviembre de 2018 para verificar el avance en el proceso de ingreso de las fichas  de conciliación al sistema Ekogui, porque a la fecha 21 de agosto se han subido 19.
El día 11 de octubre de 2018 mediante memorando No. 20187010164283 se allegó plan de mejoramiento respecto de la auditoría realizada en el mes de agosto. 
El día 15 de noviembre de 2018 se realizó reunión de seguimiento con la Administradora del sistema Ekogui, en donde se verificó en el sistema que de 96 conciliaciones extrajudiciales reportadas, se han ingresado a la fecha 15 fichas de la vigencia 2018, lo cual denota un porcentaje de avance del 15,6%.
El auditor considera que las acciones de mejoramiento planteadas  por el área auditada son adecuadas y necesarias. Se hará seguimiento en el mes de enero de 2019 para determinar la efectividad de las acciones.
05/09/2019 Mediante radicado No. 20197010129273, el GIT Defensa Judicial solicitó modificación del Plan. Se modifica el 05/09/2019.  (Andrés Fernando Huérfano Huérfano)
23/01/2020 23/01/2020. Se envió correo a la dependencia responsable (OCI01) informando sobre el vencimiento.  (Andrés Fernando Huérfano Huérfano)
05/05/2020 Mediante radicado 20207010057823 de 21/04/2020, solicita prórroga del plazo para cumplimiento de la meta hasta 31/07/2020.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
02/08/2021 Mediante memorando 20217010106013 la dependencia solicita la ampliación del plazo hasta el 31 de agosto de 2021. (Andrés Fernando Huérfano Huérfano)</t>
  </si>
  <si>
    <t>La primera  acción de mejoramiento planteada corresponde a una de las propuestas para la auditoría del primer semestre de año 2017, en este sentido se conserva y se incluye la nueva fecha de terminación  en cuanto  a la implementación de la misma, es decir, 30 de junio de 2018, debido al nuevo plan de mejoramiento presentado por el área auditada en relación con la auditoría realizada en el mes de febrero de 2018.
Se hará seguimiento de las acciones de mejoramiento   en el mes de enero  de 2019.
En espera de la respuesta de la ANDJE, con el fin de determinar si es imperativo que en el sistema EKOGUI  se ingresen las fichas técnicas de conciliación extrajudicial de trámites iniciados durante la vigencia de 2017 y anteriores que se encuentran terminados en el sistema.
El 31 de octubre de 2018 se remitió respuesta por parte de la ANDJE indicando que solo se deberá realizar el seguimiento a las fichas de conciliación del año 2018, y no de vigencias anteriores.</t>
  </si>
  <si>
    <r>
      <t xml:space="preserve">7.2.4 Se evidencia que a la fecha existen 237 procesos judiciales sin asignación de abogado, lo que implica un retraso en este trámite que impacta negativamente el adelantamiento oportuno y eficiente de cada una de la etapas del proceso hasta su terminación, por lo tanto, es obligación de la administradora de sistema “EKOGUI” proceder en el menor tiempo posible a dicha asignación, en atención a lo estipulado en el </t>
    </r>
    <r>
      <rPr>
        <sz val="12"/>
        <color rgb="FFFF0000"/>
        <rFont val="Calibri"/>
        <family val="2"/>
        <scheme val="minor"/>
      </rPr>
      <t>artículo 2.2.3.4.1.9. “Funciones del administrador del sistema en la entidad”, numeral 6 del Decreto 1069 de 2015.</t>
    </r>
    <r>
      <rPr>
        <sz val="12"/>
        <rFont val="Calibri"/>
        <family val="2"/>
        <scheme val="minor"/>
      </rPr>
      <t xml:space="preserve">
</t>
    </r>
    <r>
      <rPr>
        <sz val="12"/>
        <color rgb="FFFF0000"/>
        <rFont val="Calibri"/>
        <family val="2"/>
        <scheme val="minor"/>
      </rPr>
      <t>Auditoria febrero 2018:</t>
    </r>
    <r>
      <rPr>
        <sz val="12"/>
        <rFont val="Calibri"/>
        <family val="2"/>
        <scheme val="minor"/>
      </rPr>
      <t xml:space="preserve"> 7.2.4 Se mantiene la no conformidad prevista en el informe de auditoría de primer semestre del año 2017, en tanto que a la fecha del 5 de febrero de 2018 se evidencia que existen 293 procesos judiciales activos sin asignación de abogado, lo que implica un retraso en este trámite que impacta negativamente el registro oportuno y eficiente de cada una de la etapas del proceso hasta su terminación; por lo tanto, es obligación de la administradora de sistema “EKOGUI” proceder en el menor tiempo posible a dicha asignación, en atención a lo estipulado en el </t>
    </r>
    <r>
      <rPr>
        <sz val="12"/>
        <color rgb="FFFF0000"/>
        <rFont val="Calibri"/>
        <family val="2"/>
        <scheme val="minor"/>
      </rPr>
      <t xml:space="preserve">artículo 2.2.3.4.1.9. “Funciones del administrador del sistema en la entidad”, numeral 6 del Decreto 1069 de 2015, y lo establecido en el instructivo adoptado por la Circular Externa 005 de 2016 de la de la ANDJE.
Auditoría agosto 2018: </t>
    </r>
    <r>
      <rPr>
        <sz val="12"/>
        <rFont val="Calibri"/>
        <family val="2"/>
        <scheme val="minor"/>
      </rPr>
      <t>7.2.6 Se mantiene la no conformidad prevista en el informe de seguimiento del segundo semestre del año 2017, en tanto que a la fecha del 22 de agosto de 2018 se evidencia que existen 188 procesos judiciales activos sin asignación de abogado, lo que implica que aún existen procesos por asignar; sin embargo, la administradora remitió a la Oficina de Control Interno de la Entidad un informe de gestión del sistema, en donde se señala que la mayoría de estos procesos sin abogado corresponden a procesos de expropiaciones, respecto de los cuales se solicitará su exclusión porque son iniciados por los concesionarios y además son iniciados por la Entidad; sin embargo, es obligación de la administradora del sistema “E-KOGUI” proceder en el menor tiempo posible a la depuración del sistema, solicitando la exclusión de los procesos correspondientes y realizando la  asignación de los procesos faltantes, en atención a lo estipulado en el</t>
    </r>
    <r>
      <rPr>
        <sz val="12"/>
        <color rgb="FFFF0000"/>
        <rFont val="Calibri"/>
        <family val="2"/>
        <scheme val="minor"/>
      </rPr>
      <t xml:space="preserve"> artículo 2.2.3.4.1.9. “Funciones del administrador del sistema en la Entidad”, numeral 6 del Decreto 1069 de 2015</t>
    </r>
    <r>
      <rPr>
        <sz val="12"/>
        <rFont val="Calibri"/>
        <family val="2"/>
        <scheme val="minor"/>
      </rPr>
      <t xml:space="preserve"> y lo establecido en el Instructivo del Sistema Único de Gestión e Información Litigiosa del Estado E-KOGUI V. 5.0. de la ANDJE.</t>
    </r>
  </si>
  <si>
    <t>1. Elaborar informe que permita determinar el estado de cada uno de los procesos incorporados en el Ekogui (activo / terminado) su asignación o no asignación o su necesidad de eliminación del sistema según sea el caso.
2. Continuar con la labor de asignación de procesos a los apoderados de la Entidad para su actualización en el sitema EKOGUI.
Acciones de mejoramiento Auditoría agosto 2018:
1. Actualización de reporte de procesos sin asignación de apoderado y las causas del mismo.
2. Asignación de procesos a los apoderados respectivos en los casos que resulte procedente.
3. Solicitud a la ANDJE de eliminación de procesos por duplicidad o inexistencia, en los casos que resulte procedente.
4. Solicitud de exclusión de procesos de expropiación con base en los argumentos proporcionados por la VPRE.</t>
  </si>
  <si>
    <t>El auditor considera que las acciones de mejoramiento planteadas  por el área auditada son adecuadas y necesarias para superar la no conformidad advertida. Se hará seguimiento en el mes de diciembre  de 2017 para determinar la efectividad de dicha acción.
El 15 de diciembre  de 2017 se realizó reunión de seguimiento y el área auditada remitió un correo electrónico contentivo de una matriz asociada al reporte de procesos judiciales del sistema Ekogui, en donde  se constató que de los 237 procesos judiciales se asignaron 133, faltando por asignar 104 procesos. Así, se estableció como compromiso para el 6 de abril de 2018 asignar los 104 procesos faltantes a los abogados respectivos, con el fin de iniciar los trámites  a que haya lugar y avanzar en la gestión judicial.
El día 2 de febrero de 2018 se realizó reunión de seguimiento y el área auditada manifestó que no se ha actualizado desde el mes de diciembre de 2017 a la fecha la asignación de los procesos judiciales. Únicamente 17 abogados de grupo de defensa judicial enviaron a la administradora de Ekogui el formato de calificación del riesgo y provisión contable, con el fin de que posteriormente se suba a Ekogui; sin embargo la administradora aún no ha comprobado si esa información reposa en el sistema. 
Se hará seguimiento en el mes de abril  de 2018.
El día 26 de abril de 2018 se realizó reunión de seguimiento al informe del primer semestre del año 2017 y el área auditada remitió un reporte del sistema Ekogui con corte 26 de abril de 2018, en donde se señala que existen 273 procesos judiciales sin abogado. En ese sentido, el área auditada se comprometió a culminar con el proceso de actualización y asignación de procesos judiciales correspondientes al año 2017 y primer trimestre de año 2018.
Se hará seguimiento en el mes de agosto  de 2018.
El día 21 de agosto de 2018 se realizó reunión de seguimiento con la Administradora del sistema Ekogui, quien  remitió un informe -presentación sobre la gestión de información en el sistema Ekogui, primer semestre del año 2018, en donde se identificó entre otros aspectos el estado de cada uno de los procesos incorporados en el Ekogui (activo / terminado) su asignación o no asignación o su necesidad de eliminación del sistema.
El área auditada remitió una matriz en Excel en donde se evidencia la asignación de procesos judiciales del año 2017 y 2018. Algunos se encuentran aun sin asignación porque corresponden a expropiaciones que no requieren como tal de asignación de abogado, pues estos procesos los  lleva el concesionario y no representan un contingente litigioso para la Entidad, por tal razón la administradora está solicitando ante la ANDJE su eliminación del sistema; o existen también procesos que no tienen información en el sistema, y en este sentido se procederá  a recopilar la misma para proceder a su asignación.
Se hará seguimiento en el mes de noviembre de 2018 para verificar el avance en el proceso de actualización y asignación en el sistema Ekogui.
El día 11 de octubre de 2018 mediante memorando No. 20187010164283 se allegó plan de mejoramiento respecto de la auditoróia realizada en el mes de agosto.
El día 15 de noviembre de 2018 se realizó reunión de seguimiento con la Administradora del sistema Ekogui, en donde se verificó que respecto de 892 procesos judiciales activos, 69 se encuentran sin abogado, sin tener en cuenta los procesos de  expropiaciones, en tanto que es una solicitud que realizará el GIT de Defensa Judicial a la ANDJE, con el fin de que se retiren del sistema dichos procesos. Lo anterior denota un avance del 92.3%.
El auditor considera que las acciones de mejoramiento planteadas  por el área auditada son adecuadas y necesarias. Se hará seguimiento en el mes de enero de 2019 para determinar la efectividad de dicha acción. 
23/09/2019 En sesiones de 14 y 28 de agosto de 2019, la Vicepresidencia Jurídica (L. Pabón y L. Poveda) manifestaron que se efectuarían ajustes al plan a más tardar el 30/08/2019. El 23/09/2019 se remitió correo recordando los compromisos con el fin de obtener la respuesta correspondiente.  (Andrés Fernando Huérfano Huérfano)
23/01/2020 23/01/2020. Se envió correo a la dependencia responsable (OCI01) informando sobre el vencimiento.  (Andrés Fernando Huérfano Huérfano)
05/05/2020 Mediante radicado 20207010057823 de 21/04/2020, solicita prórroga del plazo para cumplimiento de la meta hasta 31/07/2020.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
02/08/2021 Mediante memorando 20217010106013 la dependencia solicita unificar esta NC con la NC 3845. Razón por la cual se cierre teniendo en cuenta que su avance a esta fecha era del 0%. (Andrés Fernando Huérfano Huérfano)</t>
  </si>
  <si>
    <t>La acciones de mejoramiento planteadas corresponden a  las propuestas para la auditoría del primer semestre de año 2017, en este sentido se conservan y se incluye la nueva fecha de terminación  en cuanto  a la implementación de la misma, es decir, 30 de junio de 2018, debido al nuevo plan de mejoramiento presentado por el área auditada en relación con la auditoría realizada en el mes de febrero de 2018.
Se hará seguimiento de las acciones de mejoramiento planteadas en el mes de enero  de 2019.</t>
  </si>
  <si>
    <t>SUPERVISIÓN: 1. Se evidencia poca gestión para la completitud de las unidades de medida de los hallazgos de contraloría y que precisan porcentaje de cumplimiento de las unidades de medida muy  bajos en los 11 hallazgos que actualmente se tienen dentro del PMI. (Ver tabla 6, pág. 11 de este informe).</t>
  </si>
  <si>
    <t>Falencia en gestión para cierre de los hallazgos</t>
  </si>
  <si>
    <t>FALENCIA EN GESTION PARA CIERRE DE LOS HALLAZGOS</t>
  </si>
  <si>
    <t>Aeropuerto el Dorado construcción y mantenimiento de la segunda pista.</t>
  </si>
  <si>
    <t>AGOSTO DE 2017</t>
  </si>
  <si>
    <t>Demostrar cumplimiento de los planes de mejoramiento revisados en la auditoría técnica realizada por la OCI en agosto de 2017</t>
  </si>
  <si>
    <t>27/09/2017 Se recibió plan de mejoramiento el 27 de septiembre de 2017. Memorando con radicado ANI No. 2017-309-013432-3 del 27 de septiembre de 2017. En este se indica que el hallazgo No. 3 no es responsabilidad de CODAD; no obstante, dentro de las acciones de mejoramiento, disponibles en el PMI actualizado a 31 de agosto de 2017, se tiene "Determinar las obligaciones a cargo de cada uno de los intervinientes  para la ejecución  de esta obra (OPAIN - CODAD) y realizar la supervisión y control de la misma, con el ánimo que se haga dentro de los plazos contractualmente pactados."; por lo tanto, la OCI considera que se debe dar el alcance correspondiente. 
28/02/2018 La OCI mediante correo electrónico solicita documentación que soporte seguimiento a la NC.
10/04/2018 La Supervisión indica por correo electrónico el estado de los hallazgos, a la fecha estos se encuentran en término. Se verificará declaratoria de cierre cuando se cumplan los plazos definidos en el PMI:
Hallazgo 1122: Ausencia de mantenimiento (fecha de vencimiento :30-06-2018).
Hallazgo 1123: Repavimentaciones pista norte (fecha de vencimiento 30-06-2018).
Hallazgo 1124: Ausencia de equipos de operación y mantenimiento (fecha de vencimiento 31 -05-2018).
Hallazgo 1127: Repavimentaciones pista sur (30-06-2018).
06/06/2018- Vía correo electrónico se solicitaron evidencias de seguimiento al cierre al plan de mejora para cerrar la no conformidad.
17/12/2018 Se verifica en el PMI el avance del cumplimiento del plan de mejoramiento, se tienen en termino 2 hallazgos los cuales tuvieron prórroga hasta febrero de 2019 y noviembre de 2019, sustentados en el acta de liquidación que se dara en febrero de 2019 y la definición de un tribunal en noviembre de 2019 aproximadamente. Se actualiza avance al 80%. y se esperan avances para poder dar cierre al mismo. Se modifica la fecha de cierre de la noconformidad al 28/002/2019 acorde al plazo de los hallazgos. 
28/02/2019 Se evidencia por parte de la OCI que la supervisión solicito ampliación de plazo para el cumplimiento del Hallazgo 1122 y modificación de una unidad de medida en virtud de situaciones asociadas a la liquidación del contrato de concesión; por lo tanto se otorgó plazo hasta el 30 de noviembre de 2019 la completitud de las unidades de medida del hallazgo.
30/10/2019 Vía correo electrónico se solicitó a la Supervisión evidencias respecto del avance y gestión que se ha venido adelantando frente al plan de mejoramiento de la no conformidad, el cual vence el 30-11-2019, las cuales deben estar relacionadas con el cumplimiento de las unidades de medida del hallazgo No. 1122 señalado por la CGR. (Daniel Felipe Sáenz Lozano)
01/11/2019 Mediante correo electrónico del 30-10-2019 la Supervisión presentó balance de la gestión para dar cumplimiento al plan de mejoramiento del hallazgo No.1122-5 señalado por la CGR, que, entre otros, está relacionada con:
1. La Resolución No. 708 del 17-05-2019, por medio de la cual la ANI liquidó unilateralmente el Contrato de Concesión No. 0110-O.P. de 1995.
2. La Resolución No. 1274 del 12-08-2019, que revocó lo dispuesto en la Resolución No. 708.
3. La gestión que ha requerido la demanda de reconvención asociada a la liquidación del contrato de concesión No. 0110-O.P. de 1995, la cual se demostró con los radicados ANI No. 20193090124763 y 20197010307771
Con base en lo anterior, la Supervisión manifestó que solicitó a la Vicepresidencia Administrativa y Financiera (Rad ANI No. 20193090137463) modificaciones al plan de mejoramiento del hallazgo 1122-5, que, entre otros incluye prórroga de la fecha de terminación.
En este sentido, la OCI solicitó decisión de la VAF para definir procedencia de modificación al plan de mejoramiento de la no conformidad. (Daniel Felipe Sáenz Lozano)
06/11/2019 Vía correo electrónico se recibió copia de radicado ANI No. 20194030142363 del 26-09-2019. En el cual la Vicepresidencia Administrativa y Financiera informó a la Oficina de Control Interno sobre la prórroga para el cumplimiento del plan de mejoramiento del hallazgo 1122-5, hasta 31-07-2020. En este sentido, también se modifica fecha de terminación del plan de mejoramiento de la no conformidad hasta 31-07-2020.
(Daniel Felipe Sáenz Lozano)
14/07/2020 Mediante correo electrónico se solicitó a la Supervisión evidencias del cumplimiento de las Unidades de Medida del hallazgo 1122-15. Al respecto, la Supervisión informó que solicitará modificación del plan de mejoramiento del hallazgo citado, lo que daría lugar a modificar la fecha de terminación del plan de mejoramiento para subsanar la No Conformidad formulada por la Oficina de Control Interno.  (Daniel Felipe Sáenz Lozano)
17/07/2020 A julio de 2020 únicamente se tiene pendiente el cumplimiento del plan de mejoramiento del hallazgo 1122-15. Al respecto, mediante comunicación con radicado ANI No. 20203090088933 del 16 de julio de 2020 la Gerencia de Proyectos Aeroportuarios solicitó reformulación del plan de mejoramiento indicando 31-12-2020 como fecha de terminación. (Daniel Felipe Sáenz Lozano)
03/12/2020 Mediante correo electrónico del 3 de diciembre de 2020 se solicitaron evidencias de cumplimiento del plan de mejoramiento, cuya terminación se tiene prevista para diciembre de 2020. (Daniel Felipe Sáenz Lozano)
03/12/2020 Con base en el requerimiento hecho por la Oficina de Control Interno, la Supervisión informó sobre la suscripción de un acuerdo conciliatorio entre la ANI y CODAD, avalado por la PGN, que incluye el reconocimiento del incumplimiento del mantenimiento de cerramientos, como los describe el hallazgo 1122-15. Sin embargo, destacó que el tribunal encargado de la controversia que dio lugar al acuerdo se manifestará al respecto el 4 de diciembre de 2020. Lo anterior condiciona las acciones procedentes frente al plan de mejoramiento. (Daniel Felipe Sáenz Lozano)
18/12/2020 Se llevó a cabo reunión vía Microsoft Team en la que se comentó la aprobación del acuerdo conciliatorio pra la liquidación y cierre de tribunales del contrato de concesión No. 110-O.P, lo que generara ajustes en el PMI que serán notificados a la Oficina de Control Interno. (Daniel Felipe Sáenz Lozano)
23/12/2020 Se recibe copia del radicado ANI No. 20203090161583 del 22 de diciembre de 2020, mediante el que la Supervisión expone a la Oficina de Control Interno la gestión correspondiente al plan de mejoramiento del hallazgo 1122-15. Pendiente de que el porcenantaje de dicho plan de mejoramiento se establezca como 100% para dar cierre a la no conformidad.  (Daniel Felipe Sáenz Lozano)
25/01/2021 Con corte a diciembre de 2020 se registra en el PMI cumplimiento al 100% del plan de mejoramiento formulado para el hallazgo 1122-15, lo que demuestra que se cumplió con los planes de mejoramiento revisados en la auditoría técnica realizada por la OCI en agosto de 2017. Mediante una evaluación adicional la OCI analizará la efectividad, desde el punto de vista administrativo, de dichos planes de mejoramiento. Se da cierre a la No Conformidad. (Daniel Felipe Sáenz Lozano)</t>
  </si>
  <si>
    <t>1. Se observó que el valor pagado por concepto de horas extras se incrementó en un 12.57%  contraviniendo las políticas de austeridad vigentes a la fecha.</t>
  </si>
  <si>
    <t>Incumplimiento en las politicas de austeridad</t>
  </si>
  <si>
    <t>La Entidad ha venido dando cumplimiento a lo dispuesto en el Parágrafo segundo del artículo 14 del Decreto 999 del 2017, en el sentido de no autorizar más del límite de horas extras mensuales a los empleados públicos que desempeñan el cargo de Conductor Mecánico en las Entidades del nivel nacional, es decir cien (100) horas extras mensuales., lo anterior con el fin de garantizar la continuidad de algunas actividades prestadas por funcionarios de la Entidad, enmarcadas dentro de las necesidades de ésta.Se emite copia de las Resoluciones de los meses de febrero y marzo como evidencia.
Los cinco primeros días de cada mes se remite a la Oficina de Control interno las Resoluciones de horas extras autorizadas.</t>
  </si>
  <si>
    <t xml:space="preserve">Abril 5 de 2018  En reunion con la OCI La dra Nelsy Maldonado se compromete a formular las correcciones y acciones preventivas para que no vuelva a suceder. julio 3 de 2018 :Mediante memorando No. 20184010073283 de mayo 28 de 2018  la coordinadora del GIT Administrativo y financiero envio a los conductores de la entidad la  resolucion 619 de mayo 19 de 2017 madiante la cual se establece y regula el manejo de los vehiculos de la entidad, con el fin de lograr una mejora continua en dicho  proceso administrativo. </t>
  </si>
  <si>
    <t>27/01/2018: Se solicitó nuevamente las acciones de mejoramiento para la Nc. No se ha recibido la información.Abril 5 de 2018 Reunion con la Dra Nelsy Maldonado Coordinadora del GIT Administrativo y Financiero. 
Mayo 3/2018. Envian la accion de mejoramiento. Se realiza seguimiento para verificar su cumplimiento. 
29 de Junio  2018:Se evidencia gestion por parte del GIT Administrativo y Financiero ,  quienes reitaran el cumplimiento de los dispuesto en la resolucion 619 de 2017 que regula el uso de los vehiculos de la entidad, Sin embargo no se observa gestion con los funcionarios y contratistas que utilizan el servicio de transporte y quienes son los que generan las horas extras. 
Julio 3 de 2018:Se evidencia gestion por parte del GIT Administrativo y Financiero ,  quienes reitaran el cumplimiento de los dispuesto en la resolucion 619 de 2017 que regula el uso de los vehiculos de la entidad, Sin embargo no se observa gestion con los funcionarios y contratistas que utilizan el servicio de transporte y quienes son los que generan las horas extras.
04/04/2019 La Vicepresidencia Financiera aportó las resoluciones No. 1910 de octubre de 2018, No. 2223 de diciembre 2018 de pago de horas extras de los meses de noviembre y diciembre de 2018, así como, la Resolución No. 103 de enero de 2019 y No. 414 de marzo de 2019 en las que se observa que se cumplió con el tope de pago de horas extras estipulado en la normatividad vigente, por lo tanto, la No Conformidad se da como subsanada.</t>
  </si>
  <si>
    <t>29/06/2018 Se solicita realizar gestion con los usuarios de los vehiculos de la entidad, quienes son los que generar las horas extras.
03/07/2018 Se solicita realizar gestión con los usuarios de los vehiculos de la entidad, quienes son los que generar las horas extras.
No se evidencia gestion con los usuarios de los vehiculos por lo tanto el avance es el mismo.</t>
  </si>
  <si>
    <t>5. Se observa un incremento representativo en el rubro remuneración servicios técnicos del 46.94% en el segundo trimestre de la presente vigencia, frente al mismo período de la vigencia anterior, en contravía con los lineamientos que en materia de austeridad ha proferido la presidencia de la república en su normatividad vigente. Para esta oficina no fue posible establecer con precisión la justificación de este incremento debido a que no existe un documento que compile el plan de contratación de la entidad en forma agregada, que contenga todos y cada uno de los cupos de contratistas por dependencia, este inconveniente ha sido objeto de no conformidades permanentes las cuales no han sido atendidas por las áreas responsables. Esto tiene impacto igualmente para analizar los incrementos en algunos servicios que tienen incidencia directa por la cantidad  de personal que labora en la sede administrativa de la Entidad.</t>
  </si>
  <si>
    <t>VAF - VGC -VPRE</t>
  </si>
  <si>
    <t>No conformidad abierta sin plan</t>
  </si>
  <si>
    <r>
      <t xml:space="preserve">8.1. Se evidenciaron incumplimientos reiterativos a los términos de respuesta establecidos en el artículo 14 del Código de Procedimiento Administrativo y de lo Contencioso Administrativo (Ley 1437 de 2011, modificado por la Ley 1755 de 2015), en la medida en que en la evaluación realizada, se constató que el porcentaje de las respuestas ofrecidas de manera extemporánea se mantuvo constante y sin ningún tipo de avance, según anexos de la sección 7.1.
</t>
    </r>
    <r>
      <rPr>
        <sz val="12"/>
        <color rgb="FFFF0000"/>
        <rFont val="Calibri"/>
        <family val="2"/>
        <scheme val="minor"/>
      </rPr>
      <t>Se reitera la no conformidad en el informe de seguimiento de febrero 2019</t>
    </r>
    <r>
      <rPr>
        <sz val="12"/>
        <rFont val="Calibri"/>
        <family val="2"/>
        <scheme val="minor"/>
      </rPr>
      <t xml:space="preserve">
6.1. RESPUESTAS EXTEMPORÁNEAS A LOS ENTES EXTERNOS DE CONTROL. Se evidenció incumplimiento en el término de atención en especial al art. 9 de la Resolución No. 776 de 2016, en un total de 25 solicitudes provenientes de los entes externos de control discriminadas por radicado y responsable al detalle en el Anexo 1 del presente informe, en donde el mayor número de incumplimientos  corresponde a las comunicaciones procedentes de la Procuraduría General de la Nación con un porcentaje del 76%. Adicionalmente se evidenció que en nueve (9) casos no existe documento de respuesta al ente de control, aunque el término se encuentra vencido (ver anexo- 3).</t>
    </r>
  </si>
  <si>
    <t>VEJ - VGC - VJ - VPRE</t>
  </si>
  <si>
    <t xml:space="preserve">En el plan de mejoramiento propuesto se indica que " se continuaran con las charlas de peticiones//inclusión de nuevo aviso en Outlook a cada usuario// Dar continuidad a los procesos disciplinarios".
Pendiente envío de memorando a las Vicepresidencias propuesto en la mesa de trabajo del dia 3 de julio de 2017.Se recibe memorandos de las vicepresidencias, mediante las cuales informas las acciones realizadas, así: Ver traza:
23/12/2016- La VP-GC: Informa las gestiones y el trámite ofrecido a las comunicaciones a cargo de esa Vicepresidencia. Sin embargo, no señalan un plan de mejoramiento que precise fechas de inicio y finalización de las acciones.
18/01/2017- La VP-PRE: Informa las gestiones y el trámite ofrecido a las comunicaciones a cargo de esa Vicepresidencia. Sin embargo, no señalan un plan de mejoramiento que precise fechas de inicio y finalización de las acciones. El 22/05/2018, esta Vicepresidencia informa que asignó a una persona (Tatiana Robles)para que se encargara diariamente de hacer seguimiento a estos requerimientos e informara las gerencias de la VPRE el estado de las mismas.
25/05/2018- La VP-Estructuración: Informa que se nombra al interior de esa Vicepresidencia a una persona, para que realice seguimiento diario a las comunicaciones a cargo de esa dependencia. Por otra parte, el 23/10/2018- señalan que el día viernes de cada semana se envía por correo electrónico el reporte a los funcionarios y/o contratistas que tienen algún requerimiento pendiente de respuesta. A su vez se dictó capacitación con referencia a PQR y Entes Externos de control.
04/04/2019 y 07/06/2019: La VP-Planeación: Indica que realizaran una capacitación y socialización sobre el tema de PQRS y el manejo de la herramienta ORFEO. Adicionalmente realizaran un informe mensual sobre el estado de las solicitudes de PQRS y Entes de control.  
12/06/2019: La VP- Gestión Contractual: Informa que se relacionarán en el asunto el número del radicado con el cual se da respuesta y estarán atentos a que la asignación se realicen de manera efectiva. 
3. Capacitar a todo el personal, para que sea clara la forma de usar la herramienta de Orfeo y las funciones con las que cuenta. Por otra parte proponen capacitar a todo el personal, para que sea clara la forma de usar la herramienta de Orfeo y las funciones con las que cuenta. Finalmente realizan recomendaciones relacionadas con: Verificar por parte del personal encargado, si las comunicaciones son o no derechos de petición y lo propio con notificar de manera oportuna al área encargada de tipificar las comunicaciones, si es necesario modificar la TRD inicial.
02/07/2019: La VP-Ejecutiva: Informa que: Se enlazarán las respuestas en Orfeo a los radicados padre correspondientes y/o se cargará la respuesta en formato PDF. Por otra, señalan que se remitirá copia al peticionario cuando se den traslado por competencia a otra entidades.
14/07/2019- La VP- Administrativa:   Proponen que el procedimiento de atención al ciudadano sea incluido en los diferentes procesos de las áreas, por ser un asunto que atañe a toda la entidad.           </t>
  </si>
  <si>
    <t>Se verificará el cumplimiento de las acciones propuestas trimestralmente. Se tendrá en cuenta los porcentajes de cumplimiento señalados en los informes trimestrales de atención al ciudadano.</t>
  </si>
  <si>
    <t xml:space="preserve">Se recibe memorando Rad. 2016-300-016722-3 del 23/12/2016 - Vicepresidencia de Gestión Contractual- Se Recibe memorando Rad. 2017-601-001066-3 del 18/01/2017 de la Vicepresidencia de Planeación Riesgos y Entorno, Se recibe memorando Rad. 2018-308-005303-3 del 26/03/2018 del la Vicepresidencia de Gestión Contractual, se recibe memorando Rad. 2018-601-007724-3 del 22/05/2019 de la Vicepresidencia de Planeación, se recibe memorando Rad. 2018-200-016958-3 del 23/10/2018 de la Vicepresidencia de Estructuración.                                                                                                                                                                                                                        1- VP-Ejecutiva_ Rad. 2019500-0095753 del 02/07/2019.                                                                             2-VP- Gestión Contractual- Rad. 2019-300-0086153 del 12/06/2019.                                                                            3-VP-Planeación Riesgos y Entorno- rad. 2019601-008398-3 del 07/06/2019.                                 4-VP-ADF-Rad. 2019-400-0087913 del 14/06/2019    </t>
  </si>
  <si>
    <t>Se evidencia que la presente situación se presenta en cada semestre evaluado.
De acuerdo con el memorando No. 20214000067963 del 29 de abril de 2021, la VAF solicita la unificación de esta NC con las NC 3853 y 3854 por unicidad de contenido. La jefatura de la OCI da viabilidad a esta solicitud mediante correo electrónico de fecha 21 de julio de 2021. En virtu de lo anterior esta no conformidad se cierra y se considera vigente solo la NC 3854. Es importante tener presente que se cerró con un avance a la fecha del 60%.</t>
  </si>
  <si>
    <r>
      <t xml:space="preserve">8.2. Se evidenciaron comunicaciones ausentes de respuesta, infringiendo los términos de establecidos en el artículo 14 del Código de Procedimiento Administrativo y de lo Contencioso Administrativo (Ley 1437 de 2011, modificado por la Ley 1755 de 2015), conforme el anexo de la sección 7.1. 
</t>
    </r>
    <r>
      <rPr>
        <b/>
        <u/>
        <sz val="12"/>
        <color rgb="FFFF0000"/>
        <rFont val="Calibri"/>
        <family val="2"/>
        <scheme val="minor"/>
      </rPr>
      <t xml:space="preserve">2° INFORME DE SEGUIMIENTO 2018: Se reitera la no conformidad en esta ocasión.
</t>
    </r>
    <r>
      <rPr>
        <sz val="12"/>
        <rFont val="Calibri"/>
        <family val="2"/>
        <scheme val="minor"/>
      </rPr>
      <t>7.1. Se evidenciaron incumplimientos reiterativos a los términos de respuesta establecidos en el artículo 14 del Código de Procedimiento Administrativo y de lo Contencioso Administrativo (Ley 1437 de 2011, modificado por la Ley 1755 de 2015), en la medida en que en la evaluación realizada, se constató que el porcentaje de las respuestas ofrecidas de manera extemporánea se mantuvo constante (11%) y sin ningún tipo de disminución.</t>
    </r>
  </si>
  <si>
    <t xml:space="preserve">En el comparativo del primer semestre de 2017 (11%) y 2018 (11%), no se evidenció avance sobre el porcentaje de las respuestas ofrecidas fuera de término. </t>
  </si>
  <si>
    <t>Se evidenciaron incumplimientos reiterativos a los términos de respuesta establecidos en el artículo 14 del Código de Procedimiento Administrativo y de lo Contencioso Administrativo (Ley 1437 de 2011, modificado por la Ley 1755 de 2015), en la medida en que en la evaluación realizada, se constató que el porcentaje de las respuestas ofrecidas de manera extemporánea se mantuvo constante (11%) y sin ningún tipo de disminución.
4/08/2020 Se da por cumplido las actividades propuestas en el plan de mejoramiento, toda vez que mediante correos recibidos durante el primer semestre de 2020, los responsables de cada Vicepresidencia, informaron las acciones que se emprendieron al interior de cada una de ellas. (Luz Mary Hernández Villadiego)</t>
  </si>
  <si>
    <t>8.6. Se evidencia incumplimiento a lo establecido en el artículo 3 de la Res. 297 de 2017, que establece que las solicitudes provenientes de Organismos de Control deben ser informadas a las vicepresidencias competentes y a la Oficina de Control Interno con el fin de que ésta última impulse la gestión a que haya lugar, conforme anexos de la sección 7.4.</t>
  </si>
  <si>
    <t>Incumplimiento a directrices internas</t>
  </si>
  <si>
    <t>Incumplimiento directrices internas</t>
  </si>
  <si>
    <t>12/07/2018: Se realiza el cambio del resposable de la no conformidad</t>
  </si>
  <si>
    <t>Se concidera conveniente el cierre de la presente no conofirmadad por carencia de su objeto, toda vez que en la Resolución No. procede con el cierreLa Resolución 1529 del 08 de noviembre de 2017, 1529 del 08/11/2017, la cual no contempla lo relacionado con el tema .</t>
  </si>
  <si>
    <r>
      <t xml:space="preserve">8.7. Se evidenciaron en la página web de la entidad, falencias asociadas a desactualización de información publicada en el enlace del servicio al ciudadano, que contraviene lo establecido en las Leyes 1437 de 2011 (artículo 8), 1712 de 2014 y 1755 de 2015, conforme la descripción contenida en el numeral 7.5. de este informe.
</t>
    </r>
    <r>
      <rPr>
        <b/>
        <sz val="12"/>
        <color rgb="FFFF0000"/>
        <rFont val="Calibri"/>
        <family val="2"/>
        <scheme val="minor"/>
      </rPr>
      <t>2° INFORME DE SEGUIMIENTO 2018: Se reitera la no conformidad en esta ocasión.</t>
    </r>
    <r>
      <rPr>
        <sz val="12"/>
        <rFont val="Calibri"/>
        <family val="2"/>
        <scheme val="minor"/>
      </rPr>
      <t xml:space="preserve">
Se evidenció incumplimiento del Art. 8 de la Ley 1437 de 2011 y del Art. 11 de la Ley 1712 de 2014, teniendo en cuenta que en la página Web de la entidad, en el  link de servicios al ciudadano, existe información desactualizada  y no disponible correspondiente a: 
- Seguimiento a radicados 
- Preguntas frecuentes</t>
    </r>
  </si>
  <si>
    <t>Información desactualizada publica en la página web</t>
  </si>
  <si>
    <t>Se procede a unificar con la NO conformidad Nro. 3307, toda vez que el contenido hace referencia a la misma situación. Por consiguiente teniendo en cuenta que en  el ejercicio de evaluación y verificación se constató los ajustes efectuados a la página web de la entidad, se procede con el cierre, teniendo en cuenta el argumento señalado en la no conformidad 3307.</t>
  </si>
  <si>
    <t>8.8. Se evidenció inobservancia a las no conformidades comunicadas por la oficina de Control Interno en el memorando rad. 2017-102-003764-3 de 3 de marzo de 2017, situación que conllevó a la ausencia de un plan de mejora por parte de las dependencias responsables.</t>
  </si>
  <si>
    <t>Mediante memorandos y correos, las Vicepresidencias han informado las diferentes gestiones emprendidas. Sin embargo, se aclara que no existe un plan de acción detallado de las metas y plazos para su ejecución. Excluyendo a la Vicepresidencia Administrativa, la cual presentó su plan de mejoramiento debidamente soportado, lo cual  permitió el cierre de cuatro (4) no conformidades. Julio 8 de 2019: Se recibe memorando Rad. 2016-300-016722-3 del 23/12/2016 - Vicepresidencia de Gestión Contractual- Se Recibe memorando Rad. 2017-601-001066-3 del 18/01/2017 de la Vicepresidencia de Planeación Riesgos y Entorno, Se recibe memorando Rad. 2018-308-005303-3 del 26/03/2018 del la Vicepresidencia de Gestión Contractual, se recibe memorando Rad. 2018-601-007724-3 del 22/05/2019 de la Vicepresidencia de Planeación, se recibe memorando Rad. 2018-200-016958-3 del 23/10/2018 de la Vicepresidencia de Estructuración.                                                                                                                                                                                                                        1- VP-Ejecutiva_ Rad. 2019500-0095753 del 02/07/2019.                                                                             2-VP- Gestión Contractual- Rad. 2019-300-0086153 del 12/06/2019.                                                                            3-VP-Planeación Riesgos y Entorno- rad. 2019601-008398-3 del 07/06/2019.                                 4-VP-ADF-Rad. 2019-400-0087913 del 14/06/2019
4/08/2020 Se observa el cumplimiento de las actividades propuestas en el plan de mejoramiento, toda vez que mediante correos recibidos durante el primer semestre de 2020, los responsables de cada Vicepresidencia, han enviado mediante correos electrónicos y memorandos,  los planes de mejoramiento en el cual informan las acciones de mejora que se emprendieron con la finalidad de subsanar las falencias informadas por la Oficina de Control Interno. (Luz Mary Hernández Villadiego)</t>
  </si>
  <si>
    <t>2. Supervisión: La supervisión no ha dimensionado el presunto detrimento patrimonial generado por los costos financieros de la deuda subordinada adquirida con los mismos socios del Concesionario,  para cumplir con los aportes Equity,  los cuales hasta la fecha han sido financiados en su totalidad con dicha modalidad de crédito, situación que favorece  al Concesionario en detrimento  de los intereses del estado.</t>
  </si>
  <si>
    <t>Financiero</t>
  </si>
  <si>
    <t>Santander de Quilichao-Popayán.</t>
  </si>
  <si>
    <t>SEPTIEMBRE DE 2017</t>
  </si>
  <si>
    <t>171F</t>
  </si>
  <si>
    <t>ANI realizará la revisión con Estructuración para conocer si el modelo financiero tenía previsto que todo el equity se imputara como deuda subordinada y por lo tanto soportar la carga de los intereses así generados durante la vida del proyecto.</t>
  </si>
  <si>
    <t>Se recibió plan de mejoramiento con radicado ANI No. 20173040185043 del 27 de diciembre de 2017; sin embargo, este se modificó al considerar correo electrónico del 11 de enero de 2018. Mediante correo electrónico del 15 de enero de 2018, la OCI solicitó consolidación del plan de mejoramiento, así como los soportes que justifiquen su cumplimiento.
27/09/2018 – Esta oficina (OCI) envía correo electrónico solicitando allegar evidencia de la gestión para dar cierre a la no conformidad. Se solicita proponer nueva fecha de cierre a la no conformidad que superó el tiempo establecido. 
11/06/2019 El Vicepresidente de Gestión Contractual Dr. Luis Eduardo Gutierrez, remitió a la Oficina de Control Interno mediante radicado No. 20183040172063 del 28 de octubre de 2018, los argumentos para darle cierre a dicha la No Conformidad #3497. (Luz Jeni Fung Muñoz)</t>
  </si>
  <si>
    <r>
      <t xml:space="preserve">6.3. RESPUESTAS INCOMPLETAS. Se evidenció incumplimiento en el término de atención e infracción especial al art. 9 de la Resolución No. 776 de 2016 de cuatro (4) requerimientos provenientes de los entes de control, discriminadas por radicado y responsable en el Anexo 3 del presente informe, en los que no se dio respuesta completa al requirente y que aún registran pendientes con cargo a la entidad.
AUDITORÍA AGOSTO 2018: Se precisa que las presentes no conformidades señaladas en el actual informe son recurrentes, toda vez que las mismas se  presentan de manera reiterada en los anteriores periodos evaluados. Sin embrago, se procede a citarlas por cuanto los escenarios (los periodos evaluados al igual que los datos estadísticos) son totalmente diferentes. 
</t>
    </r>
    <r>
      <rPr>
        <sz val="12"/>
        <color rgb="FFFF0000"/>
        <rFont val="Calibri"/>
        <family val="2"/>
        <scheme val="minor"/>
      </rPr>
      <t>Se reitera la no conformidad en el informe de seguimiento febrero de 2019</t>
    </r>
    <r>
      <rPr>
        <sz val="12"/>
        <rFont val="Calibri"/>
        <family val="2"/>
        <scheme val="minor"/>
      </rPr>
      <t xml:space="preserve">
6.2. RESPUESTAS INCOMPLETAS. Se evidenció incumplimiento a lo establecido en el art. 9 de la Resolución No. 776 de 2016, toda vez que en dos (2) requerimientos provenientes de la Contraloría General de la República y la Procuraduría General de la Nación, discriminadas respectivamente en el anexo 4 , fueron atendidos de  manera parcial. </t>
    </r>
  </si>
  <si>
    <t>VGC - VJ</t>
  </si>
  <si>
    <t>Acción correctiva y preventiva</t>
  </si>
  <si>
    <t>Capacitar a todo el personal, para que sea clara la forma de usar la herramienta de Orfeo y las funciones con las que cuenta. Por otra parte proponen capacitar a todo el personal, para que sea clara la forma de usar la herramienta de Orfeo y las funciones con las que cuenta. Finalmente realizan recomendaciones relacionadas con: Verificar por parte del personal encargado, si las comunicaciones son o no derechos de petición y lo propio con notificar de manera oportuna al área encargada de tipificar las comunicaciones, si es necesario modificar la TRD inicial.</t>
  </si>
  <si>
    <t>Se recibe memorandos de las vicepresidencias, mediante las cuales informas las acciones realizadas, así: Ver traza:
23/12/2016- La VP-GC: Informa las gestiones y el trámite ofrecido a las comunicaciones a cargo de esa Vicepresidencia. Sin embargo, no señalan un plan de mejoramiento que precise fechas de inicio y finalización de las acciones.
18/01/2017- La VP-PRE: Informa las gestiones y el trámite ofrecido a las comunicaciones a cargo de esa Vicepresidencia. Sin embargo, no señalan un plan de mejoramiento que precise fechas de inicio y finalización de las acciones. El 22/05/2018, esta Vicepresidencia informa que asignó a una persona (Tatiana Robles)para que se encargara diariamente de hacer seguimiento a estos requerimientos e informara las gerencias de la VPRE el estado de las mismas.
25/05/2018- La VP-Estructuración: Informa que se nombra al interior de esa Vicepresidencia a una persona, para que realice seguimiento diario a las comunicaciones a cargo de esa dependencia. Por otra parte, el 23/10/2018- señalan que el día viernes de cada semana se envía por correo electrónico el reporte a los funcionarios y/o contratistas que tienen algún requerimiento pendiente de respuesta. A su vez se dictó capacitación con referencia a PQR y Entes Externos de control.
04/04/2019 y 07/06/2019: La VP-Planeación: Indica que realizaran una capacitación y socialización sobre el tema de PQRS y el manejo de la herramienta ORFEO. Adicionalmente realizaran un informe mensual sobre el estado de las solicitudes de PQRS y Entes de control.  
12/06/2019: La VP- Gestión Contractual: Informa que se relacionarán en el asunto el número del radicado con el cual se da respuesta y estarán atentos a que la asignación se realicen de manera efectiva. 
02/07/2019: La VP-Ejecutiva: Informa que: Se enlazarán las respuestas en Orfeo a los radicados padre correspondientes y/o se cargará la respuesta en formato PDF. Por otra, señalan que se remitirá copia al peticionario cuando se den traslado por competencia a otra entidades.
14/07/2019- La VP- Administrativa:   Proponen que el procedimiento de atención al ciudadano sea incluido en los diferentes procesos de las áreas, por ser un asunto que atañe a toda la entidad.           
12/03/2020 En cumplimiento a los señalado en la Resolución No. 1529del 08/11/2017, por la cual se delegan unas funciones en las vicepresidencias de la ANI, y se adoptan otras disposiciones, particularmente lo propio con: " Dar respuestas a las peticiones, quejas y reclamos que se reciban en la entidad, en asuntos que tengan relación con las funciones asignadas a la Vicepresidencia en la ley, el reglamento, el manual de funciones y los actos administrativos de delegación de funciones, incluyendo requerimientos de entidades públicas, órganos de control y veedurías ciudadanas. En este sentido, al interior de cada Vicepresidencia se le delgó este tema a unas personas que sirven de enlace para el seguimiento y control. Confirmación y actualización de los responsables que es informada a la Oficina de Control Interno mediante correo electrónico de cada Vicepresidente. (Luz Mary Hernández Villadiego)</t>
  </si>
  <si>
    <t xml:space="preserve">6.4. INCUMPLIMIENTO DIRECTRICES INTERNAS. Se evidenció que de un total de las novecientas dieciséis (915) comunicaciones procedentes de los entes de control, trecientas treinta y una (331) de ellas, es decir el 36%, no fueron informadas a la Oficina de Control Interno con el fin de que ésta última impulsará la gestión, a que haya lugar para controlar que la misma sea atendida dentro de los términos de ley, conforme a lo expresado en el artículo 3 de la Res. 297 de 2012. (ver anexo 4) - archivo -
AUDITORÍA AGOSTO 2018: Se precisa que las presentes no conformidades señaladas en el actual informe son recurrentes, toda vez que las mismas se  presentan de manera reiterada en los anteriores periodos evaluados. Sin embrago, se procede a citarlas por cuanto los escenarios (los periodos evaluados al igual que los datos estadísticos) son totalmente diferentes. </t>
  </si>
  <si>
    <r>
      <t xml:space="preserve">6.6. INCONSISTENCIAS EN EL MANEJO DEL SISTEMA DE GESTIÓN DOCUMENTAL. Persiste el incumplimiento parcial a los criterios establecidos en la circular No. 2013-409-000009-4 del 10 de mayo de 2013, referente al manejo del sistema de gestión documental, cuyas situaciones recurrentes, y que conllevan a la pérdida de trazabilidad, toda vez que hacen referencia a las deficiencias en el proceso de respuestas, conforme el anexo 4.
o En la realización de varios ejercicios de seguimiento a los trámites de respuestas, se pudo evidenciar que en veinticinco (25) casos, no se efectuó el enlace de la respuesta de manera apropiada, lo cual dificulta el conocimiento de la trazabilidad y genera un vacío en el procedimiento.  
o Se incorpora como respuesta del trámite documentos que corresponden a un memorando interno, a sabiendas de que existe un documento formal de respuesta.
o El trámite de la gestión efectuada se solamente se informa de manera escrita en el histórico del Orfeo, “pestaña de comentario” y no se adjunta ningún documento de respuesta.
o Para el caso de las respuestas parciales, se evidenciaron cuatro (4) situaciones en donde hasta la fecha no se dio alcance a los temas que quedaron pendientes, a sabiendas que la Oficina de Control Interno informó mediante diferentes correos.
AUDITORÍA AGOSTO 2018: Se precisa que las presentes no conformidades señaladas en el actual informe son recurrentes, toda vez que las mismas se  presentan de manera reiterada en los anteriores periodos evaluados. Sin embrago, se procede a citarlas por cuanto los escenarios (los periodos evaluados al igual que los datos estadísticos) son totalmente diferentes. 
</t>
    </r>
    <r>
      <rPr>
        <sz val="12"/>
        <color rgb="FFFF0000"/>
        <rFont val="Calibri"/>
        <family val="2"/>
        <scheme val="minor"/>
      </rPr>
      <t>Se reitera la no conformidad en el informe de seguimiento febrero de 2019</t>
    </r>
    <r>
      <rPr>
        <sz val="12"/>
        <rFont val="Calibri"/>
        <family val="2"/>
        <scheme val="minor"/>
      </rPr>
      <t xml:space="preserve">
6.3. INCUMPLIMIENTO DIRECTRICES INTERNAS RELACIONADOS CON EL MANEJO DEL SISTEMA DE GESTIÓN DOCUMENTAL.
• Respuesta y/o trámites que se ofrecieron a los peticionarios a través de correo electrónico y sin el debido procedimiento de radicación en el sistema de gestión documental Orfeo. 
• En el Orfeo, no se adjunta el documento de respuesta, aunque se dio trámite, (14 casos).
• Se relaciona en el Orfeo, un memorando interno, como documento de respuesta.
• Se adjuntan como documentos de respuesta números de radicados que indican que han sido anulados.
• Se pierde la trazabilidad en el Orfeo, cuando se efectúan traslados y no se le informa al ente de control. 
• Se archivan documentos sin el soporte de la respuesta ofrecida.
•  El trámite de la gestión efectuada solamente se informa de manera escrita en el histórico del Orfeo “pestaña de comentario” y no se adjunta ningún documento de respuesta.</t>
    </r>
  </si>
  <si>
    <t>Mediante memorandos y correos, las Vicepresidencias han informado las diferentes gestiones emprendidas. Sin embargo, se aclara que no existe un plan de acción detallado de las metas y plazos para su ejecución. Excluyendo a la Vicepresidencia Administrativa, la cual presentó su plan de mejoramiento debidamente soportado, lo cual  permitió el cierre de cuatro (4) no conformidades. Julio 8 de 2019: Se recibe memorando Rad. 2016-300-016722-3 del 23/12/2016 - Vicepresidencia de Gestión Contractual- Se Recibe memorando Rad. 2017-601-001066-3 del 18/01/2017 de la Vicepresidencia de Planeación Riesgos y Entorno, Se recibe memorando Rad. 2018-308-005303-3 del 26/03/2018 del la Vicepresidencia de Gestión Contractual, se recibe memorando Rad. 2018-601-007724-3 del 22/05/2019 de la Vicepresidencia de Planeación, se recibe memorando Rad. 2018-200-016958-3 del 23/10/2018 de la Vicepresidencia de Estructuración.                                                                                                                                                                                                                        1- VP-Ejecutiva_ Rad. 2019500-0095753 del 02/07/2019.                                                                             2-VP- Gestión Contractual- Rad. 2019-300-0086153 del 12/06/2019.                                                                            3-VP-Planeación Riesgos y Entorno- rad. 2019601-008398-3 del 07/06/2019.                                 4-VP-ADF-Rad. 2019-400-0087913 del 14/06/2019
12/03/2020 En cumplimiento a los señalado en la Resolución No. 1529del 08/11/2017, por la cual se delegan unas funciones en las vicepresidencias de la ANI, y se adoptan otras disposiciones, particularmente lo propio con: " Dar respuestas a las peticiones, quejas y reclamos que se reciban en la entidad, en asuntos que tengan relación con las funciones asignadas a la Vicepresidencia en la ley, el reglamento, el manual de funciones y los actos administrativos de delegación de funciones, incluyendo requerimientos de entidades públicas, órganos de control y veedurías ciudadanas. En este sentido, al interior de cada Vicepresidencia se le delgó este tema a unas personas que sirven de enlace para el seguimiento y control. Confirmación y actualización de los responsables que es informada a la Oficina de Control Interno mediante correo electrónico de cada Vicepresidente. (Luz Mary Hernández Villadiego)</t>
  </si>
  <si>
    <t>PARA LA SUPERVISIÓN: 1. La oficina de control interno ha detectado, en la presente auditoría y en las ejecutadas en los años 2013 y 2015, que el concesionario adelanta inversiones de los planes bianuales sin aprobación de la ANI. La Entidad, a pesar de evidenciar gestión para mitigar esta situación, a la fecha no cuenta con una herramienta formalizada y socializada para tal fin.</t>
  </si>
  <si>
    <t xml:space="preserve">Puerto Regional de Santa Marta </t>
  </si>
  <si>
    <t>OCTUBRE DE 2017</t>
  </si>
  <si>
    <t>OCTUBRE</t>
  </si>
  <si>
    <t>1. Presentar resolución de aprobación de plan bienal 2017-2018.
2. Realizar mesas de trabajo en conjunto con Supervisión, Interventoría y Concesionario para imputar inversiones al plan maestro de inversión.</t>
  </si>
  <si>
    <t>01/02/2018 Mediante radicado ANI No, 20181020025943 del 1 de febrero de 2018 se solicitó a la VGC envío del plan de mejoramiento correspondiente.
28/02/2018 Se solicita por correo electrónico al Grupo Interno de Trabajo Proyectos Férreos y Portuarios documentación que evidencie medidas correctivas ante la no conformidad.
08/03/2018 Se recibe por correo electrónico propuesta de plan de mejoramiento. También se recibe copia de comunicación emitida por el Vicepresidente de Gestión Contractual y de la Gerente del Grupo Interno de Trabajo Férreo y Portuario, solicitando de manera perentoria a la interventoría plan de mejoramiento para subsanar la no conformidad (Radicado ANI No. 20183030054751 del 22-02-2018).
15/03/2018 Se recibe por correo electrónico actualización de plan de mejoramiento. Se considera pertinente únicamente acoger accion de mejoramiento relacionada con el instructivo para la aprobación de planes bienales.
16/03/2018 Se recibe por correo electrónica copia de comunicación con radicado ANI No. 20183030074511 reiterando a la interventoría suministrar información que evidencien acciones de mejoramiento para subsanar la no conformidad.
21/03/2018 La OCI notifica por correo electrónico que continúa a la espera de la aprobación del manual de buenas prácticas para la aprobación de planes bienales.
26/03/2018 Se recibe mediante comunicacion con radicado ANI No. 20183030052743 plan de mejoramiento actualizado 
06/06/2018- Vía correo electrónico se solicitaron evidencias de seguimiento al cierre al plan de mejora para cerrar la no conformidad 
05/07/2018 – Se evidencia gestión por parte de la supervisión para darle cierre a la no conformidad. Pendiente instructivo de Buenas Practicas para la Aprobación de Planes Bianuales
27/09/2018 – Esta oficina (OCI) envía correo electrónico solicitando allegar evidencia de la gestión para dar cierre a la no conformidad. 
02/11/2018 Se llevó a cabo reunión entre el equipo técnico de la Oficina de Control Interno y la Supervisión, en la cual se acordó modificar el plan de mejoramiento con las siguientes acciones: 1. Presentar resolución de aprobación de plan bienal 2017-2018 y 2. Realizar mesas de trabajo en conjunto con Supervisión, Interventoría y Concesionario para imputar inversiones al plan maestro de inversión. Se estableció 31-12-2018 como fecha de cierre.
05/12/2018 Vía correo electrónico se solicitó a la Supervisión evidencias de cumplimiento de plan de mejoramiento en vista de próximo vencimiento de plazo.
21/12/2018 Se evidenció Resolución No. 2029 del 6 noviembre de 2018 "Por la cual se aprueba el Plan Bieanual de Inversión 2017-2018 del Contrato de Concesión Portuario No. 006 de 1993 de la Sociedad Portuaria Regional de Santa Marta S.A". Pendiente recibir evidencias de realización de mesas de trabajo en conjunto con Supervisión, Interventoría y Concesionario para imputar inversiones al plan maestro de inversión.Avance a la fecha 50%.
5/07/2019 En reunión de 13/05/2019, la Oficina de Control Interno recomienda ajustar la fecha de finalización de acciones de mejoramiento que se encuentra actualmente vencidas._x000D_
La Supervisión propone conservar las acciones de mejoramiento y evidenciar su ejecución antes del 30/05/2019._x000D_
De esta manera, queda modificada la fecha de finalización del plan de mejoramiento asociado con la no conformidad No. 3509._x000D_
 (Carlos Felipe Sánchez Pinzón)
9/07/2019 La Supervisión solicita ajustar las acciones de mejoramiento en el sentido de incluir la presentación de la aprobación del plan bienal 2019-2020 dentro de la bienalidad para evidenciar que en este periodo se está ejecutando el plan de inversiones a partir de la aprobación del plan bienal mediante Resolución. En consecuencia, el plan de mejoramiento queda reformulado de la siguiente manera:_x000D_
1. Presentar Resolución de aprobación de plan bienal 2017-2018._x000D_
2. Presentar Resolución de aprobación de plan bienal 2019-2020 dentro de la bienalidad._x000D_
Adicionalmente, en virtud de la reformulación, se solicita reprogramar la fecha de finalización para el 31/12/2019._x000D_
 (Carlos Felipe Sánchez Pinzón)
17/09/2019 En reunión de seguimiento, la Supervisión presenta la Resolución de aprobación de plan bienal 2017-2018, evidenciando la ejecución de la primera acción de mejoramiento. Avance: 50%._x000D_
Se encuentra pendiente presentar las actas que evidencian las mesas de trabajo entre la Supervisión, Interventoría y Concesionario sobre la imputación de inversiones._x000D_
La fecha de finalización continúa sin modificación para el 31/12/2019._x000D_
 (Carlos Felipe Sánchez Pinzón)
20/09/2019 Una vez evidenciada la suscripción de la Resolución de aprobación del plan bienal 2017-2018 y la programación e inicio de las mesas de trabajo entre Supervisión, Interventoría y Concesionario para la imputación de las inversiones contractuales, se dan por concluidas las acciones de mejoramiento asociadas con esta no conformidad por lo que se da cierre a la misma._x000D_
No obstante, actualmente se continúa ejecutando el plan bienal 2019-2020 sin autorización de la ANI, por lo que se continúa haciendo seguimiento al mejoramiento de esta situación a partir de la no conformidad No. 3714 registrada en el plan de mejoramiento por procesos de la Entidad. (Carlos Felipe Sánchez Pinzón)</t>
  </si>
  <si>
    <t>PARA LA SUPERVISIÓN: 2. No se evidenció que la supervisión del proyecto exija a la interventoría la realización de pruebas y ensayos de laboratorio para verificar que las obras, que adelante el concesionario, cumplan con las características técnicas exigidas, siendo esta última una obligación técnica definida en la sección 2.01 (b) del contrato de interventoría No. SEA-015 de 2012. Exigir al interventor el cumplimiento de sus funciones de conformidad con el contrato, y demás documentos que lo conforman es una función de la supervisión establecida en el manual de interventoría y supervisión (GCSP-M-0002).</t>
  </si>
  <si>
    <t>1. Presentar un documento por parte de la Supervisión argumentando las labores que realiza la Interventoría en cuanto a pruebas y ensayos de laboratorio.
2. Presentar  EOC (Estudios de oportunidad y conveniencias) de las nuevas interventorías portuarias evidenciando la actualización de esta obligación.</t>
  </si>
  <si>
    <t>Mediante radicado ANI No, 20181020025943 del 1 de febrero de 2018 se solicitó a la VGC envío del plan de mejoramiento correspondiente.
28/02/2018 Se solicita por correo electrónico al Grupo Interno de Trabajo Proyectos Férreos y Portuarios documentación que evidencie medidas correctivas ante la no conformidad.
08/03/2018 Se recibe por correo electrónico propuesta de plan de mejoramiento. También se recibe copia de comunicación emitida por el Vicepresidente de Gestión Contractual y de la Gerente del Grupo Interno de Trabajo Férreo y Portuario, solicitando de manera perentoria a la interventoría plan de mejoramiento para subsanar la no conformidad (Radicado ANI No. 20183030054751 del 22-02-2018).
15/03/2018 Se recibe por correo electrónico actualización de plan de mejoramiento. En lo referente a ensayos de interventoría, la supervisión propone allegar resultados de batimetrías de interventoría o evidencias de verificación por parte de la supervisión. 
16/03/2018 Se recibe por correo electrónica copia de comunicación con radicado ANI No. 20183030074511 reiterando a la interventoría suministrar información que evidencien acciones de mejoramiento para subsanar la no conformidad.
21/03/2018 Mediante correo electrónico la OCI recomienda que la interventoría adelante pruebas y ensayos de laboratorio a materiales de construcción a pesar de que el contrato de interventoría No. SEA-015 de 2012 establezca que esto se debe realizar de considerarse necesario.
26/03/2018 Se recibe mediante comunicacion con radicado ANI No. 20183030052743 plan de mejoramiento actualizado 
06/06/2018- Vía correo electrónico se solicitaron evidencias de seguimiento al cierre al plan de mejora para cerrar la no conformidad 
05/07/2018 -  Se allego a esta oficina el resultado del control de Batimetría en el Informe Mensual de Interventoría del mes de mayo (20184090571762 del 08/06/2018), no obstante es necesario realizar el análisis de los resultados del ensayo y determinar si el Concesionario está cumpliendo o no las profundidades mínimas requeridas que le permitan el funcionamiento adecuado al puerto. Pendiente el análisis de la Batimetría de Control en el siguiente Informe Mensual de Interventoría. (Avance 50%)
27/09/2018 – Esta oficina (OCI) envía correo electrónico solicitando allegar evidencia de la gestión para dar cierre a la no conformidad. 
02/11/2018 Se llevó a cabo reunión entre el equipo técnico de la Oficina de Control Interno y la Supervisión, en la cual se acordó modificar el plan de mejoramiento con las siguientes acciones: 1. Presentar un documento por parte de la Supervisión argumentando las labores que realzia la Interventoría en cuanto a pruebas y ensayos de laboratorio., y 2. Presentar EOC (Estudio de oportunidad y conveniencia) de las nuevas interventorías portuarias evidenciado la actualización de la obligación que dio origen a la no conformidad. Se estableció 31-12-2018 como fecha de cierre.
05/12/2018 Vía correo electrónico se solicitó a la Supervisión evidencias de cumplimiento de plan de mejoramiento en vista de próximo vencimiento de plazo.
5/07/2019 En reunión de 13/05/2019, la Oficina de Control Interno recomienda reformular las acciones de mejoramiento para atender la falta de aprobación del plan bienal 2019-2020.
La supervisión propone ajustar las acciones de mejoramiento de la siguiente manera:
1.	Presentar Resolución de aprobación de plan bienal 2017-2018 y 2019-2020.
2.	Realizar mesas de trabajo en conjunto con Supervisión, Interventoría y Concesionario para imputar inversiones al plan maestro de inversión.
La nueva fecha propuesta de finalización de acciones de mejoramiento es el 31/12/2019.
De esta manera, queda modificado el plan de mejoramiento asociado con la no conformidad No. 3510.
 (Carlos Felipe Sánchez Pinzón)
9/07/2019 La Supervisión solicita reprogramar la fecha de entrega (inicialmente prevista para el 31/12/2019) para el 31/07/2019, con el fin de presentar los soportes de ejecución de acciones de mejoramiento y solicitar el cierre de la no conformidad. En este sentido, la fecha de finalización queda reprogramada para el 31/07/2019. (Carlos Felipe Sánchez Pinzón)
29/10/2019 En reunión de seguimiento del 28/10/2018, la Supervisión argumenta, mediante correo electrónico, que las labores que se solicitan a la Interventoría en cuanto a pruebas y ensayos de laboratorio se limitan hasta la fecha a la realización de batimetrías.
Por otra parte, la Supervisión comparte el estudio previo de la Interventoría del proyecto “PETRÓLEOS Y DERIVADOS DE COLOMBIA S.A., PETRODECOL S.A.”, a partir del cual se evidencia que se ha estudiado la obligación y como consecuencia no se está incluyendo en los siguientes contratos de Interventoría.
Por lo anterior, se evidencia la ejecución de las acciones de mejoramiento y se da cierre a la no conformidad No. 3510 en el plan de mejoramiento por procesos de la Entidad.
 (Carlos Felipe Sánchez Pinzón)</t>
  </si>
  <si>
    <t>PARA LA SUPERVISIÓN: 3. Se evidenció una falta de diligencia para conminar al concesionario por no hacer mantenimiento del puente Ospina Pérez entre Girardot y Flandes, teniendo en cuenta que el primer aviso de la falta de mantenimiento se dio por parte de la ANI, en el comité de seguimiento del 7 de julio de 2017 según el radicado 2017-409-077089-2, fecha desde la cual han transcurrido cuatro (4) meses sin que se activen los mecanismos de conminación previstos en el contrato y que a su vez activarían lo previsto en el artículo 86 de la Ley 1474 de 2011.
Lo anterior, no excluye al concesionario de su responsabilidad de hacer mantenimiento al puente Ospina Pérez, toda vez que este figura dentro del acta de entrega de infraestructura “(…) del Instituto Nacional de Vías a la Agencia Nacional de Infraestructura, y de esta, a su vez, a la Sociedad Concesionaria Vía 40 Express S.A.S.”, de acuerdo con el inciso a) del primer acuerdo, donde se entrega la infraestructura vial “Sector comprendido entre los PRs 0+0000 y 122+0500 de la carretera Bosa – Granada – Girardot, Ruta 4005”.</t>
  </si>
  <si>
    <t>Ampliación a Tercer Carril Doble Calzada Bogotá - Girardot - 4G</t>
  </si>
  <si>
    <t>1.	Remitir a la Oficina de Control Interno documentación de la trazabilidad del requerimiento, a la Interventoría y al concesionario.
2.	Solicitar a la Interventoría adelantar gestiones para conminar al concesionario, con los soportes correspondientes.
3.	Iniciar procesos sancionatorios a Concesionario y/o Interventoría según corresponda.
4.	Remitir evidencias del inicio del proceso administrativo sancionatorio.</t>
  </si>
  <si>
    <t>(12/02/2018) A la fecha no se han recibido avances en el plan de mejoramiento de esta no conformidad.
28/02/2018 La OCI mediante correo electrónico solicita documentación que soporte seguimiento a la NC.
05/04/2018 En acta de comité No 16 donde participó profesionales de la ANI, Concesionario e Interventoría, el día 9 de febrero de 2018 se reiteró al Concesionario la solicitud atender el mantenimiento del Puente sobre el Río Magdalena. Al respecto y la posición del Concesionario es que dicho puente esta fuera del Alcance Contractual.
06/04/2018 La supervisión allegó un acta de reunión que sostuvo con la interventoría y con el concesionario (ver archivo "ACTA DE COMITE TECNICO No. 16 del 9 de febrero del 2018"), en la cual nuevamente se manifestó de parte de la supervisión y de la interventoría que el  concesionario debe hacerse cargo del puente. Por su parte el concesionario reitera que el puente está por fuera del alcance contractual. Con los soportes enviados no se evidencia que la gestión llevada a cabo en torno a esta no conformidad sea sufuciente para que el concesionario se haga cargo del mantenimiento del puente. (Avance: 20%).
04/05/2018 Se solicita a la Supervisión, vía correo electrónico, soportes de acciones de mejoramiento para dar cierre a la no conformidad.
06/06/2018- Vía correo electrónico se solicitaron evidencias de seguimiento al cierre al plan de mejora para cerrar la no conformidad 
04/07/2018 - Se allego lista de asistencia de la ANI con el Concesionario de una reunión para tratar el asunto del Puente Ospina Pérez en la cual se evidencia gestión por parte de la Supervisión. Se solicita copia del acta de la reunión y sigue pendiente evidencias del mantenimiento rutinario del mismo.  (Avance 30%)
04/09/2018 - Se solicitó el avance del plan de mejoramiento a la supervisión del proyecto.
05/09/2018: La Interventoría del proyecto realizó un informe técnico jurídico y allegado a la Entidad mediante radicado ANI No. 2018-409-070676-2 del 16/07/2018; con base en este infome se solicitó a la Vicepresidencia de Estructuración de la Entidad mediante memrando con radicado ANI No. 2018-500-011575-3 del 01/08/2018 confirmar si la mencionada estructura se encuentra incluida dentro del Contrato de Concesión No. 4 de 2016. En consecuencia, mediante comunicación ANI No. 2018-200-012837-3 de fecha 27/08/2018, la Vicepresidencia de Estructuración reiteró que el puente en mención hace parte del alcance contractual. Por su parte, la supervisión del proyecto ratificó el plan de mejoramiento y reprogramó las fehcas de finalización.
22/11/2018 Se realizó reunipon con la supervisión con el fin de presentar los nuevos avances en la ejecución del plan de mejoramiento, consistentes en la conminación al concesionario en el cumplimiento de sus obligaciones de mantenimiento del puente Mariano Ospina Pérez, así como para conminar a la Inteventoría para requerir al Concesionario en este sentido. Con base en lo anterior, la supervisión solicitó ajustar el plazo de finalización del plan de mejoramiento, quedando pendiente la evidencia documental para reprogramar la finalización del plan.
23/11/2018 Se recibió la evidencia documental faltante y se reprogramó la fecha de finalización del plan.
04/07/2019 En reunión del 14/05/2019 La Supervisión informó sobre la radicación de la solicitud de inicio de proceso administrativo sancionatorio (radicado ANI No. 2019-500-006278-3 del 25 de abril de 2019) al Concesionario por presunto incumplimiento al mantenimiento del puente vehicular Mariano Ospina Perez ubicado sobre el Río Magdalena.
Posteriormente, solicitó modificar el plan de mejoramiento, retirando la acción titulada “Remitir evidencias del mantenimiento rutinario” (en referencia al puente Ospina Pérez), pues la Supervisión ha venido evidenciando su gestión hasta la solicitud de inicio de proceso sancionatorio.
Al respecto, la Oficina de Control Interno recomienda evidenciar que el GIT de procesos sancionatorios validó la solicitud y dio inicio al proceso sancionatorio.
07/07/2019 Mediante correos electrónicos del 26/06/2019 y 04/07/2019 la Supervisión presentó evidencia de la citación al Concesionario de la “Audiencia de la que trata el Artículo 86 de la Ley 1474 de 2011” con radicado ANI No. 2019-707-080626-1, mediante el cual se evidencia el inicio del proceso administrativo sancionatorio, dando por concluidas las acciones de mejoramiento en cabeza de la supervisión del proyecto. Por lo anterior, se da cierra a la no conformidad.</t>
  </si>
  <si>
    <t xml:space="preserve">La entidad incumplió  con el giro oportuno de los aportes al patrimonio autónomo constituido para el manejo de los recursos del proyecto Ruta del Sol I de acuerdo con lo expuesto en el numeral 4.3.1.1 del presente informe, por cuanto estos deben desembolsarse cada año en cumplimiento de lo establecido  en la sección 12.03 del contrato 002 de 2010 en cuyo aparte se estableció:
 Desembolso de los aportes INCO al Patrimonio autónomo.
(a) La contribución de cada uno de los Aportes INCO a la cuenta Aportes INCO del Patrimonio Autónomo se hará en pesos corrientes  de la fecha del respectivo aporte, el cual se efectuará a más tardar el 31 de diciembre de cada vigencia fiscal.
Para la vigencia 2016 la entidad debió girar el valor de $ 242.138.273 $ 2008  y giró únicamente $ 22.159.690.760 $ 2008, quedando pendiente por girar el valor de $ 219.978.583.234,  los cuales a precios corrientes de 2017 ascienden a $ 271.421.407.058, (Datos tomados de la comunicación N° 2017-500-013741-3 de octubre 2 de 2017 del gerente financiero de la VEJ), se observa que estos valores han sido ajustados con el IPC de acuerdo con lo establecido en el literal b) de la sección 12.03 del contrato 002de 2010.
(b) La contribución de cada uno de los aportes INCO a la cuenta Aportes INCO expresados en pesos del 31 de diciembre de 2008 se convertirá  a pesos de la fecha de la contribución de acuerdo con la variación del IPC del mes inmediatamente anterior  a la fecha de la contribución.
Adicionalmente se puede llegar a generar un posible detrimento patrimonial en la medida en que se requiera realizar el pago al concesionario con estos recursos, que corresponden a la etapa de operación y mantenimiento del proyecto.
Es  importante tener en cuenta que los argumentos del presente informe se fundan  en el periodo comprendido entre el 1°de enero y el 30 de septiembre de 2017, por lo cual podrían sobrevenir hechos que superen las anteriores observaciones, y no conformidades. </t>
  </si>
  <si>
    <t>VAF - VPRE</t>
  </si>
  <si>
    <t>29/08/2019</t>
  </si>
  <si>
    <t>31/07/2019 Mediante correo electrónico del 26 de julio se le comunicó a la supervisora del proyecto RS1 donde se le solicita reenviar el plan. (Luz Jeni Fung Muñoz)
29/08/2019 De acuerdo con el correo electrónico de fecha 9 de agosto de 2019 y ratificado mediante memorando No. 2019-500-012453-3 del 23 de agosto de 2019, la dependencia informa lo siguiente: Se han adelantado reuniones en la VEj entre el lider de seguimiento del proyecto, la gerente técnica y el área financiera competente para el tratamiento de la no conformidad._x000D_
_x000D_
En la comunicación se reporta el avance en el cumplimiento de la unidad de medida 1 que se determinó como la gestión realizada por la VEJ en conjunto con planeación para la incorporación de los recursos en el anteproyecto de presupuesto. La anterior se cumplió. Ahora bien, los pagos de las obligaciones , que se determinó como unidad de medida 2, solo queda una obligación contractual de las 5 por valor de $170.092 millones a pesos de diciembre de 2008. (Luz Jeni Fung Muñoz)</t>
  </si>
  <si>
    <r>
      <rPr>
        <b/>
        <sz val="12"/>
        <rFont val="Calibri"/>
        <family val="2"/>
        <scheme val="minor"/>
      </rPr>
      <t>1. vicepresidencia de estructuración:</t>
    </r>
    <r>
      <rPr>
        <sz val="12"/>
        <rFont val="Calibri"/>
        <family val="2"/>
        <scheme val="minor"/>
      </rPr>
      <t xml:space="preserve"> En el contrato de concesión 001 de 2017, se plantea el condicionamiento de la realización de las obras de la UF1 (carrera séptima calle 245 hasta La Caro) a la aprobación de la Alcaldía de Bogotá de las obras subsiguientes (entre la calle 245 y calle 183); generar escenarios de definición por terceros afecta de manera drásticas los contratos de concesión y pone en riesgo la realización de las obras allí señaladas, esto va en contravía del principio de planeación en la contratación estatal y abre la puerta a distorsiones en el alcance de los contratos.</t>
    </r>
  </si>
  <si>
    <t>PROBLEMAS_EN_LA_GESTIÓN_DE_LOS_PROYECTOS</t>
  </si>
  <si>
    <t>Indebida estructuración del proyecto.</t>
  </si>
  <si>
    <t>IP accesos norte</t>
  </si>
  <si>
    <t>NOVIEMBRE DE 2017</t>
  </si>
  <si>
    <t>Acciones correctivas:
1. Montar pliegos de licitación en SECOP de Accenorte II en el cuarto trimestre de 2019. (50%). 31-12-2020
Acciones preventivas:
1. Evidenciar que no se están dejando decisiones en manos de terceros sino que la ANI estructura proyectos aunando esfuerzos técnicos, financieros y jurídicos, en conjunto con otras entidades, que facilitan la ejecución de un proyecto de concesión y en algunas ocasiones brindan aportes especie al proyecto tales como predios. Se aclarará que la ANI es quién está en liderando la estructuración de Accesos Norte II. Lo anterior, a partir de los términos del nuevo contrato de concesión en SECOP (Accesos Norte de Bogotá - Fase 2). (50%). 31-08-2020</t>
  </si>
  <si>
    <t>El 6 de diciembre de 2017 se llevó a cabo mesa de trabajo con la participación de la oficina de control interno y la vicepresidencia de estructuración. Allí, esta última expuso que la vialidad del proyecto se definirá a mediados de febrero de 2018. Por su parte, la oficina de control interno recomendó estructurar proyectos que no estén condicionados a deciiones de terceros.
06/06/2018- Vía correo electrónico se solicitaron evidencias de seguimiento al cierre al plan de mejora para cerrar la no conformidad 
21/06/2018 – La VE allega a la OCI el oficio de remisión documentos actualizados, estudios y diseños etapa de factibilidad. APP Proyecto de iniciativa Publica Accesos Norte Fase II al IDU. Pendiente el pronunciamiento por parte de ellos para radicar el Ministerio de Hacienda. Se notifica por correo electrónico. 
27/09/2018 – Esta oficina (OCI) envía correo electrónico solicitando allegar evidencia de la gestión para dar cierre a la no conformidad. Se solicita proponer nueva fecha de cierre a la no conformidad que supero el tiempo establecido. 
25/10/2018 Se recibio correo de la Vicepresidencia de Estructuración el 1/10/2018 donde se adjunta lo siguiente: 
• Comunicación respuesta del IDU rectificando que el Alcance del proyecto es el requerido por el Distrito.
• Oficio de radicación al Ministerio de Hacienda y Crédito Público – MHCP, del Proyecto APP Accesos Norte Fase II
Una vez reunidos con los gestores de la Vicepresidencia de Estructuración el día 22/10/2018, comentan que el proyecto cambió de iniciativa privada a iniciativa pública y que las gestiones asociadas a la compra de los estudios se dieron por cuenta de la necesidad del proyecto para Bogotá; debido a esto se estan definiendo alcance y financiación del mismo ya que las condiciones iniciales cambiaron y se trabaja con el IDU para definir esta situación como parte de dejar plenamente establecido el alcance del proyecto sin lugar a decidir cuales obras se realizaran una vez otorgada la APP como sucedio en Accesos Norte 1. Se solicita ampliación de plazo para remitir la información final a diciembre de 2018 ya que depende de reuniones con la Gobernación de Cundinamarca ya que es necesario hacer un incremento gradual de la tarifa del peaje Los Andes.
Hasta tanto no se defina el alcance del proyecto no se dará cierre a la no conformidad. 
17/12/2018 Se solicita vía correo electrónico avances respecto al cierre de la no conformidad, a la fecha no se ha recibido retroalimentación al respecto.
26/12/2018 Por medio de correo electronico la VEST allega una descripcion de la gestion realizada para establecer el alcance del proyecto y asi cumplir con el cierre de la no conformidad; de la misma manera se solicita a esta oficina (OCI) que se extienda el plazo para cerrar la no conformidad al 30/06/2019. 
29/05/2019 El 24/05/2019 se adelantó mesa de trabajo con la participación de la Oficina de Control Interno y la Vicepresidencia de Estructuración con el fin de modificar el plan de mejoramiento, el cual quedó de la siguiente manera:
Acciones correctivas:
1. Evidenciar manifestación escrita del Distrito o ANI en octubre de 2019 rectificando construcción de segunda calzada sobre la carrera séptima, entre la calle 200 y la calle 245. 33% (Fecha compromiso: 4/11/2019)
2. Montar pliegos de licitación en SECOP de Accenorte II en el cuarto trimestre de 2019. (Fecha compromiso: 31/12/2019)
Acciones preventivas:
1. Evidenciar que no se estan dejando decisiones en manos de terceros sino que la ANI estructura proyectos aunando esfuerzos técnicos, financieros y jurídicos, en conjunto con otras entidades, que facilitan la ejecución de un proyecto de concesión y en algunas ocasiones brindan aportes especie al proyecto tales como predios. (Fecha compromiso: 28/06/2019)
Con base en la modificación del plan de mejoramiento se reajusta porcentaje de avance a 0%.
 (Daniel Felipe Sáenz Lozano)
11/07/2019 El 25 de junio de 2019 se llevó a cabo reunión con el equipo de estructuración encargado de la iniciativa Accesos Norte de Bogotpa Fase II, en el marco de la auditoría de la Oficina de Control Interno al proyecto de iniciativa privada Accesos Norte de Bogotá. En la reunión se dicutió el avance del plan de mejoramiento y posteriormente se presentaron soportes de la ejecución de la acción preventiva No. 1 a partir del convenio de cooperación No. 006 de 2019, firmado con el Instituto de Desarrollo Urbano de Bogotá D.C. De esta manera, se actualiza el porcentaje de avance del plan de mejoramiento a un 33%, quedando pendiente evidenciar la ejecución de las acciones correctivas para la fecha de finalización planteada. (Carlos Felipe Sánchez Pinzón)
25/10/2019 En reunión con el equipo de estructuración, la Vicepresidencia de Estructuración reporta el estado actual del proceso de estructuración del proyecto de Accesos Norte de Bogotá Fase 2, en la cual se incluyen mecanismos contractuales que garantizan que la ANI como concedente del proyecto, va a tomar las decisiones que lo favorezcan, sin perjuicio de que terceros, como la administración distrital, tengan compromisos u obligaciones que puedan interferir con el alcance inicial del proyecto, teniendo en cuenta que estas están contempladas dentro del contrato.
Teniendo en cuenta lo anterior y dado que la manifestación escrita del Distrito no depende de la Vicepresidencia de Estructuración, se solicita modificar el plan de mejoramiento de la siguiente forma:
Acciones correctivas:
1. Montar pliegos de licitación en SECOP de Accesos Norte de Bogotá – Fase 2 en el cuarto trimestre de 2019.
Acciones preventivas:
1. Evidenciar que no se están dejando decisiones en manos de terceros, sino que la ANI estructura proyectos aunando esfuerzos técnicos, financieros y jurídicos, en conjunto con otras entidades, que facilitan la ejecución de un proyecto de concesión y en algunas ocasiones brindan aportes especie al proyecto tales como predios. Lo anterior, a partir de los términos del nuevo contrato de concesión en SECOP (Accesos Norte de Bogotá – Fase 2).
Fecha de finalización: 31/12/2019.
 (Carlos Felipe Sánchez Pinzón)
4/02/2020 Mediante correo electrónico del 27 de enero de 2020, se recordó a la Supervisión que la fecha de finalización se encontraba vencida y se solicitó allegar los soportes ejecución de acciones de mejoramiento lo antes posible.
Mediante correo electrónico del 04 de febrero de 2020, se reiteró la solicitud. (Carlos Felipe Sánchez Pinzón)
17/04/2020 Mediante correo electrónico del 17 de abril de 2020 se solicitó por tercera vez a la gerencia encargada allegar evidencias de la ejecución de las acciones de mejoramiento y se reiteró que la fecha de finalización se encuentra vencida. (Carlos Felipe Sánchez Pinzón)
10/07/2020 La OCI envía memorando N. 2020-102-008613-3 del 10 de julio de 2020 solicitando las evidencias de la realización del Plan de Mejoramiento por parte de la Vicepresidencia de Estructuración, se estableció un plazo de 10 días hábiles para el pronunciamiento de dicha vicepresidencia.  (Adriana Barrios Rodríguez)
30/07/2020 La OCI envía solicitud por correo electrónico solicitando respuesta al radicado ANI 20201020086133, visto que la No Conformidad 3523 tiene como fecha de vencimiento el 31 de diciembre de 2019 y los 10 días hábiles de plazo para responder la comunicación se terminaron el 27 de julio. (Adriana Barrios Rodríguez)
6/08/2020 Se realizó reunión con la Vicepresidencia de Estructuración el 4 de agosto de 2020 en donde la VEs expuso el estado del contrato a la fecha, con respecto al avance en el plan de mejoramiento propuesto y se acordó lo siguiente: _x000D_
_x000D_
- Modificar la segunda acción de mejoramiento, según acta. _x000D_
_x000D_
- Incluir en el Plan de Mejoramiento, en cada una de las acciones de mejoramiento el peso del 50% y las fechas de finalización propuestas en el acta. _x000D_
_x000D_
Por lo cual el Plan de Mejoramiento quedaría de la siguiente manera: _x000D_
_x000D_
Acciones correctivas: _x000D_
_x000D_
1. Montar pliegos de licitación en SECOP de Accenorte II en el cuarto trimestre de 2019. (50%). 31-12-2020 _x000D_
_x000D_
Acciones preventivas: _x000D_
_x000D_
1. Evidenciar que no se están dejando decisiones en manos de terceros sino que la ANI estructura proyectos aunando esfuerzos técnicos, financieros y jurídicos, en conjunto con otras entidades, que facilitan la ejecución de un proyecto de concesión y en algunas ocasiones brindan aportes especie al proyecto tales como predios. Se aclarará que la ANI es quién está en liderando la estructuración de Accesos Norte II. Lo anterior, a partir de los términos del nuevo contrato de concesión en SECOP (Accesos Norte de Bogotá - Fase 2). (50%). 31-08-2020 _x000D_
_x000D_
Adicionalmente, se acordó cambiar  la fecha de finalización en el PMP a 31 de diciembre de 2020. (Adriana Barrios Rodríguez)
8/09/2020 Se recibe memorando 20203050107823 del 3 de septiembre de 2020 en donde según acordado en la reunión del 4 de agosto se evidencia el cumplimiento de la acción preventiva, con el trámite del convenio interadministrativo N. 006 de 2019 entre la ANI, el IDU y el distrito capital, por lo cual se cambia el avance del Plan de Mejoramiento al 50%. (Adriana Barrios Rodríguez)
1/12/2020 Se realiza seguimiento a través de correo electrónico solicitando avance de la primera acción de mejoramiento  (Adriana Barrios Rodríguez)
14/12/2020  -Modificación de fecha- Mediante correo electrónico del 11 de diciembre de 2020 la Vicepresidencia de Estructuración informó que a la fecha se atienden observaciones del Ministerio de Hacienda y Crédito Público. Una vez estas se subsanen se radicará el proyecto en el Departamento Nacional de Planeación para poder abrir el proceso licitatorio. Según la Vicepresidencia de Estructuración, se estima que este trámite finalice el 31 de marzo de 2021.  (Adriana Barrios Rodríguez)
23/03/2021 La supervisión remitió por correo electrónico el link del Secop II en donde se evidencia la realización de la primera acción de mejoramiento, con lo cual se completó la realización del plan de mejoramiento y cesó la causa que dio orígen a la No Conformidad, por lo cual se procede a dar cierre a la No Conformidad. (Adriana Barrios Rodríguez)</t>
  </si>
  <si>
    <r>
      <rPr>
        <b/>
        <sz val="12"/>
        <rFont val="Calibri"/>
        <family val="2"/>
        <scheme val="minor"/>
      </rPr>
      <t xml:space="preserve">SUPERVISIÓN: </t>
    </r>
    <r>
      <rPr>
        <sz val="12"/>
        <rFont val="Calibri"/>
        <family val="2"/>
        <scheme val="minor"/>
      </rPr>
      <t>1. No se evidencia una gestión eficaz de control por parte de la supervisión para hacer cumplir al concesionario sus obligaciones del mantenimiento de la ruta nacional 6205 desde el PR96+700 y el municipio de Cisneros (tramo de obras por demanda) en relación con: mantenimiento de obras y señalización; seguridad vial; mantenimiento de la integridad de las vías; actividades de mantenimiento de emergencia, y directrices generales de mantenimiento, las cuales se consignan entre otros en los siguientes apartados:
o Apéndice técnico 2, numeral 2.1. Servicios de carácter obligatorio, incisos b), c), d) y e).
o Apéndice técnico 2, numerales 3.1.5. Seguridad vial y 3.1.6. Integridad del corredor del proyecto.
o Apéndice técnico 2, numeral 3.2.1. Manual de operación, viñetas 1, 4 y 5.
o Apéndice técnico 2, numeral 6.2. Tipos de actuaciones de mantenimiento, actividades de mantenimiento de emergencia.
o Apéndice técnico 2, numeral 6.4. Directrices generales de mantenimiento, obras de protección contra socavación de infraestructura y evaluaciones de resistencia, durabilidad y estabilidad.
o Apéndice técnico 3, numeral 5.3. Seguridad vial
Lo anterior, vulnera las responsabilidades de la supervisión de “ejercer acciones de seguimiento y control”, y de “hacer que el contrato se desarrolle de acuerdo a lo establecido”, consignadas en el manual de interventoría y supervisión, numerales 9.2 y 9.3 respectivamente.</t>
    </r>
  </si>
  <si>
    <t xml:space="preserve"> IP Vías del Nus</t>
  </si>
  <si>
    <t>1. Rehabilitación de 2 Km del tramo de obras por demanda.
2. Realizar actividades de reforzamiento de señalización y dispositivos de seguridad.
3. Continuar actividades de mantenimiento rutinario tales como rocería, remoción de derrumbes entre otros.
4. Realizar el estudio de estabilidad del talud ubicado en el K23+480.
5. Realizará la contratación de los diagnósticos estructurales de los puentes La Negra, La Selva y Santiago.
6. Iniciar las actividades de reconstrucción del Puente La Conejera.</t>
  </si>
  <si>
    <t>(12/02/2017) Este plan de mejoramiento surge como producto de la reunión llevada a cabo en la Oficina de Control Interno el 16 de enero de 2017 para discutir la respuesta de la supervisión (rad. No. 20171020167203) frente a las observaciones del informe de auditoría PEI 176, se le dará seguimiento mensual por parte de la OCI.
(28/02/2018) La OCI solicitó por correo electrónico evidencias de acciones para subsanar no conformidad.
(15/03/2018) Se recibió correo de la suipervisión en el cual se informa el plan de acción para el tramo de obras por demanda en 2018 y se da respuesta pormenorizada a las acciones desarrolladas en torno a cada uno de los apartes citados del contrato; sin embargo, la supervisión aclara que "las obligaciones que tiene el Concesionario frente al mantenimiento del tramo de obras por demanda ruta 6205 (tramo Glorieta Barbosa – Cisneros) están dadas por las obras que se determinen de común acuerdo hacer entre las partes, las cuales a su vez dependen del recaudo de Cisneros".
Adicionalmente, se reitera que mediante memorando con radicado ANI 20183000004863 se respondió a la OCI que la no conformidad no aplica.
(26/03/2018) Se encuentra en revisión la respuesta de la OCI debido a que no se evidencian acciones preventivas que garanticen que no va a volver a ocurrir un siniestro similar al del puente vehicular de La Conejera.
(23/04/2018) Se responde a la supervisión mediante memorando 2018102006323 informando que habiendo revisado los documentos de plan de intevenciones del presenta año en el tramo de obras por demanda y de gestión en cada uno de los apartes señalados de contrato, aún se considera necesaria la formulación de un plan de mejoramiento que conduzca a prevenir sucesos futuros como el evidenciado en el puente de La Conejera.
(26/04/2018) La supervisión responde mediante memorando 20183000064823 acogiendo las recomendaciones de la OCI.
(30/04/2018) Se envía correo electrónico a la supervisión el formato de PMP con el fin de que ajusten este plan con base en las nuevas acciones de mejoramiento. (avance: 0% - con base en la nueva formulación).
(07/05/2018) Luego de interlocución con la OCI, vía correo electrónico, la supervisión envía diligenciado el formato de plan de mejoramiento, basándose en el memorando  20183000064823. El plan es aprobado por la OCI con seguimiento periodico de avances. (Avance: 0%)
06/06/2018- Vía correo electrónico se solicitaron evidencias de seguimiento al cierre al plan de mejora para cerrar la no conformidad 
19/06/2018 - En virtud de que las acciones del plan de mejora son a largo plazo, en el momento se encuentran gestionando el proceso para da inicio al plan, por lo cual se seguirá haciendo seguimiento. (Avance 0%)
05/02/2019 - Se envió correo electrónico a la supervisión del proyecto, solicitando evidencias de la culminación de las acciones de mejoramiento 1 a la 5. No obstante, el plan de mejoramiento sigue en término, pues la fecha de culminación de la última acción de mejoramiento no se ha vencido.
(04/04/2019) Se revisó la evidencia aportada mediante correo electrónico por la supervisión, evidenciando un avance del 67%. Se reprogramó la finalización del plan para diciembre de 2019.
02/04/2020 – En atención al memorando 2020-102-002458-3 por parte de la OCI, mediante correo electrónico la supervisión solicito ampliar el plazo para el cumplimiento del plan de mejoramiento hasta el 30 de junio de 2020, debido a que se habían adelantado las actividades de contratación por parte del concesionario, sin embargo, debido a la contingencia del COVID 19 no fue posible iniciar las obras. (60%)
08/07/2020 – Se remitió correo electrónico al equipo de supervisión solicitando evidencias del cumplimiento de los planes de mejora de las no conformidades 3525, 3810 y 3811 cuyo cumplimiento se venció el 30/06/2020.
29/07/2020 – No se evidencio soportes para el cumplimiento del plan de mejora de esta no conformidad en el memorando Rad ANI 20203110086063 y teniendo en cuenta la fecha de vencimiento del plan de mejora de esta no conformidad el cual se había extendido hasta el 30 de junio de 2020. Se solicita allegar evidencia de las obras de reconstrucción del Puente La Conejera. De lo contrario, proponer nueva fecha de cierre del plan de mejoramiento. (60% de cumplimiento)</t>
  </si>
  <si>
    <t>31/08/2020 – Mediante correo electrónico la Supervisión allegó registro fotográfico evidenciando el inicio de las actividades de obra del puente La Conejera, registrando el avance en las actividades preliminares y la cimentación de este. Con lo anterior, se da cierre a la no conformidad (100%). Se recomienda a la Supervisión continuar con el seguimiento detallado de las actividades de obra y de la calidad de este para garantizar la transparencia en el pago de las intervenciones realizadas del puente.</t>
  </si>
  <si>
    <t>agosto</t>
  </si>
  <si>
    <t>SUPERVISIÓN: 1. A partir del otrosí No. 2 de 2008, el concesionario ha tomado sus propias decisiones con respecto al plan maestro de inversión ya que se han ejecutado planes bienales sin aprobación de la ANI, lo que ha sido reconocido por la interventoría y por la Entidad; sin embargo, no se cuenta con lineamientos para acotar los tiempos de aprobación de este tipo de planes. Esta situación se mantiene ya que durante la auditoría se evidenció que el concesionario viene adelantando inversiones propuestas en el plan bienal 2017-2018, el cual, a pesar de entregarlo a la Entidad en diciembre de 2016, no cuenta con la aprobación correspondiente. El silencio administrativo de la Entidad podría beneficiar los intereses de explotación comercial del concesionario, más no a la razón de ser de una concesión portuaria, al poner en consideración el artículo 25 de la Ley 80 de 1993.</t>
  </si>
  <si>
    <t>Sociedad Portuaria Regional de Buenaventura</t>
  </si>
  <si>
    <t>Ivan Mauricio Mejia Alarcon</t>
  </si>
  <si>
    <t xml:space="preserve">Abril 5 de 2018: 
A través de correo electrónico se remite los respectivos soportes de la gestión adelantada por el equipo de apoyo a la supervisión a fin de subsanar la No conformidad. 
Se anexa: 
-Acta de reunión 16112018
-Acta de reunión 02112018
-Acta de reunión 19102018
-Resolución 2819 de 2018
</t>
  </si>
  <si>
    <t xml:space="preserve">04/12/2017 Se definió plan de mejoramiento a partir de mesa de trabajo del 4 de diciembre de 2017.
15/03/2018 Se recibe actualización de plan de mejoramiento indicando que la no conformidad se subsanará el 31-07-2018.
21/03/2018 La OCI notifica por correo electrónico que continúa a la espera de acciones que evidencien gestión para subsanar la no conformidad.
26/03/2018 Se recibe mediante comunicacion con radicado ANI No. 20183030052743 plan de mejoramiento actualizado.
05/07/2018 - Se evidencia gestión por parte de la supervisión para darle cierre a la o conformidad. Pendiente instructivo de Buenas Prácticas para la Aprobación de Planes Bianuales. (Avance 50%)
26/09/2018 – Esta oficina (OCI) envía correo electrónico solicitando allegar y evidencia de la gestión de la no conformidad para dar cierre a la no conformidad, de no ser asi modificar fecha del cierre del plan.
02/11/2018 Vía correo electrónico la Supervisión solicita modificación del plan de mejoramiento con las siguientes acciones: 1. Presentar resolución de aprobación de Plan Bienal 2017-2018, y  2. Realizar mesas de trabajo en conjunto con la supervisión, la interventoría y el concesionario a fin de imputar las inversiones al plan maestro. Estableciendo 31 de diciembre de 2018 como fecha de cierre.
05/12/2018 Vía correo electrónico se solicitó a la Supervisión evidencias de cumplimiento de plan de mejoramiento en vista de próximo vencimiento de plazo.
05/04/2019 Vía correo electrónico se remiten los soportes de acuerdo al ajuste del plan de mejoramiento acordado el 2 de noviembre de 2018 entre la OCI y la supervisión del proyecto, con lo cual se da por superada la No Conformidad, no obstante se reitera a la supervisión del proyecto que debe adelantarse una estrategia de mejora respecto a las aprobaciones de los planes bienales en oportunidad ya que se sigue detectando que se suscribe la resolución una vez concluido el periodo aprobado, en este caso el plan bienal 2017-2018 se aprueba mediante resolución 2819 del 24 de diciembre de 2018, evidenciando que se aprueba el plan cuando ya se culmina la vigencia de lo aprobado. </t>
  </si>
  <si>
    <t>Abril 5 de 2019:
Se evidencio mediante correo electrónico con los soportes de actas de reunion y resolución de aprobación del plan bienal; se cierra la NC pero se recomienda establecer metodologia que mejore la aprobación en tiempos mas acordes ya que se esta aprobando un plan cuando ya terminac su vigencia, algo que no es coherente desde el punto de vista de la ejecución porque se esta aprobando lo que ya se ejecuto en los años anteriores.</t>
  </si>
  <si>
    <t>Se observó el incumplimiento de la entrega de los inventarios asociados a los archivos y documentos correspondientes a los funcionarios desvinculados de la entidad. Por lo anterior se evidenció el incumplimiento del artículo 15 de la Ley 594 de 2000. Esta no conformidad debe ser atendida por la vicepresidencia jurídica y vicepresidencia administrativa y financiera. - archivo -</t>
  </si>
  <si>
    <t>No entrega del inventario asociado al archivo</t>
  </si>
  <si>
    <t>DICIEMBRE DE 2017</t>
  </si>
  <si>
    <t>Plan de acción a través el memorando interno 2019-409-003113-3 
Comunicación a los vicepresidentes y coordinadores de grupo informando la obligatoriedad
En caso de incumplimiento atender de conformidad con el Decreto 2578 de 2012.</t>
  </si>
  <si>
    <t>08/02/2019: Se remitieron 2 circulares informando a toda la entidad y correos electrónicos especificos a personal retirado.  No se presentó en el año 2018 denuncia por no entrega de archivos.</t>
  </si>
  <si>
    <t>27/02/2018: La acción de mejora es procedente. Se realizará el seguimiento de su ejecución y avance en el mes de abril. Se envia correo con las observaciones al a´rea involucrada.
08/02/2019: Para el cierre de esta no conformidad, se debe enviar la comunicación enviada a las vicepresidencias.
Reporte de los archivos entregados y/o los casos reportados a control interno disciplinario.
13/02/2018: De acuerdo con la información remitida por el área involucrada,  se evidenció que la Entidad generó una circular donde Procuraduría General de la Nación y el Archivo General de la Nación establecen directrices para efectuar la entrega de archivo. 
Este documento se encuentra radicado bajo el No. 20184090000234 del 8 de agosto de 2018.
Consecuente con lo anterior, se observó el cumplimiento del plan de mejoramiento propuesto para generar el cierre de esta auditoría.</t>
  </si>
  <si>
    <t>No se observó la realización de capacitaciones dirigida a los funcionarios de archivo durante el año 2017. Por lo anterior, se evidenció el incumplimiento del artículo 18 de la Ley 594 de 2000. - archivo-</t>
  </si>
  <si>
    <t>Incumplimiento de los lineamientos asociados al plan de archivo</t>
  </si>
  <si>
    <t xml:space="preserve">
Plan de acción a través el memorando interno 2019-409-003113-3 
En el 2018 los funcionarios de archivo se inscribirán en capacitaciones sin costo para la entidad.</t>
  </si>
  <si>
    <t xml:space="preserve">08/02/2019: El personal del archivo asistió a capacitación programada por Talento Humano pero no les dieron certificación de asistencia, se tenía progamado asistir a la de prevención de desastre en el Archivo General de la Nación pero ellos finalmente no la realizaron. </t>
  </si>
  <si>
    <t>27/02/2018: La acción de mejora es procedente. Se realizará el seguimiento de su ejecución y avance en el mes de abril.
Revisar si estas capacitaciones se encuentran en el PIC de la entidad.
08/02/2019: Para el cierre de esta auditoría se debe enviar registro de asistencia a las capacitaciones.
En el año 2019, la Entidad cuenta con estas capacitaciones? - Se envia correo con las observaciones al a´rea involucrada.
13/02/2019: De acuerdo con el correo electrónico suministrado por el área de archivo, el 8 de febrero de 2019, se evidenció que el personal de archivo asistió a las siguientes capacitaciones:
1. Bienes de interés cultural con carácter patrimonial con carácter patrimonial archivístico
2. Aseguramiento de la gestión – Historias
3. Ruta de inspección, seguimiento y control de la función archivística.
Estas capacitaciones se realizaron a través de video conferencia los días 26 de abril de 2018, 2 de mayo de 2018 y 21 de mayo de 2018 con el SENA.
Consecuente con lo anterior, se realiza el cierre de esta no conformidad.</t>
  </si>
  <si>
    <t>INTERVENTORIA: 1. Respecto al control del TPD reportado por el concesionario, no se evidenció que la interventoría haga los conteos en los términos en los que se pide en el Anexo 4 del contrato de interventoría, en la sección 4.1.2.2 Funciones generales, literal e, área de aforo y recaudo, en donde se requiere:
• Realizar conteos de vehículos independientes en cada una de las estaciones de peaje, durante un mínimo de siete (7) días consecutivos al mes durante 24 horas para establecer un parámetro de control al TPD reportado por el concesionario.</t>
  </si>
  <si>
    <t>Aforo y recaudo</t>
  </si>
  <si>
    <t>AFORO Y RECAUDO</t>
  </si>
  <si>
    <t>FEBRERO DE 2018</t>
  </si>
  <si>
    <t>1. Oficio a la interventoría Consorcio R&amp;Q – Servinc requiriéndole que cumpla de inmediato con lo solicitado en el Plan de Evaluación Independiente - PEI 46 o que demuestre el cumplimiento de sus obligaciones contractuales, so pena de que la Entidad tome las correspondientes acciones en la liquidación del contrato de interventoría y sobre la garantía de calidad del mismo.
2. Una vez se tenga respuesta de la interventoría, evaluar si demuestra el cumplimiento de sus obligaciones contractuales. De ser así informar con memorando a la Oficina de Control Interno el cumplimiento y solicitar el cierre de las No Conformidades. Si no demuestra el cumplimiento de sus obligaciones contractuales, adelantar el respectivo procedimiento sobre la garantía de calidad.
3. Con relación a la nueva interventoría del contrato de concesión, Consorcio Intersabana, remitir con oficio el Manual de Interventoría y Supervisión de la Entidad, recalcando el cabal cumplimiento de sus obligaciones contractuales como de los documentos que conforman el contrato de interventoría y el citado manual.</t>
  </si>
  <si>
    <t>(09/05/2018) Se recibió plan de mejoramiento de la supervisión (radicado ANI no. 20185000072023) para conminar a la interventoría en el cumplimiento de su contrato y cierre de las no conformidades. Se programan los seguimientos periodicos al avance.
(28/05/2018) Se envía correo electrónico a la líder del equipo de supervisión, haciendo seguimiento a los avances del plan. Avance: 0%.
06/06/2018 - Vía correo electrónico se solicitaron evidencias de seguimiento al cierre al plan de mejora para cerrar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(01/10/2018) Se asistió a reunón con la supervisión sobre el avance del plan de mejoramiento y se brindó asesoría para la reformulación y reprogramación de acciones de mejoramiento.
(22/10/2018) Se envió correo a la supervisión solicitando los avances en la ejecución y reformulación del plan de mejoramiento que se encuentra vencido actualmente.
(23/11/2018) por medio de correo electrónico se da seguimiento al comunicado de la Oficina de Control Interno (con radicado ANI No. 20181020116183), solicitando una respuesta por parte de la supervisión del proyecto, ajustando el plan de mejoramiento de la supervisión y de la interventoría con el fin de superar las dificultades evidenciadas en el informe de auditoría con radicado ANI No. 20181020041873 del 02 de marzo de 2018.
(23/11/2018) Por medio de correo electrónico se da seguimiento al comunicado de la Oficina de Control Interno (con radicado ANI No. 20181020116183), solicitando una respuesta por parte de la supervisión del proyecto, ajustando el plan de mejoramiento de la supervisión y de la interventoría con el fin de superar las dificultades evidenciadas en el informe de auditoría con radicado ANI No. 20181020041873 del 02 de marzo de 2018.
(18/12/2018) Se asistió a reunión con la supervisión en la cual se asesoró la reformulación del plan de mejoramiento de la interventoría y supervisión.
04/02/2019 - Se envió correo electrónico a la supervisión del proyecto, solicitando evidencias de la culminación de los planes de mejormaiento de la no conformidad.
(04/04/2019) Se recibió correo electrónico de la supervisión informando el proyecto de oficio informando avances en el plan de mejoramiento del proyecto. La OCI queda a la espera de la radicación formal del documento para dar respuesta.
29/04/2019: Mediante correo electrónico la supervisión informa los avances en las acciones de mejoramiento, adjunta un proyecto de informe de cierre y estima un plazo de entrega de dicho informe, por lo que se reprograma la fecha de finalización.
29/05/2019 Se recibió comunicación con radicado ANI No. 20193060072783 del 16/05/2019. A partir de lo allí expuesto se actualiza el estado de las acciones mejoramiento:
1. Oficio a la interventoría Consorcio R&amp;Q – Servinc requiriéndole que cumpla de inmediato con lo solicitado en el Plan de Evaluación Independiente - PEI 46 o que demuestre el cumplimiento de sus obligaciones contractuales, so pena de que la Entidad tome las correspondientes acciones en la liquidación del contrato de interventoría y sobre la garantía de calidad del mismo:
La Oficina de Control Interno señaló cumplimiento de la acción de mejoramiento mediante comunicación ANI No. 20181020116183 del 2 de agosto de 2018. 100%
2. Una vez se tenga respuesta de la interventoría, evaluar si demuestra el cumplimiento de sus obligaciones contractuales. De ser así informar con memorando a la Oficina de Control Interno el cumplimiento y solicitar el cierre de las No Conformidades. Si no demuestra el cumplimiento de sus obligaciones contractuales, adelantar el respectivo procedimiento sobre la garantía de calidad: 
En esta comunicación (Rad ANI No. 20193060072783) la Supervisión se pronunció concluyendo que la Interventoría cumplió con su obligación de realizar los conteos de vehículos y su correspondiente comparación y verificación del tráfico del proyecto por peaje y categoría, lo que evidenciaba las diferencias entre lo reportado por el Concesionario y los vehículos que efectivamente pasaban por el peaje. 
Al respecto, la Oficina de Control Interno evidenció, en los documentos anexos a esa comunicación (Rad ANI No. 20193060072783):
1. Archivos en excel con los resultados de comparaciones por categoría vehicular, entre el tráfico y recaudo reportados por el sistema del Concesionario y lo evidenciado por la Interventoría, para para diferentes periodos en las estaciones de peaje Rió Bogotá y Corzo. 
2. Ejemplos de porcentajes de confiabilidad a partir de las diferencias entre los conteos del Concesionario y de la Interventoría.
3. Cruce de comunicaciones en la ejecución del proyecto con relación a los resultados de las auditorías de tráfico y recaudo.
4. Registro fílmico de la interventoría al paso de vehículos en las estaciones de peaje Río Bogotá y Corzo.
En este sentido, el pronunciamiento de la Supervisión, soportado con las evidencias listadas, permite dar por cumplida la acción de mejoramiento. 100%
3. Con relación a la nueva interventoría del contrato de concesión, Consorcio Intersabana, remitir con oficio el Manual de Interventoría y Supervisión de la Entidad, recalcando el cabal cumplimiento de sus obligaciones contractuales como de los documentos que conforman el contrato de interventoría y el citado manual: 
La Oficina de Control Interno señaló cumplimiento de la acción de mejoramiento mediante comunicación ANI No. 20181020116183 del 2 de agosto de 2018. 100%
En vista de que se ha cumplido el plan de mejoramiento, se da cierre a la no conformidad. 100%. Se notifica mediante comunicación con radicado ANI No. 20191020077723
 (Carlos Felipe Sánchez Pinzón)</t>
  </si>
  <si>
    <t>mayo</t>
  </si>
  <si>
    <t>INTERVENTORÍA: 2. Pese a que la interventoría avala las actas de aforo presentadas por el concesionario, no se evidenció la forma en la que la interventoría certifica los tráficos vehiculares en cada caseta de peaje. Sin embargo, esta es una obligación consignada en el Anexo 4 del contrato de interventoría, en la sección 4.1.2.2 Funciones generales, literal e, área de aforo y recaudo, según se cita a continuación:
• Certificar los tráficos vehiculares en cada caseta de peaje y para cada una de las categorías de vehículo para comprobar el cumplimiento de las obligaciones del Concesionario y los demás efectos previstos en este Contrato.</t>
  </si>
  <si>
    <t>(09/05/2018) Se recibió plan de mejoramiento de la supervisión (radicado ANI no. 20185000072023) para conminar a la interventoría en el cumplimiento de su contrato y cierre de las no conformidades. Se programan los seguimientos periodicos al avance.
(28/05/2018) Se envía correo electrónico a la líder del equipo de supervisión, haciendo seguimiento a los avances del plan. Avance: 0%.
06/06/2018 - Vía correo electrónico se solicitaron evidencias de seguimiento al cierre al plan de mejora para cerrar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(01/10/2018) Se asistió a reunón con la supervisión sobre el avance del plan de mejoramiento y se brindó asesoría para la reformulación y reprogramación de acciones de mejoramiento.
(22/10/2018) Se envió correo a la supervisión solicitando los avances en la ejecución y reformulación del plan de mejoramiento que se encuentra vencido actualmente.
(23/11/2018) Por medio de correo electrónico se da seguimiento al comunicado de la Oficina de Control Interno (con radicado ANI No. 20181020116183), solicitando una respuesta por parte de la supervisión del proyecto, ajustando el plan de mejoramiento de la supervisión y de la interventoría con el fin de superar las dificultades evidenciadas en el informe de auditoría con radicado ANI No. 20181020041873 del 02 de marzo de 2018.
(18/12/2018) Se asistió a reunión con la supervisión en la cual se asesoró la reformulación del plan de mejoramiento de la interventoría y supervisión.
04/02/2019 - Se envió correo electrónico a la supervisión del proyecto, solicitando evidencias de la culminación de los planes de mejormaiento de la no conformidad.
27/05/2019 Se cambió el plan. Quedando de la siguiente manera: 1. Oficio a la interventoría Consorcio R&amp;Q – Servinc requiriéndole que cumpla de inmediato con lo solicitado en el Plan de Evaluación Independiente - PEI 46 o que demuestre el cumplimiento de sus obligaciones contractuales, so pena de que la Entidad tome las correspondientes acciones en la liquidación del contrato de interventoría y sobre la garantía de calidad del mismo.
2. Una vez se tenga respuesta de la interventoría, evaluar si demuestra el cumplimiento de sus obligaciones contractuales. De ser así informar con memorando a la Oficina de Control Interno el cumplimiento y solicitar el cierre de las No Conformidades. Si no demuestra el cumplimiento de sus obligaciones contractuales, adelantar el respectivo procedimiento sobre la garantía de calidad.
3. Con relación a la nueva interventoría del contrato de concesión, Consorcio Intersabana, remitir con oficio el Manual de Interventoría y Supervisión de la Entidad, recalcando el cabal cumplimiento de sus obligaciones contractuales como de los documentos que conforman el contrato de interventoría y el citado manual.</t>
  </si>
  <si>
    <t>(09/05/2018) Se recibió plan de mejoramiento de la supervisión (radicado ANI no. 20185000072023) para conminar a la interventoría en el cumplimiento de su contrato y cierre de las no conformidades. Se programan los seguimientos periodicos al avance.
(28/05/2018) Se envía correo electrónico a la líder del equipo de supervisión, haciendo seguimiento a los avances del plan. Avance: 0%.
06/06/2018 - Vía correo electrónico se solicitaron evidencias de seguimiento al cierre al plan de mejora para cerrar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(01/10/2018) Se asistió a reunón con la supervisión sobre el avance del plan de mejoramiento y se brindó asesoría para la reformulación y reprogramación de acciones de mejoramiento.
(22/10/2018) Se envió correo a la supervisión solicitando los avances en la ejecución y reformulación del plan de mejoramiento que se encuentra vencido actualmente.
(23/11/2018) Por medio de correo electrónico se da seguimiento al comunicado de la Oficina de Control Interno (con radicado ANI No. 20181020116183), solicitando una respuesta por parte de la supervisión del proyecto, ajustando el plan de mejoramiento de la supervisión y de la interventoría con el fin de superar las dificultades evidenciadas en el informe de auditoría con radicado ANI No. 20181020041873 del 02 de marzo de 2018.
(18/12/2018) Se asistió a reunión con la supervisión en la cual se asesoró la reformulación del plan de mejoramiento de la interventoría y supervisión.
04/02/2019 - Se envió correo electrónico a la supervisión del proyecto, solicitando evidencias de la culminación de los planes de mejormaiento de la no conformidad.
(04/04/2019) Se recibió correo electrónico de la supervisión informando el proyecto de oficio informando avances en el plan de mejoramiento del proyecto. La OCI queda a la espera de la radicación formal del documento para dar respuesta.
29/04/2019: Mediante correo electrónico la supervisión informa los avances en las acciones de mejoramiento, adjunta un proyecto de informe de cierre y estima un plazo de entrega de dicho informe, por lo que se reprograma la fecha de finalización.
29/05/2019 Se recibió comunicación con radicado ANI No. 20193060072783 del 16/05/2019. A partir de lo allí expuesto se actualiza el estado de las acciones mejoramiento:
1. Oficio a la interventoría Consorcio R&amp;Q – Servinc requiriéndole que cumpla de inmediato con lo solicitado en el Plan de Evaluación Independiente - PEI 46 o que demuestre el cumplimiento de sus obligaciones contractuales, so pena de que la Entidad tome las correspondientes acciones en la liquidación del contrato de interventoría y sobre la garantía de calidad del mismo:
La Oficina de Control Interno señaló cumplimiento de la acción de mejoramiento mediante comunicación ANI No. 20181020116183 del 2 de agosto de 2018. 100%
2. Una vez se tenga respuesta de la interventoría, evaluar si demuestra el cumplimiento de sus obligaciones contractuales. De ser así informar con memorando a la Oficina de Control Interno el cumplimiento y solicitar el cierre de las No Conformidades. Si no demuestra el cumplimiento de sus obligaciones contractuales, adelantar el respectivo procedimiento sobre la garantía de calidad: 
En esta comunicación (Rad ANI No. 20193060072783) la Supervisión se pronunció concluyendo que la Interventoría daba cumplimiento a dicha obligación ya que 1) evidenciaba la existencia de diferentes entre tráfico reportado por el Concesionario y el tráfico reportado por el sistema de peajes y detección electrónica de las estaciones, 2) comparaba los tráficos reportados por el Concesionario con los propios y, 3) en cada informe mensual, reportada el tráfico y recaudo de cada categoría. 
Al respecto, la Oficina de Control Interno evidenció, en los documentos anexos a esa comunicación (Rad ANI No. 20193060072783): 
1. Archivos en excel con los resultados de comparaciones por categoría vehicular, entre el tráfico y recaudo reportados por el sistema del Concesionario y lo evidenciado por la Interventoría en febrero de 2018 para las estaciones de peaje Rió Bogotá y Corzo. 
2. Copia de formato GCSP-F-009 (informe mensual de recaudo de peajes) correspondiente a febrero de 2018 presentado a la ANI y certificación de evasores correspondiente a ese mismo periodo.
3. Informe mensual de interventoría correspondiente a marzo de 2018, en el cual se le hizo seguimiento al aforo y recaudo correspondiente a febrero de 2018. 
En este sentido, el pronunciamiento de la Supervisión, soportado con las evidencias listadas, permite dar por cumplida la acción de mejoramiento. 100%
3. Con relación a la nueva interventoría del contrato de concesión, Consorcio Intersabana, remitir con oficio el Manual de Interventoría y Supervisión de la Entidad, recalcando el cabal cumplimiento de sus obligaciones contractuales como de los documentos que conforman el contrato de interventoría y el citado manual:
La Oficina de Control Interno señaló cumplimiento de la acción de mejoramiento mediante comunicación ANI No. 20181020116183 del 2 de agosto de 2018. 100%
En vista de que se ha cumplido el plan de mejoramiento, se da cierre a la no conformidad. 100% Se notifica mediante comunicación con radicado ANI No. 20191020077723 (Carlos Felipe Sánchez Pinzón)</t>
  </si>
  <si>
    <t>INTERVENTORÍA: 3. Teniendo en cuenta que sobre los conteos vehiculares no se lleva un control acorde con las exigencias del contrato de interventoría y sus anexos, no se evidenció un control sobre el recaudo y la evasión, de acuerdo con lo que se estipula en el Anexo 4 del contrato de interventoría, en la sección 4.1.2.2 Funciones generales, literal e, área de aforo y recaudo, lo cual se cita a continuación:
• Revisar los reportes, estadísticas diarias y la información de tránsito, recaudo y evasión enviada por el Concesionario, con el fin de constatar que el dinero transferido por recaudo corresponda al recaudo de peaje obtenido en cada Caseta de Peaje.</t>
  </si>
  <si>
    <t>(09/05/2018) Se recibió plan de mejoramiento de la supervisión (radicado ANI no. 20185000072023) para conminar a la interventoría en el cumplimiento de su contrato y cierre de las no conformidades. Se programan los seguimientos periodicos al avance.
(28/05/2018) Se envía correo electrónico a la líder del equipo de supervisión, haciendo seguimiento a los avances del plan. Avance: 0%.
06/06/2018 - Vía correo electrónico se solicitaron evidencias de seguimiento al cierre al plan de mejora para cerrar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(01/10/2018) Se asistió a reunón con la supervisión sobre el avance del plan de mejoramiento y se brindó asesoría para la reformulación y reprogramación de acciones de mejoramiento.
(22/10/2018) Se envió correo a la supervisión solicitando los avances en la ejecución y reformulación del plan de mejoramiento que se encuentra vencido actualmente.
(23/11/2018) Por medio de correo electrónico se da seguimiento al comunicado de la Oficina de Control Interno (con radicado ANI No. 20181020116183), solicitando una respuesta por parte de la supervisión del proyecto, ajustando el plan de mejoramiento de la supervisión y de la interventoría con el fin de superar las dificultades evidenciadas en el informe de auditoría con radicado ANI No. 20181020041873 del 02 de marzo de 2018.
(18/12/2018) Se asistió a reunión con la supervisión en la cual se asesoró la reformulación del plan de mejoramiento de la interventoría y supervisión.
04/02/2019 - Se envió correo electrónico a la supervisión del proyecto, solicitando evidencias de la culminación de los planes de mejormaiento de la no conformidad.
(04/04/2019) Se recibió correo electrónico de la supervisión informando el proyecto de oficio informando avances en el plan de mejoramiento del proyecto. La OCI queda a la espera de la radicación formal del documento para dar respuesta.
29/04/2019: Mediante correo electrónico la supervisión informa los avances en las acciones de mejoramiento, adjunta un proyecto de informe de cierre y estima un plazo de entrega de dicho informe, por lo que se reprograma la fecha de finalización.
29/05/2019 Se recibió comunicación con radicado ANI No. 20193060072783 del 16/05/2019. A partir de lo allí expuesto se actualiza el estado de las acciones mejoramiento:
1. Oficio a la interventoría Consorcio R&amp;Q – Servinc requiriéndole que cumpla de inmediato con lo solicitado en el Plan de Evaluación Independiente - PEI 46 o que demuestre el cumplimiento de sus obligaciones contractuales, so pena de que la Entidad tome las correspondientes acciones en la liquidación del contrato de interventoría y sobre la garantía de calidad del mismo: 
La Oficina de Control Interno señaló cumplimiento de la acción de mejoramiento mediante comunicación ANI No. 20181020116183 del 2 de agosto de 2018. 100%
2. Una vez se tenga respuesta de la interventoría, evaluar si demuestra el cumplimiento de sus obligaciones contractuales. De ser así informar con memorando a la Oficina de Control Interno el cumplimiento y solicitar el cierre de las No Conformidades. Si no demuestra el cumplimiento de sus obligaciones contractuales, adelantar el respectivo procedimiento sobre la garantía de calidad: 
En esta comunicación (Rad ANI No. 20193060072783) la Supervisión se pronunció concluyendo que la Interventoría daba cumplimiento a dicha obligación ya que 1) mensualmente hacia seguimiento a la información de tráfico y recaudo reportada por el Concesionario y 2) generaba alertas respecto al seguimiento de los evasores por parte del Concesionario.
Al respecto, la Oficina de Control Interno evidenció, en los documentos anexos a esa comunicación, adicional a lo reportado en la verificación del cierre de las no conformidades No. 3540 y No. 3541 (Rad ANI No. 20193060072783):
1. Copia de acta de aforo correspondiente al periodo comprendido entre el 1ro de enero y el 31 de diciembre de 2015 (Rad ANI No. 20164090042162) en la que se evidencia seguimiento a la valoración de evasores.
2. Ejemplo de alerta de la Interventoría con relación a la ausencia de reporte de evasores por parte del concesionario en 2016 (Rad ANI No. 20164090427032) y atención por parte del Concesionario (Rad GG-1182-16).
3. Informe mensual No. 32 de interventoría, correspondiente al periodo de junio de 2015, en el que se evidencia seguimiento al registro de vehículos evasores.
En este sentido, el pronunciamiento de la Supervisión, soportado con las evidencias listadas, permite dar por cumplida la acción de mejoramiento. 100%
3. Con relación a la nueva interventoría del contrato de concesión, Consorcio Intersabana, remitir con oficio el Manual de Interventoría y Supervisión de la Entidad, recalcando el cabal cumplimiento de sus obligaciones contractuales como de los documentos que conforman el contrato de interventoría y el citado manual:
La Oficina de Control Interno señaló cumplimiento de la acción de mejoramiento mediante comunicación ANI No. 20181020116183 del 2 de agosto de 2018. 100%
En vista de que se ha cumplido el plan de mejoramiento, se da cierre a la no conformidad. 100%. Se notifica mediante comunicación con radicado ANI No. 20191020077723 (Carlos Felipe Sánchez Pinzón)</t>
  </si>
  <si>
    <t>INTERVENTORÍA: 4. No se evidenció que la interventoría haga operativos de control a las casetas de peaje incluyendo conteos secretos de comparación, tal como lo requiere el contrato de interventoría en su Anexo 4, sección 4.1.2.2 Funciones generales, literal e, área de aforo y recaudo, el cual se cita a continuación:
• Montar y ejecutar operativos de control mediante visita a las casetas de peaje, que incluyan: revisión de libros de asistencia, conteos secretos de comparación, arqueo en las casetas de recolección, revisión de la boletería existente en caseta y oficina, arqueos administrativos, de caja menor y del dinero de recambio, revisión de planillas y registros.</t>
  </si>
  <si>
    <t>(09/05/2018) Se recibió plan de mejoramiento de la supervisión (radicado ANI no. 20185000072023) para conminar a la interventoría en el cumplimiento de su contrato y cierre de las no conformidades. Se programan los seguimientos periodicos al avance.
(28/05/2018) Se envía correo electrónico a la líder del equipo de supervisión, haciendo seguimiento a los avances del plan. Avance: 0%.
06/06/2018 - Vía correo electrónico se solicitaron evidencias de seguimiento al cierre al plan de mejora para cerrar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(01/10/2018) Se asistió a reunón con la supervisión sobre el avance del plan de mejoramiento y se brindó asesoría para la reformulación y reprogramación de acciones de mejoramiento.
(22/10/2018) Se envió correo a la supervisión solicitando los avances en la ejecución y reformulación del plan de mejoramiento que se encuentra vencido actualmente.
(23/11/2018) Por medio de correo electrónico se da seguimiento al comunicado de la Oficina de Control Interno (con radicado ANI No. 20181020116183), solicitando una respuesta por parte de la supervisión del proyecto, ajustando el plan de mejoramiento de la supervisión y de la interventoría con el fin de superar las dificultades evidenciadas en el informe de auditoría con radicado ANI No. 20181020041873 del 02 de marzo de 2018.
(18/12/2018) Se asistió a reunión con la supervisión en la cual se asesoró la reformulación del plan de mejoramiento de la interventoría y supervisión.
04/02/2019 - Se envió correo electrónico a la supervisión del proyecto, solicitando evidencias de la culminación de los planes de mejormaiento de la no conformidad.
(04/04/2019) Se recibió correo electrónico de la supervisión informando el proyecto de oficio informando avances en el plan de mejoramiento del proyecto. La OCI queda a la espera de la radicación formal del documento para dar respuesta.
29/04/2019: Mediante correo electrónico la supervisión informa los avances en las acciones de mejoramiento, adjunta un proyecto de informe de cierre y estima un plazo de entrega de dicho informe, por lo que se reprograma la fecha de finalización.
29/05/2019 Se recibió comunicación con radicado ANI No. 20193060072783 del 16/05/2019. A partir de lo allí expuesto se actualiza el estado de las acciones mejoramiento:_x000D_
_x000D_
1. Oficio a la interventoría Consorcio R&amp;Q – Servinc requiriéndole que cumpla de inmediato con lo solicitado en el Plan de Evaluación Independiente - PEI 46 o que demuestre el cumplimiento de sus obligaciones contractuales, so pena de que la Entidad tome las correspondientes acciones en la liquidación del contrato de interventoría y sobre la garantía de calidad del mismo: _x000D_
_x000D_
La Oficina de Control Interno señaló cumplimiento de la acción de mejoramiento mediante comunicación ANI No. 20181020116183 del 2 de agosto de 2018. 100%_x000D_
_x000D_
2. Una vez se tenga respuesta de la interventoría, evaluar si demuestra el cumplimiento de sus obligaciones contractuales. De ser así informar con memorando a la Oficina de Control Interno el cumplimiento y solicitar el cierre de las No Conformidades. Si no demuestra el cumplimiento de sus obligaciones contractuales, adelantar el respectivo procedimiento sobre la garantía de calidad:_x000D_
_x000D_
En esta comunicación (Rad ANI No. 20193060072783) la Supervisión se pronunció concluyendo que la Interventoría dio cumplimiento a la obligación indicada en la no conformidad ya que ha evidenciado 1) revisión de boletería 2) reporte de conteos por carril 3) revisión de boletería y 4) reportes de arqueo._x000D_
_x000D_
Al respecto, la Oficina de Control Interno evidenció, en los documentos anexos a esa comunicación, (Rad ANI No. 20193060072783): _x000D_
_x000D_
1. Notificaciones de la Interventoría al Concesionario sobre las auditorías de peaje con, en promedio, 4 días de antelación._x000D_
2. Resultados de las auditorías con los soportes correspondientes, tales como boletas de arqueo._x000D_
En este sentido, el pronunciamiento de la Supervisión, soportado con las evidencias listadas, permite dar por cumplida la acción de mejoramiento. 100%_x000D_
_x000D_
3. Con relación a la nueva interventoría del contrato de concesión, Consorcio Intersabana, remitir con oficio el Manual de Interventoría y Supervisión de la Entidad, recalcando el cabal cumplimiento de sus obligaciones contractuales como de los documentos que conforman el contrato de interventoría y el citado manual:_x000D_
_x000D_
La Oficina de Control Interno señaló cumplimiento de la acción de mejoramiento mediante comunicación ANI No. 20181020116183 del 2 de agosto de 2018. 100%_x000D_
_x000D_
En vista de que se ha cumplido el plan de mejoramiento, se da cierre a la no conformidad. 100%. Se notifica mediante comunicación con radicado ANI No. 20191020077723 (Carlos Felipe Sánchez Pinzón)</t>
  </si>
  <si>
    <t>INTERVENTORÍA: 5. No se evidenció que la interventoría haga seguimiento en tiempo real a las estaciones de peaje, lo cual es una obligación contractual consignada en el Anexo 4 del contrato de interventoría, sección 4.1.2.2 Funciones generales, literal e, área de aforo y recaudo, y se cita a continuación:
• Instalar equipos de video nuevos e independientes de los del concesionario de última generación que permitan visualizar claramente la categoría de cada vehículo, fecha y hora las cuales deberán estar sincronizadas con las de los equipos del concesionario, para la grabación de las 24 horas del día en cada uno de los carriles de cada una de las estaciones o casetas de peaje, con el fin de verificar los datos de tráfico obtenidos por el concesionario, la composición del tráfico y que los mismos coincidan con la realidad, este sistema deberá estar disponible para accederlo en tiempo real y sin retardos en la señal en las oficinas de la Interventoría y de la ANI. En caso de ser necesario el traslado de equipos servidores al datacenter de la ANI, estos deberán ser en formato BLADE. Este sistema deberá estar en funcionamiento a más tardar a los 60 días después de la fecha de la firma del acta de inicio del contrato de interventoría. El interventor deberá tener en sus archivos estos registros fílmicos desde el inicio de su contrato, los cuales deberán estar disponibles cuando la ANI o las autoridades los solicite.</t>
  </si>
  <si>
    <t>(09/05/2018) Se recibió plan de mejoramiento de la supervisión (radicado ANI no. 20185000072023) para conminar a la interventoría en el cumplimiento de su contrato y cierre de las no conformidades. Se programan los seguimientos periodicos al avance.
(28/05/2018) Se envía correo electrónico a la líder del equipo de supervisión, haciendo seguimiento a los avances del plan. Avance: 0%.
06/06/2018 - Vía correo electrónico se solicitaron evidencias de seguimiento al cierre al plan de mejora para cerrar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(01/10/2018) Se asistió a reunón con la supervisión sobre el avance del plan de mejoramiento y se brindó asesoría para la reformulación y reprogramación de acciones de mejoramiento.
(22/10/2018) Se envió correo a la supervisión solicitando los avances en la ejecución y reformulación del plan de mejoramiento que se encuentra vencido actualmente.
(23/11/2018) Por medio de correo electrónico se da seguimiento al comunicado de la Oficina de Control Interno (con radicado ANI No. 20181020116183), solicitando una respuesta por parte de la supervisión del proyecto, ajustando el plan de mejoramiento de la supervisión y de la interventoría con el fin de superar las dificultades evidenciadas en el informe de auditoría con radicado ANI No. 20181020041873 del 02 de marzo de 2018.
(18/12/2018) Se asistió a reunión con la supervisión en la cual se asesoró la reformulación del plan de mejoramiento de la interventoría y supervisión.
04/02/2019 - Se envió correo electrónico a la supervisión del proyecto, solicitando evidencias de la culminación de los planes de mejormaiento de la no conformidad.
(04/04/2019) Se recibió correo electrónico de la supervisión informando el proyecto de oficio informando avances en el plan de mejoramiento del proyecto. La OCI queda a la espera de la radicación formal del documento para dar respuesta.
29/04/2019: Mediante correo electrónico la supervisión informa los avances en las acciones de mejoramiento, adjunta un proyecto de informe de cierre y estima un plazo de entrega de dicho informe, por lo que se reprograma la fecha de finalización.
29/05/2019 Se recibió comunicación con radicado ANI No. 20193060072783 del 16/05/2019. A partir de lo allí expuesto se actualiza el estado de las acciones mejoramiento:
1. Oficio a la interventoría Consorcio R&amp;Q – Servinc requiriéndole que cumpla de inmediato con lo solicitado en el Plan de Evaluación Independiente - PEI 46 o que demuestre el cumplimiento de sus obligaciones contractuales, so pena de que la Entidad tome las correspondientes acciones en la liquidación del contrato de interventoría y sobre la garantía de calidad del mismo:
La Oficina de Control Interno señaló cumplimiento de la acción de mejoramiento mediante comunicación ANI No. 20181020116183 del 2 de agosto de 2018. 100%
2. Una vez se tenga respuesta de la interventoría, evaluar si demuestra el cumplimiento de sus obligaciones contractuales. De ser así informar con memorando a la Oficina de Control Interno el cumplimiento y solicitar el cierre de las No Conformidades. Si no demuestra el cumplimiento de sus obligaciones contractuales, adelantar el respectivo procedimiento sobre la garantía de calidad:
En esta comunicación (Rad ANI No. 20193060072783) la Supervisión se pronunció concluyendo que la Interventoría contaba con cámaras 24 horas en las estaciones de peaje del proyecto, las cuales fueron retiradas cuando finalizó su contrato, es decir en abril de 2018. Asimismo la Supervisión indica que la Interventoría contaba con un monitor en el que se transmitía la señal de las cámaras, al cual se podía acceder con acceso remoto; sin embargo, informa que, teniendo en cuenta que el contrato finalizó en abril de 2018 y las cámaras fueron retiradas, no es posible técnicamente suministrar los soportes de la posibilidad de acceso.
No obstante lo anterior, la Supervisión indica que ha evidenciado la disponibilidad de acceso remoto y en tiempo real, por parte de la nueva interventoría, a las cámaras instaladas en las estaciones de peaje Corzo y Río Bogotá.
Al respecto, la Oficina de Control Interno evidenció, en los documentos anexos a esa comunicación, (Rad ANI No. 20193060072783): 
1. Videos de cámaras 24 horas en las estaciones de peaje Corzo y Río Bogotá.
2. Certificado de parte de CONTELEC sobre mantenimiento a las cámaras del contrato de interventoría No. 087 de 2012.
3. Registro fotográfico de los monitores que se habían instalado en las estaciones de peaje Corzo y Río Bogotá.
En este sentido, el pronunciamiento de la Supervisión, soportado con las evidencias listadas, permite dar por cumplida la acción de mejoramiento. 100%
3. Con relación a la nueva interventoría del contrato de concesión, Consorcio Intersabana, remitir con oficio el Manual de Interventoría y Supervisión de la Entidad, recalcando el cabal cumplimiento de sus obligaciones contractuales como de los documentos que conforman el contrato de interventoría y el citado manual:
La Oficina de Control Interno señaló cumplimiento de la acción de mejoramiento mediante comunicación ANI No. 20181020116183 del 2 de agosto de 2018. 100%
En vista de que se ha cumplido el plan de mejoramiento, se da cierre a la no conformidad. 100% Se notifica mediante comunicación con radicado ANI No. 20191020077723 (Carlos Felipe Sánchez Pinzón)</t>
  </si>
  <si>
    <t>INTERVENTORÍA: 6. No se evidenció que la interventoría lleve un inventario socioeconómico del proyecto, lo cual es una obligación consignada en el contrato de interventoría, Anexo 4, sección 4.1.2.2 Funciones generales, literal g, área social:
• Realizar un inventario socioeconómico sobre la industria, agroindustria y comercio asentado alrededor del derecho de vía, actualizable anualmente.</t>
  </si>
  <si>
    <t>En temas sociales.</t>
  </si>
  <si>
    <t>1. Solicitar a la Interventoría R &amp; Q Servinc que modifique el valor de la factura No. 122, que corresponde al último periodo de pago, descontando el valor correspondiente a la actividad que no se ejecutó.
2. Expedición de factura No. 122 por parte de R &amp; Q Servinc, descontando el respectivo valor de las actividades no ejecutadas.</t>
  </si>
  <si>
    <t>(09/05/2018) Se recibió plan de mejoramiento de la supervisión (radicado ANI no. 20185000072023) para conminar a la interventoría en el cumplimiento de su contrato y cierre de las no conformidades. Se programan los seguimientos periodicos al avance.
(28/05/2018) Se envía correo electrónico a la líder del equipo de supervisión, haciendo seguimiento a los avances del plan. Avance: 0%.
06/06/2018 - Vía correo electrónico se solicitaron evidencias de seguimiento al cierre al plan de mejora para cerrar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(01/10/2018) Se asistió a reunón con la supervisión sobre el avance del plan de mejoramiento y se brindó asesoría para la reformulación y reprogramación de acciones de mejoramiento.
(22/10/2018) Se envió correo a la supervisión solicitando los avances en la ejecución y reformulación del plan de mejoramiento que se encuentra vencido actualmente.
(23/11/2018) Por medio de correo electrónico se da seguimiento al comunicado de la Oficina de Control Interno (con radicado ANI No. 20181020116183), solicitando una respuesta por parte de la supervisión del proyecto, ajustando el plan de mejoramiento de la supervisión y de la interventoría con el fin de superar las dificultades evidenciadas en el informe de auditoría con radicado ANI No. 20181020041873 del 02 de marzo de 2018.
(18/12/2018) Se asistió a reunión con la supervisión en la cual se asesoró la reformulación del plan de mejoramiento de la interventoría y supervisión.
04/02/2019 - Se envió correo electrónico a la supervisión del proyecto, solicitando evidencias de la culminación de los planes de mejormaiento de la no conformidad.
(04/04/2019) Se recibió correo electrónico de la supervisión informando el proyecto de oficio informando avances en el plan de mejoramiento del proyecto. La OCI queda a la espera de la radicación formal del documento para dar respuesta.
29/04/2019: Mediante correo electrónico la supervisión informa los avances en las acciones de mejoramiento, adjunta un proyecto de informe de cierre y estima un plazo de entrega de dicho informe, por lo que se reprograma la fecha de finalización.
29/05/2019 Se recibió comunicación con radicado ANI No. 20193060072783 del 16/05/2019. A partir de lo allí expuesto se actualiza el estado de las acciones mejoramiento:
1. Oficio a la interventoría Consorcio R&amp;Q – Servinc requiriéndole que cumpla de inmediato con lo solicitado en el Plan de Evaluación Independiente - PEI 46 o que demuestre el cumplimiento de sus obligaciones contractuales, so pena de que la Entidad tome las correspondientes acciones en la liquidación del contrato de interventoría y sobre la garantía de calidad del mismo:
La Oficina de Control Interno señaló cumplimiento de la acción de mejoramiento mediante comunicación ANI No. 20181020116183 del 2 de agosto de 2018. 100%
2. Una vez se tenga respuesta de la interventoría, evaluar si demuestra el cumplimiento de sus obligaciones contractuales. De ser así informar con memorando a la Oficina de Control Interno el cumplimiento y solicitar el cierre de las No Conformidades. Si no demuestra el cumplimiento de sus obligaciones contractuales, adelantar el respectivo procedimiento sobre la garantía de calidad:
En esta comunicación (Rad ANI No. 20193060072783) la Supervisión indica que la Interventoría no ha evidenciado la elaboración de un inventario socioeconómico. En vista de que la Supervisión no demostró el cumplimiento de la obligación contractual citada en la no conformidad se tiene pendiente adelantar y evidenciar el respectivo procedimiento sobre la garantía de calidad para dar cierre a la no conformidad. 0%
3. Con relación a la nueva interventoría del contrato de concesión, Consorcio Intersabana, remitir con oficio el Manual de Interventoría y Supervisión de la Entidad, recalcando el cabal cumplimiento de sus obligaciones contractuales como de los documentos que conforman el contrato de interventoría y el citado manual: 
La Oficina de Control Interno señaló cumplimiento de la acción de mejoramiento mediante comunicación ANI No. 20181020116183 del 2 de agosto de 2018. 100%
En vista de que se han cumplido 2/3  del plan de mejoramiento se reporta un avance del 66%. Se solicita actualizar fecha de terminación debido a que el plan de mejoramiento se encuentra vencido. (Radicado ANI No. 20191020077723) (Carlos Felipe Sánchez Pinzón)
04/07/2019 -	Se envió por correo electrónico a la Supervisión un listado de las actividades vencidas a la fecha en el marco del seguimiento de la implementación de las acciones de mejoramiento formuladas y vencidas. (Carlos Felipe Sánchez Pinzón)
21/10/2019 Mediante radicado ANI No. 20193060120963 del 15 de agosto de 2019, la Supervisión solicita ajustar el plan de mejoramiento del proyecto. Una vez revisada la solicitud, mediante radicado ANI No. 20191020131043 del 05 de septiembre de 2019 la Oficina de Control Interno responde a la Supervisión informando que "procedemos a modificar las acciones y fechas consignadas en el plan de mejoramiento por procesos de la Entidad según su propuesta". (Carlos Felipe Sánchez Pinzón)
19/12/2019 Mediante correo electrónico, la Supervisión comparte los borradores de memorando de respuesta del avance de los planes de mejoramiento de las no conformidades con fecha de finalización vencida, argumentando que los documentos oficiales se encuentran en proceso de firma.
Mediante correo electrónico del 20/12/2019 se reitera que es necesario solicitar de manera oficial la reprogramación de la fecha de finalización o solicitar el cierre, evidenciando la ejecución de acciones de mejoramiento, dado que las fechas de finalización se encuentran vencidas.
 (Carlos Felipe Sánchez Pinzón)
4/02/2020 Mediante memorando con radicado ANI No. 20193060198173 del 19 de diciembre de 2019, la Supervisión informa el estado de ejecución del plan de mejoramiento y solicita modificar la fecha de finalización para el 28 de febrero de 2020.
Mediante memorando con radicado ANI No. 20191020199543 del 20 de diciembre de 2019, la OCI informa a la Supervisión sobre la revisión de los soportes presentados y procede a modificar la fecha de finalización en el Plan de Mejoramiento por Procesos de la Entidad.
 (Carlos Felipe Sánchez Pinzón)
25/03/2020 Mediante memorando No. 20203060040143 la Supervisión presenta el avance en la ejecución de las acciones de mejoramiento y solicita la reprogramación de la fecha de finalización del plan de mejoramiento. Mediante memorando No. 20201020051493 la OCI informa sobre la revisión del avance con base en los soportes allegados y procede a actualizar la fecha de finalización en el plan de mejoramiento por procesos de la Entidad. (Carlos Felipe Sánchez Pinzón)
8/07/2020 Mediante memorandos No. 20203060081423 y 20203060083473 el Equipo de Coordinación y seguimiento comunica las siguientes actividades para liquidar el contrato de interventoría con los descuentos indicados en el plan de mejoramiento: _x000D_
_x000D_
1. 12/03/2020: Realización de una audiencia de conciliación extrajudicial ante la Procuraduría 11 en donde se presentó una propuesta conciliatoria que no fue aceptada por el Consorcio R&amp;Q SEVINC _x000D_
_x000D_
2. 17/03/2020: la Supervisión remitió un oficio (Rad ANI N. 2020-306-0009206-1) con la trazabilidad de las comunicaciones para continuar con el trámite de la liquidación y último pago, solicitando remisión de la factura. _x000D_
_x000D_
3. 29/05/2020: la Supervisión remitió un oficio (Rad ANI N. 2020-306-015158-1) solicitando nuevamente la modificación de la factura 121 para proceder con el pago final _x000D_
_x000D_
4. 20/06/2020: la Supervision remitió un oficio (RAd ANI N. 2020-306-017313-1) reiterando las modificaciones en la factura 121 _x000D_
_x000D_
Según las acciones citadas la Supervisión solicita la reprogramación de la fecha de finalización del plan de mejoramiento para el 30/10/2020. Mediante memorando No. 2020-102-008518-3 la OCI informa sobre la revisión del avance con base en los soportes allegados y procede a actualizar la fecha de finalización en el plan de mejoramiento por procesos de la Entidad.  (Adriana Barrios Rodríguez)
24/09/2020 Se recibe memorando 20203060116503 del 22 09 2020 por parte de la Supervisión, soliicitando el cierre de la No Conformidad, la OCI da respuesta con memorando 20201020117843 del 24 de septiembre de 2020, aprobando el cierre de la No Conformidad.  (Adriana Barrios Rodríguez)</t>
  </si>
  <si>
    <t>INTERVENTORÍA: 7. En relación con la página web de la interventoría, no se evidenció que el proyecto se pueda visualizar en tiempo real. Lo anterior es una obligación contractual consignada en el contrato de interventoría, en el Anexo 4, sección 4.1.2.2 Funciones generales, literal a, área administrativa, y se cita a continuación:
• Elaborar una página Web de la Interventoría que presente diferentes niveles de información (layers) sobre datos importantes del proyecto. Alguna información será clasificada solo disponible para la supervisión del proyecto y otra estará a disposición del público en general. Lo anterior según las disposiciones que considere la Vicepresidencia de Gestión Contractual de la Agencia Nacional de Infraestructura. La información destinada al supervisor debe tener la opción de visualizar en video en tiempo real situaciones excepcionales que ocurran sobre el proyecto, tales como: accidentes con pérdidas humanas, desastres naturales, derrumbes de gran proporción etc. Cada vehículo de la interventoría contará dentro de su equipo de carretera con una filmadora que permita hacer la interconexión mencionada.</t>
  </si>
  <si>
    <t>En temas administrativos</t>
  </si>
  <si>
    <t>(09/05/2018) Se recibió plan de mejoramiento de la supervisión (radicado ANI no. 20185000072023) para conminar a la interventoría en el cumplimiento de su contrato y cierre de las no conformidades. Se programan los seguimientos periodicos al avance.
(28/05/2018) Se envía correo electrónico a la líder del equipo de supervisión, haciendo seguimiento a los avances del plan. Avance: 0%.
06/06/2018 - Vía correo electrónico se solicitaron evidencias de seguimiento al cierre al plan de mejora para cerrar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(01/10/2018) Se asistió a reunón con la supervisión sobre el avance del plan de mejoramiento y se brindó asesoría para la reformulación y reprogramación de acciones de mejoramiento.
(22/10/2018) Se envió correo a la supervisión solicitando los avances en la ejecución y reformulación del plan de mejoramiento que se encuentra vencido actualmente.
(23/11/2018) Por medio de correo electrónico se da seguimiento al comunicado de la Oficina de Control Interno (con radicado ANI No. 20181020116183), solicitando una respuesta por parte de la supervisión del proyecto, ajustando el plan de mejoramiento de la supervisión y de la interventoría con el fin de superar las dificultades evidenciadas en el informe de auditoría con radicado ANI No. 20181020041873 del 02 de marzo de 2018.
(18/12/2018) Se asistió a reunión con la supervisión en la cual se asesoró la reformulación del plan de mejoramiento de la interventoría y supervisión.
04/02/2019 - Se envió correo electrónico a la supervisión del proyecto, solicitando evidencias de la culminación de los planes de mejormaiento de la no conformidad.
(04/04/2019) Se recibió correo electrónico de la supervisión informando el proyecto de oficio informando avances en el plan de mejoramiento del proyecto. La OCI queda a la espera de la radicación formal del documento para dar respuesta.
29/04/2019: Mediante correo electrónico la supervisión informa los avances en las acciones de mejoramiento, adjunta un proyecto de informe de cierre y estima un plazo de entrega de dicho informe, por lo que se reprograma la fecha de finalización.
29/05/2019 Se recibió comunicación con radicado ANI No. 20193060072783 del 16/05/2019. A partir de lo allí expuesto se actualiza el estado de las acciones mejoramiento:
1. Oficio a la interventoría Consorcio R&amp;Q – Servinc requiriéndole que cumpla de inmediato con lo solicitado en el Plan de Evaluación Independiente - PEI 46 o que demuestre el cumplimiento de sus obligaciones contractuales, so pena de que la Entidad tome las correspondientes acciones en la liquidación del contrato de interventoría y sobre la garantía de calidad del mismo: 
La Oficina de Control Interno señaló cumplimiento de la acción de mejoramiento mediante comunicación ANI No. 20181020116183 del 2 de agosto de 2018. 100%
2. Una vez se tenga respuesta de la interventoría, evaluar si demuestra el cumplimiento de sus obligaciones contractuales. De ser así informar con memorando a la Oficina de Control Interno el cumplimiento y solicitar el cierre de las No Conformidades. Si no demuestra el cumplimiento de sus obligaciones contractuales, adelantar el respectivo procedimiento sobre la garantía de calidad: 
En esta comunicación (Rad ANI No. 20193060072783) la Supervisión se pronunció concluyendo que la Interventoría cumplió con la obligación contractual citada en la no conformidad ya que indica que se contaba con una página de internet, con información exclusiva para el equipo de seguimiento al proyecto, en la cual se podría incluir la información que el apoyo técnico de seguimiento al proyecto solicitara. Con relación a las cámaras, la Supervisión indica que las mismas se encontraban instaladas en las estaciones de peaje del proyecto transmitiendo las 24 horas durante todo el tiempo de la AN.
Al respecto, la Oficina de Control Interno evidenció, en los documentos anexos a esa comunicación, (Rad ANI No. 20193060072783): 
1. Enlace en la página web de la interventoría con acceso a información compartida con la ANI (http://www.ryqservinc.net/concesiones/concesiones.html usuario onedrive: supervisor.ryqservinc@hotmail.com clave: Supervisorani)
2. Videos de seguimiento en obra como parte del programa “El residente soy yo”
En este sentido, el pronunciamiento de la Supervisión, soportado con las evidencias listadas, permite dar por cumplida la acción de mejoramiento. 100%
3. Con relación a la nueva interventoría del contrato de concesión, Consorcio Intersabana, remitir con oficio el Manual de Interventoría y Supervisión de la Entidad, recalcando el cabal cumplimiento de sus obligaciones contractuales como de los documentos que conforman el contrato de interventoría y el citado manual: 
La Oficina de Control Interno señaló cumplimiento de la acción de mejoramiento mediante comunicación ANI No. 20181020116183 del 2 de agosto de 2018. 100%
En vista de que se ha cumplido el plan de mejoramiento, se da cierre a la no conformidad. 100% Se notifica mediante comunicación con radicado ANI No. 20191020077723 (Carlos Felipe Sánchez Pinzón)</t>
  </si>
  <si>
    <t>INTERVENTORÍA: 8. Se evidenció que la interventoría en sus formatos de conteo y en los registros de la auditoría a sistemas de conteo del concesionario reportó porcentajes de confiabilidad inferiores al 99%; sin embargo, no se evidenció que la interventoría allegara un informe pormenorizados de los hechos, según lo requiere el contrato de interventoría en su Anexo 4, sección 4.1.2.2 Funciones generales, literal e, área de aforo y recaudo:
• Estimar y verificar sin previo aviso la confiabilidad de los equipos de control de tránsito. Si la confiabilidad resulta ser inferior al 99%, el interventor deberá efectuar un análisis más pormenorizado de los hechos, con el fin de determinar el grado de confiabilidad en la operación y administración del recaudo de peaje y presentará un informe a la Vicepresidencia de Gestión Contractual de la Agencia Nacional de Infraestructura.</t>
  </si>
  <si>
    <t>(09/05/2018) Se recibió plan de mejoramiento de la supervisión (radicado ANI no. 20185000072023) para conminar a la interventoría en el cumplimiento de su contrato y cierre de las no conformidades. Se programan los seguimientos periodicos al avance.
(28/05/2018) Se envía correo electrónico a la líder del equipo de supervisión, haciendo seguimiento a los avances del plan. Avance: 0%.
06/06/2018 - Vía correo electrónico se solicitaron evidencias de seguimiento al cierre al plan de mejora para cerrar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(01/10/2018) Se asistió a reunón con la supervisión sobre el avance del plan de mejoramiento y se brindó asesoría para la reformulación y reprogramación de acciones de mejoramiento.
(22/10/2018) Se envió correo a la supervisión solicitando los avances en la ejecución y reformulación del plan de mejoramiento que se encuentra vencido actualmente.
(23/11/2018) Por medio de correo electrónico se da seguimiento al comunicado de la Oficina de Control Interno (con radicado ANI No. 20181020116183), solicitando una respuesta por parte de la supervisión del proyecto, ajustando el plan de mejoramiento de la supervisión y de la interventoría con el fin de superar las dificultades evidenciadas en el informe de auditoría con radicado ANI No. 20181020041873 del 02 de marzo de 2018.
(18/12/2018) Se asistió a reunión con la supervisión en la cual se asesoró la reformulación del plan de mejoramiento de la interventoría y supervisión.
04/02/2019 - Se envió correo electrónico a la supervisión del proyecto, solicitando evidencias de la culminación de los planes de mejormaiento de la no conformidad.
(04/04/2019) Se recibió correo electrónico de la supervisión informando el proyecto de oficio informando avances en el plan de mejoramiento del proyecto. La OCI queda a la espera de la radicación formal del documento para dar respuesta.
29/04/2019: Mediante correo electrónico la supervisión informa los avances en las acciones de mejoramiento, adjunta un proyecto de informe de cierre y estima un plazo de entrega de dicho informe, por lo que se reprograma la fecha de finalización.
29/05/2019 Se recibió comunicación con radicado ANI No. 20193060072783 del 16/05/2019. A partir de lo allí expuesto se actualiza el estado de las acciones mejoramiento:
1. Oficio a la interventoría Consorcio R&amp;Q – Servinc requiriéndole que cumpla de inmediato con lo solicitado en el Plan de Evaluación Independiente - PEI 46 o que demuestre el cumplimiento de sus obligaciones contractuales, so pena de que la Entidad tome las correspondientes acciones en la liquidación del contrato de interventoría y sobre la garantía de calidad del mismo:
La Oficina de Control Interno señaló cumplimiento de la acción de mejoramiento mediante comunicación ANI No. 20181020116183 del 2 de agosto de 2018. 100%
2. Una vez se tenga respuesta de la interventoría, evaluar si demuestra el cumplimiento de sus obligaciones contractuales. De ser así informar con memorando a la Oficina de Control Interno el cumplimiento y solicitar el cierre de las No Conformidades. Si no demuestra el cumplimiento de sus obligaciones contractuales, adelantar el respectivo procedimiento sobre la garantía de calidad: 
En esta comunicación (Rad ANI No. 20193060072783) la Supervisión indica que la Interventoría no presentó informes pormenorizados cuando la confiabilidad se encontrara por debajo del 99%; razón por la cual, se harpa el descuento correspondiente de la última factura de operación del contrato de interventoría. La Oficina de Control Interno considera que se tiene pendiente adelantar y evidenciar el respectivo procedimiento de descuento para dar cierre a la no conformidad. Asimismo se debe modificar la fecha de terminación debido a que actualmente se encuentra vencida. 0%
3. Con relación a la nueva interventoría del contrato de concesión, Consorcio Intersabana, remitir con oficio el Manual de Interventoría y Supervisión de la Entidad, recalcando el cabal cumplimiento de sus obligaciones contractuales como de los documentos que conforman el contrato de interventoría y el citado manual: 
En vista de que se han cumplido 2/3 del plan de mejoramiento se reporta un avance del 66%.
Se notifica mediante comunicación con radicado ANI No. 20191020077723 (Carlos Felipe Sánchez Pinzón)
04/07/2019 -	Se envió por correo electrónico a la Supervisión un listado de las actividades vencidas a la fecha en el marco del seguimiento de la implementación de las acciones de mejoramiento formuladas y vencidas. (Carlos Felipe Sánchez Pinzón)
21/10/2019 Mediante radicado ANI No. 20193060120963 del 15 de agosto de 2019, la Supervisión solicita ajustar el plan de mejoramiento del proyecto. Una vez revisada la solicitud, mediante radicado ANI No. 20191020131043 del 05 de septiembre de 2019 la Oficina de Control Interno responde a la Supervisión informando que "procedemos a modificar las acciones y fechas consignadas en el plan de mejoramiento por procesos de la Entidad según su propuesta". (Carlos Felipe Sánchez Pinzón)
19/12/2019 Mediante correo electrónico, la Supervisión comparte los borradores de memorando de respuesta del avance de los planes de mejoramiento de las no conformidades con fecha de finalización vencida, argumentando que los documentos oficiales se encuentran en proceso de firma.
Mediante correo electrónico del 20/12/2019 se reitera que es necesario solicitar de manera oficial la reprogramación de la fecha de finalización o solicitar el cierre, evidenciando la ejecución de acciones de mejoramiento, dado que las fechas de finalización se encuentran vencidas.
 (Carlos Felipe Sánchez Pinzón)
4/02/2020 Mediante memorando con radicado ANI No. 20193060198173 del 19 de diciembre de 2019, la Supervisión informa el estado de ejecución del plan de mejoramiento y solicita modificar la fecha de finalización para el 28 de febrero de 2020.
Mediante memorando con radicado ANI No. 20191020199543 del 20 de diciembre de 2019, la OCI informa a la Supervisión sobre la revisión de los soportes presentados y procede a modificar la fecha de finalización en el Plan de Mejoramiento por Procesos de la Entidad.
 (Carlos Felipe Sánchez Pinzón)
25/03/2020 Mediante memorando No. 20203060040143 la Supervisión presenta el avance en la ejecución de las acciones de mejoramiento y solicita la reprogramación de la fecha de finalización del plan de mejoramiento. Mediante memorando No. 20201020051493 la OCI informa sobre la revisión del avance con base en los soportes allegados y procede a actualizar la fecha de finalización en el plan de mejoramiento por procesos de la Entidad. (Carlos Felipe Sánchez Pinzón)
8/07/2020 Mediante memorandos No. 20203060081423 y 20203060083473 el Equipo de Coordinación y seguimiento comunica las siguientes actividades para liquidar el contrato de interventoría con los descuentos indicados en el plan de mejoramiento: 
1. 12/03/2020: Realización de una audiencia de conciliación extrajudicial ante la Procuraduría 11 en donde se presentó una propuesta conciliatoria que no fue aceptada por el Consorcio R&amp;Q SEVINC 
2. 17/03/2020: la Supervisión remitió un oficio (Rad ANI N. 2020-306-0009206-1) con la trazabilidad de las comunicaciones para continuar con el trámite de la liquidación y último pago, solicitando remisión de la factura. 
3. 29/05/2020: la Supervisión remitió un oficio (Rad ANI N. 2020-306-015158-1) solicitando nuevamente la modificación de la factura 121 para proceder con el pago final 
4. 20/06/2020: la Supervision remitió un oficio (RAd ANI N. 2020-306-017313-1) reiterando las modificaciones en la factura 121 
Según las acciones citadas la Supervisión solicita la reprogramación de la fecha de finalización del plan de mejoramiento para el 30/10/2020. Mediante memorando No. 2020-102-008518-3 la OCI informa sobre la revisión del avance con base en los soportes allegados y procede a actualizar la fecha de finalización en el plan de mejoramiento por procesos de la Entidad.  (Adriana Barrios Rodríguez)
24/09/2020 Se recibe memorando 20203060116503 del 22 09 2020 por parte de la Supervisión, soliicitando el cierre de la No Conformidad, la OCI da respuesta con memorando 20201020117843 del 24 de septiembre de 2020, aprobando el cierre de la No Conformidad.  (Adriana Barrios Rodríguez)</t>
  </si>
  <si>
    <t>SUPERVISIÓN: 1. Teniendo en cuenta los incumplimientos a las obligaciones de la interventoría anteriormente descritos, no se evidencia la gestión efectiva por parte de la supervisión para velar por que el Interventor cumpla con varios de los apartes del contrato de interventoría. En consecuencia, la supervisión no cumple  a satisfacción dos de sus funciones y actividades específicas consignadas en el manual de supervisión e interventoría (ver sección 9.3), las cuales se citan en seguida:
• Numeral 21. Exigir al interventor el cumplimiento de sus funciones de conformidad con el contrato, y demás documentos que lo conforman y Manual de interventoría.
• Numeral 28. Velar porque el Interventor este desarrollando correctamente el control a las actividades y obligaciones del Contrato de Concesión.</t>
  </si>
  <si>
    <t>En temas de riesgos.</t>
  </si>
  <si>
    <t>Realizar la liquidación del Contrato de Interventoría, donde se evidencie el menor valor en el último pago de
interventoría, correspondiente a los descuentos de las actividades que no fueron realizadas.</t>
  </si>
  <si>
    <t>(09/05/2018) Se recibió plan de mejoramiento de la supervisión (radicado ANI no. 20185000072023) para conminar a la interventoría en el cumplimiento de su contrato y cierre de las no conformidades. Se programan los seguimientos periodicos al avance.
(28/05/2018) Se envía correo electrónico a la líder del equipo de supervisión, haciendo seguimiento a los avances del plan. Avance: 0%.
06/06/2018 - Vía correo electrónico se solicitaron evidencias de seguimiento al cierre al plan de mejora para cerrar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(01/10/2018) Se asistió a reunón con la supervisión sobre el avance del plan de mejoramiento y se brindó asesoría para la reformulación y reprogramación de acciones de mejoramiento.
(22/10/2018) Se envió correo a la supervisión solicitando los avances en la ejecución y reformulación del plan de mejoramiento que se encuentra vencido actualmente.
(23/11/2018) Por medio de correo electrónico se da seguimiento al comunicado de la Oficina de Control Interno (con radicado ANI No. 20181020116183), solicitando una respuesta por parte de la supervisión del proyecto, ajustando el plan de mejoramiento de la supervisión y de la interventoría con el fin de superar las dificultades evidenciadas en el informe de auditoría con radicado ANI No. 20181020041873 del 02 de marzo de 2018.
(18/12/2018) Se asistió a reunión con la supervisión en la cual se asesoró la reformulación del plan de mejoramiento de la interventoría y supervisión.
04/02/2019 - Se envió correo electrónico a la supervisión del proyecto, solicitando evidencias de la culminación de los planes de mejormaiento de la no conformidad.
(04/04/2019) Se recibió correo electrónico de la supervisión informando el proyecto de oficio informando avances en el plan de mejoramiento del proyecto. La OCI queda a la espera de la radicación formal del documento para dar respuesta.
29/04/2019: Mediante correo electrónico la supervisión informa los avances en las acciones de mejoramiento, adjunta un proyecto de informe de cierre y estima un plazo de entrega de dicho informe, por lo que se reprograma la fecha de finalización.
29/05/2019 Se recibió comunicación con radicado ANI No. 20193060072783 del 16/05/2019. A partir de lo allí expuesto se actualiza el estado de las acciones mejoramiento:
1. Cumplir el plan de acción planteado para las No conformidades de la Interventoría (Envío de oficio y memorando)
Con la comunicación con radicado ANI No. 20193060072783 del 16/05/2019 se evidenció que se han cumplido 22 de las 24 acciones de mejoramiento propuestas para las 8 no conformidades levantadas a la Interventoría. Se tiene pendiente realizar y evidenciar los descuentos a la Interventoría como consecuencia de no haber realizado un inventario socioeconómico (No conformidad No. 3545) y no haber realizado los informes pormenorizados cuando las confiabilidades del aforo se encontraban por debajo del 99% (No conformidad No. 3547). 92%
2. Con relación a la nueva interventoría del contrato de concesión, Consorcio Intersabana, remitir con oficio el Manual de Interventoría y Supervisión de la Entidad, recalcando el cabal cumplimiento de sus obligaciones contractuales como de los documentos que conforman el contrato de interventoría y el citado manual.
La Oficina de Control Interno señaló cumplimiento de la acción de mejoramiento mediante comunicación ANI No. 20181020116183 del 2 de agosto de 2018. 100%
3. Revisión y aprobación del informe mensual de la Interventoría por el equipo de supervisión del proyecto, verificando en este el cumplimiento de sus obligaciones contractuales, registrando el mismo en el formato GCSP-F-202 “Revisión y aprobación informe de interventoría”. Remitir a la Oficina de Control Interno los formatos diligenciados de los meses de abril y mayo de 2018 y solicitar de cierre de la No Conformidad.
Se evidenció el formato de aprobación de informe de interventoría correspondiente a mayo de 2018. 100%.
En vista de que se tiene pendiente el cumplimiento total de la acción de mejoramiento 1 se registra un avance total del 66%. Se debe actualizar fecha de terminación ya que el plazo se encuentra vencido. Se notifica mediante comunicación con radicado ANI No. 20191020077723 (Carlos Felipe Sánchez Pinzón)
04/07/2019 -	Se envió por correo electrónico a la Supervisión un listado de las actividades vencidas a la fecha en el marco del seguimiento de la implementación de las acciones de mejoramiento formuladas y vencidas. (Carlos Felipe Sánchez Pinzón)
21/10/2019 Mediante radicado ANI No. 20193060120963 del 15 de agosto de 2019, la Supervisión solicita ajustar el plan de mejoramiento del proyecto. Una vez revisada la solicitud, mediante radicado ANI No. 20191020131043 del 05 de septiembre de 2019 la Oficina de Control Interno responde a la Supervisión informando que "procedemos a modificar las acciones y fechas consignadas en el plan de mejoramiento por procesos de la Entidad según su propuesta". (Carlos Felipe Sánchez Pinzón)
19/12/2019 Mediante correo electrónico, la Supervisión comparte los borradores de memorando de respuesta del avance de los planes de mejoramiento de las no conformidades con fecha de finalización vencida, argumentando que los documentos oficiales se encuentran en proceso de firma.
Mediante correo electrónico del 20/12/2019 se reitera que es necesario solicitar de manera oficial la reprogramación de la fecha de finalización o solicitar el cierre, evidenciando la ejecución de acciones de mejoramiento, dado que las fechas de finalización se encuentran vencidas.
 (Carlos Felipe Sánchez Pinzón)
4/02/2020 Mediante memorando con radicado ANI No. 20193060198173 del 19 de diciembre de 2019, la Supervisión informa el estado de ejecución del plan de mejoramiento y solicita modificar la fecha de finalización para el 28 de febrero de 2020.
Mediante memorando con radicado ANI No. 20191020199543 del 20 de diciembre de 2019, la OCI informa a la Supervisión sobre la revisión de los soportes presentados y procede a modificar la fecha de finalización en el Plan de Mejoramiento por Procesos de la Entidad.
 (Carlos Felipe Sánchez Pinzón)
25/03/2020 Mediante memorando No. 20203060040143 la Supervisión presenta el avance en la ejecución de las acciones de mejoramiento y solicita la reprogramación de la fecha de finalización del plan de mejoramiento. Mediante memorando No. 20201020051493 la OCI informa sobre la revisión del avance con base en los soportes allegados y procede a actualizar la fecha de finalización en el plan de mejoramiento por procesos de la Entidad. (Carlos Felipe Sánchez Pinzón)
8/07/2020 Mediante memorandos No. 20203060081423 y 20203060083473 el Equipo de Coordinación y seguimiento comunica las siguientes actividades para liquidar el contrato de interventoria: 
1. 17/03/2020: la Supervisión remitió un oficio (Rad ANI N. 2020-306-0009206-1) con la trazabilidad de las comunicaciones para continuar con el trámite de la liquidación y último pago. 
2. 29/05/2020: la Supervisión remitió un oficio (Rad ANI N. 2020-306-015158-1) solicitando la renovación de la póliza de cumplimiento, dado que ésta debe estar vigente hasta la liquidación del contrato. 
4. 20/06/2020: la Supervision remitió un oficio (RAd ANI N. 2020-306-017313-1) enviando borrador de acta de liquidación 
Según las acciones citadas la Supervisión solicita la reprogramación de la fecha de finalización del plan de mejoramiento para el 30/10/2020. Mediante memorando No. 2020-102-008518-3 la OCI informa sobre la revisión del avance con base en los soportes allegados y procede a actualizar la fecha de finalización en el plan de mejoramiento por procesos de la Entidad. (Adriana Barrios Rodríguez)
24/09/2020 Se recibe memorando 20203060116503 del 22 09 2020 por parte de la Supervisión, soliicitando el cierre de la No Conformidad, la OCI da respuesta con memorando 20201020117843 del 24 de septiembre de 2020, aprobando el cierre de la No Conformidad.  (Adriana Barrios Rodríguez)</t>
  </si>
  <si>
    <t>VGC - VEJ: 1. Mediante radicado ANI 20185000011901 del 16 de enero de 2018, la supervisión del proyecto Bogotá (Fontibón) – Facatativá – Los Alpes aprobó el ingreso de un nuevo subdirector técnico y operativo para esta interventoría, con una dedicación del 50% . Sin embargo, este también fungía en ese momento como director de interventoría en el proyecto carretero IP Vías del Nus (con una dedicación del 100% ), hasta que el 23 de enero mediante radicado ANI 20183000019271 fue reemplazado como director de interventoría de dicho proyecto.
No obstante, de acuerdo con los soportes allegados a esta oficina, la supervisión del proyecto Bogotá (Fontibón) – Facatativá – Los Alpes si hizo la comprobación de la dedicación del profesional con la Vicepresidencia de Gestión Contractual, consultando las bases de datos allegadas por esa vicepresidencia en un correo electrónico del 01 de noviembre de 2017; sin embargo, estas bases de datos mostraban que el profesional contaba una dedicación del 50% en el proyecto IP Vías del Nus, por lo que se procedió a autorizar su ingreso.
De acuerdo con esto, el profesional tuvo una dedicación superior al 100%, con lo cual se evidencia inefectividad en el control que se ejerce de manera conjunta entre la Vicepresidencia de Gestión Contractual y la Vicepresidencia Ejecutiva para prevenir que los contratistas de las interventorías contratadas por la ANI superen una dedicación del 100%. Este control es fundamental ya que está directamente relacionado con una obligación consignada en el Manual de Interventoría y Supervisión, sección 9.3. Funciones y actividades específicas de la supervisión, numeral 21:
• Exigir al interventor el cumplimiento de sus funciones de conformidad con el contrato, y demás documentos que lo conforman y Manual de interventoría.</t>
  </si>
  <si>
    <t>Verificación de la dedicación del personal de interventoría</t>
  </si>
  <si>
    <t>VERIFICACION DEDICACIONES PERDONAL DE INTERVENTORIA</t>
  </si>
  <si>
    <t>1. Manejar en un único archivo en la plataforma OneDrive del correo de la Entidad, la base de datos de los profesionales de las interventorías a cargo de la ANI. Esta base de datos será administrada en VGC por Ingrid Tatiana Calderón Mejía y en la Vicepresidencia Ejecutiva por Nancy Patricia Parra.
2. Las personas designadas por cada Vicepresidencia deberán diligenciar (por medio del formato establecido para ello y que se adjunta) la dedicación del profesional del cual se va a aprobar la hoja de vida para que haga parte de una interventoría. Para el control de la información consultada y diligenciada en la base de datos, dicho formato debe ser firmado por la persona designada por la Vicepresidencia para administrar la base de datos y el líder del equipo de apoyo a la supervisión, que hace la consulta de la dedicación del personal.
3. Remitir por parte de los dos vicepresidentes a todos los líderes de equipo de apoyo a la supervisión y a los supervisores de los contratos de interventoría un memorando circular en el cual se les requiera que antes de aprobar la hoja de vida de un profesional para cualquier interventoría, debe solicitarse a las personas encargadas de la citada base datos, que se verifique la dedicación del profesional para aprobar el ingreso. Lo anterior para que también se tenga actualizada la citada base de datos.
4. Remitir por parte de los dos vicepresidentes a todas las interventorías, una circular aclarando que para la aprobación de la hoja de vida de cualquier persona que se presente para que haga parte de la interventoría, se verificará su porcentaje de dedicación en otros proyectos a cargo de la Entidad y que la misma no debe superar el 100%. Así mismo, requerirles que deben remitir el listado de todo el personal que actualmente labora en cada interventoría con el nombre, cargo y fecha de vinculación. Lo anterior para que se tenga actualizada la citada base de datos.</t>
  </si>
  <si>
    <t>(24/04/2018) Se envió correo electrónico a los vicepresidentes Ejecutivo y de Gestión Contractual informando el vencimiento del plazo para enviar el plan de mejoramiento.
(08/05/2018) Se recibió correo electrónico de la lider del equipo de apoyo a la supervisión, adjuntando borradores de plan de mejoramiento para posterior envío formal.
(28/05/2018) No se ha recibido plan de mejormaiento, se envía correo electrónico a la lider de equipo de apoyo a la supervisión, solicitando el envío del plan.
06/06/2018 - Vía correo electrónico se solicitó plan de mejoramiento para subsanar la no conformidad
29/06/2018 - Se recibió memorando con radicado ANI No. 20185000097103 solicitando el cierre de las no conformidades por parte de la supervisión del proyecto.
02/08/2018 - Despues de estudiar la solicitud  de la supervisión, no se cerraron las no conformidades y se reportó el seguimiento a las Vicepresidencias de Gestión Contractual y Ejecutiva, recomendándoles complementar las acciones de mejoramiento mediante memorando de radicado ANI No. 20181020116183. (50%) 
Dadas las dificultades para subsanar esta conformidad, el tiempo aproximado para su cierre se estima en diciembre de 2018, entendiendo el cambio de vicepresidente ejecutivo y que el levantamiento de estas no conformidades va asociado a la liquidación del contrato de interventoría.
(01/10/2018) Se asistió a reunón con la supervisión sobre el avance del plan de mejoramiento y se brindó asesoría para la reformulación y reprogramación de acciones de mejoramiento.
(23/11/2018) Por medio de correo electrónico se solicitaron a la supervsión del proyecto los avances en la ejecución del plan de mejoramiento.
04/02/2019 - Se envió correo electrónico a la supervisión del proyecto, solicitando evidencias de la culminación de los planes de mejormaiento de la no conformidad.
04/04/2019 - Mediante correo electrónico la supervisión presentó un avance del memorando de respuesta a la Oficina de Control Interno (OCI) en donde evidencia el cumplimiento del plan de mejoramiento y solicita el cierre de la no conformidad. La OCI queda a la espera de la radicación formal del memorando para su revisión y trámirte respectivo, reprogrmando la fecha de finalización del plan de acuerdo con las consideraciones de la supervisión.
08/04/2019: Se recibió el memorando con radicado No. 20193060055513 informando la ejecución de las acciones de mejoramiento y solicitando el cierre de la no conformidad. Este se encuentra actualmente en revisión por parte de la Oficina de Control Interno.
29/05/2019 Se dio cierre mediante memorando con radicado ANI No. 20191020067493. (Carlos Felipe Sánchez Pinzón)</t>
  </si>
  <si>
    <t>5.1.1 PAGO DE SENTENCIAS JUDICIALES:
Dentro de los pagos realizados por este concepto se evidenció que las siguientes sentencias en procesos de reparación directa no fueron pagadas dentro del término establecido por lo que generaron liquidación de intereses, situación que incumple lo establecido en el Art. 6 Decreto 26 de 1998 que establece: “Artículo 6o. Los apoderados de los órganos públicos deben garantizar que los pagos de las conciliaciones judiciales, las transacciones y todas las soluciones alternativas de conflictos sean oportunos, con el fin de evitar gastos adicionales para el Tesoro Público.”</t>
  </si>
  <si>
    <t>Pago inoportuno de las sentencias judiciales</t>
  </si>
  <si>
    <t>Acción preventiva</t>
  </si>
  <si>
    <t xml:space="preserve">1. Procedimiento para el pago de sentencias y conciliaciones con cargo al rubro de funcionamiento._x000D_
2. Instrumento de control del pago realizado por sentencias y conciliaciones._x000D_
3. Reporte semestral de seguimiento al control de pago de sentencias y conciliaciones._x000D_
</t>
  </si>
  <si>
    <t>26/05/2020</t>
  </si>
  <si>
    <t>26/05/2020 Mediante Memorando No. 20207010057823 del 21 de abril de 2020 el GIT Judicial suscribió Plan de Mejoramiento.
El 7 de mayo de 2020 se realizó mesa de trabajo virtual de Seguimiento PMP Vicepresidencia Jurídica / Defensa Judicial, y se informaron el GIT Judicial las siguientes observaciones:
1. En las acciones de mejora propuestas, no se aplica la metodología para el análisis de causas (SEPG-I-007) adoptada por la Entidad, con el fin de identificar adecuadamente la causa raíz de la situación presentada y generar las acciones pertinentes en el formato de acción correctiva; se solicita establecer la causa raíz de la No Conformidad de acuerdo con la metodología y así, determinar si las acciones propuestas, van encaminadas a corregirla.
2. Las acciones de mejora propuestas, como el procedimiento GEJU-P-012 y el formato GEJU-F-037 son documentos ya establecidos en el Sistema de Gestión Integrado de la ANI desde diciembre de 2017, por lo tanto, no se observan acciones nuevas que contribuyan a que no se vuelva a presentar el incumplimiento.
3. No se observaron acciones de mejora que corrijan el pago inoportuno de las Sentencias y Conciliaciones. por lo que es necesario tener en cuenta lo explicado en el numeral 2.
4. El GIT de Defensa Judicial informa que se elaboró el reporte semestral de seguimiento al control de pago de sentencias y conciliaciones con corte al 31 de diciembre de 2019, la OCI considera que es necesario remitirlo a esta oficina, con el fin de hacer el análisis de este. (Yuber Alexander Peña Cárdenas)
28/07/2020 Mediante radicado 2020-701-009318-3 del 27/07/2020 la dependencia solicita prórroga hasta el 31 de octubre de 2020. (Andrés Fernando Huérfano)</t>
  </si>
  <si>
    <t>SUPERVISIÓN: 1. A pesar de que el 25 de noviembre de 2016 se declaró la nulidad del contrato adicional No. 13 y de sus otrosíes 1,2,3 y 4, no se ha definido quien debe asumir la responsabilidad de las obligaciones pendientes de las licencias ambientales del tramo Loboguerrero – Mediacanoa, lo cual no ha permitido que se implementen a cabalidad los requerimientos establecidos en las respectivas licencias ambientales, siendo esto una tarea que debe ejecutar la supervisión del proyecto acorde al numeral 7.6 del Manual de Interventoría y Supervisión (GCSP-M-0002).</t>
  </si>
  <si>
    <t>Malla vial del valle del cauca y cauca</t>
  </si>
  <si>
    <t>MARZO DE 2018</t>
  </si>
  <si>
    <t>1.	Solicitar la subrogación de las Licencias Ambientales del Tramo 7 ante la ANLA, una vez la ANI tenga adjudicatario de la Concesión 5G Buga – Buenaventura (90%)
2.	Reuniones de información semestrales a partir de junio de 2020 con la oficina de Control Interno para informar sobre el estado de avance del proceso de estructuración (10%)</t>
  </si>
  <si>
    <t>04/05/2018 Mediante comuninación con radicado ANI No. 20185000069743 del 4 de mayo de 2018 la Supervisión del proyecto entregó a la OCI plan de mejoramiento.
16/05/2018 Se notifica vía correo electrónico que se estará al tanto de seguimiento al cumplimiento de las acciones de mejoramiento.
06/06/2018- Vía correo electrónico se solicitaron evidencias de seguimiento al cierre al plan de mejora para cerrar la no conformidad 
21/06/2018 - Mediante correo electronico se solicita evidencias de la gestión que se ha venido ejecutando sobre la cesión de licencias ambientales por parte de la UTDVVCC.
01/08/2018 – 3564. Mediante memorando 20185000104373 allegado a esta oficina por parte de la Supervisión,  se entrega la trazabilidad de la gestión que se ha llevado acabo para la cesión de las licencias ambientales por parte de UDTVVCC. Se sigue gestionando la Cesión. Esta oficina deberá seguir con el seguimiento periódicamente. (50%) 
27/09/2018 – Esta oficina (OCI) envía correo electrónico solicitando allegar evidencia de la gestión para dar cierre a la no conformidad. 
18/10/2018 - Se recibió comunicación con radicado ANI No.  20186050164213 del 11 de octubre de 2018 donde se evidencia que actualmente se están desarrollando mesas de trabajo (instaladas por el Viceministro de Infraestructura del Ministerio de Transporte) para la reversión del proyecto MVVCC, las que tienen como
finalidad acordar entre el concesionario UTDVVCC y la ANI  una solución a los pendientes ambientales, prediales y sociales del Adicional No. 13, así como a los temas relacionados con la subrogación o cesión de licencias ambientales, actualmente a cargo del Concesionario. La solución a la situación descrita condiciona el cierre de la no conformidad.
02/11/2018 Vía correo electrónico se recibió copia de la cuarta versión del Acta de Liquidación correspondiente al Adicional No. 13. Continuan pendientes las evidencias sobre la solución a los pendientes ambientales, prediales y sociales de ese adicional, así como a los temas relacionados con la subrogación o cesión de licencias ambientales, actualmente a cargo del Concesionario. 
29/04/2019 A partir de solicitud recibida mediante comunicación con radicado ANI No.20194000060573 se modificó fecha de terminación de plan de mejoramiento a 30 de julio de 2019.  En esa comunicación el GIT Ambiental de la VPRE indica que a la fecha se encuentra en revisión del área jurídicadocumento mediante el cual se define responsable para atender las obligaciones pendientes que dieron lugar a la no conformidad.
26/07/2019 Se llevó a cabo reunión en la cual el área ambiental de la Supervisión presenta el estado actual de la problemática y entrega cruce de comunicaciones al respecto, entre Concesionario y ANI (Rads. 20194090620412 del 17 de junio de 2019 y 20196050230911 del 17 de julio de 2019), concluyendo que a la fecha no se ha definido responsable de asumir las obligaciones pendientes de las licencias ambientales del tramo Loboguerrero – Medicanoa. Situación que también hace parte de una solicitud de conciliación, entre la UTDVVCC con la ANLA, iniciada en mayo de 2019, involucrando a Defensa Judicial de la ANI. En virtud de la actual situación de la problemática se propone prórroga de fecha de terminación de plan de mejoramiento para el 15 de diciembre de 2019. El área ambiental de la Supervisión se compromete a entregar, el 31 de julio de 2019, informe con trazabilidad de las actuaciones de la Entidad a julio de 2019.
En este sentido, se modifica fecha de terminación de plan de mejoramiento para el 15 de diciembre de 2019. (Daniel Felipe Sáenz Lozano)
31/07/2019 Mediante memorando No. 20196050112833 del 30 de julio de 2019 se recibe de la Supervisión informe con trazabilidad de actuaciones que buscan la subrogación de las licencias ambientales del tramo Loboguerrero-Mediacanoa, dando cumplimiento al compromiso adquirido en reunión interna del 26 de julio de 2019. Con base en el informe, se concluye que se tiene conocmiento de los pendientes por ejecutar en el marco de las licencias ambientales del Adicional No. 13; sin embargo, no se tiene claridad de quién debe dar cumplimiento a esos pendientes. En ese sentido no se ha subsanado la causa raíz de la no conformidad. (Daniel Felipe Sáenz Lozano)
16/12/2019 En reunión del 13 de diciembre de 2019, el área ambiental de la Supervisión presenta el estado actual de la problemática y entrega oficio con radicado No. 20195000372101 del 30 de octubre de 2019, mediante el cual la ANI remitió información sobre licencias, permisos ambientales, estudios y deseños del sector del tramo Mediacanoa – Loboguerrero, a partir de compromiso adquirido en reunión del pasado 21 de octubre de 2019, en el Ministerio de Transporte, con presencia de INVIAS y la ANI. A la fecha INVIAS no se ha pronunciado frente a esta comunicación y continúa la incertidumbre frente al cumplimiento de los pendientes ambientales.
La OCI recomendó que, una INVIAS se pronuncie frente a la comunicación de la ANI, esto se informe a la Vicepresidencia de Estructuración, quien actualmente analiza la viabilidad de proyectos sobre el corredor Buga – Buenaventura.
Con base en lo anterior, la Supervisión solicitó modificar fecha de terminación del plan de mejoramiento para el 30 de junio y se compromete a enviar a la OCI informe de gestiones adelantadas para cumplir con el plan de mejoramiento, a más tardar el 20 de diciembre de 2019.
En este sentido, se modifica fecha de terminación de plan de mejoramiento para el 30 de junio de 2020.
 (Daniel Felipe Sáenz Lozano)
18/12/2019 Se cumplió con el compromiso de la reunión del 13 de diciembre de 2019, ta que mediante memorando No. 2019-605-019536-3 se demostraron las acciones adelantadas frente a las licencias ambientales con pendientes del tramo Buga - Buenaventura (Daniel Felipe Sáenz Lozano)
04/06/2020 Mediante correo electrónico del 4 de junio de 2020 el apoyo ambiental del Equipo de Supervisión realizó las siguientes precisiones respecto al plan de mejoramiento vigente “Cesión de las licencias ambientales por parte de la UTDVVCC, una vez culminada la etapa de reversión y durante el período de liquidación del contrato. (100%)”:
•	La medida actual consiste en solicitar la cesión total de las Licencias Ambientales del sector Buga -  Buenaventura de la Malla antes del 30 de junio de 2020. Sin embargo, a la fecha la ANI, no se puede hacer cargo de las citadas licencias ambientales dado que no tiene como asumir las obligaciones derivadas de la subrogración de las mismas, tales como el pago de los seguimientos, elaboración y radicación de ICA´s y GDB´s, entre otros.
•	En la medida en que se cuente con un nuevo concesionario la ANI dispondrá a quien se debe ceder las Licencias Ambientales, por lo que era necesario modificar la acción de mejoramiento.
•	El Grupo de Defensa Judicial señaló que existe un fallo de una acción de cumplimiento que favorece a la ANI por lo que no existe un requerimiento judicial para solicitar la cesión/subrogación de las Licencias Ambientales.
Con base en lo anterior, solicitó ajustar el plan de mejoramiento.
(Daniel felipe Sáenz Lozano)
10/12/2020 El 10 de diciembre de 2020 se adelantó reunión con la participación del profesional ambiental y el líder del Equipo de Coordinación y Seguimiento. Allí se comentó que en la estructuración del proyecto se vienen cuantificando los pasivos ambientales, los que serán asumidos por el futuro concesionario del tramo Buga – Loboguerrero. Asimismo, se expuso la gestión interinstitucional para que la ANI no quede con las licencias ambientales en su momento otorgadas para la ejecución del tramo 7 del proyecto Malla Vial del Valle del Cauca y Cauca. Finalmente, se expuso el estado de la liquidación del contrato Adicional No. 13. Se reprogramó reunión de seguimiento para junio de 2021. (Daniel Felipe Sáenz Lozano)
17/06/2021 El 17 de junio de 2021 se adelantó reunión con la participación del profesional ambiental y el líder del Equipo de Coordinación y Seguimiento. Allí se comentó que se continúa en estructuración del proyecto 5G Buga – Loboguerrero - Buenaventura y que se ha obtenido retroalimentación de Ministerio de Hacienda y Crédito Público._x000D_
_x000D_
Respecto a la gestión para subrogación de las licencias ambientales del tramo Loboguerrero – Mediacanoa a INVIAS, se informa que se ha adelantado gestión interinstitucional con ANLA. Se recibieron evidencias al respecto, tales como la solicitud de la ANI a ANLA sobre concepto sobre la institución jurídica de la subrogación de licencias ambientales (Radicado ANI No. 20216050086991 del 25-03-2021). Se programa reunión de seguimiento para diciembre de 2021._x000D_
  (Daniel Felipe Sáenz Lozano)</t>
  </si>
  <si>
    <r>
      <rPr>
        <b/>
        <sz val="12"/>
        <rFont val="Calibri"/>
        <family val="2"/>
        <scheme val="minor"/>
      </rPr>
      <t>INTERVENTORIA:</t>
    </r>
    <r>
      <rPr>
        <sz val="12"/>
        <rFont val="Calibri"/>
        <family val="2"/>
        <scheme val="minor"/>
      </rPr>
      <t xml:space="preserve"> 1. Se evidencia entrega tardía de los informes de interventoría, lo cual incumple el anexo plan de cargas en su numeral 9.4.1 “Informes. El Interventor deberá presentar informes mensuales de la gestión realizada, sin perjuicio de los demás informes que le solicite la Agencia Nacional de Infraestructura. Preparar y presentar a la Vicepresidencia de Gestión Contractual, Grupo Interno de Carreteras, dentro de los diez (10) días calendario de cada mes…”</t>
    </r>
  </si>
  <si>
    <t>Pereira - La Victoria</t>
  </si>
  <si>
    <t>ABRIL DE 2018</t>
  </si>
  <si>
    <t>ABRIL</t>
  </si>
  <si>
    <t>Elaboración de comunicado a la ANI, con el fin de solicitar una ampliación del  plazo, que sea  acorde a los plazos contractuales que tiene la concesionaria para la entrega de su informe.                                                                                                                                               (la interventoría tiene los primeros 10 días calendario de cada mes, la concesionaria se toma sus 5 días hábiles; lo que significa un lapso de menos de 2 días para analizar información y generar el informe de interventoría.)</t>
  </si>
  <si>
    <t xml:space="preserve">Abril 4 de 2019: Se recibe correo de la supervisión del proyecto y se relaciona lo siguiente:
Con relación a la No conformidad por la Entrega de los informes mensuales de Interventoría, se resalta que el Contrato de Interventoría No.641 de 2017, en la Cláusula 4.2. Informes, literal C Informes Mensuales, establece: 
"El Interventor deberá presentar informes mensuales de la gestión realizada, sin perjuicio de los demás informes que le solicite la ANI. 
Preparar y presentar a la ANI dentro de los quince (15) primeros días calendario de cada mes, (...)"
En virtud de lo anterior, la Interventoría del Proyecto Consorcio Desarrollo Vial, radicó los informes mensuales, como se relaciona a continuación:
- Informe No.13 correspondiente al mes de diciembre de 2018, mediante radicado ANI No.2019-409-003136-2 del 14 de enero de 2019. 
- Informe No.14 correspondiente al mes de enero de 2019, mediante radicado ANI No.2019-409-014790-2 del 13 de febrero de 2019. 
- Informe No.15 correspondiente al mes de febrero de 2019, mediante radicado ANI No.2019-409-026558-2 del 14 de Marzo de 2019. </t>
  </si>
  <si>
    <r>
      <t xml:space="preserve">29/05/2018 Se solicitó a la Supervisión plan de mejoramiento de interventoría.
30/05/2018 Se recibió plan de mejoramiento. A la espera de evidencias de cumplimiento para cerrar no conformidad.
27/09/2018 – Esta oficina (OCI) envía correo electrónico solicitando allegar evidencia de la gestión para dar cierre a la no conformidad.  
19/12/2018 Se recibe por parte del supervisor mediante radicado 20183000202523 del 19 de diciembre los avances en el cumplimiento del plan de mejoramiento del proyecto. 
En virtud de las comunicaciones generadas por la interventoría donde se plantea la dependencia de la elaboración del informe de la remisión de información del concesionario por lo cual la Gerencia Carretera adelantará reunión con la interventoría para definir el caso, se solicita extender el plazo para el cierre de la No Conformidad para el mes de junio de 2019.
Se recomienda establecer parámetros que permitan cumplir lo dispuesto en el contrato, ya sea con alcances al informe de interventoría con la información que se presenta de manera posterior por la concesión para dar cumplimiento al contrato de interventoría.
</t>
    </r>
    <r>
      <rPr>
        <sz val="12"/>
        <color rgb="FF00B050"/>
        <rFont val="Calibri"/>
        <family val="2"/>
        <scheme val="minor"/>
      </rPr>
      <t>4/4/2019: Se evidencia que se han ajustado los tiempos de entrega atendiendo lo previsto en el contrato; se remiten los informes y radicados de enero, febrero y marzo 2019 cumpliendo lo dispuesto contractualmente por lo cual se puede dar cierre a la NC.</t>
    </r>
  </si>
  <si>
    <t>A pesar de que lo solicitado en el plan de mejoramiento estaba previsto hasta Junio de 2019; se evidencia de manera anticipada el cumplimiento por lo cual se procede a dar cierre a la NC.</t>
  </si>
  <si>
    <t>abril</t>
  </si>
  <si>
    <r>
      <rPr>
        <b/>
        <sz val="12"/>
        <rFont val="Calibri"/>
        <family val="2"/>
        <scheme val="minor"/>
      </rPr>
      <t>Vicepresidencia Jurídica:</t>
    </r>
    <r>
      <rPr>
        <sz val="12"/>
        <rFont val="Calibri"/>
        <family val="2"/>
        <scheme val="minor"/>
      </rPr>
      <t xml:space="preserve"> 1. No se evidencian resultados concretos respecto al siguiente incumplimiento: 
a. Incumplimiento por la no ejecución de la obra definida como Glorieta La Victoria prevista en el Otrosí 23 de 2009.</t>
    </r>
  </si>
  <si>
    <t>Demoras en el inicio de procesos sancionatorios</t>
  </si>
  <si>
    <t>DEMORAS EN INICIO PROCESOS SANCIONATORIO</t>
  </si>
  <si>
    <t>1.	Solicitar inicio de proceso sancionatorio a GIT Sancionatorios.
2.	En caso de que la sanción no sea procedente, suscripción de contrato de transacción en el que se convenga ajustar tres retornos en compensación por la no construcción de la glorieta La Victoria.</t>
  </si>
  <si>
    <t>Abril 4 de 2019: Se recibe correo de la supervisión del proyecto y se relaciona lo siguiente:
Con relación a la No conformidad por la no ejecución de la obra definida como Glorieta La Victoria, se resalta que la Gerencia Jurídica de la Entidad, en reunión llevada a cabo el 19/03/2019 2:00 pm, manifestó que la solicitud de inicio de un proceso sancionatorio no procede porque de acuerdo al Artículo 52 de la Ley 1437 de 2011, la oportunidad para imponer sanción prescribe tres (3) años después de ocurrir el incumplimiento. La ley 1437 de 2011 en su artículo 52, habla de la oportunidad para imponer sanciones contra los contratistas, “ARTÍCULO 52. CADUCIDAD DE LA FACULTAD SANCIONATORIA. Salvo lo dispuesto en leyes especiales, la facultad que tienen las autoridades para imponer sanciones caduca a los tres (3) años de ocurrido el hecho, la conducta u omisión que pudiere ocasionarlas, término dentro del cual el acto administrativo que impone la sanción debe haber sido expedido y notificado.”
Por otra parte, el Concesionario presentó mediante radicado ANI No.2019-409-017911-2 del 21 de febrero de 2019, para su evaluación, la justificación técnica y jurídica de los retornos construidos en lugar de la Glorieta. 
La Interventoría, en virtud del requerimiento previo de la Entidad, conceptuó mediante comunicado ANI No.2019-409-030342-2 del 22 de marzo de 2019, sobre la justificación Técnico - Jurídica presentada por el Concesionario. 
Se tiene programada una reunión entre el Consorcio Desarrollo Vial y el Equipo de Seguimiento del proyecto, para el próximo miércoles 10 de abril de 2019, con el fin de revisar el concepto emitido por la Interventoría.</t>
  </si>
  <si>
    <t>29/05/2018 Se recibió plan de mejoramiento. A la espera de evidencias.
27/09/2018 – Esta oficina (OCI) envía correo electrónico solicitando allegar evidencia de la gestión para dar cierre a la no conformidad.  
10/10/2018 Se recibe memorando 20183060163953 en el cual se plantean los avances de gestión para la no conformidad. Se adelanta el inicio de proceso sancionatorio por la no construcción de la Glorieta La Victoria, se cuantifica la multa y se remite a Defensa Judicial para el inicio del proceso sancionatorio. (50%)
19/12/2018: Se recibe por parte del supervisor mediante radicado 20183000202523 del 19 de diciembre los avances en el cumplimiento del plan de mejoramiento del proyecto. 
De acuerdo a lo presentado por la supervisión luego de la reunión del 4 de diciembre de 2018 donde el concesionario solicita a la ANI la posibilidad de elaborar un documento de acuerdo, basado en la imposibilidad técnica de realizar la obra en el sitio definido ya que no podria cumplir las especificaciones técnicas del manual de diseño geométrico del Ministerio de Transporte; se evidencia otra posible salida ante el incumplimiento evidencia; sin embargo, habiendo transcurrido tanto tiempo la justificación que allegue el concesionario y estudie la ANI debe contemplar diferentes variables inclusive un posible detrimento al no haberse construido la glorieta.
De acuerdo a lo planteado se acoge la extensión del plazo para el cierre de la No Conformidad para Junio de 2019.
4/4/2019 Se recibe avances de la gestión realizada por la supervisión; se tienen 2 líneas de acción una hacia la sanción al concesionario y otra correctiva técnicamente hacia lo que actualmente existe y pueda optimizarse; en todo caso, siguen generandose planteamientos hacia la solución que pueda generarse en torno al alcance técnico previsto en el proyecto. Se mantiene el avance en 50%.
02/07/2019 Vía correo electrónico, se solicitó a la Supervisión evidencias que permitan dar cierre a la no conformidad debido a que el plan de mejoramiento vigente se encuentra vencido. (Daniel Felipe Sáenz Lozano)
5/07/2019 Se llevó a cabo mesa de trabajo con la Supervisión y se modificó el plan de mejoramiento, en virtud de la situación actual del proyecto, así:
1. Solicitar inicio de proceso sancionatorio a GIT Sancionatorios.
2. En caso de que la sanción no sea procedente, suscripción de contrato de transacción en el que se convenga ajustar tres retornos en compensación por la no construcción de la glorieta La Victoria.
Se definió 31-10-2019 como fecha de terminación del plan. Se reajusta avance del plan a 0%. (Daniel Felipe Sáenz Lozano)
26/09/2019 Vía correo electrónico se solicitaron evidencias del cumplimiento del plan de mejoramiento dado que el vigente vence el 31-10-2019. (Daniel Felipe Sáenz Lozano)
04/10/2019 Por medio de correo electrónico del 27 de septiembre de 2019, se evidenció que la Vicepresidencia Jurídica remitió a la Vicepresidencia Ejecutiva borrador de contrato de transacción, mediante el cual se intervendrían retornos en compensación por la no construcción de la glorieta la Victoria, para completar información técnica y financiera. En este sentido se entendería que no aplica la acción de mejoramiento No. 1 (Solicitar inicio de proceso sancionatorio a GIT Sancionatorios). Se tendría pendiente la suscripción del documento contractual para dar cierre a la no conformidad. (Daniel Felipe Sáenz Lozano)
16/10/2019 Se revisa contenido de comunicación con radicado ANI No.20195000151083 del 9 de octubre de 2019. En esta comunicación se evidencia la gestión de la Vicepresidencia Ejecutiva respecto del cumplimiento del plan de mejoramiento, la cual se encuentran en línea con lo reportado por la Vicepresidencia Jurídica. Vía correo electrónico se reitera que se tendría pendiente evidenciar suscripción de contrato de transacción para dar cierre a la no conformidad. (Daniel Felipe Sáenz Lozano)
24/10/2019 Mediante memorando con radicado ANI No. 20195000160663 del 22 de octubre de 2019 la Supervisión remitió copia del "Contrato de Transacción entre la Agencia Nacional de Infraestructura - ANI y la Sociedad Concesionario de Occidente S.A.S - Contrato de Concesión No. GG-046 de 2004 - Proyecto Pereira - La Victoria". La cláusula primera de este documento indica que "El presente contrato de Transacción celebrado entre la ANI y el Concesionario tiene por objeto resolver la controversia existente y precaver un eventual conflicto con ocasión de la incertidumbre jurídica generada por la implementación de tres (3) retornos en lugar de la solución técnica denominada en el otrosí No. 23 como "Glorieta La Victoria"". El soporte suministrado por la Supervisión evidencia que se dio cumplimiento al plan de mejoramiento. Se da cierre a la no conformidad. (Daniel Felipe Sáenz Lozano)</t>
  </si>
  <si>
    <r>
      <rPr>
        <b/>
        <sz val="12"/>
        <rFont val="Calibri"/>
        <family val="2"/>
        <scheme val="minor"/>
      </rPr>
      <t>supervisión y equipo de apoyo:</t>
    </r>
    <r>
      <rPr>
        <sz val="12"/>
        <rFont val="Calibri"/>
        <family val="2"/>
        <scheme val="minor"/>
      </rPr>
      <t xml:space="preserve">
2. No se evidencian resultados concretos respecto a los siguientes incumplimientos:
a. Inhabilidad sobreviniente de Conalvias Construcciones SAS miembro de la Sociedad Concesionaria de Occidente SAS, ya que dicha empresa se encuentra reportada en el SIBOR de la Contraloría General de la República como responsable fiscal  y en el SIRI de la Procuraduría General de la Nación reportado como inhabilitado para contratar con el Estado.
b. No implementación de cabinas telefónicas en los paraderos a lo largo del corredor de acuerdo a lo previsto contractualmente.</t>
    </r>
  </si>
  <si>
    <t>En temas Jurídicos.</t>
  </si>
  <si>
    <t>Sobre punto (a)
1.	Evidenciar solicitudes de parte de Vicepresidencia Ejecutiva a Vicepresidencia Jurídica con relación a decisión de acciones procedentes (33%)
2.	Evidenciar concepto por parte de la Vicepresidencia Jurídica con relación a decisión de acciones procedentes. (33%)
Sobre punto (b)
1.	Evidenciar suscripción de documento contractual mediante el cual se apruebe sustitución de teléfonos públicos por otras instalaciones o, de ser procedente, solicitud formal de inicio de proceso sancionatorio a GIT Sancionatorios (33%)</t>
  </si>
  <si>
    <t>Abril 4 de 2019: la supervisión allega las gestiones realizadas para el cierre de la NC tal como se presentan a continuación:
Respecto a la parte a:
Con relación a la No conformidad por la Inhabilidad sobreviniente del Conalvias Construcciones, se informa que mediante memorando ANI No.2019-500-004755-3 del 21 de marzo de 2019, la Vicepresidencia Ejecutiva solicitó a la Vicepresidencia Jurídica pronunciamiento jurídico en aras de definir la actuación que debe seguir la Agencia sobre la Inhabilidad sobreviniente de Conalvias S.A.                                 Respetuosamente se le solicita a la Oficina de Control Interno, asignarle este hallazgo a la Vicepresidencia Jurídica, por cuanto esa Vicepresidencia es la llamada a tomar la decisión de la terminación anticipada del contrato de concesión. 
Respecto a la parte b:
Con relación a la No conformidad por la no implementación de cabinas telefónicas, se resalta que la Gerencia Jurídica de la Entidad manifestó que la solicitud de inicio de un proceso sancionatorio no procede porque de acuerdo al Artículo 52 de la Ley 1437 de 2011, la oportunidad para imponer sanción prescribe tres (3) años después de ocurrir el incumplimiento. La ley 1437 de 2011 en su artículo 52, habla de la oportunidad para imponer sanciones contra los contratistas, “ARTÍCULO 52. CADUCIDAD DE LA FACULTAD SANCIONATORIA. Salvo lo dispuesto en leyes especiales, la facultad que tienen las autoridades para imponer sanciones caduca a los tres (3) años de ocurrido el hecho, la conducta u omisión que pudiere ocasionarlas, término dentro del cual el acto administrativo que impone la sanción debe haber sido expedido y notificado.”
Por otra parte, el Concesionario presentó mediante radicado ANI No.2019-409-017886-2 del 21 de febrero de 2019, la propuesta para compensar la instalación de las cabinas telefónicas. . 
La Interventoría, en virtud del requerimiento previo de la Entidad, conceptuó mediante comunicado ANI No.2019-409-030954-2 del 26 de marzo de 2019, sobre la propuesta presentada por el Concesionario. 
Se tiene programada una reunión entre el Consorcio Desarrollo Vial y el Equipo de Seguimiento del proyecto, para el próximo miércoles 10 de abril de 2019, con el fin de revisar el concepto emitido por la Interventoría.</t>
  </si>
  <si>
    <t>29/05/2018 Se recibió plan de mejoramiento. A la espera de evidencias.
27/09/2018 – Esta oficina (OCI) envía correo electrónico solicitando allegar evidencia de la gestión para dar cierre a la no conformidad.
10/10/2018 Se recibe memorando 20183060163953 en el cual se plantean los avances de gestión para la no conformidad. Para la parte a) se llevó a cabo la gestión con abopgados externos de la Vicepresidencia Jurídica asociada a definir si la inhabilidad sobreviniente daria lugar a la terminación unilateral del contrato; lo cual se conceptuo que para la terminación unilateral el proceso no lo puede adelantar el grupo de sancionatorios sino que lo debe adelantar el GIT Misional Contractual 2 VJ con la Gerencia Carretera 2 y el GIT Financiero ante la Vicepresidencia de Gestión Contractual. Se procedera a adelantar las reuniones con las partes pertinentes.
Para la parte b) se recibio concepto de la interventoría y se inicia el proyecto de pliego de cargos para dar inicio al proceso sancionatorio., se encuentra en tramite la cuantificacion de la multa.(50%)
19/12/2018: Se recibe por parte del supervisor mediante radicado 20183000202523 del 19 de diciembre los avances en el cumplimiento del plan de mejoramiento del proyecto. 
De acuerdo a las acciones realizadas con el consultor externo en virtud de tomar una decisión acertada para este tipo de casos, ya que la recomendación de la caducidad del contrato o la terminación anticipada del contrato pero  no mediante un acto administrativo de la Entidad, por lo cual se sugirió a la ANI seguir el procedimiento administrativo establecido en el Titulo III, Capitulo I del Código de Procedimiento Administrativo y de lo Contencioso Administrativo (CPACA), la vicepresidencia juridica continua estudiando el caso. Adicionalmente en la reunion realizada con el concesionario del 4 de diciembre de 2018, se informó que se esta haciendo la consulta a supersociedades.
La supervisión solicita que se amplie el plazo para el cierre de la No Conformidad hasta el 30 de junio de 2019; entendiendo la complejidad del caso se acoge la ampliación del plazo para cumplir con el plan de acción de la No Conformidad.
En cuanto al incumplimiento de la dotación de teléfonos en los paraderos se evidencia las actuaciones de la supervisión en la cual se genera la solicitud formal del inicio de procedimiento administrativo sancionatorio. En virtud de la reunión del 4 de diciembre con el concesionario, si se plantea la cuantificación y reintegro de recursos podria atenderse la subsanación de la no conformidad por esta acción.
La supervisión solicita que se amplie el plazo para el cierre de la No Conformidad hasta el 30 de junio de 2019; se acoge la ampliación del plazo para cumplir con el plan de acción de la No Conformid.
04/04/2019 Se allega por parte de la supervisión los avances hacia el cierre de la NC. La primera parte de la NC sigue sin determinarse claramente la actuación de la Entidad en torno a lo planteado por la OCI, además se solicita reasignar internamente lo cual no se concede priorizando un trabajo mancomunado entre las vicepresidencias Ejecutiva y Jurídica para sacar adelante el tema.
De la segunda parte de la NC se evidencia se tienen 2 líneas de acción una en virtud del incumplimiento del alcance asociado a la implementación de las cabinas telefónicas y otro en el marco de una propuesta por parte del concesionario para subsanar dicha actividad remplazandola con otras mas actualizadas y funcionales para el proyecto a lo cual la interventoría generó un concepto que se está evaluando por la supervisión.
Se mantiene el  avance en 50%  en torno al cumplimiento de la NC.
02/07/2019 Vía correo electrónico, se solicitó a la Supervisión evidencias que permitan dar cierre a la no conformidad debido a que el plan de mejoramiento vigente se encuentra vencido. (Daniel Felipe Sáenz Lozano)
5/07/2019 Se llevó a cabo mesa de trabajo con la Supervisión y se modificó el plan de mejoramiento, en virtud de la situación actual del proyecto, así:
Sobre punto (a)
1. Evidenciar solicitudes de parte de Vicepresidencia Ejecutiva a Vicepresidencia Jurídica con relación a decisión de acciones procedentes (33%)
2. Evidenciar decisión de acciones procedentes de parte de Vicepresidencia Jurídica (33%)
Sobre punto (b)
1. Evidenciar suscripción de documento contractual mediante el cual se apruebe sustitución de teléfonos públicos por otras instalaciones o, de ser procedente, solicitud formal de inicio de proceso sancionatorio a GIT Sancionatorios (33%)
Se definió 31-10-2019 como fecha de terminación del plan. Se reajusta avance del plan a 33% debido a que se evidenció cumplimiento se acción 1(a) con radicado 20195000094433, mediante el cual la Vicepresidencia Ejecutiva reiteró a la Vicepresidencia Jurídica la solicitud de la ejecución de acciones tendientes a definir la directriz a seguir respecto a la inhabilidad sobreviniente de Conalvias.
08/07/2019 Se remitió correo electrónico a la Vicepresidencia Jurídica solicitando atención al requerimiento de la Vicepresidencia Ejecutiva con el fin de evidenciar gestión de acción de mejoramiento 2(a). (Daniel Felipe Sáenz Lozano)
26/09/2019 Vía correo electrónico se solicitaron evidencias del cumplimiento del plan de mejoramiento dado que el vigente vence el 31-10-2019. (Daniel Felipe Sáenz Lozano)
04/10/2019 A partir de información remitida vía correo electrónico del 27 de septiembre de 2019, se evidenció:_x000D_
_x000D_
Con relación a la acción de mejoramiento (a) 2: Mediante memorando ANI No. 20197050107633 del 23/07/2019, la Vicepresidencia Jurídica responde solicitud de la Vicepresidencia Ejecutiva (Rad ANI20195000094433), concluyendo que se debe revocar la decisión adoptada respecto de la cesión de Conalvias. Asimismo, se evidenció gestión para expedir el acto administrativo correspondiente. Una vez se evidencie la expedición de este último, se dará cierre a la no conformidad._x000D_
_x000D_
Con relación a la acción de mejoramiento (b) 1: Se evidenció que mediante la claúsula segunda del otrosí No. 30 al contrato de concesión No. GG-046 de 2004, se aprobó la sustitución de teléfonos públicos por otro mobiliario urbano. En este sentido se daría cumplimiento a la acción de mejoramiento. (Daniel Felipe Sáenz Lozano)
16/10/2019 Se revisa contenido de comunicación con radicado ANI No.20195000151083 del 9 de octubre de 2019. En esta comunicación se evidencia la gestión de la Vicepresidencia Ejecutiva respecto del cumplimiento del plan de mejoramiento, la cual se encuentran en línea con lo reportado por la Vicepresidencia Jurídica. Vía correo electrónico se reitera que se tendría pendiente evidenciar expedición de la Resolución mediante la cual se tomen decisiones frente a la cesión de Conalvias. (Daniel Felipe Sáenz Lozano)
24/10/2019 En la comunicación con radicado ANI No. 20195000160663 del 22-10-2019 la Supervisión indica que mediante memorando ANI No. 20197050107633 del 23-07-2019 la Vicepresidencia Jurídica se pronunció en los siguientes términos: "(...) Teniendo en cuenta las anteriores consideraciones, en comité jurídico se consideró por la mayoría de los miembros que la obligación de ceder la participación accionaria contenida en el inciso tercero del artículo 9 de la Ley 80 de 1993, no le es aplicable a las sociedades de objeto único". Con base en el pronunciamiento se solicitó modificar la segunda acción de mejoramiento del punto (a) de la siguiente manera:_x000D_
_x000D_
"Evidenciar concepto por parte de la Vicepresidencia Jurídica sobre la obligación o no de la cesión de participación accionaria."_x000D_
_x000D_
Asimismo, en el memorando mencionado la Supervisión indicó que, con fundamento en el pronunciamiento de la Vicepresidencia Jurídica, no habría un incumplimiento por parte de la Sociedad Concesionaria de Occidente S.A.S y que "(...) el contrato de concesión No. GG-046 de 2004, obtuvo el Ingreso Esperado el pasado 01 de septiembre de 2019, por lo que ocurrió la terminación anticipada del Contrato y el mismo se encuentra en etapa de reversión de la infraestructura concesionada al Instituto Nacional de Vías - INVIAS, la cual está prevista para el 01 de noviembre de 2019, de acuerdo con los plazos establecidos en el mencionado contrato."_x000D_
_x000D_
En este sentido, teniendo en cuenta que se evidenció cumplimiento del plan de mejoramiento propuesto por la Supervisión y que se prevé una pronta reversión del contrato de concesión No. GG-046/2004, se daría cierre a la no conformidad; no obstante, se considera que la ANI debería tener un pronunciamiento unánime respecto de la cesión de la participación accionaria de Conalvias. Este pronunciamiento evidenciaría acciones de la ANI como Entidad frente a la situación que dio lugar a la no conformidad. (Daniel Felipe Sáenz Lozano)</t>
  </si>
  <si>
    <t>Abril 4 de 2019: Se plantean 2 líneas de acción hacia la subsanación de la NC; sin embargo, aun persiste la situación evidenciada.</t>
  </si>
  <si>
    <r>
      <rPr>
        <b/>
        <sz val="12"/>
        <rFont val="Calibri"/>
        <family val="2"/>
        <scheme val="minor"/>
      </rPr>
      <t>supervisión y equipo de apoyo:</t>
    </r>
    <r>
      <rPr>
        <sz val="12"/>
        <rFont val="Calibri"/>
        <family val="2"/>
        <scheme val="minor"/>
      </rPr>
      <t xml:space="preserve">
3. Los convenios interadministrativos generados entre el INCO hoy ANI con el municipio de Pereira no se liquidaron, esto impacta la reversión del contrato de concesión.</t>
    </r>
  </si>
  <si>
    <t>a. Solicitud de concepto a la Vicepresidencia Jurídica sobre las alternativas juridicas para el cierre de los convenios interadminsitrativos suscitos por la ANI y la Alcaldía de Pereira.
b. Desarrollar reuniones con la Alcaldía de Pereira y la ANI, para buscar las alternativas que permitan realizar el cierre de los convenios celebrados.
C. Desarrollar reuniones con la Asociación de Avepiña para buscar alternativas que permitan el cierre del Contrato de Comodato entre ANI y Avepiña.</t>
  </si>
  <si>
    <t>Abril 4 de 2019: Por parte de la Supervisión se planteó las siguientes gestiones realizadas:
La Vicepresidencia Ejecutiva suscribió el acta de cierre administrativo para los convenios suscritos en el marco del Contrato de Concesión No. GG-046 de 2014, que se relacionan a continuación:
1. Convenio Municipio Cartago - 2010
2. Convenio Municipio Obando - 2009
3. Convenio No. 107 DTO Risaralda y Municipio de Pereira. - 2007
4. AVEPIÑA - 2008
5. ACUAVALLE S.A. E.S.P. - 2007</t>
  </si>
  <si>
    <r>
      <t xml:space="preserve">29/05/2018 Se recibió plan de mejoramiento. A la espera de evidencias.
27/09/2018 – Esta oficina (OCI) envía correo electrónico solicitando allegar evidencia de la gestión para dar cierre a la no conformidad. 
10/10/2018 Se recibe memorando 20183060163953 en el cual se plantean los avances de gestión para la no conformidad. 
a) Se generó concepto de la Vic. Juridica indicando que se perdió la competencia para liquidar el convenio por las partes.
b) Se adelantó reuniones con la alcaldía de Pereira el día 23 de mayo donde se planteo la suscripción de un nuevo convenio para la administración y mantenimiento de las casetas de venta de piña.
C) El 24 de mayo se adelantó reunion con la Asociación de piña Avepiña en la cual se acordo que se llevaría a cabo un censo de los propietarios y ocupantes para establecer el estado actual de las casetas. Esto como parte del nuevo convenio a suscribirse. (60%)
19/12/2018: Se recibe por parte del supervisor mediante radicado 20183000202523 del 19 de diciembre los avances en el cumplimiento del plan de mejoramiento del proyecto. 
Se evidencian las gestiones asociadas ala terminación o liquidación de los convenios; se verifica las actuaciones realizadas con el concesionario, la alcaldía de pereira, interventoría y las diferentes dependencias de la ANI en virtud de la suscripción de nuevos convenios, recomendando para esta ocasión mantener un adecuado seguimiento al mismo por cuanto no vuelva a ocurrir las situaciones de convenios anteriores que no fueron gestionados adecuadamente y nunca se liquidaron.
Se evidencia que la posibilidad que se maneja entre la VGC y Vic. Juridica en virtud de llevar a cabo una acta de cierre del expediente del contrato o convenio GCOP-F-038, puede ayudar a cerrar estos convenios con dificultades y sea herramienta para varios proyectos que denotan la misma situación.
Se acoge la extensión del plazo para el cierre de la no conformidad hasta 31 de marzo de 2019, en virtud de las gestiones realizadas. (80%)
</t>
    </r>
    <r>
      <rPr>
        <sz val="12"/>
        <color rgb="FF00B050"/>
        <rFont val="Calibri"/>
        <family val="2"/>
        <scheme val="minor"/>
      </rPr>
      <t>04/04/2019 De acuerdo a lo remitido por la supervisión se puede evidenciar que se supera la NC basados en los cierres administrativos gestionados para todos los convenios suscritos en el marco del contrato y que se tenían vencidos desde hace varios años.</t>
    </r>
  </si>
  <si>
    <t>Abril 4 de 2019: Se genera cierre de la NC por las evidencias presentadas.</t>
  </si>
  <si>
    <t>1. Las puertas de acceso a los centros de datos de los pisos 6 y 7 no cumplen con las especificaciones técnicas descritas en las normas NFPA 101 Life Safety Code, NFPA 2001 Standard on Clean Agent Fire Extinguishing Systems, NFPA 72 National Fire Alarm Code, NFPA 75 Standard for the Protection of Electronic Computer Data Processing Equipment, NFPA 76 Standard for the Protection of Telecommunications Facilities. El incumplimiento de estas especificaciones incrementa el riesgo de propagación de incendio y la exposición del cuarto de datos a agentes exógenos.</t>
  </si>
  <si>
    <t>Incluir en el anteproyecto de presupuesto rubro infraestructura tecnologica</t>
  </si>
  <si>
    <t>11/07/2018 mediante correo electronico de esta misma fecha se reitera la solicitud de la suscripción del plan de mejoramiento que corrija la causa raiz que dio origen a esta no conformidad. El plazo para el cumplimiento de este se fijó para el 19 de julio de 2018.
30/11/2018 Se citará a reunión a las dependencias responsables para determinar la vibilidad de implementar esta infraestructura, en virtud de las disposiciones de austeridad en el gasto. Adicional evaluar el proyecto de reubicar y reestructurar los centros de computo de la entidad.Se actualiza la fecha de cumplimiento para el 31 de diciembre de 2018
07/06/2019 Se mantiene la restricción de austeridad en el gasto, se informa por parte del área de sistemas que se incluirá en el anteproyecto de presupuesto para el año 2020, como parte del proyecto de reubicación de los centros de cómputo. Se amplía el plazo para junio de 2020. (Juan Diego Toro Bautista)
10/06/2020 seguimiento de prueba (Juan Diego Toro Bautista)
10/06/2020 seguimiento 2 de prueba (Juan Diego Toro Bautista)
10/06/2020 seguimiento 3 (Juan Diego Toro Bautista)
10/06/2020 seguimiento 4 (Juan Diego Toro Bautista)
10/06/2020 seguimiento 5 (Juan Diego Toro Bautista)
09/10/2020  -Modificación de fecha- Se mantiene la restricción se incluyó en el anteproyecto año 2021 (Juan Diego Toro Bautista)
29/07/2021 Se determina el cierre de esta no conformidad en virtud de la restricción del gasto para la adquisición de estas puertas y sus condiciones. Tambien se toma la decisión en virtud de que a partir de la NC es decir 2016 (5 años), no se ha presentado ningun inconveniente o situación adversa</t>
  </si>
  <si>
    <t>1. Al revisar la conciliación bancaria del mes de febrero se observó en el extracto un retiro por cheque pagado en caja con fecha 08/02 /2018 por el valor de $ 2.000.000. Igualmente se verificó en el extracto del mes de marzo   con fecha 2018/03/16 un cheque pagado en caja  por valor de $ 3.000.000, contraviniendo lo establecido en el artículo 8° “Manejo del dinero” de la citada Resolución de Constitución de la Caja Menor que señala: “De conformidad con el artículo 2.8.5.9 del decreto 1068 del 26 de mayo de 2015, el manejo del dinero de la Caja Menor de Servicios Generales de la Agencia Nacional de Infraestructura, se hará a través de una  cuenta corriente de acuerdo con las normas  legales vigentes. No obstante, se podrá mantener una partida hasta de Un Millón de Pesos M/cte. ($1.000.000) en efectivo.”</t>
  </si>
  <si>
    <t>Inadecuada gestión en el manejo de los recursos públicos</t>
  </si>
  <si>
    <t>A partir de las observaciones realizadas por la Oficina de Control Interno se tomaran medidas tales como:
1. Los pagos a los proveedores de servicios a través de la caja menor se realizan directamente con cheque cuando superan la suma de $200,000
2. Se exige la emisión de la factura con el cumplimiento de los requisitos.
3. Los gastos se registraran durante los cinco días siguientes a su realización.</t>
  </si>
  <si>
    <t>Agosto 22 de 2018: Se recibe plan de mejoramiento con las acciones pertinentes a subsanar los hallazgos al manejo de la Caja menor de Gastos Generales</t>
  </si>
  <si>
    <t>Junio 29 de 2018: No se ha recibido el plan de mejoramiento.
Agosto 22 de 2018 Se recibe plan de mejoramiento
Agosto 29 Se acepta el plan de mejoramiento, se hara verificacion al cierre de la Caja menor.
02/10/2019 De la legalización definitiva de los gastos de la Caja Menor de Servicios Generales, se realizó verificación del extracto de la cuenta corriente No. 18878515418 de Bancolombia del mes de diciembre de 2018 y de la respectiva conciliación del mismo mes, en las que se observó que los cheques girados No. 931812, 931813, 931814 y 931815 corresponden a pagos soportados mediante cuentas de cobro y facturas; no se observaron retiros con cheque para mantener en efectivo en la caja menor. Por lo anterior, la No Conformidad se da como subsanada. (Yuber Alexander Peña Cárdenas)</t>
  </si>
  <si>
    <t>2. Al verificar los registros del movimiento de Caja Menor con las fechas de emisión de las facturas, como se detalló en el numeral 6.1 del presente informe, se observó que los gastos soportados con los comprobantes Nos. 1418, 1518, 1618, 1718, 1818, 2118, no fueron legalizados  dentro del término  establecido en el artículo 2.8.5.7 del Título 5 del Decreto 1068 de 2015 que establece: “Legalización: La legalización de los gastos de Caja Menor deberá efectuarse durante los cinco (5) días siguientes a su realización” y en el artículo 6º. de la Resolución 0174 de enero 25 de 2018 de Constitución de la Caja Menor.</t>
  </si>
  <si>
    <t>Junio 29 de 2018: No se ha recibido el plan de mejoramiento 
Agosto 22 de 2018 Se recibe plan de mejoramiento
Agosto 29 Se acepta el plan de mejoramiento, se hara verificacion al cierre de la Caja menor.
02/10/2019 De la legalización definitiva de los gastos de la Caja Menor de Servicios Generales, se verificó la legalización de los gastos dentro de los siguientes cinco días siguientes a su realización, observando que legalización de la cuenta de cobro No. 218 del 3 de diciembre de 2019, la cuenta de cobro No. 136-2018 del 3 de diciembre de 2019 y la cuenta de cobro No. 220 del 5 de diciembre de 2019, se registraron en el SIIF dentro de los 5 días siguientes a su realización. Por lo tanto, la No Conformidad se da como subsanada. (Yuber Alexander Peña Cárdenas)</t>
  </si>
  <si>
    <t>3. Para los gastos soportados mediante comprobantes 2018 y 2218 no se pudo determinar el plazo de legalización, por cuanto la cuenta de cobro no tiene fecha de emisión, incumpliendo uno los requisitos establecidos en el el artículo 616 del E.T. para una factura o documento equivalente, a fin de que tenga efectos contables, fiscales y tributarios, los cuales se señalan a continuación:
a) Apellidos, nombre o razón social y NIT del adquirente de los bienes o servicios;
b) Apellidos, nombre y NIT de la persona natural beneficiaria del pago o abono;
c) Número que corresponda a un sistema de numeración consecutiva;
d) Fecha de la operación;
e) Concepto;
f) Valor de la operación.</t>
  </si>
  <si>
    <t>Agosto 22 de 2018: Se recibe plan de mejoramiento con las acciones pertinentes a subsanar los hallazgos al manejo de la Caja menor de Gastos Generales. Se solicitara avances mensuales al GIT Administrativo y Financiero.</t>
  </si>
  <si>
    <t>Junio 29 de 2018: No se ha recibido el plan de mejoramiento
Agosto 22 de 2018 Se recibe plan de mejoramiento
Agosto 29 Se acepta el plan de mejoramiento, se hara verificacion al cierre de la Caja menor.
02/10/2019 De la legalización definitiva de los gastos de la Caja Menor de Servicios Generales, se verificó la legalización de los gastos dentro de los siguientes cinco días siguientes a su realización, observando que legalización de la cuenta de cobro No. 218 del 3 de diciembre de 2019, la cuenta de cobro No. 136-2018 del 3 de diciembre de 2019 y la cuenta de cobro No. 220 del 5 de diciembre de 2019, cuentan con los requisitos establecidos en el artículo 616 del E.T y se registraron en el SIIF dentro de los 5 días siguientes a su realización. Por lo tanto, la No Conformidad se da como subsanada. (Yuber Alexander Peña Cárdenas)</t>
  </si>
  <si>
    <t>7.1. Se evidenció que los informes de atención al ciudadano que se laboran trimestralmente, no se remiten al Presidente de la Entidad conforme a lo señalado en el artículo 54 de la Ley 190 de 1995.</t>
  </si>
  <si>
    <t>Incumplimiento en la comunicación de resultados a la alta dirección</t>
  </si>
  <si>
    <t>VAF</t>
  </si>
  <si>
    <t>Corrección</t>
  </si>
  <si>
    <t>A través de memorando interno radicado bajo el número 20184000079173, adjuntan la acción de mejora asociada a esta no conformidad. 
Enviar el informe de atención al ciudadano al presidente de la Agencia mediante memorando suscrito por la Vicepresidencia Administrativa y Financiera.</t>
  </si>
  <si>
    <t xml:space="preserve">12/07/2018: De acuerdo con las acciones de mejora relacionadas en el memorando número 20184000079173, esta auditoría considera que si bien se toma una corrección esto no garantiza que no vuelva a ocurrir. Se solicita presentar acciones preventivas para que esta situación no vuelva a ocurrir.
Por lo anterior, se envía correo electrónico al responsable sobre las observaciones de este plan. 
Por otra parte, se solicita el número de memorando que se envió a la presidencia con el informe.
Se procede con el cierre de la presente no conformidad, toda vez que en el correo recibido el 27/09/2018, argumentan las acciones de mejora y asu vez envián el soporte correspondiente con la Remisión del memorando Rad. 2018400079573. </t>
  </si>
  <si>
    <t>febrero</t>
  </si>
  <si>
    <t>7.2. En los informes de atención al ciudadano correspondientes al tercer y cuarto trimestre de 2017, no se especifica si la entidad en algún caso negó el acceso a la información, contraviniendo lo establecido en el artículo 4° del Decreto 1081 del 26 de mayo de 2015.</t>
  </si>
  <si>
    <t>Inconsistencia en la información asociado al informe de atención al ciudadano.</t>
  </si>
  <si>
    <t>Se envió correo a la depedencia competente el 18/10/2018 informando el cierre de la no conformidad.</t>
  </si>
  <si>
    <t>Se verificó las acciones de mejora señaladas en el memorando Rad. 2018400-0079173 del 24/05/2018</t>
  </si>
  <si>
    <t xml:space="preserve">7.3. A la fecha no existe una resolución actualizada por la cual se fijen los valores para los servicios de fotocopiado, toda vez que la existente hace referencia a los servicios prestados por el anterior Instituto Nacional de Concesiones -INCO. a Res. 424 de 2006. </t>
  </si>
  <si>
    <t>Normatividad interna desactualizada</t>
  </si>
  <si>
    <t>7.4. No se evidenciaron soportes de las actividades que reconozcan y premien la labor de los servidores que desempeñan funciones de atención a la ciudadanía, situación que vulnera lo señalado en el Decreto 1081 de 2015- Artículo 2.1.4.4, el cual precisa  la necesidad de establecer un sistema de incentivos monetarios y no monetarios, para destacar el desempeño de los servidores en relación al servicio prestado al ciudadano.</t>
  </si>
  <si>
    <t>Incumplimiento al sistema de incentivos para los servidores de atención al ciudadano</t>
  </si>
  <si>
    <t>Incumplimiento al sistema de incentivos para los servidores  de atención al ciudadano</t>
  </si>
  <si>
    <t>5 DEBILIDADES EN EL CUMPLIMIENTO DE LOS LINEAMIENTOS NORMATIVOS EN MATERIA DE GESTION DOCUMENTAL (INFORMACIÓN  DOCUMENTAL SOPORTE DE LA NÓMINA): Se observa debilidades en el cumplimiento  de la Ley General de archivo y sus acuerdos concordantes, relacionada a: (i) falta de almacenamiento de algunos documentos, (ii) almacenamiento cronológico y (ii) foliación de la documentación generada para la emisión de la nómina de la Entidad.</t>
  </si>
  <si>
    <t>Aurora Andrea Reyes</t>
  </si>
  <si>
    <t xml:space="preserve">ACCIÓN PREVENTIVA: Con el fin de adelantar acciones de autocontrol, se realizarán jornadas trimestrales de revisión de las carpetas soportes de la nómina a fin de determinar posibles falencias, levantar un acta de dicha revisión en cada jornada. Adicionalmente, se programará una capacitación en el manejo de tablas de retención documental, con el respectivo soporte. 
ACCIÓN CORRECTIVA: Se realizará una jornada especial de revisión de carpetas documentales, a fin de corregir las deficiencias presentadas al momento de la auditoría.  </t>
  </si>
  <si>
    <t xml:space="preserve">Se observa que la acción planteada (correctiva) no subsana  la causa de la no conformidad planteada; sobre el particular se sugiere se planten acciones preventivas, que subsanen los hechos evidenciados, (casos señalados en la no conformidad) y correctivas, efectivas que permitan o eviten que continue o se vuelvan a presentar las causas expuestas en la no conformidad.
07/06/2018: Fue remitido el  ajuste al Plan de Mejoramiento por procesos por la Coordinación del Grupo de Talento Humano mediante correo electronico, una vez analizado el ajuste se considera que las acciones planteadas buscan superar las causas generadoras de la no conformidad .
TIEMPO PARA REALIZAR EL SEGUIMIENTO: Se precisa que se realizara seguimiento al cumplimiento en los siguientes tiempos: 
ACCION PREVENTIVA 1. JORNADAS TRIMESTRALES: Se realizara seguimiento por parte de la Oficina de Control Interno en el mes de septiembre de 2018 , en el mes de diciembre de 2018 y en el mes de enero de 2019( 3 seguimientos)
ACCION PREVENTIVA 2. CAPACITACIÓN : Se verificara su cumplimiento en el mes de agosto de 2018.
ACCION CORRECTIVA 1 :Se verificara su cumplimiento en el mes de agosto de 2018.
17/07/2018: Se realiza un ajuste a la fecha de terminación toda vez que al verificar se habia indicado que la fecha limite era 30/06/2018 sin embargo al observar las acciones planteadas las mismas se cumplen con fecha limite de 30/12/2018, aunado a ello el Grupo de Talento Humano en el seguimiento realizado preciso y solicito su ajuste. 
27/08/2018: 
VERIFICACIÓN CUMPLIMIENTO  DE LAS ACCIONES DE MEJORA: Con ocasión al seguimiento que adelantó la Oficina de Control Interno,el Grupo de Talento Humano remitió vía correo electronico el día  27 de agosto  de 2018, soportes de cumplimiento de las acciones las cuales se detallan a continuación:
1. ACCION PREVENTIVA (2) :  Capacitación en el manejo de tablas de retención documental: Al respecto se remite por parte del GTH lista de asistencia de fecha 25 de julio de 2018, cuyo objeto fue capacitación sobre tablas de retención documental ,contando con la asistencia de 12 servidores de la Entidad.
2. ACCIÓN CORRECTIVA (1)  : Se realizará una jornada especial de revisión de carpetas documentales, a fin de corregir las deficiencias presentadas al momento de la auditoría: Al respecto se remite por parte del GTH  copia del acta de revision de carpetas soportes de enero a junio de 2018 del 27 de julio de 2018
CONCLUSIONES: Del seguimiento adelantado en el mes de agosto se observa el cumplimiento del 40 % de las acciones planteadas con el fin de subsanar las causas del hallazgos. 
18/10/2018
VERIFICACIÓN CUMPLIMIENTO DE LAS ACCIONES DE MEJORA:
A) Con ocasión al seguimiento que adelantó la Oficina de Control Interno en el mes de septiembre,el Grupo de Talento Humano remitió vía correo electronico el día 19 de septiembre  de 2018 la siguiente aclaración con relación a la accion preventiva No. 1 ( acta soporte de las jornadas trimestrales): En atención a tu correo, quiero manifestarte que el acta correspondiente al primer semestre de 2018, tiene fecha de corte 30 de junio, por lo cual y teniendo en cuenta que la actividad es trimestral, la próxima acta sería con corte a 30 de septiembre, para seguimiento en el mes de octubre.
Es así que una vez analizada por parte de la Oficina de Control Interno mencionada aclaración, hace una modificación del porcentaje de avance pasando del 40% al 60%, lo anterior se tendra en cuenta en los resultados reportados en el PMP del mes de octubre de 2018
B) Teniendo en cuenta lo anterior y con ocasión al seguimiento que adelantó la Oficina de Control Interno en el mes de octubre ,el Grupo de Talento Humano remitió vía correo electronico el día 18 de octubre de 2018 el soporte relacionado a la ACCIÓN PREVENTIVA  No. 1 ( Segunda acta soporte de las jornadas trimestrales-julio-agosto-septiembre), de fecha 10 de octubre de 2018, donde se indica la realización de la revisión de las carpetas soportes de nómina de julio aseptiembre  de 2018 .
CONCLUSIONES: Del seguimiento adelantado en el mes de octubre se observa el cumplimiento del 80 % de las acciones planteadas con el fin de subsanar las causas del hallazgos. 
24/01/2019
VERIFICACIÓN CUMPLIMIENTO DE LAS ACCIONES DE MEJORA:
Con  ocasión al seguimiento que adelantó la Oficina de Control Interno en el mes de enero de 2019 ,el Grupo de Talento Humano remitió vía correo electronico el día 23 de enero de 2019 el soporte relacionado a la ACCIÓN PREVENTIVA  No. 1 ( tercera y última  acta soporte de las jornadas trimestrales-octubre-noviembre y diciembre), de fecha 10 de enero de 2019, donde se indica la realización de la revisión de las carpetas soportes de nómina de octubre a diciembre  de 2018 .
CONCLUSIONES: Del seguimiento adelantado en el mes de enero de 2019 se observa el cumplimiento del 100 % de las acciones planteadas con el fin de subsanar las causas del hallazgos. </t>
  </si>
  <si>
    <r>
      <rPr>
        <b/>
        <sz val="12"/>
        <rFont val="Calibri"/>
        <family val="2"/>
        <scheme val="minor"/>
      </rPr>
      <t>INTERVENTORÍA:</t>
    </r>
    <r>
      <rPr>
        <sz val="12"/>
        <rFont val="Calibri"/>
        <family val="2"/>
        <scheme val="minor"/>
      </rPr>
      <t xml:space="preserve"> 2. Teniendo en cuenta que la Interventoría manifiesta en sus informes mensuales que a la fecha no ha obtenido evidencia documental de los indicadores que el Concesionario debe presentar como parte del Plan de Manejo Ambiental, no se evidencia que se hayan activado los mecanismos conminatorios que prevé el contrato, con el fin de exigir información al Concesionario y vigilar el cumplimiento de sus obligaciones ambientales. Lo anterior, es una obligación contractual consignada en el Anexo 10 del contrato de interventoría, sección E. Funciones de Gestión Ambiental y Social, numerales 8, 10, 12 y 18, los cuales se citan a continuación:
“8. Verificar el esquema operativo a través del cual el concesionario implementará sus obligaciones ambientales, y efectuar el seguimiento permanente para verificar la aplicación de las técnicas, procedimientos, medidas propuestas en el Plan de Manejo Ambiental y demás actividades requeridas en los permisos para el uso y aprovechamiento de los recursos naturales necesarios para la operación del proyecto de concesión.
10. Realizar los requerimientos y conminaciones al Concesionario oportunamente cuando este incumpla sus obligaciones en materia ambiental e informar de manera inmediata a la Gerencia Socio Ambiental. En caso de incumplimiento a los Planes de Manejo Ambiental, permisos Ambientales y Concesiones, el interventor deberá iniciar los procesos sancionatorios correspondientes al Contrato de Concesión en lo relacionado al tema ambiental.
12. Realizar seguimiento a todas las actividades sociales establecidas en el contrato y Plan de Manejo Ambiental – PMA, establecidas por la Autoridad Ambiental.
18. Exigir y verificar el cumplimiento por parte del concesionario, de las normas ambientales, condicionantes, diseños, ¡actividades y procesos establecidos en el Plan de Manejo Ambiental; así como la verificación de la obtención y vigencia de los respectivos permisos para uso y aprovechamiento de recursos naturales que sean necesarios para las actividades de operación, y en general revisar y hacer cumplir la reglamentación ambiental vigente.”</t>
    </r>
  </si>
  <si>
    <t>Aeropuerto Alfonso Bonilla - Cali</t>
  </si>
  <si>
    <t>MAYO DE 2018</t>
  </si>
  <si>
    <t>Se precisan las acciones de mejoramiento con respecto,  al anexo 10 del contrato de la Interventoría: 
Punto 8,  Se incluirá en el informe de interventoría la relación del esquema operativo por medio del cual el concesionario implementa sus obligaciones ambientales, este reporte incluirá relación de personal, tiempo de dedicación, relación de contratistas que participan en el cumplimiento de las obligaciones ambientales. 
Punto 10, En virtud del capítulo xiv obligaciones de las partes, numeral  14.1 obligaciones del concesionario en su subnumeral 14.1.7 se establece que la obligación de “Cooperar con la UAEAC y con las Firmas Asesora, Auditora y de Mercadeo en la supervisión, inspección, análisis y control de los actos que ejecute el Concesionario en desarrollo del presente Contrato, atendiendo prontamente los requerimientos y solicitudes de información y acceso que para este efecto se realicen.” Y numeral 16.2 Informes del Concesionario, (iii) Informes y Documentos Técnicos…”Los informes técnicos serán sujetos a la evaluación de la Firma Asesora según se indica en la cláusula 16.4. Esta tendrá la facultad solicitar la información de acuerdo con los formatos que utilice para este efecto”. INTERCOL solicitará por medio de un comunicado a AEROCALI la presentación de la información de los indicadores mensuales o según apliquen debido a que la información que hasta el momento ha sido suministrada no ha sido suficiente para INTERCOL para realizar la totalidad de la verificación de las obligaciones ambientales de AEROCALI. 
Punto 12, INTERCOL S.P efectuara los informes bimensuales y comunicados de solicitud de información , reitera AEROCALI S.A. presentar los soportes de seguimiento y monitoreo de toda la gestión social en cada una de las fichas basada en las medidas de manejo estipuladas en el Programa de Gestión Social, como apoyo a la verificación del cumplimiento de las acciones definidas que se estén lleven a cabo en la etapa de operación. 
• Se supervisara la ejecución y el cumplimiento del plan de acción elaborado por el Concesionario por concepto de los resultados obtenidos de la encuesta anual mencionada en el numeral 5. En caso de ser necesario, deberá solicitarle directamente al concesionario su gestión para el cumplimiento del plan de acción aprobado y los requerimientos contractuales.   
• INTERCOL SP, realizará visitas de verificación y seguimiento al cumplimiento de las actividades contractuales en la fase de Operación para el T1 y T2; usando como herramienta de control y seguimiento ambiental el Plan de Manejo Ambiental – PMA.
• Se Verificará que las actividades de operación compatibles, con los requerimientos técnicos ambientales y sociales.
• INTERCOL SP, continiará evidenciando los soportes documentales, donde AEROCALI da trámite a las PQR; además se verificará los indicadores de gestión de calidad con una frecuencia de cálculo mensual para verificar el cumplimiento y control en la fase operativa.
• INTERCOL SP, realizará visitas de verificación a los servicios de los usuarios, los cuales estén conformes con lo requerido en el contrato de operación.
• Se Verificará que la totalidad de las actividades ejecutadas por el Concesionario en la etapa de operación se realice el cumpliendo de las disposiciones de las Leyes, Decretos, Resoluciones, Normas, Manuales, Guías de Seguridad y Salud Ocupacional, vigentes.
• Entre las partes (La ANI, AEROCALI, INTERCOL SP),  se acompañará en la supervisión, inspección, análisis y control de la ejecución que realiza el Concesionario.
Punto 18,  Se realizarán revisiones exahustivas del Plan de Manejo Ambiental y de la normativa ambiental aplicable vigente de lo cual se continuarán solicitando soportes de cumplimiento en comunicados escritos y verificando de manera aleatoria en sitio.   
Fechas de inicio por ítem:
Punto 8, A partir de la presentación del informe de interventoria # 14 
Punto 10,  23 de julio de 2018 
Punto 12, Julio 03 de 2018
Punto 18, Julio 03 de 2018
Fechas de finalización por ítem:
Punto 8,  , Agosto 03 de 2019
Punto 10, Agosto 03 de 2019
Punto 12, Agosto 03 de 2019
Punto 18, Agosto 03 de 2019</t>
  </si>
  <si>
    <t>(09/07/2018) Recibida fuera de tiempo respuesta a posibles no conformidades, con algunos soportes faltantes. A la espera de la recepción de acciones de mejoramiento y nuevos soportes.
(01/08/2018) Se hizo seguimiento a los soportes enviados por correo electrónico por parte de la Interventoría y se recomendó un ajuste al plan de mejoramiento pues se consideró que no condicía a superar las dificultades evidenciadas.
(16/07/2018) Se recibió ajuste al plan de mejoramiento de la Interventoría y se programaron los seguimientos al cumplimiento de dicho plan.
(12/10/2018) Se envió correo electrónico a la supervisión del proyecto para concer el avance en el plan de mejoramiento de la interventoría.
(20/12/2018) Se revisaron los avances en el plan de mejoramiento enviados por la Interventoría mediante correo electrónico, evidenciando que a pesar de la gestión realizada, no se ha obtenido la información necesaria para realizar los controles especificados en el plan de mejoramiento. En este sentido, se recomendó reprogramar los plazos del plan y reformularlo con el fin de implementar los controles ambientales mencionados a partir del suministro de información del Concesionario para la vigilancia y control de las obligaciones del contrato de concesión.
Avance: 50%.
20/09/2019 En reunión de seguimiento, se informa a la Interventoría que se han evidenciado los soportes de ejecución de las acciones de mejoramiento formuladas, pero que adicionalmente es necesario evidenciar que se han atendido las faltas de información pendientes en el informe mensual No. 13, el cual fue revisado en la auditoría a las funciones de Interventoría, en consecuencia, se procede a revisar lo señalado en las páginas No. 29, 30, 35, 159, 160 y 161, referentes a la revisión de la interventoría frente al seguimiento y monitoreo del plan de gestión social, apoyo a la capacidad de gestión institucional y programa de educación y capacitación al personal vinculado al proyecto._x000D_
_x000D_
Mediante el informe mensual de Interventoría No. 21 (radicado ANI No. 20194090891802), se evidencia el seguimiento de la Interventoría frente a estos programas del Plan de Manejo Ambiental, en los numerales 12.1.1, 12.1.2, 12.1.3 y 12.1.4._x000D_
_x000D_
En consecuencia, se da cierre a la no conformidad No. 3598, dando por terminado el plan de mejoramiento asociado al proyecto._x000D_
 (Carlos Felipe Sánchez Pinzón)</t>
  </si>
  <si>
    <r>
      <t>SUPERVISIÓN:</t>
    </r>
    <r>
      <rPr>
        <sz val="12"/>
        <rFont val="Calibri"/>
        <family val="2"/>
        <scheme val="minor"/>
      </rPr>
      <t>1. No se evidenció que la supervisión compartiera oportunamente los informes de fiducia con la interventoría financiera, lo cual afectó el cumplimiento de una obligación contractual de esta Interventoría, consignada en el numeral 15 de la sección 2.3 de la Invitación Pública asociado al Proceso de Mínima Cuantía No. VJ-VGC-MC-023-2017, que se cita a continuación:
“Presentar a la AGENCIA informe bimestral según corresponda (Dentro de los 15 días primeros días calendarios siguientes a cada corte), sobre la gestión de la Firma Auditora y del Concesionario y que debe contener el análisis de los datos del proyecto, resumen de los ingresos de la Concesión en el periodo, resumen consolidado de los ingresos de la Concesión, estado de las cuentas y los estados financieros del Concesionario y del Fideicomiso y de cada una de las subcuentas que lo integran, conclusiones y recomendaciones; entre otros temas” (subrayado fuera del texto).
En este sentido, la supervisión no cumplió con su responsabilidad de velar por que el contrato de Interventoría se desarrolle de acuerdo con lo establecido.</t>
    </r>
  </si>
  <si>
    <t>1. Los informes correspondientes a los meses de enero, febrero y marzo de 2018, fueron reenviados a la firma auditora para la revisión y análisis de los estados financieros del patrimonio autónomo Aerocali, constituido en la Fiduciaria Popular S.A.
2. Desde el mes de abril la Fiduciaria Popular S.A., administradora de los recursos del proyecto aeroportuario remitió directamente a la firma auditora a través de correos cifrados la información mensual del patrimonio autónomo, en el cual se incluye los estados financieros.
3. La Gerencia Financiera 2 VGC, requerirá a la firma Esfinanzas S.A., que incluya a partir de la fecha en sus informes bimestrales, lo correspondiente al estado del patrimonio autónomo Aerocali.
4. Para los próximos procesos de contratación; una vez suscrita el acta de inicio con la firma auditora, se informará a la Fiduciaria de forma inmediata para concertar el trabajo conjunto entre la ANI, Fiduaciaria y Firma Auditora.</t>
  </si>
  <si>
    <t>29/06/2018- Se recibe plan de acción para dar cierre a las no conformidades a cargo de la supervisión. En espera del plan de acción para las no conformidades a cargo de la interventoría y de la documentación que evidencie la gestión del plan de acción. 
(10/08/2018) Se envió correo de seguimiento de avances en el plan de mejoramiento formulado por la Supervisión del proyecto.
(21/08/2018) Se hizo seguimiento al cumplimiento del plan de mejoramiento. A la fecha aún se presentan dificultades para dar cabal cumplimiento a la obligación contractual de la Interventoría, por lo que se recomienda seguir trabajando en el plan de mejoramiento.
(13/09/2018) La supervsión comparte un alcance al tercer informe bimestral elaborado por la firma auditora financiera en donde se eviencia su seguimiento a los estados financieros, cuentas y subcuentas del patrimonio autónomo. Avance: 75%.
05/02/2019 - Una vez revisada la adición y prórroga del contrato de la firma auditora financiera, se recomendó a la supervisión mediante correo electrónico reformular y/o reprogramar el plazo del plan de mejoramiento con el fin de dar cumplimiento al mismo. 
06/02/2019 - Por solicitud de la supervisión, se desplazó la fecha de terminación hasta el 18 de marzo de 2019, teniendo en cuenta la fecha de finalización de la prórroga de la firma auditora financiera.
05/04/2019 - Una vez culminado el plazo para la ejecución de acciones de mejoramiento, se solicitaron evidencias de su ejecución a la supervisión mediante correo electrónico.
11/04/2019 - Se aclaró a la supervisión (según su solicitud) sobre la solicitud de evidencias sobre la culminación del plan de mejoramiento.
29/04/2019: Una vez revisada la evidencia aportada por la supervsión mediante correo electrónico, se evidenció la culminación de las acciones de mejormaiento y se dio cierre a la no conformidad.</t>
  </si>
  <si>
    <r>
      <t>SUPERVISIÓN:</t>
    </r>
    <r>
      <rPr>
        <sz val="12"/>
        <rFont val="Calibri"/>
        <family val="2"/>
        <scheme val="minor"/>
      </rPr>
      <t>2. Se evidenció que el proyecto permaneció sin interventoría financiera entre el 03 de septiembre de 2017 y el 19 de enero de 2018, por lo que la Supervisión no cumplió a cabalidad con su responsabilidad de velar por que el proyecto cuente con un control especializado en materia financiera, ejercido por una Interventoría.</t>
    </r>
  </si>
  <si>
    <t>1. Se iniciará con suficiente antelación la estructuración del nuevo proyecto a contratar la interventoría financiera para el año 2019.
2.  Sin perjuicio que el fondeo de los recursos para contratar la firma auditora lo realiza el Concesionario de forma anual; se realizará la gestión correspondiente para lograr ampliar el periodo de contratación y así evitar el desgaste administrativo.</t>
  </si>
  <si>
    <t>29/06/2018- Se recibe plan de acción para dar cierre a las no conformidades a cargo de la supervisión. En espera del plan de acción para las no conformidades a cargo de la interventoría y de la documentación que evidencie la gestión del plan de acción. 
10/08/2018 - El actual contrato de interventoría termina el 19 de enero de 2019, por lo que se hará seguimiento a la contratación de la nueva Interventoría a partir del 12 de noviembre de 2018.
13/11/2018 Se revisaron los avances del plan de mejoramiento compartidos por la supervisión mediante correo electrónico, donde se evidenció el inicio del proceso de contratación de la Interventoría del proyecto. Se emitió la respuesta al correo evidenciando el avance.
05/02/2019 - Una vez revisada la adición y prórroga del contrato de la firma auditora financiera, se recomendó a la supervisión mediante correo electrónico reformular y/o reprogramar el plazo del plan de mejoramiento con el fin de dar cumplimiento al mismo. 
06/02/2019 - Por solicitud de la supervisión, se desplazó la fecha de terminación hasta el 18 de marzo de 2019, teniendo en cuenta la fecha de finalización de la prórroga de la firma auditora financiera.
05/04/2019 - Una vez culminado el plazo para la ejecución de acciones de mejoramiento, se solicitaron evidencias de su ejecución a la supervisión mediante correo electrónico.
11/04/2019 - Una vez evidenciada la firma del contrato y su acta de inicio, con lo cual se soporta la ejecución de la última acción de mejoramiento frente a la no conformidad No. 2 para la supervisión, emitida en el informe de auditoría con radicado ANI No. 2018-102-008261-3 (31 de mayo de 2019), se dio cierre a la no conformidad</t>
  </si>
  <si>
    <r>
      <t xml:space="preserve">COMISIONES AL EXTERIOR: Se evidenció que las siguientes comisiones no fueron legalizadas dentro de los términos establecidos  en el artículo  2.2.5.5.29 Informe de la comisión de servicios, del Decreto 648 de 2017 que dispone: “ Los servidores públicos, con excepción de los Ministros y Directos de Departamento Administrativo, deberán presentar ante su superior inmediato y dentro de los tres (3) días siguientes a la finalización de la comisión que le haya sido conferida, un informe ejecutivo sobre las actividades desplegadas en desarrollo de la misma…”.
Al respecto se evidenció que la Resolución 206 de febrero 19 de 2013 establece en su ARTÍCULO DECIMO SEXTO: “Cumplida la comisión el funcionario deberá legalizarla dentro de los cinco (5) días siguientes a su término……”, el cual es superior al fijado en el artículo 2.2.5.5.29 del Decreto 648 de 2017, de tres (3) días para la presentación del informe de comisión. En consecuencia se requiere ajustar la Resolución citada.
</t>
    </r>
    <r>
      <rPr>
        <b/>
        <u/>
        <sz val="12"/>
        <rFont val="Calibri"/>
        <family val="2"/>
        <scheme val="minor"/>
      </rPr>
      <t xml:space="preserve">
AUDITORÍA AGOSTO 2018: Se mantiene la no conformidad debido a lo evidenciado</t>
    </r>
    <r>
      <rPr>
        <sz val="12"/>
        <rFont val="Calibri"/>
        <family val="2"/>
        <scheme val="minor"/>
      </rPr>
      <t xml:space="preserve">
Se evidenció que la siguiente comisión no fue legalizada dentro de los términos establecidos  en el artículo  2.2.5.5.29 Informe de la comisión de servicios, del Decreto 648 de 2017 que dispone: “ Los servidores públicos, con excepción de los Ministros y Directos de Departamento Administrativo, deberán presentar ante su superior inmediato y dentro de los tres (3) días siguientes a la finalización de la comisión que le haya sido conferida, un informe ejecutivo sobre las actividades desplegadas en desarrollo de la misma…”.
CONCEPTOS CAMILO JARAMILLO
Fecha Salida  20/05/2018 
Fecha Regreso  23/05/2018 LEGALIZO EL 05/06/2018 SEGÚN  MEMORANDO 2018-200-008446-3
Al respecto se evidenció que la Resolución206 de febrero 19 de 2013 establece en su ARTÍCULO DECIMO SEXTO: “Cumplida la comisión el funcionario deberá legalizarla dentro de los cinco (5) días siguientes a su término……”, el cual es superior al fijado en el artículo 2.2.5.5.29 del Decreto 648 de 2017, de tres (3) días para la presentación del informe de comisión. 
En el transcurso de este seguimiento se evidenció que la recomendación realizada en el informe del trimestre anterior, respecto del ajuste a la Resolución 206 de febrero 19 de 2013, se encuentra en proceso en la Vicepresidencia Administrativa y Financiera.
</t>
    </r>
  </si>
  <si>
    <t>Legalización de comisión fuera de termino</t>
  </si>
  <si>
    <t xml:space="preserve">Acciones de mejoramiento:
1- Expedición de una Resolución que modifique la Resolución  206  acorde  con las normas vigentes sobre la materia (para la fecha de implementación  se propone el mes de diciembre  teniendo en cuanta que el SIIF esta desarrollando el modulo de viáticos lo cual modifica  el proceso de solicitud  y legalización  de las comisiones de la ANI).
2- Seguimiento monitoreado  diario  mediante correo electrónico a los funcionarios solicitando la legalización de comisiones al exterior.  sin embargo en este punto no coincidimos con el hallazgo de la auditoria  ya que en las resoluciones mediante las cuales se otorgan las comisiones  se establecen los tiempos para su legalización y consideramos que si el funcionario no legaliza a pesar de los correos monitoreados  no se puede considerar un hallazgo a cargo de este G.I.T ya que la obligación de la legalización  oportuna recae en el mismo funcionario. </t>
  </si>
  <si>
    <t>Junio 30 de 2018: No se ha recibido el plan de mejoramiento
Agosto 22 de 2018: Se recibe plan con acciones de mejoramiento. No se acepta la objeción respecto de la legalizacion de los viaticos por cuanto la auditoria se realiza al proceso y no a los funcionarios y este proceso es de la VAF.
05 de abril de 2019: La VAF suministró la Resolución No. 079 del 15 de enero de 2019 observando que en el Artículo décimo séptimo se establece que la legalización se debe realizar dentro de los (3) tres días siguientes a su término, concordando con el término establecido en el artículo 2.2.5.5.29 Informe de Comisión de Servicios del Decreto No. 648 de 2017.
En el Parágrafo del Artículo Décimo Octavo de la Resolución No. 079 dice "De no mediar justificación razonable para que el funcionario/contratista no haya legalizado la Comisión de Servicios/Desplazamiento en el plazo previsto contemplado para ello, se aplicaran las medidas correspondientes, sin perjuicio de las disciplinarias a que haya lugar".
Por lo anterior, la No Conformidad se da como subsanada.</t>
  </si>
  <si>
    <t xml:space="preserve">PAGO POR CONCEPTO DE ADMINISTRACION Y EXPENSAS: 
Se evidenció el pago de intereses de mora dentro del concepto de administración del edificio donde funciona la Agencia, tal como se aprecia en el cuadro siguiente; las facturas tienen fecha del 2018-01-01 y corresponden a las cuotas de administración del mes de enero y saldos de la vigencia anterior, su pago fue realizado mediante Orden de pago 56134 de la misma fecha.
Igualmente se observó que estos pagos se realizaron en su totalidad con presupuesto de la vigencia 2018, amparados en el artículo 40 de la ley 1873 de diciembre 20 de 2017 y que esta oficina considera no es viable por cuanto los conceptos cancelados no están contemplados en la citada norma que se trascribe a continuación, máxime cuando la Agencia paga en forma separada los servicios públicos.
ARTÍCULO 40. Las obligaciones por concepto de servicios médico-asistenciales, servicios públicos domiciliarios, gastos de operación aduanera, comunicaciones, transporte y contribuciones inherentes a la nómina, causados en el último bimestre de 2017, se pueden pagar con cargo a las apropiaciones de la vigencia fiscal de 2018. 
Las vacaciones, la prima de vacaciones, la indemnización a las mismas, la bonificación por recreación, las cesantías, las pensiones, gastos de inhumación, los impuestos, la tarifa de control fiscal, y contribuciones a organismos internacionales, se pueden pagar con cargo al presupuesto vigente cualquiera que sea el año de su causación. Los órganos que hacen parte del Presupuesto General de la Nación podrán pagar, con cargo al presupuesto vigente, las obligaciones recibidas de las entidades liquidadas que fueron causadas por las mismas, correspondientes a servicios públicos domiciliarios y contribuciones inherentes a la nómina, cualquiera que sea el año de su causación, afectando el rubro que les dio origen. 
Como se puede evidenciar la norma no incluye el concepto de administración y expensas. </t>
  </si>
  <si>
    <t>Junio 30 de 2018: No se ha recibido el plan de mejoramiento.
04/04/2019 En mesa de trabajo del 26/03/2019 se informa que el motivo del pago de administración en el mes de enero de 2018 y no en diciembre de 2017 se debió a que para diciembre de 2017 ya se había ejecutado el rubro presupuestal de servicos públicos, por lo que solicitaron al Minhacienda modificación del presupuesto mediante el acuerdo No. 006 del 13 de diciembre de 2017, pero el Minhacienda respondío hasta el 29 de diciembre medante comunicación de Radicado No. 2-2017-045083 en la que no apueba las operaciones presupuestales debido a "... considerando el escaso tiempo dispuesto en la vigencia para la ejecución de los recursos que se acreditan, especialmente los destinados al arrendamiento de la sede de esa entidad" lo que llevó a la ANI a pagar en el 2018 amparados en el Art. 40 de la Ley 1873 de diciembre de 2017.
Como acción de mejora, en el mes de enero de 2019 la Vicepresidencia Administrativa y Financiera generó los CDP´s No. 37419 de Administración y el No. 28719 de Servicios Públicos, con los cuales aseguró la disponibilidad de recursos para el pago de arrendamiento y servicios publicos durante toda la vigencia 2019.
Teniendo en cuenta que la ANI realizó la solicitud oportunamente el 13 de diciembre de 2017 y el Minhacienda respondío sobre el final de la vigencia negando el traslado presupuestal cuando ya no se contaba con tiempo suficiente. La No Conformidad se da como subsanada toda vez que la generación de los CDP´s asegura los valores para cubrir el gasto anual por administración.</t>
  </si>
  <si>
    <t>INTERVENTORIA: 1. No se evidenció que la Interventoría actualice el registro fotográfico que soporta la actualización del inventario de los bienes de uso público; sin embargo, esto hace parte de una obligación contractual consignada en las Funciones Administrativas, numeral 1.2 del Anexo 8 del contrato de Interventoría, la cual se cita a continuación:
“Mantener actualizado el inventario de los bienes de uso público entregados en concesión.”</t>
  </si>
  <si>
    <t>CONTECAR</t>
  </si>
  <si>
    <t>JUNIO DE 2018</t>
  </si>
  <si>
    <t>Mesa de trabajo entre la supervisión e interventoría para acordar la mejor forma de dar cumplimiento a la obligación</t>
  </si>
  <si>
    <t>26/09/2018 – Esta oficina (OCI) envía correo electrónico solicitando allegar el plan de mejoramiento propuesto por la supervisión y evidencia de la gestión del mismo para dar cierre a la no conformidad.  
16/10/2018 - La Supervisión allega esta oficina mediante correo electrónico el oficio con Rad. 20183030341931 del 10/10/2018 solicitando a la interventoría el Plan de Mejoramiento para el cierre de las no conformidades. Se evidencia gestión por parte de la supervisión y se encuentra en espera del plan por parte de la interventoría. 
(02/11/2018) Por medio de correo electrónico y por intermedio de la supervisión del proyecto, se solicita la formulación de un plan de mejoramiento por parte de la Interventoría del proyecto.
(23/11/2018) Al no recibir respuesta, se reitera la anterior solicitud a la supervisión del proyecto.
(20/12/2018) Mediante correo electrónico se solicita a la supervisión allegar la respuesta de la Interventoría frente a las consideraciones de la Oficina de Control Interno allegadas por correo electrónico el 2 de noviembre de 2018.
(18/02/2019) Una vez revisado el oficio con radicado ANI No. 2019-409-012534-2, se evidenció la actualización del registro fotográfico que soporta la actualización del inventario de los bienes de uso público, por lo que se dió cierre a la no conformidad</t>
  </si>
  <si>
    <t>INTERVENTORIA: 2. No se evidenció que la Interventoría haga seguimiento al cumplimiento del código de buen gobierno por parte del Concesionario, lo cual es una obligación contractual, consignada en las Funciones Administrativas, numeral 1.2 del Anexo 8 del contrato de Interventoría, la cual se cita a continuación:
“Verificar que el concesionario cumpla con el código de buen gobierno”</t>
  </si>
  <si>
    <t>26/09/2018 – Esta oficina (OCI) envía correo electrónico solicitando allegar el plan de mejoramiento propuesto por la supervisión y evidencia de la gestión del mismo para dar cierre a la no conformidad.  
16/10/2018 - La Supervisión allega esta oficina mediante correo electrónico el oficio con Rad. 20183030341931 del 10/10/2018 solicitando a la interventoría el Plan de Mejoramiento para el cierre de las no conformidades. Se evidencia gestión por parte de la supervisión y se encuentra en espera del plan por parte de la interventoría. 
(02/11/2018) Por medio de correo electrónico y por intermedio de la supervisión del proyecto, se solicita la formulación de un plan de mejoramiento por parte de la Interventoría del proyecto.
(23/11/2018) Al no recibir respuesta, se reitera la anterior solicitud a la supervisión del proyecto.
(20/12/2018) Mediante correo electrónico se solicita a la supervisión allegar la respuesta de la Interventoría frente a las consideraciones de la Oficina de Control Interno allegadas por correo electrónico el 2 de noviembre de 2018.
(18/02/2019) Una vez revisado su oficio con radicado ANI No. 2019-409-012534-2 se consideraron oportunas las acciones de mejoramiento propuestas para el seguimiento al código de buen gobierno del concesionario, por lo que una vez revisado el formato diligenciado por Contecar y el seguimiento de interventoría, se dió cierre a la no conformidad.</t>
  </si>
  <si>
    <t xml:space="preserve">INTERVENTORIA: 2. No se evidenció que la Interventoría ejecute la medición de retroreflectividad a la señalización vertical y horizontal de las unidades funcionales en operación de acuerdo con la frecuencia máxima definida en la sección 3.3.1 del Apéndice Técnico 2 del contrato de concesión No. 008 de 2015, es decir semestralmente. </t>
  </si>
  <si>
    <t>IP- CAMBAO-MANIZALES</t>
  </si>
  <si>
    <t>JULIO DE 2018</t>
  </si>
  <si>
    <t>Se realizó la medición de retroreflectividad a la señalización vertical y horizontal de las unidades funcionales 1, 2 y 3, entre los días 8 de agosto de 2018 y el 18 de agosto de 2018. Se programa nueva medición para el mes de febrero de 2019</t>
  </si>
  <si>
    <t>29/08/2018 Mediante comunicación con radicado ANI No. 20184090870512 del 27 de agosto de 2018  se recibió plan de mejoramiento. Se propone notificar a la Oficina de Control Interno los resultados de las mediciones hechas en agosto de 2018 así como los resultados de las mediciones que se planean realizar en febrero de 2019. Una vez evidenciados estos resultados se podría dar cierre a la no conformidad en marzo de 2019. Esta recomendación se notificó vía correo electrónico. Avance a la fecha: 0%
11/10/2018 La Supervisión, vía correo electrónico, demostró que la Interventoría adelantó la medición de retroreflectividad en el mes de agosto de 2018. Los resultados se presentan como anexo de la comunicación  ANI No. 20184091052992 del 10 de octubre de 2018. Pendiente evidencias de la medición de retrorefelctividad en febrero de 2019. Avance a la fecha: 50%.
29/04/2019 Vía correo electrónico se solicitó a la supervisión documentación que evidencie la medición de la retroreflectividad a la señalización vertical y horziontal, por parte de la interventoria, en febrero de 2019 a lo que la supervisión, por ese mismo medio, informó que los resultados de las mediciones se recibieron en la Entidad mediante comunicación con radicado ANI No. 20194090408302 del 23 de abril de 2019. Por lo anterior se da cierre a la no conformidad.
10/05/2019  (Daniel Felipe Sáenz Lozano)</t>
  </si>
  <si>
    <t>INTERVENTORIA: 1. No se evidencia inventario físico de la interventoría actualizado, sino el recibido de otras interventorías; este debe llevarse a cabo conforme a lo establecido en el anexo plan de cargas en su numeral 5.3.5 funciones generales, literal (b) área técnica y operativa “actualizar el inventario férreo del proyecto concesionado. Se deberá realizar la inspección visual de las obras de arte, muros de contención, gaviones, señalización y demarcación, puentes férreos y túneles y otras estructuras del corredor férreo, especificando en cada caso, sus características geométricas, estado y otras, de acuerdo con el formato que propondrá el interventor a la vicepresidencia de gestión contractual, además el inventario deberá estar listo máximo a los dos (2) meses de iniciada la interventoría y se deberá entregar en medio magnético e impreso, y hará parte de los archivos de la interventoría a los cuales tendrá  acceso la agencia en todo momento. Adicional a lo anterior, se deberá actualizar el inventario férreo conforme a lo descrito en el punto anterior, de los tramos férreos que se encuentren pendientes de terminar su rehabilitación o construcción y en servicio u operación.”</t>
  </si>
  <si>
    <t xml:space="preserve">La interventora informo que iniciará de inmediato la actualización del Inventario de la vía férrea. También se indicó que a la fecha, ya se realizó la revisión física en campo y se encuentran en el proceso de consolidación de la información, la cual ya procesada y unificada se remitirá a la Agencia el 17 de septiembre.
Informe de inventario fisico de la via actualizado. </t>
  </si>
  <si>
    <t>13/09/2018 – Mediante memorando con Rad. 20183070138353 del 13/09/2018, la supervisión allega a esta oficina el plan de mejoramiento propuesto para gestionar el cierre de la no conformidad. 
25/09/2018 – La OCI revisa la el inventario físico de la vía que la supervisión allego por medio de correo electrónico. Se solicita nos alleguen el documento con el cual fueron radicadas estas memorias del inventario y su aprobación, para dar cierre a la no conformidad. (80%) 
17/12/2018 Se solicita vía correo electrónico avances respecto al cierre de la no conformidad, a la fecha no se ha recibido retroalimentación al respecto.
29/04/2019 Vía correo electrónico se solicitó a la Supervisión documentación que permita dar cierre a la no conformidad o que se replantee, debidamente argumentado, un nuevo plazo para el cierre ya que este venció el 30 de septiembre de 2018.
29/05/2019 Vía correo electrónico del 20/05/2019, se solicitó a la Supervisión evidencias de avances para dar cierre a la no conformidad teniendo en cuenta que el plazo para cumplir con el plan de mejoramiento venció el 30/09/2018. (Daniel Felipe Sáenz Lozano)
02/07/2019 Vía correo electrónico, se solicitó a la Supervisión evidencias que permitan dar cierre a la no conformidad debido a que el plan de mejoramiento vigente se encuentra vencido. (Daniel Felipe Sáenz Lozano)
08/07/2019 Vía correo electrónico el Líder del Equipo de Apoyo a la Supervisión remitió radicado No. 20184090995962, mediante el cual la Interventoría Férrea Norte entregó a la ANI inventario de vía férrea actualizado a septiembre de 2018. Por lo tanto, vía correo electrónico se notificó cierre de la no conformidad y se recomendó mantener el inventario actualizado. (Daniel Felipe Sáenz Lozano)</t>
  </si>
  <si>
    <t>SUPERVISIÓN: 2. No se evidencia una gestión eficaz en la consecución del licenciamiento ambiental de las zonas pendientes de culminación de segunda línea férrea, trámite que ha demorado más de 3 años y ha sido advertido en los informes de auditoría 2015 y 2017 de la Oficina de Control Interno ; los planteamientos y seguimiento de la ANI no han sido efectivos para que el concesionario obtenga el trámite correspondiente o se opte por otras alternativas al respecto lo cual ha generado que no se culmine la construcción de la segunda línea después de varios años.</t>
  </si>
  <si>
    <t>1. Adelantar la gestión correspondiente para que se defina el alcance contractual respecto a la construcción de la segunda línea férrea en los centros poblados (Fundación, Zona Bananera, Aracataca y Bosconia). Lo cual puede ser objeto de mecanismos alternativos de solución de controversias. 50%
2. Una vez definida la responsabilidad de la obligación de construcción de segunda línea, iniciar y/o modificar los procesos de licenciamiento ambiental correspondientes, sea por parte de FENOCO o por parte de la ANI. 17%
3. En caso de que la obligación sea de FENOCO y no se cumpla con la acción de mejoramiento No. 2, adelantar la gestión correspondiente para  iniciar los procedimientos administrativos sancionatorios. 17%
4. Realizar acompañamiento para la gestión y trámite de los permisos y licencias ambientales.  16%</t>
  </si>
  <si>
    <t>31/12/2021</t>
  </si>
  <si>
    <t>13/09/2018 – Mediante memorando con Rad. 20183070138353 del 13/09/2018, la supervisión allega a esta oficina el plan de mejoramiento propuesto para gestionar el cierre de la no conformidad. 
17/12/2018 Se solicita vía correo electrónico avances respecto al cierre de la no conformidad, a la fecha no se ha recibido retroalimentación al respecto.
29/04/2019 Vía correo electrónico se solicitó a la Supervisión documentación que permita dar cierre a la no conformidad o que se replantee, debidamente argumentado, un nuevo plazo para el cierre ya que este venció el 31 de agosto de 2018.
29/05/2019 Con base en el informe remitido por la Supervisión el pasado 17 de mayo, vía correo electrónico del 20/05/2019 se solicitó a la Supervisión remitir los informes de su gestión a partir de agosto de 2018, con el fin de evidenciar seguimiento al licenciamiento ambiental de Fundación, Bosconia y Zona Bananera.
Respecto de Aracataca, se solicitó copia del memorando remitido a la Vicepresidencia Jurídica donde se evidencie gestión para establecer la necesidad de incorporar la realización de la Variante de Aracataca, al contrato de Concesión, en virtud de lo estipulado en el Auto 2952 de 2008 del MVADT, así como evidencias de gestiones posteriores a esta solicitud.
Se indicó que desde la Oficina de Control Interno se seguirá haciendo seguimiento al avance en la gestión de licenciamiento ambiental y en agosto de 2019 se definirá la pertinencia del cierre de la no conformidad. (Daniel Felipe Sáenz Lozano)
02/07/2019 Vía correo electrónico, se solicitó a la Supervisión evidencias que permitan dar cierre a la no conformidad. (Daniel Felipe Sáenz Lozano)
23/08/2019 En virtud de que el plan de mejoramiento vigente vence el próximo 31 de agosto de 2019, vía correo electrónico se solicitó a la Supervisión copia de las licencias ambientales otorgadas para la construcción de la segunda línea férrea en los sectores de Fundación, Bosconia, Zona Bananera y Aracataca. Se indicó que, en caso de no contar con ellas, se remitan evidencias de la gestión de la Supervisión al respecto. (Daniel Felipe Sáenz Lozano)
17/09/2019 A partir de documentación suministrada por la Supervisión vía correo electrónico del 9 de septiembre de 2019 se evidenció gestión de parte de la Entidad para la construcción de las variantes. Documentación que se resume a continuación:
1. Rad ANI No. 20193070151941 del 17-05-2019: La ANI solicitó a la ANLA acciones procedentes para lograr ejecutar la variante Aracataca.
2. Rad ANI No. 20194090679252 del 04-07-2019: La ANLA respondió a la comunicación anterior indicando que FENOCO debe solicitar un nuevo pronunciamiento respecto a la necesidad o no de presentar un DAA para la variante Aracataca de acuerdo a lo establecido en el Decreto 1076 de 2015 reglamentario del Sector Ambiente y Desarrollo Sostenible, dando cumplimiento a los trámites procedentes.
3. Rad ANI No. 20196040228021 del 16-07-2019: La ANI solicitó al Concesionario estado de los EIAs de las variantes y fechas para presentar dichos estudios a la ANLA.
4. Rad ANI 20194090836482 del 13-08-2019: El Concesionario indicó a la ANI que se han presentado situaciones ajenas a su voluntad que impiden continuar con la elaboración de los EIAs y que , por ende, se requieren acciones de parte de la Entidad.
5. Rad ANI 20197040119203 del 12-08-2019: Vicepresidencia Jurídica emitió concepto sobre la obligación del Concesionario de realizar los estudios y diseños, EIA y construcción de la variante Aracataca, indicando que efectivamente hacen parte de las obligaciones del Concesionario. Sin embargo, se tienen costos compartidos con la ANI.
6. Rad ANI 20193070272901 del 15-08-2019: La Supervisión, con base en el concepto de la Vicepresidencia Jurídica, entre otros, informó al Concesionario sobre su obligación de construir la variante Aracataca a pesar de que este último ha expresado que ello no hace parte de sus obligaciones.
Asimismo, la Supervisión informó a la OCI que se han adelantado mesas de trabajo internas en los meses de julio y agosto de 2019 con el objetivo de definir estrategias para que se logren construir las variantes.
No obstante, se evidencia gestión al respecto, se considera que no se ha dado solución a problemática de fondo dado que no se tiene certeza de la construcción o no de las variantes. Asimismo, a la fecha no se evidencia que la Supervisión consigne en informes mensuales el seguimiento a esta problemática. Por lo anterior, vía correo electrónico se solicitó a la Supervisión reevaluar el plan de mejoramiento, así como la fecha de finalización del mismo. (Daniel Felipe Sáenz Lozano)
26/09/2019 Se adelanta gestión para programar una reunión con la Supervisión y definir procedencia de la no conformidad. La Supervisión ha manifestado que el tema de licenciamiento depende de la decisión que se tome para la construcción de obras, además que es un tema que depende de una entidad como ANLA y no directamente de la ANI. En virtud de que no ha sido posible concretar un espacio para conversar sobre el tema, vía correo electróncio se solicitan informes de Supervisión donde se ha consignado la gestión de la ANI al respecto ya que ese registro hace parte de las acciones del plan de mejoramiento vigente. (Daniel Felipe Sáenz Lozano)
11/10/2019 Se llevó a cabo reunión con el Líder del Equipo de Apoyo a la Supervisión y el Apoyo Ambiental de la Supervisión, en la que se reformuló plan de mejoramiento y se definió 31-12-2019 como fecha de terminación. Las acciones de mejoramiento definidas se asocian a las acciones para mitigar riesgo de no obtención de las licencias y permisos ambientales del proceso de gestión contractual y seguimiento de proyectos de infraestructura de transporte, así:
1. Identificar los permisos requeridos para el desarrollo de las obras y de los tiempos aproximados para su obtención. 25%.
2. Requerir al Concesionario que efectúe la solicitud de licencias y permisos, teniendo en cuenta los tiempos aproximados requeridos para la obtención de licencias y permisos. 25%.
3. Realizar acompañamiento para la gestión y trámite de los permisos y licencias. 25%.
4. De ser procedente, revisar estudios ambientales con el fin de verificar que incluyan la información requerida por la Autoridad Ambiental. 25%. (Daniel Felipe Sáenz Lozano)
28/01/2020 El 27/01/2020, vía correo electrónico se solicitó a la Supervisión documentación que soporte los avances que se han tenido para subsanar la no conformidad cuyo plan, acorde al PMP vigente venció el pasado 31 de diciembre de 2019. (Daniel Felipe Sáenz Lozano)
01/06/2020 Vía team se adelantó reunión con el Líder del Equipo de Supervisión y con el Apoyo Ambiental, modificando el plan de mejoramiento de la siguiente manera:
1. Adelantar la gestión correspondiente para que se defina el alcance contractual respecto a la construcción de la segunda línea férrea en los centros poblados (Fundación, Zona Bananera, Aracataca y Bosconia). Lo cual puede ser objeto de mecanismos alternativos de solución de controversias. 50%
2. Una vez definida la responsabilidad de la obligación de construcción de segunda línea, iniciar y/o modificar los procesos de licenciamiento ambiental correspondientes, sea por parte de FENOCO o por parte de la ANI. 17%
3. En caso de que la obligación sea de FENOCO y no se cumpla con la acción de mejoramiento No. 2, adelantar la gestión correspondiente para  iniciar los procedimientos administrativos sancionatorios. 17%
4. Realizar acompañamiento para la gestión y trámite de los permisos y licencias ambientales.  16%
Fecha de terminación: 28/02/2021
Asimismo, se acordó realizar reuniones de seguimiento en septiembre y noviembre de 2020. (Daniel Felipe Sáenz Lozano)
08/09/2020 El 4 de septiembre de 2020 se adelantó reunión de seguimiento al avance del plan de mejoramiento con la participación del apoyo ambiental y líder del Equipo de Supervisión. Según lo reportado por la Supervisión y respecto a la sección de mejoramiento No. 1:
1.	A través de radicado ANI No. 20203070227121 del 6 de agosto de 2020 se envió solicitud a FENOCO de ejecutar un plan de restablecimiento para cumplimiento del contrato de concesión, en lo que corresponde a la construcción de la variante Aracataca, según lo previsto en el numeral 99.5 del contrato No. O-ATLA-0-99. Una vez se reciba respuesta de FENOCO se definirán acciones procedentes, sea solución de controversias o negociación de costos para la construcción de la variante Aracataca.
2.	A través de radicado ANI No. 20203070110043 del 7 de septiembre de 2020 se solicitó al GIT de Asesoría a la Gestión Contractual 2 concepto respecto a la construcción faltante de la segunda línea férrea.
3.	Se han adelantado reuniones con el GIT de procedimientos administrativos sancionatorios y con el GIT de Asesoría a la Gestión Contractual 2 para evaluar la procedencia de iniciar mecanismos de apremio al Concesionario, en virtud de la construcción faltante de la segunda línea férrea. Se remitirán evidencias de estas reuniones a la Oficina de Control Interno.
Lo anterior permite incluir un avance para la acción de mejoramiento No. 1 del 25%. El 25% faltante depende del inicio, o no, de mecanismos alternativos de solución de controversias.
Respecto a las acciones de mejoramiento No. 2 y 3, su avance se encuentra condicionado a la evolución de la acción de mejoramiento No. 1.
Finalmente, con relación a la acción de mejoramiento No. 4, se informaron los avances del trámite de licenciamiento ambiental para la variante Fundación. Evidencias de esta gestión se demuestran con el radicado ANI No. 20206050229951 del 11 de agosto de 2020. Lo anterior permite incluir un avance para la acción de mejoramiento No. 4 del 5%.
Se programa reunión de seguimiento al cumplimiento del plan de mejoramiento para noviembre de 2020. (Daniel Felipe Sáenz Lozano)
10/09/2020 Mediante correo electrónico, la Supervisión remitió evidencias de reuniones adelantadas con el GIT de procedimientos administrativos sancionatorios y con el GIT de Asesoría a la Gestión Contractual 2 para evaluar la procedencia de iniciar mecanismos de apremio al Concesionario, en virtud de la construcción faltante de la segunda línea férrea. Se remitirán evidencias de estas reuniones a la Oficina de Control Interno, dando cumplimiento a uno de los compromisos de la reunión adelantada el 08-09-2020. (Daniel Felipe Sáenz Lozano)
09/11/2020 El 9 de noviembre de 2020 se llevó a cabo reunión de seguimiento a los avances del plan de mejoramiento, con las áreas técnica y ambiental del Equipo de Apoyo a la Supervisión. Entre otros aspectos se concluyó que el inicio de mecanismos alternativos a la solución de controversias se encuentra condicionado a la definición de una modificación contractual que permita la construcción de una variante férrea al municipio de Santa Marta. Se programa reunión de seguimiento para febrero de 2021. (Daniel Felipe Sáenz Lozano)
11/02/2021 El 11 de febrero de 2021 se adelantó reunión con las áreas técnica y ambiental del Equipo de Apoyo a la Supervisión, donde se comentó la posibilidad de modificar la fecha de terminación y/o las acciones de mejora. Debido a que se prevé reunión al interior de la Vicepresidencia Ejecutiva para tratar la problemática actual asociada a la terminación de la segunda línea férrea, se agenda reunión de seguimiento al plan de mejoramiento para el 16 de febrero de 2021.  (Daniel Felipe Sáenz Lozano)
16/02/2021  -Modificación de fecha- En reunión adelantada en febrero 16 de 2021 el Equipo de Apoyo a la Supervisión del proyecto Red Férrea del Atlántico comentó la gestión adelantada al interior de la ANI para lograr la culminación de la construcción de la segunda línea; el día 9 de noviembre de 2020, se realizó reunión interna con el Vicepresidente Ejecutivo donde se concluyó la necesidad de socializar el tema con el Vicepresidente Jurídico, con quien se efectuó reunión el 19 de noviembre producto de la cual, la Vicepresidencia Jurídica se encuentra evaluando las acciones que deban ser desarrolladas para que el concesionario cumpla con la obligación de terminar la segunda línea. Asimismo, solicitó ampliación para cumplir con el plan de mejoramiento hasta 30 de junio de 2021._x000D_
 (Daniel Felipe Sáenz Lozano)
22/04/2021  -Modificación de fecha- El 22/04/2021 se llevó a cabo reunión con representantes del Equipo de Apoyo a la Supervisión Red Férrea del Atlántico, donde se expuso que se prevé adelantar mesas de trabajo entre la ANI y el Concesionario por un periodo de 3.5 meses, a partir de la suscripción del acta de inicio de una modificación contractual que permita a FENOCO operar el corredor La Dorada – Chiriguana. Estas mesas se adelantarán con el propósito de resolver, entre otros temas, la situación actual sobre la construcción de la segunda línea paralela a la actual (incluidas variantes)._x000D_
_x000D_
Lo anterior da lugar a que se prorrogue el plan de mejoramiento hasta el 31 de diciembre de 2021, mientras se da lugar a las mesas de trabajo y a las acciones que se deriven de las mismas. Se programa reunión de seguimiento para el jueves 2 de septiembre de 2021, con el fin de revisar los avances de las mesas de trabajo y definir procedencia de modificar el plan de mejoramiento. (Daniel Felipe Sáenz Lozano)
02/09/2021 El 02/09/2021 se llevó a cabo reunión con representantes del Equipo de Apoyo a la Supervisión Red Férrea del Atlántico, donde se expuso, entre otros temas, que la Vicepresidencia Ejecutiva solicitó a la Vicepresidencia Jurídica concepto acerca de si a través de lo previsto en el clausulado contractual es posible conminar al Concesionario a cumplir con lo establecido en el Contrato O-ATLA-00-99 en lo relacionado con la construcción de la segunda línea férrea restante. Esto a través del radicado ANI No. 20213070103553 del 27 de julio de 2021._x000D_
_x000D_
Respecto al tema ambiental, se informa que FENOCO tiene pendientes con la ANLA con relación al trámite de solicitud de licencia ambiental para la segunda línea en el sector de Fundación (Expediente LAV0043-00-2018), sobre lo que se han hecho solicitudes de parte de la Vicepresidencia de Planeación, Riesgos y Entorno, sin obtener respuesta, lo que se demostró, por ejemplo, con el radicado ANI No. 20216050182151 del 17 de junio de 2021._x000D_
_x000D_
Se programa reunión de seguimiento para el 2 de noviembre de 2021, con el fin de revisar los avances del plan de mejoramiento. (Daniel Felipe Sáenz Lozano)</t>
  </si>
  <si>
    <t xml:space="preserve">a) Para la Secretaría Técnica del Comité de Contratación: 2. Se evidenció el incumplimiento del artículo 5, numeral II funciones de la Secretaría Técnica de Comité de Contratación, literal de la Resolución 738 de 2018 en tanto que dos actas del Comité correspondientes a las sesiones ordinarias del 18 y 25 de junio de 2018 se encuentran sin firma, y a la fecha en que fueron remitidas a esta auditoría han transcurrido más de un mes calendario sin que se hayan formalizado las mismas, en atención a los establecido en el cuerpo de este informe. </t>
  </si>
  <si>
    <t>Sub-categoria: Actas del comité de contratación sin firmas</t>
  </si>
  <si>
    <t>AGOSTO DE 2018</t>
  </si>
  <si>
    <t>Modificación de la Resolución No. 738 de 2018, en el sentido de ampliar el lapso del trámite de elaboración, revisión y suscripción de las Actas del Comité de Contratación a dos (2) meses calendario.</t>
  </si>
  <si>
    <t xml:space="preserve">La auditora considera que la acción de mejoramiento planteada  por el área auditada es adecuada y necesaria para superar la no conformidad advertida. </t>
  </si>
  <si>
    <t>Se hará seguimiento en el mes de noviembre de 2018 para determinar la efectividad de dicha acción.
Con ocasión del memorando radicado No. 20187030181493del 15 de noviembre en el cual la Gerencia de Contratación solicitó ampliación del plazo para el cumplimiento de las acciones propuestas en el plan de mejoramiento frente a las no conformidades advertidas, se concedió el mismo, y se determinó que se hará el seguimiento en el mes de enero de 2019.
Con ocasión del memorando radicado No. 20187030191903 del 4 de diciembre en el cual la Gerencia de Contratación solicitó aplazamiento de la reunión de seguimiento a las acciones  propuestas en el plan de mejoramiento frente a las no conformidades advertidas, se concedió dicho aplazamiento, y se determinó que se hará el seguimiento en el mes de marzo de 2019.
21/01/2019: De acuerdo con el memorando interno raidcado bajo el número 20197030012353, donde se informa a la OCI, que la resolución 738,  continua actualmente en tramite de firmas por parte, tanto de los vicepresidentes, como del Presidente de la Entidad.
El seguimiento al plan generado por la Gerencia de Contratación se encuentra programado para el 31 de marzo del año 2019.
23/09/2019 Mediante correo dirigido a L. Pabón y L. Poveda, se recordó que conforme los acuerdos de sesión de seguimiento a las No Conformidades abiertas con y sin plan de la Vicepresidencia Jurídica, que tuvo lugar los pasados 14 y 26 de agosto de 2019, se está al tanto de las revisiones o ajustes para las No Conformidades abiertas sin plan. El último compromiso venció el 13 de septiembre de 2019.  (Andrés Fernando Huérfano Huérfano)
16/12/2019 Mediante correo electrónico de 19/11/2019, el GIT Contratación, remitió la Resolución No. 366 de 2019, mediante la cual se modifica la Res. 738/18.  (Andrés Fernando Huérfano Huérfano)</t>
  </si>
  <si>
    <t>b) Para los integrantes del Comité de Contratación: 1. Se evidencia el incumplimiento del artículo 5, numeral II, parágrafo primero de la Resolución 738 de 2018, en tanto que solo en una de las presentaciones referida a la concesión Cartagena -Barranquilla vía al mar se observó rigurosamente los aspectos enumerados en la mencionada disposición, tales como: “i. El objeto a contratar. ii. La justificación. ii La descripción de la necesidad a satisfacer. iv. La modalidad de contratación (si aplica). v. El análisis que soporta el valor estimado del contrato. vi. La justificación de los factores de selección (si aplica). vii. Relación del producto con el PMR (Productos, Metas y Resultados) de la Entidad (si aplica). viii El plazo de ejecución del contrato y las obligaciones de las partes (si aplica). ix Las demás que consideren necesarios para ilustrar suficientemente al Comité, previa la respectiva aprobación de la solicitud”,  lo cual es de vital importancia acatar, con el fin de aportar eficazmente a la compresión de los temas a tratar, de una manera didáctica e integral.</t>
  </si>
  <si>
    <t>Incumplimiento a la resolución que regula el funcionamiento del comité de contratación</t>
  </si>
  <si>
    <t>Sub-categoría: Incumplimiento a la resolución que regula el funcionamiento del comité de contratación</t>
  </si>
  <si>
    <t>Modificación de la Resolución No. 738 de 2018, en el sentido de ajustar cómo se debe diligenciar la presentación.</t>
  </si>
  <si>
    <t>Se hará seguimiento en el mes de noviembre de 2018 para determinar la efectividad de dicha acción.
Con ocasión del memorando radicado No. 20187030181493del 15 de noviembre en el cual la Gerencia de Contratación solicitó ampliación del plazo para el cumplimiento de las acciones propuestas en el plan de mejoramiento frente a las no conformidades advertidas, se concedió el mismo, y se determinó que se hará el seguimiento en el mes de enero de 2019. Así mismo, en dicho memorando se solicitó ajustar la acción de mejora propuesta para la no conformidad número 3 del informe.
Con ocasión del memorando radicado No. 20187030191903 del 4 de diciembre en el cual la Gerencia de Contratación solicitó aplazamiento de la reunión de seguimiento a las acciones  propuestas en el plan de mejoramiento frente a las no conformidades advertidas, se concedió dicho aplazamiento, y se determinó que se hará el seguimiento en el mes de marzo de 2019.
21/01/2019: De acuerdo con el memorando interno raidcado bajo el número 20197030012353, donde se informa a la OCI, que la resolución 738,  continua actualmente en tramite de firmas por parte, tanto de los vicepresidentes, como del Presidente de la Entidad.
El seguimiento al plan generado por la Gerencia de Contratación se encuentra programado para el 31 de marzo del año 2019.
23/09/2019 Mediante correo dirigido a L. Pabón y L. Poveda, se recordó que conforme los acuerdos de sesión de seguimiento a las No Conformidades abiertas con y sin plan de la Vicepresidencia Jurídica, que tuvo lugar los pasados 14 y 26 de agosto de 2019, se está al tanto de las revisiones o ajustes para las No Conformidades abiertas sin plan. El último compromiso venció el 13 de septiembre de 2019.  (Andrés Fernando Huérfano Huérfano)
19/11/2019 El artículo 5, numeral II, parágrafo primero de la Resolución 738 de 2018, fue modificado por el art. 5 de la Res. 366 de 2019. Se aportó mediante correo electrónico de 19/11/2019, por la delegada del GIT Contratación.  (Andrés Fernando Huérfano Huérfano)</t>
  </si>
  <si>
    <t>INTERVENTORÍA: 1. No se evidenció que la Interventoría presente a la ANI un cronograma de actividades para dar cumplimiento a su contrato; lo anterior es una obligación contractual consignada en el Anexo 3 del contrato de Interventoría, numeral 2.4.2. Cronograma de ejecución, el cual se cita a continuación:
“El Interventor con el Diagnóstico inicial, y cada vez que presente el Diagnóstico de Avance, debe presentar un (1) cronograma de actividades en formato DIAGRAMA DE GANTT para el contrato de Interventoría, según el caso (asociados con el cronograma del Plan de Inversiones del Contrato de Concesión Portuario objeto de la presente Interventoría).”</t>
  </si>
  <si>
    <t xml:space="preserve">Sociedad Portuaria Algranel S.A. </t>
  </si>
  <si>
    <t>Una vez iniciada la auditoria programada por el departamento de control interno de la Agencia Nacional de Infraestructura a la concesión Portuaria Algranel y hasta la fecha se puede indicar que la segunda fase del plan de inversiones se encuentra sin ejecución, por tanto el cronograma de la interventoría depende del cronograma que entregue la concesión y a la fecha no se ha radicado en esta interventoría dicho cronograma. En gestiones de la interventoría se ha solicitado reiteradamente el cronograma mediante un oficio, el cual se anexa a documento.  
1. Se presentará un cronograma general donde se evidencie que todas las funciones de interventoría se ejecutan durante todo el proyecto conforme al contrato No. 388 de 2017 y el anexo 3 del mismo Plan de Cargas. 
2. En acción de mejoramiento, la interventoría ha solicitado al concesionario mediante oficio el cronograma de actividades en las que ejecutará la fase II del plan de inversiones el cual debió iniciar el 23 de septiembre de 2018, sin embargo, el concesionario cuenta con un año para cumplir con la inversión.
 3. La acción de mejoramiento se evidenciará a la entrega del informe mensual de avance No. 13 por parte de Interventoría.</t>
  </si>
  <si>
    <t>(05/10/2018) Se recibió el plan de mejoramiento de la Interventoría con radicado ANI No. 20184091026562 mediante correo electrónico remitido por la supervisión del proyecto.
(10/10/2018) Se respondió a la Interventoría mediante oficio de radicado ANI No. 20181020342011 informando la validación de las acciones de mejoramiento.
(23/11/2018) Envío de correo electrónico a la supervisión solicitando evidencias de la culminación del plan de mejoramiento de la Interventoría.
06/02/2019 - Se solicitaron los soportes de culminación del plan de mejoramiento mediante correo electrónico a la supervisión del proyecto.
05/04/2019 Se reiteró mediante correo electrónico la solicitud de soportes de culminación del plan de mejoramiento en cuanto a las acciones vencidas.
29/04/2019: Una vez evidenciado el cumplimiento de las acciones de mejoramiento asociadas con las no conformidades No. 3627, 3628, 3629, 3630 para la interventoría, se procede a dar cierre a las no conformidades.</t>
  </si>
  <si>
    <t>INTERVENTORÍA: 2. No se evidenció que la Interventoría haga seguimiento a la operación y mantenimiento de la infraestructura y equipos instalados en la zona de uso público; lo anterior está enmarcado en una de sus obligaciones contractuales, consignada en el Anexo 3 del contrato de Interventoría, numeral 1.1.2.1, literal a:
“En general, vigilar y controlar que el Concesionario cumpla con sus obligaciones contractuales para el normal desarrollo y ejecución del contrato, de acuerdo al Plan de Inversión por cada uno de los años y etapas establecidas contractualmente.”
Este, a su vez asociado con la obligación contractual del Concesionario, consignada en el contrato de concesión, cláusula décima primera, numeral 11.12:
“Mantener en buen estado de operación y mantenimiento las construcciones e inmuebles por destinación que habitualmente se encuentren instalados en la zona de uso público (…)”.</t>
  </si>
  <si>
    <t>Considerando que la DIMAR y la Superintendencia de Puertos y Transporte son las entidades  que ejercen control y vigilancia de la operación y tráfico marítimo de los terminales portuario, esta interventoría de manera informativa ha reportado a la Agencia Nacional de Infraestructura los números de buques que atracan en el muelle, las toneladas de graneles producto de las importaciones y/o exportaciones que haga el concesionario. La interventoría fue contratada para realizar seguimiento y verificación del plan de inversiones aprobado por la ANI mediante otrosí No. 4 del contrato de concesiones y seguimiento integral a la obligaciones del contrato de concesión.                                                                                                                                                                                     1. El mantenimiento de la infraestructura y equipos de la terminal, se ha notificado a partir del informe de interventoría de avance mensual  No. 12, correspondiente al mes de septiembre de 2018. Por tanto seguir realizando las visitas cada semana con el fin de observar los avances físicos de las obras de mantenimiento que está ejecutando el concesionario. Se Llenará un formato de visita de obra, donde se estipule y verifique la calidad y especificaciones de las obras de mantenimiento. Se seguirá realizando el registro fotográfico de las visitas semanales realizadas al concesionario.                                                                                                2. Se seguirá solicitando mediante oficios a la Sociedad Portuaria que informe con anticipación los trabajos de mantenimiento que vaya a realizar a la infraestructura y equipos ubicados en zona de uso público, con el fin de realizar verificación y seguimiento a la misma, ya que la interventoría a cumplido con este procedimiento, el cual mediante el oficio No.  130-371-17 SPA, se radico a la Agencia Nacional de Infraestructura el inventario de la Sociedad Portuaria Algranel S.A.</t>
  </si>
  <si>
    <t>INTERVENTORÍA: 3. No se evidenció que la Interventoría haga seguimiento al cumplimiento de los reglamentos técnicos de operación; esta es su obligación contractual consignada en el Anexo 3 del contrato de Interventoría, numeral 1.1.1:
“Constatar el estado y cumplimiento de los Reglamentos Técnicos de Operación.”</t>
  </si>
  <si>
    <t>De acuerdo con el contrato de concesión portuaria y teniendo en cuenta la resolución 850 de 2017 del Ministerio de Transporte todos los concesionarios de puertos deben actualizar el reglamento técnico de operación, tal como se menciona en el Artículo No. 3 de la Ley 1° del 10 de enero de 1991 “Estatuto de Puertos Marítimos”.
Ahora bien y con el fin de realizar el seguimiento respectivo de ésta obligación, el Concesionario informó a la  interventoría que el RCTO se encuentra aprobado mediante resolución No. 002415 del 07 de mayo de 2003 y actualmente se adelanta el proceso de actualización y transición a la nueva normatividad y plazos establecidos en la Resolución No. 4159 del 06 de octubre de 2018.              
1. En la fecha de plazo que se resulta la interventoría solicitara por medio de oficio la actualización del RCTO, verificando el cumplimiento del mismo y se informara a la Agencia Nacional de Infraestructura mediante el informe de interventoría de avanza mensual.</t>
  </si>
  <si>
    <t>INTERVENTORÍA: 4. La Interventoría reporta en informes mensuales consecutivos que le ha solicitado información al Concesionario referente al cronograma de actividades sociales, sin que este la haya presentado. En este sentido, la Interventoría ha debido alertar a la ANI para que ésta active los mecanismos conminatorios que prevé el contrato de concesión para exigir la entrega de información por parte del Concesionario, en cumplimiento de una de sus obligaciones contractuales, consignada en el Anexo 3 del contrato de Interventoría, numeral 1.1.2.1, literal a:
“En general, vigilar y controlar que el Concesionario cumpla con sus obligaciones contractuales para el normal desarrollo y ejecución del contrato, de acuerdo al Plan de Inversión por cada uno de los años y etapas establecidas contractualmente.”
Este, a su vez asociado con dos obligaciones contractuales del Concesionario, consignadas en el contrato de concesión, cláusula décima primera:
Numeral 11.5: “Permitir el control y vigilancia de LA SUPERINTENDENCIA de conformidad con los términos legales y contractuales”
Numeral 11.15: “Suministrar a LA SUPERINDTENDENCIA, los informes o datos que se requieran para ejercer sus funciones de control y vigilancia, en especial, deberá informar sobre los operadores portuarios que contrate, suministrando todos los datos necesarios para el cabal ejercicio de las funciones a cargo de la Superintendencia General de Puertos”
Al respecto, es importante aclarar que el contrato fue cedido por parte de la Superintendencia General de Puertos al Instituto Nacional de Concesiones (hoy Agencia Nacional de Infraestructura - ANI) en el Otrosí No. 3 al contrato de concesión.</t>
  </si>
  <si>
    <t xml:space="preserve">En virtud del contrato de concesión portuaria No. 010 de 1994, no se establece gestiones sociales encaminadas a la comunidad de zona de aferencia a la terminal portuaria, es preciso indicar que las labores sociales que lleva a cabo la concesión están contempladas en la Resolución Ambiental No. 1175 de 2007 y No. 576 de 2008 aprobada por CARDIQUE y estas van dirigidas al personal contratado para ejecutar el plan de inversiones.  
1. Se reportará su ejecución en el informe de avance mensual una vez inicie la etapa de construcción de capacidad de almacenamiento del concesionario. </t>
  </si>
  <si>
    <t>(05/10/2018) Se recibió el plan de mejoramiento de la Interventoría con radicado ANI No. 20184091026562 mediante correo electrónico remitido por la supervisión del proyecto.
(10/10/2018) Se respondió a la Interventoría mediante oficio de radicado ANI No. 20181020342011 informando observaciones de la Oficina de Control Interno a las acciones de mejoramiento, recomendando la reformulación del plan.
(13/11/2018) Se revisó el ajuste al plan de mejoramiento allegado por la Interventoría mediante radicado ANI No. 20184091151302 y se envío de correo electrónico avalando las acciones formuladas.
(23/11/2018) Envío de correo electrónico a la supervisión solicitando evidencias de la culminación del plan de mejoramiento de la Interventoría.
06/02/2019 - Se solicitaron los soportes de culminación del plan de mejoramiento mediante correo electrónico a la supervisión del proyecto.
05/04/2019 Se reiteró mediante correo electrónico la solicitud de soportes de culminación del plan de mejoramiento en cuanto a las acciones vencidas.
29/04/2019: Una vez evidenciado el cumplimiento de las acciones de mejoramiento asociadas con las no conformidades No. 3627, 3628, 3629, 3630 para la interventoría, se procede a dar cierre a las no conformidades.</t>
  </si>
  <si>
    <t>INTERVENTORÍA: 5. No se evidenció que la Interventoría haga seguimiento a los ingresos y costos de la actividad portuaria a través de la creación y actualización de una base de datos, según una de sus obligaciones contractuales descritas en el Anexo 3 del contrato de Interventoría, numeral 1.1.2.1., literal d:
“Crear una base de datos que recopile información periódica (trimestralmente) de ingresos y costos propios de la actividad portuaria”</t>
  </si>
  <si>
    <t>Retirar, para futuros contratos de interventoría, la obligación contractual que dio origen a la no conformidad, teniendo en cuenta que el GIT de proyectos portuarios estableció que no hace parte de la supervisión que ejerce la ANI al contrato de concesión, así como tampoco de la interventoría que contrata la ANI para su apoyo, toda vez que estas funciones están delegadas a la Superintendencia de Puertos y Transporte.</t>
  </si>
  <si>
    <t>(05/10/2018) Se recibió el plan de mejoramiento de la Interventoría con radicado ANI No. 20184091026562 mediante correo electrónico remitido por la supervisión del proyecto.
(10/10/2018) Se respondió a la Interventoría mediante oficio de radicado ANI No. 20181020342011 informando la validación de las acciones de mejoramiento.
(23/11/2018) Envío de correo electrónico a la supervisión solicitando evidencias de la culminación del plan de mejoramiento de la Interventoría.
06/02/2019 - Se solicitaron los soportes de culminación del plan de mejoramiento mediante correo electrónico a la supervisión del proyecto.
05/04/2019 Se reiteró mediante correo electrónico la solicitud de soportes de culminación del plan de mejoramiento en cuanto a las acciones vencidas.
29/04/2019: , se reformuló el plan de mejoramiento en el sentido de retirar, para futuros contratos de interventoría, la obligación contractual que dio origen a la no conformidad, teniendo en cuenta que el GIT de proyectos portuarios estableció que no hace parte de la supervisión que ejerce la ANI al contrato de concesión, así como tampoco de la interventoría que contrata la ANI para su apoyo, toda vez que estas funciones están delegadas a la Superintendencia de Puertos y Transporte. Se reprogramó la fecha de finalización para el 7/01/2019 (por estar determinada por la contratación de la siguiente interventoría desde el GIT portuario) y se evidenció el avance en el trabajo de estructuración de nuevos contratos de interventoría sin incluir la obligación que dio origen a la no conformidad, quedando pendiente el 50% de la ejecución de las acciones de mejoramiento.
29/05/2019 Mediante reunión de seguimiento del 29/04/2019, se revisaron las acciones de mejoramiento formulados por la Supervisión. Se hicieron recomendaciones al respecto y se recibieron los planes ajustados por parte de la Supervisión del proyecto.
Se da prorroga para cumplir con plan de mejoramiento hasta el 07/07/2019.
 (Carlos Felipe Sánchez Pinzón)
5/07/2019 -	En reunión del 02/07/2019, la Supervisión informó que el nuevo contrato de interventoría adjudicado se encuentra en proceso de firma con el proponente ganador del proceso de selección, por lo que enviará el contrato firmado en el transcurso de las siguientes dos semanas. En ese nuevo contrato de interventoría, se evidencia que la obligación que dio origen a la no conformidad 3631, sobre “Crear una base de datos que recopile información periódica (trimestralmente) de ingresos y costos propios de la actividad portuaria” ya no se encuentra incluida.
-	CAMBIAR FECHA PARA 16/07/2019 (Carlos Felipe Sánchez Pinzón)
29/10/2019 En reunión de seguimento del 20/09/2019, la Supervisión presentó el plan de cargas de la nueva Interventoría de los proyectos REFINERÍA DE CARTAGENA S.A - REFICAR Y LA SOCIEDAD PORTUARIA REGIONAL DE CARTAGENA S.A., con el fin de evidenciar que en la plantilla de contrato de Interventoría portuaria ya no se incluye la obligación relacionada con la creación de una base de datos de ingresos y costos de la actividad portuaria (SECOP, número de proceso VJ-VGC-CM-003-2019), la cual dio origen a la no conformidad.
En consecuencia, se evidencia la ejecución de las acciones de mejoramiento y se cierra la no conformidad No. 3631.
 (Carlos Felipe Sánchez Pinzón)</t>
  </si>
  <si>
    <t>SUPERVISOR Y EQUIPO DE APOYO: 1. Se evidenció que el proyecto no cuenta con la valla informativa de la que trata la Resolución 1219 de 2015 del Ministerio de Transporte; sin embargo, de acuerdo con la Resolución, su cumplimiento es responsabilidad de la ANI. Lo anterior, se estipula en el Artículo 9° de la mencionada Resolución y se cita a continuación:
“CUMPLIMIENTO. EL INSTITUTO NACIONAL DE VÍAS -INVÍAS-, la AGENCIA NACIONAL DE INFRAESTRUCTURA y la UNIDAD ADMINISTRATIVA ESPECIAL DE AERONÁUTICA CIVIL -AEROCIVIL, según el caso, serán responsables de que se dé cumplimiento a lo dispuesto en la presente Resolución”.</t>
  </si>
  <si>
    <t>Requerir al concesionario el cumplimiento de la Resolución 1219 de 2015 del Ministerio de Transporte en lo que tiene que ver con la valla informativa del proyecto</t>
  </si>
  <si>
    <t>(05/10/2018) Se recibió el plan de mejoramiento de la supervsión del proyecto por correo electrónico.
(12/10/2018) Se respondió a la supervisión mediante correo electrónico emitiendo recomendaciones para ajustar el plan de mejoramiento de la no conformidad.
(02/11/2018) Se llevó a cabo reunión con la supervisión, en la cual se acordó la unificación de las acciones de mejoramiento para la supervisón de los proyectos Sociedad Portuaria Algranel y Sociedad Portuaria Bavaria, pues las no conformidades fueron recurrentes para los mencionados proyectos.
(23/11/2018) Por medio de correo se soliciaron los avances del ajuste del plan de la supervisión, en conjunto con la supervisión del proyecto Sociedad Portuaria Bavaria, de acuerdo con lo acordado en reunión del 02 de noviembre de 2018.
(21/12/2018) Se llevó a cabo reunión de asesoría con la supervisión del proyecto, se ajustó y reprogramó el plan de mejoramiento.
06/02/2019 - Se solicitaron los soportes de culminación del plan de mejoramiento mediante correo electrónico a la supervisión del proyecto.
05/04/2019 Se reiteró mediante correo electrónico la solicitud de soportes de culminación del plan de mejoramiento en cuanto a las acciones vencidas.
29/04/2019: Para las no conformidades No. 3632 y 3645 referentes a la instalación de las vallas del proyecto, se requirió a los concesionarios la instalación de las vallas, demostrando el avance del 50% del plan de mejoramiento, quedando pendiente suministrar evidencia del cumplimiento de la Resolución 1219 de 2015 (instalación de vallas informativas). Al respecto, se reformuló el plan para incluir evidencia de la instalación de vallas y en consecuencia se reprogramó la fecha de finalización para el 01/07/2019.
29/05/2019 Mediante reunión de seguimiento del 29/04/2019, se revisaron las acciones de mejoramiento formulados por la Supervisión. Se hicieron recomendaciones al respecto y se recibieron los planes ajustados por parte de la Supervisión del proyecto. Se da prórroga hasta el 07/07/2019. (Carlos Felipe Sánchez Pinzón)
5/07/2019 -	En reunión del 02/07/2019, la Supervisión presenta la Resolución 1935 de mayo de 2019, en la que se modifica la Resolución 1219 de 2015 que reglamenta la instalación de vallas en los proyectos del sector transporte. En este sentido, la Supervisión informa de la solicitud a los concesionarios sobre el cumplimiento de la nueva Resolución. En consecuencia, ante el cambio normativo, se solicita ampliar el plazo para el cumplimiento de estas acciones de mejoramiento para el 02/09/2019.
-	CAMBIAR FECHA DEL PLAN el 02/09/2019 (Carlos Felipe Sánchez Pinzón)
29/10/2019 En reunión de seguimiento del 20/09/2019, se presentan soported de que la Supervisión ha adelantado la gestión de la solicitud de la instalación de la valla, obteniendo respuesta donde el Concesionario explica por qué esta política no le aplica y allega la consulta al Ministerio de Transporte quien a la fecha no se ha pronunciado.
La OCI recomienda presentar la respuesta del Ministerio de Transporte, pues en caso de que no exima al Concesionario de la instalación de la valla, se requeriría evidenciar su instalación para dar cierre a la no conformidad.
En este sentido, la Supervisión solicita cambiar la fecha de finalización para el 30 de diciembre de 2019.
 (Carlos Felipe Sánchez Pinzón)
4/02/2020 Mediante correo electrónico del 30 de enero de 2020, se recordó a la Supervisión que la fecha de finalización se encontraba vencida y se solicitó allegar los soportes ejecución de acciones de mejoramiento lo antes posible.
Mediante correo electrónico del 04 de febrero de 2020, se reiteró la solicitud. (Carlos Felipe Sánchez Pinzón)
23/04/2020 Una vez revisada la información allegada por correo electrónico, se confirma el avance en la ejecución de acciones de mejoramiento y se modifica su fecha de finalización. (Carlos Felipe Sánchez Pinzón)
1/12/2020 Se realiza seguimiento a través de correo electrónico solicitando avance de las acciones de mejoramiento (Adriana Barrios Rodríguez)
24/01/2021 Se recibe memorando 20213030007253 del 9 de enero de 2021 solicitando el cierre de la No Conformidad, la OCI responde con memorando 20211020017673 del 20 de enero de 2021, dando cierre a la No Conformidad (Adriana Barrios Rodríguez)</t>
  </si>
  <si>
    <t>SUPERVISOR Y EQUIPO DE APOYO: 2. Teniendo en cuenta los incumplimientos a las obligaciones de la Interventoría, no se evidencia la gestión por parte de la supervisión para velar por que el Interventor cumpla con varios de los apartes del contrato de interventoría. En consecuencia, la supervisión no cumple a cabalidad con sus funciones de exigir al interventor el cumplimiento de sus funciones de conformidad con el contrato y de velar porque el Interventor esté desarrollando correctamente el control a las actividades y obligaciones del Contrato de Concesión.</t>
  </si>
  <si>
    <t>1. Revisar el informe final de interventoría con el objetivo de verificar si cumple con las obligaciones señaladas por la Oficina de Control Interno. 2. Requerir, en caso de que sea necesario, a la Interventoría para que susbsane los incumplimientos identificados. 3. Proceder a la liquidación del contrato de Interventoría, una vez cumplidas todas sus obligaciones.</t>
  </si>
  <si>
    <t>(05/10/2018) Se recibió el plan de mejoramiento de la supervsión del proyecto por correo electrónico.
(12/10/2018) Se respondió a la supervisión mediante correo electrónico emitiendo recomendaciones para ajustar el plan de mejoramiento de la no conformidad.
(21/12/2018) Se llevó a cabo reunión de asesoría con la supervisión del proyecto, se ajustó y reprogramó el plan de mejoramiento.
05/04/2019 Se solicitó mediante correo electrónico soporte de culminación del plan de mejoramiento en cuanto a las acciones vencidas.
29/04/2019: Se evidenció un avance del 25% por hacer seguimiento al cumplimiento de las obligaciones de Interventoría alertadas por la Oficina de Control Interno en auditoría del año 2018. Se reprogramó la fecha de finalización del plan para el 01/12/2019 por incluir la liquidación del contrato de interventoría, que se encuentra actualmente en trámite.
29/05/2019 Mediante reunión de seguimiento del 29/04/2019, se revisaron las acciones de mejoramiento formulados por la Supervisión. Se hicieron recomendaciones al respecto y se recibieron los planes ajustados por parte de la Supervisión del proyecto. Se da prorroga para cumplir con el plan hasta el 01/12/2019. (Carlos Felipe Sánchez Pinzón)
04/07/2019 En reunión del 02/07/2019, se evidencia que esta no conformidad continúa pendiente y dentro del término previsto de ejecución de acciones de mejoramiento, el cual finaliza el 01/12/2019. (CArlos Felipe Sánchez Pinzón)
29/10/2019 Esta no conformidad continúa abierta hasta tanto no se de cierre a la no conformidad No. 3632. En consecuencia, la fecha de finalización se modifica para el 30 de diciembre de 2019. (Carlos Felipe Sánchez Pinzón)
4/02/2020 Mediante correo electrónico del 30 de enero de 2020, se recordó a la Supervisión que la fecha de finalización se encontraba vencida y se solicitó allegar los soportes ejecución de acciones de mejoramiento lo antes posible._x000D_
Mediante correo electrónico del 04 de febrero de 2020 se reiteró la solicitud. (Carlos Felipe Sánchez Pinzón)
23/04/2020 Una vez revisada la información allegada por correo electrónico, se confirma el avance en la ejecución de acciones de mejoramiento y se modifica su fecha de finalización (Carlos Felipe Sánchez Pinzón)
1/12/2020 Se realiza seguimiento a través de correo electrónico solicitando avance de las acciones de mejoramiento (Adriana Barrios Rodríguez)
14/12/2020  -Modificación de fecha- Mediante correo electrónico del 14 de diciembre de 2020 la Supervisión informó que la ANI se encuentra a la espera del archivo correspondiente a la ejecución del contrato de interventoría No. 388 de 2017, lo que condiciona el cumplimiento de la acción de mejoramiento No. 3. (Adriana Barrios Rodríguez)
25/03/2021  -Modificación plan- Se realiza ajuste al plan de mejoramiento con base en solicitud hecha por la Supervisión mediante correo electrónico del 25 de marzo de 2021. (Adriana Barrios Rodríguez)
26/03/2021 Se recibió el acta de liquidación al contrato de interventoría 388 de 2017, con lo cual se evidenció que cesó la causa que dio lugar a la No Conformidad, por lo cual se dio cierre.  (Adriana Barrios Rodríguez)</t>
  </si>
  <si>
    <t>VGC: 1. Se evidenció que en la estructuración del contrato de la Interventoría vigente se incluyeron obligaciones no exigibles a la Interventoría, puesto que no obedecen al contrato de concesión. Las mencionadas obligaciones evidenciadas se citan a continuación:
o Anexo 3 del contrato de Interventoría, numeral 1.1.2.1, literal c: “Verificar que el concesionario cumpla con el código de buen gobierno.”
o Anexo 3 del contrato de Interventoría, numeral 1.1.2.1, literal c: “Igualmente como función administrativa corresponde a la interventoría analizar e informar a la Agencia Nacional de Infraestructura respecto de la eficiencia y eficacia de los sistemas de control Interno adoptados por el CONCESIONARIO para el desarrollo de las actividades propias del plan de inversiones, verificando especialmente si los citados sistemas son idóneos para asegurar la efectividad y eficacia de la ejecución del plan de inversiones, la suficiencia y confiabilidad de la información financiera y el cumplimiento del plan de inversiones, y de las leyes y regulaciones especiales.”</t>
  </si>
  <si>
    <t>PROBLEMAS_EN_LA_EJECUCIÓN_DE_LOS_PROYECTOS</t>
  </si>
  <si>
    <t>Advertencia sobre la materialización de riesgos asociados a los proyectos.</t>
  </si>
  <si>
    <t>1. Para los siguientes procesos de estructuración de contratos de Interventoría, se revisará que las obligaciones exigibles al interventor estén orientadas a sus competencias y estén acorde a las funciones propias de la supervisión que ejerce la ANI a los contratos de concesión portuaria.
2. Evidenciar mediante un nuevo contrato de Interventoría, la depuración de las obligaciones frente a los contratos auditados.</t>
  </si>
  <si>
    <t>(05/10/2018) Se recibió el plan de mejoramiento de la supervsión del proyecto por correo electrónico.
(12/10/2018) Se respondió a la supervisión mediante correo electrónico informando la falta de formulación de acciones de mejoramiento para la no conformidad para la Vicepresidencia de Gestión Contractual
(02/11/2018) Se llevó a cabo reunión con la supervisión, en la cual se acordó la unificación de las acciones de mejoramiento para la supervisón de los proyectos Sociedad Portuaria Algranel y Sociedad Portuaria Bavaria, pues las no conformidades fueron recurrentes para los mencionados proyectos.
(23/11/2018) Por medio de correo se soliciaron los avances del ajuste del plan de la supervisión, en conjunto con la supervisión del proyecto Sociedad Portuaria Bavaria, de acuerdo con lo acordado en reunión del 02 de noviembre de 2018.
(21/12/2018) Se llevó a cabo reunión de asesoría con la supervisión del proyecto, se ajustó y reprogramó el plan de mejoramiento.
29/04/2019: Para las no conformidades No. 3634 y 3647 referentes a la estructuración de los contratos de interventoría, se evidenció el avance del 50% ya que en el proyecto de un futuro contrato de interventoría no se incluyeron las obligaciones que dieron origen a la no conformidad, quedando pendiente evidenciar la publicación de este contrato en SECOP.
29/05/2019 Mediante reunión de seguimiento del 29/04/2019, se revisaron las acciones de mejoramiento formulados por la Supervisión. Se hicieron recomendaciones al respecto y se recibieron los planes ajustados por parte de la Supervisión del proyecto. (Carlos Felipe Sánchez Pinzón)
07/04/2019 -	En reunión del 02/07/2019, la Supervisión informó que el nuevo contrato de interventoría adjudicado se encuentra en proceso de firma con el proponente ganador del proceso de selección, por lo que enviará el contrato firmado en el transcurso de las siguientes dos semanas. En ese nuevo contrato de interventoría, se evidencia que las obligaciones que dieron origen a las no conformidades 3634 y 3647 ya no se encuentran incluidas. (Carlos Felipe Sánchez Pinzón)
29/10/2019 En reunipon de seguimiento, la Supervisión presentó el plan de cargas de la nueva Interventoría de los proyectos REFINERÍA DE CARTAGENA S.A - REFICAR Y LA SOCIEDAD PORTUARIA REGIONAL DE CARTAGENA S.A., con el fin de evidenciar que en la plantilla de contrato de Interventoría portuaria ya no se incluyen las obligaciones relacionadas con la revisión del código de buen gobierno y el sistema de control interno del Concesionario._x000D_
_x000D_
En consecuencia, se evidencia la ejecución de las acciones de mejoramiento y se da cierre la no conformidad No. 3634._x000D_
 (Carlos Felipe Sánchez Pinzón)</t>
  </si>
  <si>
    <t xml:space="preserve">7.2.3 Respecto de 46 procesos arbitrales terminados ninguno tiene señalado el sentido del fallo, lo cual evidencia incumplimiento de los apoderados  respecto de la actualización registrada en el Sistema como lo impone el artículo 2.2.3.4.1.10 “Funciones del apoderado”, numeral 1 del Decreto 1069 de 2015 y lo establecido en el Instructivo del Sistema Único de Gestión e Información Litigiosa del Estado E-KOGUI V. 5.0. de la ANDJE. </t>
  </si>
  <si>
    <t>1. Solicitud a la ANDJE para que el usuario designado por ellos para la migración de la información proceda a realizar la corrección correspondiente, en tanto que el cargue de la información de procesos terminados en el sistema Ekogui será realizado por la Agencia.</t>
  </si>
  <si>
    <t>(05/10/2018) Se recibió el plan de mejoramiento de la supervsión del proyecto por correo electrónico.
(12/10/2018) Se respondió a la supervisión mediante correo electrónico informando la falta de formulación de acciones de mejoramiento para la no conformidad para la Vicepresidencia de Gestión Contractual
(02/11/2018) Se llevó a cabo reunión con la supervisión, en la cual se acordó la unificación de las acciones de mejoramiento para la supervisón de los proyectos Sociedad Portuaria Algranel y Sociedad Portuaria Bavaria, pues las no conformidades fueron recurrentes para los mencionados proyectos.
(23/11/2018) Por medio de correo se soliciaron los avances del ajuste del plan de la supervisión, en conjunto con la supervisión del proyecto Sociedad Portuaria Bavaria, de acuerdo con lo acordado en reunión del 02 de noviembre de 2018.
(21/12/2018) Se llevó a cabo reunión de asesoría con la supervisión del proyecto, se ajustó y reprogramó el plan de mejoramiento.
23/09/2019 En sesiones de 14 y 28 de agosto de 2019, la Vicepresidencia Jurídica (L. Pabón y L. Poveda) manifestaron que se efectuarían ajustes al plan a más tardar el 30/08/2019. El 23/09/2019 se remitió correo recordando los compromisos con el fin de obtener la respuesta correspondiente.  (Andrés Fernando Huérfano Huérfano)
23/01/2020 23/01/2020. Se envió correo a la dependencia responsable (OCI01) informando sobre el vencimiento.  (Andrés Fernando Huérfano Huérfano)
05/05/2020 Mediante radicado 20207010057823 de 21/04/2020, solicita prórroga del plazo para cumplimiento de la meta hasta 31/07/2020.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
02/08/2021 Mediante memorando 20217010106013 la dependencia solicita unificar esta NC con la NC 3845. Razón por la cual se cierre teniendo en cuenta que su avance a esta fecha era del 0%. (Andrés Fernando Huérfano Huérfano)</t>
  </si>
  <si>
    <r>
      <t xml:space="preserve">7.2.5 Respecto de 26 procesos arbitrales activos se seleccionaron aleatoriamente 10,  y se evidenció que ninguno de ellos registra la provisión contable, lo cual se traduce en un incumplimiento de los apoderados respecto de la actualización registrada en el Sistema como lo impone el artículo 2.2.3.4.1.10 “Funciones del apoderado”, numeral 1 del Decreto 1069 de 2015, y lo establecido en el Instructivo del Sistema Único de Gestión e Información Litigiosa del Estado E-KOGUI V. 5.0. de la ANDJE. 
</t>
    </r>
    <r>
      <rPr>
        <u/>
        <sz val="12"/>
        <color rgb="FFFF0000"/>
        <rFont val="Calibri"/>
        <family val="2"/>
        <scheme val="minor"/>
      </rPr>
      <t>Auditoría febrero de 2019:</t>
    </r>
    <r>
      <rPr>
        <sz val="12"/>
        <rFont val="Calibri"/>
        <family val="2"/>
        <scheme val="minor"/>
      </rPr>
      <t xml:space="preserve"> 6.2.4. Se evidenció infracción al contenido del artículo 2.2.3.4.1.1. del Decreto 1069 de 2015, en consideración a que solo el 58% de los procesos judiciales y el 91 % de los procesos arbitrales, tienen registro de provisión contable.  </t>
    </r>
  </si>
  <si>
    <t>1.Suscripción acta de reunión con la ANDJE en la que dicha Entidad emite aclaración conceptual respecto a los procesos a los cuales debe realizarse la calificación del riesgo y provisión contable. 1.Capacitación a los usuarios del sistema respecto de las funcionalidades de la versión 2.0 una vez sea dispuesto por la ANDJE
Administradora del Sistema. 2.Realizar los requerimientos a que haya lugar para el cumplimiento de la obligación relacionada con la calificación del riesgo y provisión contable
Coordinador GIT Defensa Judicial Administradora del Sistema. 3.Realizar los ajustes y actualizaciones requeridas en los procesos a cargo.</t>
  </si>
  <si>
    <t>El auditor considera que las acciones de mejoramiento planteadas  por el área auditada son adecuadas y necesarias. Se hará seguimiento en el mes de enero  de 2019 para determinar la efectividad de dicha acción. 
05/09/2019 Mediante radicado No. 20197010129273, el GIT Defensa Judicial solicitó modificación del Plan. Se modifica el 05/09/2019.  (Andrés Fernando Huérfano Huérfano)
23/01/2020 23/01/2020. Se envió correo a la dependencia responsable (OCI01) informando sobre el vencimiento.  (Andrés Fernando Huérfano Huérfano)
05/05/2020 Mediante radicado 20207010057823 de 21/04/2020, solicita prórroga del plazo para cumplimiento de la meta hasta 31/07/2020.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
02/08/2021 Mediante memorando 20217010106013 la dependencia solicita unificar esta NC con la NC 3845. Razón por la cual se cierre teniendo en cuenta que su avance a esta fecha era del 0%. (Andrés Fernando Huérfano Huérfano)</t>
  </si>
  <si>
    <r>
      <t xml:space="preserve">7.2.7 Se advierte que la administradora del sistema E-KOGUI durante el primer semestre del año 2018 no reportó a la Agencia Nacional de Defensa Jurídica del Estado la ausencia temporal de los usuarios determinados como: Jefe de la Oficina Jurídica (Gerente de Defensa Judicial), Secretaría Técnica del Comité de Conciliación, y Administradora E-KOGUI, lo cual implica una omisión al cumplimento de la función como administradora del sistema E-KOGUI prevista en el artículo 2.2.3.4.1.9., numeral 7 del Decreto 1069 de 2015.
</t>
    </r>
    <r>
      <rPr>
        <u/>
        <sz val="12"/>
        <color rgb="FFFF0000"/>
        <rFont val="Calibri"/>
        <family val="2"/>
        <scheme val="minor"/>
      </rPr>
      <t>Auditoría febrero 2019:</t>
    </r>
    <r>
      <rPr>
        <sz val="12"/>
        <rFont val="Calibri"/>
        <family val="2"/>
        <scheme val="minor"/>
      </rPr>
      <t>6.2.5. Se evidenció el incumplimiento al deber contenido en el artículo 2.2.3.4.1.7. del Decreto 1069 de 2015, en consideración a que existen inconsistencias en la administración de los usuarios del sistema, pues, mientras que el sistema arroja un total de 36 usuarios activos, tenemos 3 cuya terminación del contrato es de antes de 31 de diciembre de 2018, sin que dicha novedad se haya reportado al sistema.</t>
    </r>
  </si>
  <si>
    <t>Validación de usuarios activos y desactivación de aquellos que no están vinculados a la Entidad.</t>
  </si>
  <si>
    <t>El auditor considera que las acciones de mejoramiento planteadas  por el área auditada son adecuadas y necesarias. Se hará seguimiento en el mes de enero  de 2019 para determinar la efectividad de dicha acción. 
23/01/2020 23/01/2020. Se envió correo a la dependencia responsable (OCI01) informando sobre el vencimiento.  (Andrés Fernando Huérfano Huérfano)
05/05/2020 Mediante radicado 20207010057823 de 21/04/2020, solicita prórroga del plazo para cumplimiento de la meta hasta 31/07/2020.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
02/08/2021 Mediante memorando 20217010106013 la dependencia solicita unificar esta NC con la NC 3844. Razón por la cual se cierre teniendo en cuenta que su avance a esta fecha era del 0%. (Andrés Fernando Huérfano Huérfano)</t>
  </si>
  <si>
    <r>
      <rPr>
        <b/>
        <sz val="12"/>
        <rFont val="Calibri"/>
        <family val="2"/>
        <scheme val="minor"/>
      </rPr>
      <t>INTERVENTORÍA:</t>
    </r>
    <r>
      <rPr>
        <sz val="12"/>
        <rFont val="Calibri"/>
        <family val="2"/>
        <scheme val="minor"/>
      </rPr>
      <t xml:space="preserve"> 1) En la ejecución del contrato de interventoría no se ha dado cabal cumplimiento a la disponibilidad mínima obligatoria requerida en la sección 5.5 del documento Metodología y Plan de cargas de Trabajo - Interventoría de la Concesión Autopista al Río Magdalena 2, situación que ha generado descuentos en los pagos que con corte al primer semestre de 2018 ascienden a $768.436.282.</t>
    </r>
  </si>
  <si>
    <t>Autopista Río Magdalena 2</t>
  </si>
  <si>
    <t>SEPTIEMBRE DE 2018</t>
  </si>
  <si>
    <t>CORRECTIVA:
Presentar a la Entidad un nuevo residente de puentes, inspector SISOMA y un nuevo abogado especialista en gestión predial. 
PREVENTIVAS:
1. Buscar un acuerdo mutuo con los trabajdores, que notifiquen el retiro por lo menos con un mes de anticipación, para evitar que quede el vacio mientras se consigue el personal, la entidad lo aprueba y se procede al contrato.
2. Una vez el Concesionario de a conocer las acciones que permitan recuperar los tiempos de atraso y acelere sus actividades de avance en obra, se presentará a la entidad un ajuste del plan de cargas con el fin de dar cobertura total con el personal requerido, según las propias necesidades del proyecto.
3. En vía de generar oportunidades de mejora, se propondrá revisar el contrato de interventoría en conjunto con la parte contratante, para estructurar algunos apartes donde no hay flexibilidad en el uso eficiente de los recursos, para no incurrir en gastos innecesarios mientras el proyecto no lo requiera y poder utilizar estos recursos posteriormente, cuando el desarrollo del contrato lo exija.</t>
  </si>
  <si>
    <t xml:space="preserve">01/11/2018 Con base en la comunicación con radicado ANI No. 20184091118662 del 26 de octubre de 2018 la interventoría reportó que procedió con la presentación a la Entidad del personal que generaba descuentos: 1) Residente de puentes 2) Inspector SISOMA y 3) Abogado especialista en gestión predial. Vía correo electrónico se solicitaron las comunicaciones con las que la ANI aprobó este personal y copia  de la factura correspondiente al mes de octubre de 2018. Lo anterior para dar cierre a la no conformidad.
Con relación a las acciones preventivas planteadas en el plan de mejoramiento, la Oficina de Control Interno recomienda aplicarlas y mantenerlas para evitar que las circunstancias que dieron lugar a la no conformidad vuelvan a suceder.
02/11/2018 Se revisaron las comunicaciones con las que la ANI aprobó los profesionales asociados a los cargos 1) Residente de puentes (Rad ANI 20183000148011) 2) Inspector SISOMA (Rad ANI No. 20183000257801) 3) Abogado especialista en gestión predial (Rads ANI No. 20183000349551 y 20183000290491), las cuales fueron remitidas por la Interventoría vía correo electrónico. Pendiente copia de la factura correspondiente al mes de octubre de 2018 para evidenciar que no se continuaron aplicando descuentos. Avance del 80%.
05/12/2018 Vía correo electrónico se solicitó copia de la factura del pago a Interventoría correspondiente al mes de octubre de 2018 para evidenciar que no se generaron descuentos y dar cierre a la no conformidad.
07/03/2019 Esta oficina mediante correo electronico reitero la solicitud de la copia de la factura del pago a Interventoría correspondiente al mes de octubre de 2018 para evidenciar que no se generaron descuentos y dar cierre a la no conformidad.
07/03/2019 Por medio de correo electrónico la supervisión allega copia de la factura de interventoría al mes de octubre de 2018, con Rad. ANI 20194090005422 del 03/01/2019 donde se evidencia que no se presentaron descuentos por personal. Con lo anterior se da cierre a la no conformidad. (100%) </t>
  </si>
  <si>
    <r>
      <rPr>
        <b/>
        <sz val="12"/>
        <rFont val="Calibri"/>
        <family val="2"/>
        <scheme val="minor"/>
      </rPr>
      <t>INTERVENTORÍA:</t>
    </r>
    <r>
      <rPr>
        <sz val="12"/>
        <rFont val="Calibri"/>
        <family val="2"/>
        <scheme val="minor"/>
      </rPr>
      <t xml:space="preserve"> 1. No se evidenció que las bitas y las piñas de amarre estén incluidos en el inventario levantado por la Interventoría; sin embargo, esta infraestructura hace parte de los bienes de la Nación. En este sentido, no se evidenció cabal cumplimiento de las obligaciones de la interventoría consignadas en el anexo 3 del contrato de interventoría, numeral 1.1.1 y numeral 1.1.2.1, literal a, las cuales se citan a continuación:
“Actualizar cada año el inventario de los bienes de uso público realizado en la etapa de seguimiento y planeación de la interventoría de conformidad con el Plan de inversiones ejecutado.”
“Realizar un inventario de los bienes de uso público entregados en concesión y de las inversiones ejecutadas por los concesionarios de acuerdo a la normatividad vigente, reportando su estado al inicio de la interventoría.”</t>
    </r>
  </si>
  <si>
    <t>Sociedad Portuaria Bavaria S.A.</t>
  </si>
  <si>
    <t>1. Se solicitó a la interventoria requerir al conesionario para la actualización de las bitas y piñas de amarre. Aunque no estaba en el inventario presentado por la intervetoria, si es cierto que la infraestructura se encuentra hubcada en la ZUP y su correción se debe dar solo en el inventario.</t>
  </si>
  <si>
    <t>(26/10/2018) Se recibió el plan de mejormaiento enviado por la supervisión y la Interventoría, y se revisó en conjunto con la supervsión, emitiendo recomendaciones al respecto.
(23/11/2018) Envío de correo solicitando los avances del plan de mejoramiento de la interventoría.
06/02/2019 - Se solicitaron los soportes de culminación del plan de mejoramiento mediante correo electrónico a la supervisión del proyecto.
05/04/2019 Se reiteró mediante correo electrónico la solicitud de soportes de culminación del plan de mejoramiento en cuanto a las acciones vencidas.
29/04/2019: Una vez evidenciado el cumplimiento de las acciones de mejoramiento asociadas con la no conformidad No. 3641, mediante la inclusión de las bitas y piñas de amarre en el inventario reportado por la Interventoría, se dio cierre a la no conformidad.</t>
  </si>
  <si>
    <r>
      <rPr>
        <b/>
        <sz val="12"/>
        <rFont val="Calibri"/>
        <family val="2"/>
        <scheme val="minor"/>
      </rPr>
      <t>INTERVENTORÍA:</t>
    </r>
    <r>
      <rPr>
        <sz val="12"/>
        <rFont val="Calibri"/>
        <family val="2"/>
        <scheme val="minor"/>
      </rPr>
      <t xml:space="preserve"> 2. No se evidenció que la Interventoría haga seguimiento a las operaciones portuarias que desarrolla el Concesionario; sin embargo, esta es una de sus obligaciones consignada en el Anexo 3 del contrato de Interventoría, numeral 1.1.2.1., literal a:
“Informe de las operaciones portuarias y logísticas desarrolladas en el terminal”</t>
    </r>
  </si>
  <si>
    <t>Retirar, para futuros contratos de interventoría, las obligaciones contractuales que dieron origen a las no conformidades, teniendo en cuenta que el GIT de proyectos portuarios estableció que no hacen parte de la supervisión que ejerce la ANI al contrato de concesión, así como tampoco de la interventoría que contrata la ANI para su apoyo, toda vez que estas funciones están delegadas a la Superintendencia de Puertos y Transporte.</t>
  </si>
  <si>
    <t>(26/10/2018) Se recibió el plan de mejormaiento enviado por la supervisión y la Interventoría, y se revisó en conjunto con la supervsión, emitiendo recomendaciones al respecto.
(23/11/2018) Envío de correo solicitando los avances del plan de mejoramiento de la interventoría.
06/02/2019 - Se solicitaron los soportes de culminación del plan de mejoramiento mediante correo electrónico a la supervisión del proyecto.
05/04/2019 Se reiteró mediante correo electrónico la solicitud de soportes de culminación del plan de mejoramiento en cuanto a las acciones vencidas.
29/04/2019: En cuanto a las no conformidades No. 3642 y 3643 para la interventoría, se reformuló el plan de mejoramiento en el sentido de retirar, para futuros contratos de interventoría, las obligaciones contractuales que dieron origen a las no conformidades, teniendo en cuenta que el GIT de proyectos portuarios estableció que no hacen parte de la supervisión que ejerce la ANI al contrato de concesión, así como tampoco de la interventoría que contrata la ANI para su apoyo, toda vez que estas funciones están delegadas a la Superintendencia de Puertos y Transporte. Se reprogramó la fecha de finalización para el 7/01/2019 (por estar determinada por la contratación de la siguiente interventoría desde el GIT portuario) y se evidenció el avance en el trabajo de estructuración de nuevos contratos de interventoría sin incluir la obligación que dio origen a la no conformidad, quedando pendiente el 50% de la ejecución de las acciones de mejoramiento.
29/05/2019 Mediante reunión de seguimiento del 29/04/2019, se revisaron las acciones de mejoramiento formulados por la Supervisión. Se hicieron recomendaciones al respecto y se recibieron los planes ajustados por parte de la Supervisión del proyecto. Se prorroga plan de mejoramiento hasta el 01/07/2019 (Carlos Felipe Sánchez Pinzón)
04/07/2019 -	En reunión del 02/07/2019, la Supervisión informó que el nuevo contrato de interventoría se encuentra en proceso de firma con el proponente ganador del proceso de selección, por lo que enviará el contrato firmado en el transcurso de las siguientes dos semanas. En ese nuevo contrato de interventoría, se evidencia que las obligaciones que dieron origen a las no conformidades 3642 y 3643 ya no se encuentran incluidas. (Carlos Felipe Sánchez Pinzón)
29/10/2019 En reunión de seguimiento del 20/09/2019, la Supervisión presentó el plan de cargas de la nueva Interventoría de los proyectos REFINERÍA DE CARTAGENA S.A - REFICAR Y LA SOCIEDAD PORTUARIA REGIONAL DE CARTAGENA S.A., con el fin de evidenciar que en la plantilla de contrato de Interventoría portuaria ya no se incluyen las obligaciones relacionadas con la creación de una base de datos de ingresos y costos de la actividad portuaria y con un informe de las operaciones portuarias y logísticas desarrolladas en el terminal (SECOP, número de proceso VJ-VGC-CM-003-2019), las cuales dieron origen a la no conformidad._x000D_
_x000D_
En consecuencia, se evidencia la ejecución de las acciones de mejoramiento y se cierran las no conformidades No. 3642 y 3643._x000D_
 (Carlos Felipe Sánchez Pinzón)</t>
  </si>
  <si>
    <t>INTERVENTORÍA: 3. No se evidenció que la Interventoría haga seguimiento a los ingresos y costos de la actividad portuaria a través de la creación y actualización de una base de datos, según una de sus obligaciones contractuales descritas en el Anexo 3 del contrato de Interventoría, numeral 1.1.2.1., literal d:
“Crear una base de datos que recopile información periódica (trimestralmente) de ingresos y costos propios de la actividad portuaria”.</t>
  </si>
  <si>
    <t>(26/10/2018) Se recibió el plan de mejormaiento enviado por la supervisión y la Interventoría, y se revisó en conjunto con la supervsión, emitiendo recomendaciones al respecto.
(23/11/2018) Envío de correo solicitando los avances del plan de mejoramiento de la interventoría.
06/02/2019 - Se solicitaron los soportes de culminación del plan de mejoramiento mediante correo electrónico a la supervisión del proyecto.
05/04/2019 Se reiteró mediante correo electrónico la solicitud de soportes de culminación del plan de mejoramiento en cuanto a las acciones vencidas.
29/04/2019: En cuanto a las no conformidades No. 3642 y 3643 para la interventoría, se reformuló el plan de mejoramiento en el sentido de retirar, para futuros contratos de interventoría, las obligaciones contractuales que dieron origen a las no conformidades, teniendo en cuenta que el GIT de proyectos portuarios estableció que no hacen parte de la supervisión que ejerce la ANI al contrato de concesión, así como tampoco de la interventoría que contrata la ANI para su apoyo, toda vez que estas funciones están delegadas a la Superintendencia de Puertos y Transporte. Se reprogramó la fecha de finalización para el 7/01/2019 (por estar determinada por la contratación de la siguiente interventoría desde el GIT portuario) y se evidenció el avance en el trabajo de estructuración de nuevos contratos de interventoría sin incluir la obligación que dio origen a la no conformidad, quedando pendiente el 50% de la ejecución de las acciones de mejoramiento.
29/05/2019 Se da prorroga hasta el 01/07/2019 para cumplir con plan de mejoramiento. (Carlos Felipe Sánchez Pinzón)
04/07/2019 -	En reunión del 02/07/2019, la Supervisión informó que el nuevo contrato de interventoría se encuentra en proceso de firma con el proponente ganador del proceso de selección, por lo que enviará el contrato firmado en el transcurso de las siguientes dos semanas. En ese nuevo contrato de interventoría, se evidencia que las obligaciones que dieron origen a las no conformidades 3642 y 3643 ya no se encuentran incluidas. (Carlos Felipe Sánchez Pinzón)
29/10/2019 En reunión de seguimiento del 20/09/2019, la Supervisión presentó el plan de cargas de la nueva Interventoría de los proyectos REFINERÍA DE CARTAGENA S.A - REFICAR Y LA SOCIEDAD PORTUARIA REGIONAL DE CARTAGENA S.A., con el fin de evidenciar que en la plantilla de contrato de Interventoría portuaria ya no se incluyen las obligaciones relacionadas con la creación de una base de datos de ingresos y costos de la actividad portuaria y con un informe de las operaciones portuarias y logísticas desarrolladas en el terminal (SECOP, número de proceso VJ-VGC-CM-003-2019), las cuales dieron origen a la no conformidad._x000D_
_x000D_
En consecuencia, se evidencia la ejecución de las acciones de mejoramiento y se cierran las no conformidades No. 3642 y 3643._x000D_
 (Carlos Felipe Sánchez Pinzón)</t>
  </si>
  <si>
    <r>
      <rPr>
        <b/>
        <sz val="12"/>
        <rFont val="Calibri"/>
        <family val="2"/>
        <scheme val="minor"/>
      </rPr>
      <t>INTERVENTORÍA:</t>
    </r>
    <r>
      <rPr>
        <sz val="12"/>
        <rFont val="Calibri"/>
        <family val="2"/>
        <scheme val="minor"/>
      </rPr>
      <t xml:space="preserve"> 4. No se evidenció que la Interventoría haga control y seguimiento a la gestión del Concesionario para denunciar invasiones y daño ambiental en los predios del Estado, lo anterior, en el marco del cumplimiento de la obligación del contrato de concesión consignada en la Cláusula 14.9:
“Denunciar ante las autoridades competentes cualquier actividad que pueda constituir delito o que atente contra la ecología medio ambiente o la salud de las personas o animales”
Lo anterior, teniendo en cuenta que el Concesionario ha denunciado varias veces ante las autoridades competentes situaciones de daño ambiental e invasión a los predios del Estado y la Interventoría frente a esta obligación ha reportado en sus informes mensuales que “Durante la ejecución del contrato no se ha presentado alguna situación que haga necesario evaluar la presente obligación en este sentido”.</t>
    </r>
  </si>
  <si>
    <t>1. Requerir al Concesionario a través de la Supervisión para allegar información sobre la trazabilidad de los trámites realizados antes los diferentes órganos municipales en el control de la invasión presentada en la ZUP y evidenciar el avance en la gestión predial del Concesionario, frente a las invasiones en las zonas de uso público.
2. Solicitar apoyo jurídico predial al interior de la ANI para determinar el alcance de las competencias de la ANI en la gestión predial que adelanta el Concesionario.
3. Solicitar al nuevo interventor hacer revisión sobre la gestión predial que el Concesionario viene realizando.</t>
  </si>
  <si>
    <t>(26/10/2018) Se recibió el plan de mejormaiento enviado por la supervisión y la Interventoría, y se revisó en conjunto con la supervsión, emitiendo recomendaciones al respecto.
(23/11/2018) Envío de correo solicitando los avances del plan de mejoramiento de la interventoría.
06/02/2019 - Se solicitaron los soportes de culminación del plan de mejoramiento mediante correo electrónico a la supervisión del proyecto.
05/04/2019 Se reiteró mediante correo electrónico la solicitud de soportes de culminación del plan de mejoramiento en cuanto a las acciones vencidas.
29/04/2019: En cuanto a la no conformidad No. 3644 para la Interventoría, continúa pendiente suministrar evidencias de la culminación de las acciones de mejoramiento, pues la fecha de finalización se encuentra vencida, o bien, solicitar de manera soportada la reprogramación de la fecha de finalización.
29/05/2019 Se dio prórroga de cumplimiento del plan hasta el 23/05/2019 sin evidenciar cumplimiento. (Carlos Felipe Sánchez Pinzón)
04/07/2019 -	La Supervisión informa que revisó el informe final de interventoría del 05/12/2018 y solicitó al Concesionario un informe pormenorizado de las acciones que ha tomado al respecto de las invasiones a los predios del Estado, en cumplimiento de las acciones de mejoramiento. En este sentido solicita reformular las acciones de mejoramiento para incluir la gestión que está adelantando con el área jurídico predial y la nueva Interventoría. La Oficina de Control Interno recomienda incluir dentro de las acciones de mejoramiento evidencia de que el nuevo interventor está cumpliendo con el seguimiento a las obligaciones del Concesionario relacionadas con el área predial.  (cArlos Felipe Sánchez Pinzón)
29/10/2019 En reuníón de seguimiento, la Supervisión informa que en conjunto con la nueva Interventoría del proyecto (Contrato Concesión 003), viene haciendo seguimiento a las acciones del Concesionario para evitar y denunciar las invasiones a los predios del Estado y el daño ambiental dentro del proyecto por parte de terceros con los informes mensuales con radicados ANI No. 20194090923602 del 4 de septiembre de 2019 y 20194091048692 del 4 de octubre de 2019, en la sección de aspectos sociales._x000D_
Así mismo, se evidencia la solicitud y el apoyo del equipo predial de la ANI mediante correo electrónico y planes de regularización._x000D_
En consecuencia, se evidencia la ejecución de las acciones de mejoramiento y se da cierre a la no conformidad. (Carlos Felipe Sánchez Pinzón)</t>
  </si>
  <si>
    <r>
      <rPr>
        <b/>
        <sz val="12"/>
        <rFont val="Calibri"/>
        <family val="2"/>
        <scheme val="minor"/>
      </rPr>
      <t>SUPERVISIÓN Y EQUIPO DE APOYO:</t>
    </r>
    <r>
      <rPr>
        <sz val="12"/>
        <rFont val="Calibri"/>
        <family val="2"/>
        <scheme val="minor"/>
      </rPr>
      <t xml:space="preserve"> 1. Se evidenció que el proyecto no cuenta con la valla informativa de la que trata la Resolución 1219 de 2015 del Ministerio de Transporte en su Artículo 5°, literal b; sin embargo, de acuerdo con la Resolución, su cumplimiento es responsabilidad de la ANI. Lo anterior, se estipula en el Artículo 9° de la mencionada Resolución y se cita a continuación:
“CUMPLIMIENTO. EL INSTITUTO NACIONAL DE VÍAS -INVÍAS-, la AGENCIA NACIONAL DE INFRAESTRUCTURA y la UNIDAD ADMINISTRATIVA ESPECIAL DE AERONÁUTICA CIVIL -AEROCIVIL, según el caso, serán responsables de que se dé cumplimiento a lo dispuesto en la presente Resolución”.</t>
    </r>
  </si>
  <si>
    <t>(02/11/2018) Se llevó a cabo reunión con la supervisión, en la cual se acordó la unificación de las acciones de mejoramiento para la supervisón de los proyectos Sociedad Portuaria Algranel y Sociedad Portuaria Bavaria, pues las no conformidades fueron recurrentes para los mencionados proyectos.
(23/11/2018) Por medio de correo se soliciaron los avances del ajuste del plan de la supervisión, en conjunto con la supervisión del proyecto Sociedad Portuaria Algranel, de acuerdo con lo acordado en reunión del 02 de noviembre de 2018.
(21/12/2018) Se llevó a cabo reunión de asesoría con la supervisión del proyecto, se ajustó y reprogramó el plan de mejoramiento.
06/02/2019 - Se solicitó mediante correo electrónico a la supervisión, el soporte de la culminación de las acciones de mejoramiento, de acuerdo con la fecha de terminaci+on estabelcida.
05/04/2019 Se reiteró mediante correo electrónico la solicitud de soportes de culminación del plan de mejoramiento en cuanto a las acciones vencidas.
29/04/2019: Para las no conformidades No. 3632 y 3645 referentes a la instalación de las vallas del proyecto, se requirió a los concesionarios la instalación de las vallas, demostrando el avance del 50% del plan de mejoramiento, quedando pendiente suministrar evidencia del cumplimiento de la Resolución 1219 de 2015 (instalación de vallas informativas). Al respecto, se reformuló el plan para incluir evidencia de la instalación de vallas y en consecuencia se reprogramó la fecha de finalización para el 01/07/2019.
29/05/2019 Se modifica fecha de finalización de plan hasta el 07/07/2019. (Carlos Felipe Sánchez Pinzón)
04/07/2019 -	En reunión del 02/07/2019, la Supervisión presenta la Resolución 1935 de mayo de 2019, en la que se modifica la Resolución 1219 de 2015 que reglamenta la instalación de vallas en los proyectos del sector transporte. En este sentido, la Supervisión informa de la solicitud a los concesionarios sobre el cumplimiento de la nueva Resolución. En consecuencia, ante el cambio normativo, se solicita ampliar el plazo para el cumplimiento de estas acciones de mejoramiento para el 02/09/2019. (Carlos Felipe Sánchez Pinzón)
29/10/2019 En reunión de seguimiento, la Supervisión reporta que el Concesionario obtuvo la autorización de la Autoridad Ambiental de Cartagena para la instalación de la valla y que continúa el trámite ante la Secretaría de planeación distrital de Cartagena para obtener las autorizaciones necesarias para la instalación de la valla.
En este sentido, la Supervisión solicita cambiar la fecha de finalización para el 30 de diciembre de 2019.
 (Carlos Felipe Sánchez Pinzón)
4/02/2020 Mediante correo electrónico del 30 de enero de 2020, se recordó a la Supervisión que la fecha de finalización se encontraba vencida y se solicitó allegar los soportes ejecución de acciones de mejoramiento lo antes posible.
Mediante correo electrónico del 04 de febrero de 2020 se reiteró la solicitud. (Carlos Felipe Sánchez Pinzón)
18/04/2020 En reunión de seguimiento del 07/02/2020 y mediante correos electrónicos del 18/02/2020 y 03/03/2020 la Supervisión presenta el avance en la instalación de la valla informativa del proyecto. Al respecto, se solicita actualizar la fecha de finalización dado que está actualmente vencida. (Carlos Felipe Sánchez Pinzón)
8/05/2020 Mediante correo electrónico se solicitó allegar las evidencias de ejecución, dado que la fecha de finalización se encuentra vencida. Se recibió respuesta indicando el cambio de líder de seguimiento, por lo que por el mismo medio se explicó al nuevo líder el estado actual del plan de mejoramiento y se reiteró la solicitud. (Carlos Felipe Sánchez Pinzón)
22/05/2020 Mediante correo electrónico del 8 de mayo de 2020 la Supervisión informó la gestión a la fecha y la gestión a realizar, por lo que solicita modificación de la fecha de finalización para el 30 de diciembre de 2020. (Carlos Felipe Sánchez Pinzón)
22/05/2020 Mediante correo electrónico se informó a la supervisión de la revisión de información allegada y de su actualización en el plan de mejormaiento por procesos de la Entidad. (Carlos Felipe Sánchez Pinzón)
10/07/2020 Según el último seguimiento reportado se acordó con la Supervisión ampliar el plazo de el PMP al 30 de diciembre de 2020 por lo cual se actualiza fecha de terminación según acordado.  (Adriana Barrios Rodríguez)
1/12/2020 Se realiza seguimiento a través de correo electrónico solicitando avance de las acciones de mejoramiento (Adriana Barrios Rodríguez)
10/12/2020  -Modificación de fecha- Se prorroga fecha de terminación del plan hasta el 30/03/2021 debido a solicitud recibida mediante correo electrónico del 07/12/2020, fundamentada en que actualmente se adelanta el proceso interno de contratatación para la instalación de la valla. (Adriana Barrios Rodríguez)
10/12/2020 Se recibió correo electrónico por parte de la supervisión el 7 de diciembre de 2020, evidenciando la gestión realizada con la Alcaldía de Cartagena y el Concesionario, demostrando que están en proceso de instalación de la valla informativa, por lo cual, solicitan un nuevo plazo para el 30 de marzo de 2021, se procede a modificar la fecha de finalización.  (Adriana Barrios Rodríguez)
12/02/2021 La supervisión remitió por correo electrónico el memorando con radicado ANI No. 20214090102482 del 01 de febrero de 2021 en donde la Sociedad Portuaria Bavaria demostró la instalación de la valla informativa, por lo cual se informa a la supervisión el cierre de la No Conformidad.  (Adriana Barrios Rodríguez)</t>
  </si>
  <si>
    <r>
      <rPr>
        <b/>
        <sz val="12"/>
        <rFont val="Calibri"/>
        <family val="2"/>
        <scheme val="minor"/>
      </rPr>
      <t>SUPERVISIÓN Y EQUIPO DE APOYO:</t>
    </r>
    <r>
      <rPr>
        <sz val="12"/>
        <rFont val="Calibri"/>
        <family val="2"/>
        <scheme val="minor"/>
      </rPr>
      <t xml:space="preserve"> 2. Teniendo en cuenta los incumplimientos a las obligaciones de la Interventoría, no se evidencia la gestión por parte de la supervisión para velar por que el Interventor cumpla con varios de los apartes del contrato de interventoría. En consecuencia, la supervisión no cumple a cabalidad con sus funciones de exigir al interventor el cumplimiento de sus funciones de conformidad con el contrato y de velar porque el Interventor esté desarrollando correctamente el control a las actividades y obligaciones del Contrato de Concesión.</t>
    </r>
  </si>
  <si>
    <t>B: Esta obligación continúa en el contrato de Interventoría. Por lo que la Supervisión solicita incluir como acción de mejoramiento “presentar a la Oficina de Control Interno una aclaración sobre el alcance de la obligación relacionada con el cumplimiento del reglamento técnico de operación, de manera que se evidencie su cumplimiento por parte de la Interventoría”.
C: La Interventoría actual incluirá en los informes en los informes mensuales la matriz de riesgos del Contrato de Concesión.</t>
  </si>
  <si>
    <t>30/10/2021</t>
  </si>
  <si>
    <t>(02/11/2018) Se llevó a cabo reunión con la supervisión, en la cual se acordó la unificación de las acciones de mejoramiento para la supervisón de los proyectos Sociedad Portuaria Algranel y Sociedad Portuaria Bavaria, pues las no conformidades fueron recurrentes para los mencionados proyectos.
(23/11/2018) Por medio de correo se soliciaron los avances del ajuste del plan de la supervisión, en conjunto con la supervisión del proyecto Sociedad Portuaria Algranel, de acuerdo con lo acordado en reunión del 02 de noviembre de 2018.
(21/12/2018) Se llevó a cabo reunión de asesoría con la supervisión del proyecto, se ajustó y reprogramó el plan de mejoramiento.
05/04/2019 Se solicitó mediante correo electrónico soporte de culminación del plan de mejoramiento en cuanto a las acciones vencidas.
29/04/2019: En cuanto a la no conformidad No. 3646 para la supervisión y equipo de apoyo, se evidenció el seguimiento de la supervisión para tres de las cuatro no conformidades de la interventoría, quedando pendiente evidenciar el seguimiento de supervisión frente a la no conformidad No. 3644 para la interventoría y suministrar evidencia del cumplimiento contractual de la actual interventoría, en lo relacionado con las no conformidades No. 3641, 3642, 3643 y 3644. Dadas las verificaciones adicionales necesarias, ligadas con la no conformidad No. 3644, se reprogramó la fecha de finalización para el 01/07/2019.
29/05/2019 Se modifica fecha de finalización de plan hasta el 07/07/2019. (Carlos Felipe Sánchez Pinzón)
04/07/2019 -	En reunión del 02/07/2019, la Supervisión informó que efectuó la revisión del informe final de interventoría evidenciando el cumplimiento de las sus obligaciones, por lo que compartirá con la OCI las evidencias correspondientes y procederá a evidenciar la liquidación del contrato de interventoría para culminar las acciones de mejoramiento. En este sentido, se compromete a entregar evidencia del cumplimiento de las acciones de mejoramiento 1 y 2 antes del lunes 8 de julio y a continuar con el proceso de liquidación, evidenciando el avance del mismo a 31 de diciembre de 2019. (Carlos Felipe Sánchez Pinzón)
29/10/2019 Esta no conformidad continúa abierta hasta tanto no se de cierre a la no conformidad No. 3645 y 3647. En consecuencia, la fecha de finalización se modifica para el 30 de diciembre de 2019. (Carlos Felipe Sánchez Pinzón)
4/02/2020 Mediante correo electrónico del 30 de enero de 2020, se recordó a la Supervisión que la fecha de finalización se encontraba vencida y se solicitó allegar los soportes ejecución de acciones de mejoramiento lo antes posible. (Carlos Felipe Sánchez Pinzón)
4/02/2020 Mediante correo electrónico del 4 de febrero de 2020 se reiteró la solicitud. (Carlos Felipe Sánchez Pinzón)
18/04/2020 En reunión realizada el 7 de febrero con la Supervisión, se evidenció que continúa pendiente la liquidación del contrato de Interventoría y evidenciar que en la gestión de la nueva Interventoría se realizan todos los controles que dieron origen a no conformidades en la auditoría al proyecto. En consecuencia, la Supervisión solicita modificar la fecha de finalización para el 31/07/2020. (Carlos Felipe Sánchez Pinzón)
22/05/2020 Mediante correo electrónico del 8 de mayo de 2020 la Supervisión informó la gestión a la fecha y la gestión a realizar, por lo que solicita modificación de la fecha de finalización para el 30 de diciembre de 2020. (Carlos Felipe Sánchez Pinzón)
22/05/2020 Mediante correo electrónico se informó a la supervisión de la revisión de información allegada y de su actualización en el plan de mejormaiento por procesos de la Entidad. (Carlos Felipe Sánchez Pinzón)
1/12/2020 Se realiza seguimiento a través de correo electrónico solicitando avance de las acciones de mejoramiento (Adriana Barrios Rodríguez)
10/12/2020  -Modificación de fecha- Se prorroga fecha de terminación del plan hasta el 30/06/2021 debido a solicitud recibida mediante correo electrónico del 07/12/2020, fundamentada en que actualmente se liquida el contrato de interventoría. (Adriana Barrios Rodríguez)
10/12/2020  Se recibió correo electrónico por parte de la supervisión el 7 de diciembre de 2020, evidenciando la gestión realizada para la liquidación del contrato de interventoría y que aún se encuentra en trámite, por lo cual solicitan un nuevo plazo para el 30 de junio de 2021, se procede a modificar la fecha de finalización.  (Adriana Barrios Rodríguez)
17/06/2021  -Modificación de fecha- Mediante correo electrónico la Supervisión informa que se encuentra en el trámite correspondiente para la liquidación del contrato de Interventoría; por lo que se solicita plazo hasta el 30 de Julio de 2021, para dar cumplimiento y cierre de la no conformidad. (Adriana Barrios Rodríguez)
29/07/2021  -Modificación de fecha- Mediante correo electrónico del 23 de julio de 2021 la Supervisión informó que en el proceso de proyección del acta de liquidación de la interventoría se identificó la necesidad de la actualización de las pólizas del contrato No. VGC-465-2019, lo que ha dado lugar a una gestión adicional que se espera finalice en octubre de 2021. (Adriana Barrios Rodríguez)</t>
  </si>
  <si>
    <r>
      <rPr>
        <b/>
        <sz val="12"/>
        <rFont val="Calibri"/>
        <family val="2"/>
        <scheme val="minor"/>
      </rPr>
      <t>VICEPRESIDENCIA DE GESTIÓN CONTRACTUAL:</t>
    </r>
    <r>
      <rPr>
        <sz val="12"/>
        <rFont val="Calibri"/>
        <family val="2"/>
        <scheme val="minor"/>
      </rPr>
      <t xml:space="preserve"> 1. Se evidenció que en la estructuración del contrato de Interventoría se incluyeron obligaciones de difícil cumplimiento (e.g. que no se están exigiendo, que no son exigibles, que están en cabeza de otra entidad) por parte de la Interventoría, generando que el contrato de Interventoría no se cumpla a cabalidad. Estas obligaciones se mencionan a continuación:
a. “Igualmente como función administrativa corresponde a la interventoría analizar e informar a la Agencia Nacional de Infraestructura respecto de la eficiencia y eficacia de los sistemas de control Interno adoptados por el CONCESIONARIO para el desarrollo de las actividades propias del plan de inversiones, verificando especialmente si los citados sistemas son idóneos para asegurar la efectividad y eficacia de la ejecución del plan de inversiones, la suficiencia y confiabilidad de la información financiera y el cumplimiento del plan de inversiones, y de las leyes y regulaciones especiales” (en este caso el Concesionario no está obligado a adoptar un sistema de control interno).
b. “Constatar el estado y cumplimiento de los Reglamentos Técnicos de Operación.”
c. “(…) Así mismo, para cada uno de los aspectos del Diagnóstico Estratégico, el Interventor hará un análisis especial en la matriz de riesgos existente en el contrato de concesión. De no existir dicha matriz, deberá elaborar una con estricta sujeción al contrato de concesión correspondiente, en la cual se logren enmarcar cada uno de los aspectos tratados en el Diagnóstico Estratégico que se presente.”
d. “Verificar que el concesionario cumpla con el código de buen gobierno.”
e. Plazo de entrega de informes de Interventoría: se evidenció una contradicción entre el contrato de Interventoría estructurado por la Vicepresidencia de Gestión Contractual y su anexo 3 (Metodología y Plan de Cargas de Trabajo), referente al plazo máximo de entrega de informes mensuales de Interventoría: en el literal iii de la cláusula 4.2 del contrato se establece que este plazo es de los 5 primeros días hábiles de cada mes, mientras que en la sección 2.4.1. del Anexo 3 se establece que el plazo es los 8 primeros días calendario de cada mes.</t>
    </r>
  </si>
  <si>
    <t>1. Para los siguientes procesos de estructuración de contratos de Interventoría, se revisará que las obligaciones exigibles al interventor estén orientadas a sus competencias y estén acorde a las funciones propias de la supervisión que ejerce la ANI a los contratos de concesión portuaria.
2. Evidenciar mediante un nuevo contrato de Interventoría, la depuración de las obligaciones frente a los contratos auditados.
3. Presentar a la OCI una aclaración sobre el alcance de la obligación relacionada con el cumplimiento del reglamento técnico de operación, de manera que, se evidencie su cumplimiento por parte de la interventoría.
4. La interventoría actual incluirá en los informes mensuales la matriz de riesgos del Contrato de Concesión.</t>
  </si>
  <si>
    <t>20/08/2021</t>
  </si>
  <si>
    <t>(02/11/2018) Se llevó a cabo reunión con la supervisión, en la cual se acordó la unificación de las acciones de mejoramiento para la supervisón de los proyectos Sociedad Portuaria Algranel y Sociedad Portuaria Bavaria, pues las no conformidades fueron recurrentes para los mencionados proyectos.
(23/11/2018) Por medio de correo se solicitaron los avances del ajuste del plan de la supervisión, en conjunto con la supervisión del proyecto Sociedad Portuaria Algranel, de acuerdo con lo acordado en reunión del 02 de noviembre de 2018.
(21/12/2018) Se llevó a cabo reunión de asesoría con la supervisión del proyecto, se ajustó y reprogramó el plan de mejoramiento.
29/04/2019: Para las no conformidades No. 3634 y 3647 referentes a la estructuración de los contratos de interventoría, se evidenció el avance del 50% ya que en el proyecto de un futuro contrato de interventoría no se incluyeron las obligaciones que dieron origen a la no conformidad, quedando pendiente evidenciar la publicación de este contrato en SECOP.
04/07/2019 -	En reunión del 02/07/2019, la Supervisión informó que el nuevo contrato de interventoría adjudicado se encuentra en proceso de firma con el proponente ganador del proceso de selección, por lo que enviará el contrato firmado en el transcurso de las siguientes dos semanas. En ese nuevo contrato de interventoría, se evidencia que las obligaciones que dieron origen a las no conformidades 3634 y 3647 ya no se encuentran incluidas. (Carlos Felipe Sánchez Pinzón)
29/10/2019 En reunión des seguimiento del 20/09/2019, se precisó: en cuanto a los literales b, c y e de la no conformidad No. 3647, se tiene el siguiente seguimiento:
B: esta obligación continúa en el contrato de Interventoría. Por lo que la Supervisión solicita incluir como acción de mejoramiento “presentar a la Oficina de Control Interno una aclaración sobre el alcance de la obligación relacionada con el cumplimiento del reglamento técnico de operación, de manera que se evidencie su cumplimiento por parte de la Interventoría”.
C:  La Interventoría actual incuirá en los informes mensuales la matriz de riesgos del contrato de concesión.
E: se evidencia la corrección de la minuta del contrato de Interventoría, para establecer que el plazo de entrega de informes mensuales es el indicado en el plan de cargas, anexo 4 del contrato.
En consecuencia, la supervisión solicita modificar la fecha de finalización para el 30 de diciembre de 2019 queda pendiente la ejecución de las acciones de mejoramiento asociadas con los literales b y c de la no conformidad No. 3647.
 (Carlos Felipe Sánchez Pinzón)
4/02/2020 Mediante correo electrónico del 30 de enero de 2020, se recordó a la Supervisión que la fecha de finalización se encontraba vencida y se solicitó allegar los soportes ejecución de acciones de mejoramiento lo antes posible.
Mediante correo electrónico del 4 de febrero de 2020 se reiteró la solicitud. (Carlos Felipe Sánchez Pinzón)
18/04/2020 En reunión de seguimiento del 07/02/2020, se precisó:_x000D_
_x000D_
Esta obligación continúa en el contrato de Interventoría. Por lo que la Supervisión solicita incluir como acción de mejoramiento “presentar a la Oficina de Control Interno una aclaración sobre el alcance de la obligación relacionada con el cumplimiento del reglamento técnico de operación, de manera que se evidencie su cumplimiento por parte de la Interventoría”._x000D_
C: La Interventoría actual incluirá en los informes en los informes mensuales la matriz de riesgos del Contrato de Concesión. _x000D_
_x000D_
Al respecto, se presenta mediante correo electrónico la aclaración respectiva al literal B y continúa pendiente la matriz de riesgos asociada al literal C._x000D_
_x000D_
En consecuencia, se actualiza el porcentaje de avance a 90% y según solicitud de la Supervisión, se actualiza la fecha de finalización para el 01/05/2020._x000D_
 (Carlos Felipe Sánchez Pinzón)
22/05/2020 Mediante correo electrónico del 8 de mayo de 2020 la Supervisión informó la gestión a la fecha y la gestión a realizar, por lo que solicita modificación de la fecha de finalización para el 30 de diciembre de 2020. (Carlos Felipe Sánchez Pinzón)
22/05/2020 Mediante correo electrónico se informó a la supervisión de la revisión de información allegada y de su actualización en el plan de mejormaiento por procesos de la Entidad. (Carlos Felipe Sánchez Pinzón)
10/07/2020 Según el último seguimiento reportado se acordó con la Supervisión ampliar el plazo de el PMP al 30 de diciembre de 2020 por lo cual se actualiza fecha de terminación según acordado. (Adriana Barrios Rodríguez)
1/12/2020 Se realiza seguimiento a través de correo electrónico solicitando avance de las acciones de mejoramiento (Adriana Barrios Rodríguez)
10/12/2020 Se recibió correo electrónico por parte de la supervisión el 7 de diciembre de 2020, evidenciando que a diciembre de 2020 no se liberaron los recursos solicitados para la contratación de la interventoría, por lo cual no se podría realizar la contratación de la interventoría. (Adriana Barrios Rodríguez)
11/12/2020  -Modificación de fecha- Mediante correo electrónico del 11 de diciembre de 2020 la Supervisión solicitó ampliación del plazo para cumplir con el plan de mejoramiento hasta el 30 de junio de 2021, debido a que a diciembre de 2020 no se cuenta con recursos para la constratación de una interventoría. (Adriana Barrios Rodríguez)
17/06/2021  -Modificación de fecha- Mediante correo electrónico la Supervisión informa que de acuerdo con el presupuesto asignado a la Gerencia de Proyectos Portuarios, el equipo de seguimiento al proyecto realizó la elaboración de estudios previos de la interventoría, los cuales fueron radicados al área de contratación con No. 20213030080493 con fecha del 28 de mayo de 2021, proceso que se encuentra en curso y de acuerdo con el cronograma estipulado culminará a inicios del mes de Agosto, por lo anterior se solicita plazo hasta el 20 de Agosto de 2021 para reportar la evidencia de contratación de la interventoría. (Adriana Barrios Rodríguez)
26/08/2021 La supervisión remitió el contrato de inverventoría N. VGC-521 de 2021, con lo que se evidenció el cumplimiento del plan de mejoramiento, así como las acciones de mejoramiento 3 y 4, por lo cual se da cierre a la No Conformidad. (Adriana Barrios Rodríguez)</t>
  </si>
  <si>
    <t>7.2.1 Se evidencia por esta auditoría el incumplimiento a los artículos: 8  Decreto 103 de 2015, artículo 11, literal g  de la Ley 1712 de 2014 y artículo 2.1.1.2.1.8. Decreto 1081 de 2015, en tanto que se identificó en la etapa contractual la ausencia de publicación en el SECOP de los informes de ejecución en 4 contratos, así: contrato No. 006 de 2007 licitación pública, contrato VE-637 de 2016 concurso de méritos, contrato VE-646 de 2017 concurso de méritos (interventoría) y contrato VE-490 de 2017 concurso de méritos (consultoría) identificados en el contenido de este informe de auditoría.</t>
  </si>
  <si>
    <t>Sub-categoria: Documentos contractuales y convenios interadministrativos sin publicar en el SECOP</t>
  </si>
  <si>
    <t>1. Memorando del Coordinador del GIT Contratación, dirigido a los supervisores de los contratos de la muestra seleccionada por la auditoría, mediante el cual se solicita reemitir a este Grupo los informes de ejecución de los contratos respectivos en PDF, para efectos de su publicación en SECOP I.
2. Circular enviada por el Vicepresidente Jurídico a todos los vicepresidentes de la Entidad donde se reitere la necesidad de dar cumplimiento a lo dispuesto en el artículo 11 de la Ley 1712 de 2014 reglamentada parcialmente mediante el Decreto No. 103 de 2015, tal y como  se plasmó en al Circular Interna identificada con el radicado No. 20164090000404 de fecha 29 de diciembre de 2016. Adicionalmente, en dicha circular se recordará  a los supervisores y ordenadores de gasto que para los contratos adelantados en SECOP II, la publicación de los documentos originados en la etapa contractual deberá realizarse en la respectiva plataforma y será una obligación del supervisor del contrato, atendiendo para el efecto lo dispuesto por Colombia Compra Eficiente en la “Guía para hacer la gestión contractual en el SECOP II”</t>
  </si>
  <si>
    <t xml:space="preserve">La auditora considera que las acciones de mejoramiento planteadas  por el área auditada son adecuadas y necesarias para superar la no conformidad advertida. </t>
  </si>
  <si>
    <t>26/11/2018: Se hará seguimiento en el mes de febrero de 2019 para determinar la efectividad de dichas acciones.
12/11/2019 OCI 98. Mediante correo electrónico se remitió a la OCI copia de los radicados Nos. 20187030202183 y 20187030196353. (Andrés Fernando Huérfano Huérfano)</t>
  </si>
  <si>
    <r>
      <t xml:space="preserve">INTERVENTORÍA: </t>
    </r>
    <r>
      <rPr>
        <sz val="12"/>
        <rFont val="Calibri"/>
        <family val="2"/>
        <scheme val="minor"/>
      </rPr>
      <t>1. No se evidenció que el Concesionario haya adoptado medidas preventivas y/o correctivas necesarias para mitigar las fallas que la Interventoría identificó en el sistema de detección de incendios en el túnel de Quebradablanca en noviembre de 2017, a pesar de que la Interventoría debe monitorear la corrección de este tipo de deficiencias conforme a la obligación de la sección 3.3.2.3 (b) de la metodología y plan de cargas de trabajo de interventoría citada a continuación:
“Monitorear la corrección por parte del Concesionario de los deterioros o deficiencias detectadas, en especial aquellos que pudieran afectar a la transitabilidad del Sector.”</t>
    </r>
  </si>
  <si>
    <t>En temas operativos.</t>
  </si>
  <si>
    <t>Bogota - Villavicencio</t>
  </si>
  <si>
    <t>OCTUBRE DE 2018</t>
  </si>
  <si>
    <t>1.  Requerir al Concesionario cronograma de implementación de acciones correctivas. 50% (Término: 10-05-2019)
2. Informe de interventoría sobre obligación del Concesionario de adoptar medidas preventivas y/o correctivas necesarias para mitigar las fallas en el sistema de detección de incendios en el túnel de Quebaradablanca. 50% (Término: 28-02-2020)</t>
  </si>
  <si>
    <t>05/12/2018 Vía corrreo electrónico se recibió copia de comunicación con radicado ANI No. 20184091266352, mediante la cual la Interventoría propone acciones de mejoramiento. A la espera de evidencias de cumplimiento. Avance a la fecha: 0%
15/03/2019 – Esta Oficina solicita se allegue la gestión realizada para la conformidad de acuerdo con lo consignado en el plan de mejoramiento propuesto en el Rad. ANI 20184091266352 el cual se estableció fecha de cierre en enero de 2019, actualmente con fecha vencida. Se solicita allegar evidencias de la gestión y nueva fecha de cierre de la misma. (0%) 
30/04/2019 - Vía correo electrónico se solicitó a la interventoría evidencias del cumplimiento del plan de mejoramiento. Asimismo, se requirió que, en caso de no contar con esas evidencias, proponer una nueva fecha para el cumplimiento del plan de mejoramiento, debidamente justificada, dado que a la fecha este se encuentra vencido.  Al respecto, la supervisión respondió, por ese mismo medio, solicitando una reunión interna al respecto debido a que el contrato No. 444 de 1994 esta en reversión y finalzia aproximadamente el 23 de julio de 2019 (0%)
29/05/2019 El 03 de mayo 2019 se llevó a cabo reunión con la interventoría y con la supervisión y se modificó plan de mejoramiento al igual que fecha de terminación. Posteriormente, el 13/05/2019, se recibió copia de comunicación con radicado ANI No. 20194090476192 del 10/05/2019 mediante la cual la Interventoría solicitó al Concesionario el cronograma de acciones correctivas y de mantenimiento para el cable sensor de incendios del túnel de Quebradablanca, lo cual genera un avance del 50% del plan de mejoramiento.
El 24 de mayo de 2019 se recibió copia de comunicación con radicado ANI No. 20194090529892, mediante la que el Concesionario atiende la solicitud de la interventoría (Rad 20194090476192) indicando que realizó la totalidad de las actividades de mantenimiento a dicho sistema hasta la fecha que se informó que no era posible su reparación (19/12/2017) y que recomienda a la ANI impermeabilizar el túnel. Al respecto, la OCI solicitó, vía correo electrónico, concepto de la interventoría.
(Daniel Felipe Sáenz Lozano)
02/07/2019 Vía correo electrónico se solicitaron evidencias de procedencia de acciones correctivas por parte del Concesionario al sistema de detección de incendios en el túnel de Quebradablanca, en vista de que el plan de mejoramiento vigente vence el 15 de julio de 2019. (Daniel Felipe Sáenz Lozano)
01/08/2019 Vía correo electrónico, se reiteró solicitud del 2 de julio de 2019. A la fecha el plan de mejoramiento se encuentra vencido. (Daniel Felipe Sáenz Lozano)
23/08/2019 Vía correo electrónico, se reiteró solicitud de evidencias de cumplimiento al plan de mejoramiento debido a que a la fecha este se encuentra vencido. (Daniel Felipe Sáenz Lozano)
26/09/2019 Vía correo electrónico, se reiteró solicitud de evidencias de cumplimiento al plan de mejoramiento debido a que a la fecha este se encuentra vencido. (Daniel Felipe Sáenz Lozano)
22/10/2019 Se adelantó reunión en conjunto con la Interventoría, Supervisión y la Oficina de Control Interno, la que tuvo como resultado modificación de la segunda acción de mejoramiento así: Concepto de interventoría sobre obligación del Concesionario de adoptar medidas preventivas y/o correctivas necesarias para mitigar las fallas en el sistema de detección de incendios en el túnel de Quebradablanca. Fecha de entrega: 28-10-2019. (Daniel Felipe Sáenz Lozano)
30/10/2019 Con base en el radicado ANI No. 20194091137432 del 29 de octubre de 2019, se evidenció que la Interventoría reiteró al Concesionario la adopción de las medidas correctivas y de mantenimiento del cable sensor de incendios y, además, que remita en forma inmediata el plan o cronograma de actividades con el propósito de habilitar nuevamente la operación del equipo, so pena de que se recomiende a l ANI adoptar las medidas sancionatorias a que haya lugar. En este sentido, se tendría pendiente evidenciar las acciones de parte del Concesionario o el concepto de Interventoría sobre obligación del Concesionario de adoptar medidas preventivas y/o correctivas necesarias para mitigar las fallas en el sistema de detección de incendios en el túnel de Quebradablanca. En virtud de que el plan de mejoramiento tiene fecha de terminación 28-10-2019, vía correo electrónico, se requirió a la Interventoría proponer nueva fecha para dar cumplimiento al plan de mejoramiento y, de considerarlo procedente, analizar pertinencia de modificación del plan de mejoramiento para esta no conformidad. (Daniel Felipe Sáenz Lozano)
28/01/2020 El 27/01/2020, vía correo electrónico se solicitó a la Supervisión documentación que soporte los avances que se han tenido para subsanar la no conformidad cuyo plan, acorde al PMP vigente venció el pasado 28 de octubre de 2019. (Daniel Felipe Sáenz Lozano)
11/02/2020 Tras reunión con el Líder de Equipo de Supervisión, Ingeniera de Apoyo y Director de Interventoría se acordó modificación de la segunda acción de mejoramiento, así: Informe de interventoría sobre obligación contractual del Concesionario de adoptar medidas preventivas y/o correctivas necesarias para mitigar las fallas en el sistema de detección de incendios en el túnel de Quebradablanca. Fecha de entrega: 28-02-2020. (Daniel Felipe Sáenz Lozano)
12/03/2020 Mediante correo electrónico del 11 de marzo se reiteró requerimiento sobre informe de interventoría sobre obligación contractual del Concesionario de adoptar medidas preventivas y/o correctivas necesarias para mitigar las fallas en el sistema de detección de incendios en el túnel de Quebradablanca. La fecha para atender con dicho compromiso se superó sin evidenciar cumplimiento (28-02-2020). (Daniel Felipe Sáenz Lozano)
27/03/2020 Mediante correo electrónico del 26 de marzo se reiteró requerimiento sobre informe de interventoría sobre obligación contractual del Concesionario de adoptar medidas preventivas y/o correctivas necesarias para mitigar las fallas en el sistema de detección de incendios en el túnel de Quebradablanca. La fecha para atender con dicho compromiso se superó sin evidenciar cumplimiento (28-02-2020). (Daniel Felipe Sáenz Lozano) (Daniel Felipe Sáenz Lozano)
14/04/2020 A través de memorando con radicado ANI No. 20201020055143 del 13/04/2020 se solicitó a la Vicepresidencia Ejecutiva, en un plazo de 10 días hábiles a partir de radicada la comunicación, evidencias de cumplimiento de la segunda acción de mejoramiento. A la fecha el plan de mejoramiento se encuentra vencido. (Daniel Felipe Sáenz Lozano)
30/04/2020 Mediante correo electrónico del 27 de abril de 2020 la Supervisión solicitó prórroga de cinco días hábiles para atender solicitud realizada mediante radicado ANI No. 20201020055143 del 13 de abril de 2020. En este periodo de prórroga se evidencia que la Interventoría, mediante memorando con radicado ANI No. 2020-409-038062-2 del 28 de abril de 2020 dio cumplimiento a la segunda acción de mejoramiento, concluyendo que “Así las cosas, de acuerdo con la revisión de antecedentes referidos, se evidencia que no se cuenta con soporte contractual para exigir a Coviandes la ejecución de actividades tendientes a la reposición del cable sensor de incendios del túnel Quebradablanca, máxime teniendo en cuenta que la reversión del corredor vial y su infraestructura ya se surtió, y en la actualidad la operación y mantenimiento del mismo está a cargo de Coviandina mediante el contrato 005 de 2015”_x000D_
_x000D_
En ese sentido, a pesar de que se cumplió con el plan de mejoramiento, se recomendó a la Vicepresidencia Ejecutiva que en el marco del contrato No. 005 de 2015 se considere ejecutar las intervenciones que requiere el túnel de Quebradablanca para asegurar la integridad de los usuarios del corredor vial Bogotá - Villavicencio. (Daniel Felipe Sáenz Lozano)</t>
  </si>
  <si>
    <r>
      <t xml:space="preserve">INTERVENTORÍA: </t>
    </r>
    <r>
      <rPr>
        <sz val="12"/>
        <rFont val="Calibri"/>
        <family val="2"/>
        <scheme val="minor"/>
      </rPr>
      <t xml:space="preserve">3. No se evidenció que la Interventoría haya informado a la Entidad de un posible incumplimiento del contrato de concesión, conforme a sus facultades y deberes definidas en el artículo 84 de la Ley 1474 de 2011,  con relación a la actual ausencia de control de transporte de carga de la estación de pesaje Alto de la Cruz en uno de los dos sentidos de tránsito vehicular (Villavicencio – Bogotá), siendo esto una obligación definida en la sección Reglamento para la operación de la estación de pesaje del Manual Báscula Camionera Fija (Estación de Pesaje del Alto de la Cruz – Procedimiento de Funcionamiento): “En la Estación de Pesaje ubicada en el Alto de la Cruz se debe garantizar el control de peso de los vehículos de transporte de carga, las veinticuatro (24) horas del día, en los dos sentidos de tránsito vehicular (…)”.  </t>
    </r>
  </si>
  <si>
    <t>1. Apremiar a Coviandes por la implementación de un plan de acción para prevenir el incumplimiento en el porcentaje mínimo de pesaje de vehículos de carga al año 50%, establecido en el Reglamento de Operación. 50%
2. Efectuar seguimiento al plan de acción establecido por el Concesionario. 50%</t>
  </si>
  <si>
    <t>05/12/2018 Vía corrreo electrónico se recibió copia de comunicación con radicado ANI No. 20184091266352, mediante la cual la Interventoría propone acciones de mejoramiento. En esa misma comunicación se evidenció que la Interventoría mediante comunicación ANI No. 20184091157852  dio cumplimiento a la primera acción de mejoramiento ya que requirió al Concesionario la implementación de un plan de acción para prevenir un eventual incumplimiento de la obligación contractual de pesar como mínimo el 50% de los vehículos de carga al año. Pendiente evidenciar cumplimiento de segunda acción de mejoramiento. Avance a la fecha: 50%.
07/03/2019 - La OCI solicito mediante correo electronico a la supervision allegar evidencias del seguimiento al plan de acción establecido por el concesionario para prevenir un eventual incumplimiento de la obligación contractual al pesar como mínimo el 50% de los vehículos de carga al año y nueva propuesta de fecha para el cierre de la no conformidad
3651. 15/03/2019 – La Supervisión allega a esta oficina copia del oficio Rad. ANI 20194090267262 del 14/03/2019, donde la interventoría describe el seguimiento que se esta ejecutando al plan de acción establecido por el ]Concesionario para garantizar el cumplimiento del porcentaje mínimo de pasaje de vehículos de carga al año. Por lo tanto, se da cierre a la no conformidad. (100%)</t>
  </si>
  <si>
    <r>
      <t xml:space="preserve">SUPERVISIÓN: </t>
    </r>
    <r>
      <rPr>
        <sz val="12"/>
        <rFont val="Calibri"/>
        <family val="2"/>
        <scheme val="minor"/>
      </rPr>
      <t>1. Se evidenció que en julio de 2018 la Interventoría reportó a la Vicepresidencia Ejecutiva que el Concesionario incumplió con la etapa 2 (Adquisición de predios) del Adicional No. 1 al contrato de concesión No. 444 de 1994; no obstante, la Supervisión no ha hecho la solicitud formal al Equipo de Procesos Sancionatorios de la Vicepresidencia Jurídica del inicio del procedimiento administrativo sancionatorio correspondiente, lo que contraría lo definido en el artículo 84 del Estatuto Anticorrupción (Ley 1474 de 2011) según el cual es deber de la Supervisión mantener informada a la Entidad de los incumplimientos del contrato.</t>
    </r>
  </si>
  <si>
    <t>1.	Actualización de informe de interventoría respecto del estado actual de la etapa 2 (adquisición de predios) del Adicional No.1 al contrato de concesión No. 444 de 1994. (50%). Fecha de entrega: 28-02-2020.
2.	Informe integral por parte de la Supervisión sobre el estado actual de la etapa 2 (adquisición de predios), indicando la procedencia de algún tipo de acción jurídica. (50%) . Fecha de entrega: 28-02-2020.</t>
  </si>
  <si>
    <t>16/11/2018 Vía correo electrónico la Supervisión remitió plan de mejoramiento. A la espera de evidencias de la solicitud formal del proceso sancionatorio para dar cierre a la no conformidad.
03/12/2018 Con base en comunicación con radicado ANI No. 20186060188993 mediante la cual la Supervisión solicitó prórroga para cumplir con las acciones de mejoramiento debido a que se viene adelantando el análisis predio a predio, con las fechas de las actuaciones adelantadas por el Concesionario, se modificó fecha de terminación a 14 de diciembre de 2018. A la espera de evidencias de la solicitud formal del proceso sancionatorio para dar cierre a la no conformidad.
07/03/2019 - La OCI solicito mediante correo electronico a la supervision allegar evidencias memorando de solicitud formal de procedimiento administrativo sancionatorio debido al incumplimiento del análisis predio a predio y nueva fecha propuesta para el cierre de las no conformidades
15/03/2019 – La Supervisión allega a esta oficina mediante correo electrónico el oficio (Rad. ANI 20195000060681 del 28/02/2019) por el cual se solicita a la interventoría actualizar y completar la descripción detallada de cada uno de los predios indicando labores adelantadas por el concesionario y la interventoría (10 días), lo que se evidencia gestión por parte de la supervisión. Se espera pronunciamiento por parte de la supervisión si con la actualización es procedente el inicio sancionatorio, de ser así, allegar copia de la solicitud formal del mismo para dar cierre a la no conformidad, de la misma manera se solicita se proponga nueva fecha para el cierre de esta, teniendo en cuenta que se venció en diciembre de 2018. (50%) 
30/04/2019 Vía correo electrónico se solicitó memorando de solicitud formal de inicio de procedimiento administrativo sancionatorio con el fin de dar cierre a la no conformidad, cuyo plan de mejoramiento vigente tenía 31/12/2018 como fecha de terminación. Se solicitó que, en caso de no tener el memorando, proponer una nueva fecha, debidamente justifcada, para dar cumplimiento al plan de mejoramiento.
29/05/2019 El 03/05/2019 se llevó a cabo reunión con la interventoría y con la supervisión, en la cual se estableció nueva fecha de terminación del plan de mejoramiento: 31-05-2019. (Daniel Felipe Sáenz Lozano)
02/07/2019 Vía correo electrónico se solicitó copia del memorando de solicitud formal de procedimiento administrativo sancionatorio debido al incumplimiento del Concesionario de adquirir los predios contemplados en la etapa 2 del Adicional No. 1. El plazo para remitir este memorando venció el pasado 31 de mayo de 2019. (Daniel Felipe Sáenz Lozano)
01/08/2019 Vía correo electrónico, se reiteró solicitud del 2 de julio de 2019. A la fecha el plan de mejoramiento se encuentra vencido. (Daniel Felipe Sáenz Lozano)
23/08/2019 Vía correo electrónico, se reiteró solicitud de evidencias de cumplimiento al plan de mejoramiento debido a que a la fecha este se encuentra vencido. (Daniel Felipe Sáenz Lozano)
26/09/2019 Vía correo electrónico, se reiteró solicitud de evidencias de cumplimiento al plan de mejoramiento debido a que a la fecha este se encuentra vencido. (Daniel Felipe Sáenz Lozano)
03/10/2019 Vía correo electrónico se solicitó a los profesionales prediales del Equipo de Apoyo a la Supervisión evidencias del cumplimiento del plan de mejoramiento (Memorando de Solicitud Formal de Procedimiento Administrativo Sancionatorio) (Daniel Felipe Sáenz Lozano)
04/10/2019 Ante la solicitud del 3 de octubre de 2019, el GIT Predial y Jurídico Predial reiteró que en diciembre de 2018 remitió a la Vicepresidencia Ejecutiva informe para solicitar el proceso sancionatorio (Rad ANI No. 20186040199713). Por su parte, el apoyo jurídico de la Supervisión informó, también vía correo electrónico, que:
1. Se actualizara la tasación de la multa a la fecha.
2. Se actualizara el informe sobre el presunto incumplimiento, toda vez que los profesionales del área predial señalaron que muchos de los predios ya había sido objeto de avances en la gestión predial, lo anterior, tendiendo en cuenta que pasó mas de un año desde el informe presentado por la Interventoría, sin que se hubiese iniciado al proceso sancionatorio.
3. Se efectuara por parte de la interventoría el análisis sobre las circunstancias de modo tiempo y lugar que permiten concluir negligencia o culpa del concesionario respecto de la gestión predial de los inmuebles sobre los que aún no se ha perfeccionado la tradición.
No obstante, lo anterior, a la fecha no se ha solicitado el inicio del procedimiento administrativo sancionatorio correspondiente. En este sentido, se solicitó a la Supervisión proponer una nueva fecha de terminación del plan de mejoramiento y, si lo consideran, proponer nuevas acciones ya que el plan actual se encuentra vencido. (Daniel Felipe Sáenz Lozano)
22/10/2019 Se adelantó reunión entre Interventoría, Supervisión y Oficina de Control Interno, la cual tuvo como resultado modificación del plan de mejoramiento así:
1. Actualización de informe de interventoría respecto del estado actual de la etapa 2 (adquisición de predios) del Adicional No.1 al contrato de concesión No. 444 de 1994, con el cual la Supervisión definirá procedencia o no del inicio del proceso sancionatorio. Fecha de entrega: 24-10-2019.
2. En caso de ser procedente, la Supervisión evidenciará la solicitud formal al Equipo de Procesos Sancionatorios de la Vicepresidencia Jurídica. Fecha de entrega: 15-11-2019.
 (Daniel Felipe Sáenz Lozano)
30/10/2019 El 29-10-2019, vía correo electrónico, se recibió copia del informe actualizado de Interventoría respecto del estado actual de la atapa 2 (Rad ANI No. 2019-409-112655-2), en el cual recomienda a la ANI dar inicio al proceso sancionatorio correspondiente debido a que el Concesionario no ha adquirido la totalidad de los predios. Lo anterior evidencia cumplimiento de la acción de mejoramiento No. 1, acordada en mesa de trabajo del pasado 22-10-2019.
Vía correo electrónico, se informó estado de la no conformidad, indicando que se tendría pendiente el cumplimiento de la acción de mejoramiento No. 2, referente a acciones procedentes de parte de la Supervisión. Avance a la fecha: 50%. (Daniel Felipe Sáenz Lozano)
28/01/2020 El 27/01/2020, vía correo electrónico se solicitó a la Supervisión documentación que soporte los avances que se han tenido para subsanar la no conformidad cuyo plan, acorde al PMP vigente venció el pasado 15 de noviembre de 2019. (Daniel Felipe Sáenz Lozano)
11/02/2020 Tras reunión con el Líder de Equipo de Supervisión, Ingeniera de Apoyo y Director de Interventoría se acordó modificación del plan de mejoramiento, así:
1. Actualización de informe de interventoría respecto del estado actual de la etapa 2 (adquisición de predios) del Adicional No.1 al contrato de concesión No. 444 de 1994. Fecha de entrega: 28-02-2020
2. Informe integral por parte de la Supervisión sobre el estado actual de la etapa 2 (adquisición de predios), indicando la procedencia de algún tipo de acción jurídica. Fecha de entrega: 28-02-2020.
 (Daniel Felipe Sáenz Lozano)
01/03/2020 El 27 de febrero de 2020, vía correo electrónico, se recibió copia de informe de Interventoría con estado actual de la etapa 2 (adquisición de predios), el que se radicó en la Entidad con la comunicación No. 20204090167882. Allí se indica que se tienen 24 predios en gestión (7 en expropiación, 7 en adquisición y 10 en saneamiento)._x000D_
_x000D_
En el correo electrónico mencionado, la Supervisión indicó que se encuentra trabajando en la acción correctiva No. 2, sobre lo cual la Oficina de Control Interno generó las alertas del caso debido al vencimiento del término del plan de mejoramiento. (Daniel Felipe Sáenz Lozano)
12/03/2020 Mediante correo electrónico del 11 de marzo se reiteró requerimiento sobre informe integral por parte de la Supervisión sobre el estado actual de la etapa 2 (adquisición de predios), indicando la procedencia de algún tipo de acción jurídica. La fecha para atender con dicho compromiso se superó sin evidenciar cumplimiento (28-02-2020). (Daniel Felipe Sáenz Lozano)
27/03/2020 Mediante correo electrónico del 26 de marzo se reiteró requerimiento sobre informe integral por parte de la Supervisión sobre el estado actual de la etapa 2 (adquisición de predios), indicando la procedencia de algún tipo de acción jurídica. La fecha para atender con dicho compromiso se superó sin evidenciar cumplimiento (28-02-2020).  (Daniel Felipe Sáenz Lozano)
14/04/2020 A través de memorando con radicado ANI No. 20201020055143 del 13/04/2020 se solicitó a la Vicepresidencia Ejecutiva, en un plazo de 10 días hábiles a partir de radicada la comunicación, evidencias de cumplimiento de la segunda acción de mejoramiento. A la fecha el plan de mejoramiento se encuentra vencido. (Daniel Felipe Sáenz Lozano)
04/05/2020 Mediante correo electrónico del 27 de abril de 2020 la Supervisión solicitó prórroga de cinco días hábiles para atender solicitud realizada mediante radicado ANI No. 20201020055143 del 13 de abril de 2020. En este periodo de prórroga la Supervisión radicó memorando ANI No. 20205000061503 del 30 de abril de 2020, mediante el cual remitió informe actualizado de la interventoría del proyecto con relación al estado actual de la gestión predial del Concesionario (Rad ANI No. 20204090167882), que, en términos generales, indica que se tienen 24 predios en gestión._x000D_
_x000D_
En dicha comunicación la Supervisión concluyó que: _x000D_
_x000D_
“(…) las gestiones prediales que se encuentran pendientes para cada uno de estos inmuebles hacen parte de los pendientes prediales incluidos en el documento denominado “ACTA DE REVERSION Y ENTREGA”, formato GCSP-F-118, donde en el capítulo V. OBSERVACIONES Y CONSTANCIAS, numeral 15, se especificó el pendiente a cargo del concesionario así: “15. COVIANDES debe culminar la gestión de adquisición de veinticuatro (24) predios de la doble calzada que aún no se encuentran registrados a nombre de la ANI (trámites que han requerido la intervención de instituciones y autoridades diferentes a la ANI y Coviandes) y la ANI se obliga a pagar los valores de dichos predios en los términos contractuales; también debe COVIANDES realizar las correcciones requeridas en relación con las áreas de los predios 1-191 y 3A-028 que ya se encuentran registrados a nombre de la ANI. (…).”_x000D_
_x000D_
(…) _x000D_
_x000D_
Así mismo, es preciso indicar que no es procedente ningún tipo de acción jurídica, lo que procede contractualmente, para la etapa 2 del Adicional No. 1 de 2010, es que la Concesionaria Vial de los Andes S.A.S culmine la gestión de adquisición de dichos inmuebles. Actividades de vigilancia y control que continúan estando incluidas dentro del alcance del Contrato de Interventoría 067 de 2012, suscrito con el Consorcio Interconcesiones, el cual se encuentra en ejecución a la fecha.”_x000D_
_x000D_
En ese orden de ideas, se evidenció cumplimiento de la acción No. 2 del plan de mejoramiento propuesto por la Supervisión. Se dio cierre a la No Conformidad y se recomendó vía correo electrónico seguimiento a la gestión, tanto de Interventoría como de Concesionario, en la gestión predial que continua pendiente a la fecha. (Daniel Felipe Sáenz Lozano)</t>
  </si>
  <si>
    <t>1. Se observó una diferencia entre el valor reportado como inversión en propiedad planta y equipo y las cifras presentadas en los estados Financieros de la Fiduciaria. En el marco del informe Informe de auditoría a las inversiones de capital privado y régimen de contraprestaciones y retribuciones de los diferentes modos de concesión. Esta esta asociada a un proyecto particular Cartagena-Barranquilla y no esta ligada a otros proyectos.</t>
  </si>
  <si>
    <t>En temas Financieros.</t>
  </si>
  <si>
    <t>Cartagena - Barranquilla - Circunvalar 4G.</t>
  </si>
  <si>
    <t>1. Solicitar a la fiduciaria los ajustes de los valores en los estados financieros del fideicomiso
2. Ajustes realizados por la fiducia</t>
  </si>
  <si>
    <t>30/04/2019 La supervisión con el radicado No. 2019-308-012896-1, le solicita a la interventoría corregir el error.
25/07/2019 Mediante radicado No. 2019-409-070842-2 del 11 de julio de 2019, la interventoría le solicitó realizar a la fiduciaria los ajustes.
29/08/2019 Mediante correo electrónico de fecha 28 de agosto de 2019, la dependencia remite los soportes de la fiduciaria Bancolombia en donde se realizaron los ajustes a la propiedad, planta y equipo del patrimonio autonomo PA costera y corrección en los estados financieros del patrimonio autonomo. Se certifica el cumplimiento del plan (Luz Jeni Fung Muñoz)</t>
  </si>
  <si>
    <t>1. La Política de Seguridad de la información debe ser aprobada por la alta dirección y actualizada periódicamente; esto se constituye en la evidencia del compromiso de la alta dirección con la adopción de un derrotero que acompañe el cumplimiento de los requisitos y controles contenidos bajo la Norma ISO 27001:2013. Al respecto, se evidenció que la política no ha sido aprobada y supera 3 años desde la la primera versión de un documento que debe ser revisado y actualizado permanentemente con los cambios emanados por las políticas de Gobierno Digital y demás cambios normativos. Lo anterior incumple el requisito 5.1. Liderazgo y compromiso de la Norma.</t>
  </si>
  <si>
    <t>Deficiencias en el SGSI</t>
  </si>
  <si>
    <t>Presentar para aprobación a la alta dirección de la ANI la política de seguridad de la información revisada y actualizada</t>
  </si>
  <si>
    <t>La Política de Seguridad de la información debe ser aprobada por la alta dirección y actualizada periódicamente; esto se constituye en la evidencia del compromiso de la alta dirección con la adopción de un derrotero que acompañe el cumplimiento de los requisitos y controles contenidos bajo la Norma ISO 27001:2013. Al respecto, se evidenció que la política no ha sido aprobada y supera 3 años desde la primera versión de un documento que debe ser revisado y actualizado permanentemente con los cambios emanados por las políticas de Gobierno Digital y demás cambios normativos. Lo anterior incumple el requisito 5.1. Liderazgo y compromiso de la Norma.</t>
  </si>
  <si>
    <t>30/11/2018 Se aprueba el plan de acción propuesto
07/06/2019 El mes de mayo de 2019, se aprobó por parte del comité MIPG la política de seguridad, sin embargo, con base en el documento y en el marco normativo se considera que está política debe ser aprobada por la presidencia de la ANI. Estos argumentos se expondran en reunión en el mes de junio de 2019. Por esta razón se mantiene abierta y se amplía el plazo hasta el 31 de agosto de 2019. (Juan Diego Toro Bautista)</t>
  </si>
  <si>
    <t xml:space="preserve">2. La Política de Seguridad vigente no contempla los lineamientos para el cumplimiento de la totalidad de los requisitos y controles requeridos por la Norma para la implementación del Sistema de Gestión de Seguridad de la Información, incumpliendo el literal c) del requisito 5.2 Política y el literal a) del requisito 5.3. Roles, responsabilidades y autoridades en la Organización. </t>
  </si>
  <si>
    <t xml:space="preserve">• Presentar a la Alta Dirección de la ANI la propuesta de la política de seguridad de la información para su aprobación.
• Documentar y presentar para aprobación por la Alta Dirección el manual de políticas y lineamientos de seguridad de la información, en el cual incluya la definición de:
o Frecuencia para la revisión / actualización de la política de seguridad de la información.
o Roles y responsabilidades para la gestión de la seguridad de la información.  
</t>
  </si>
  <si>
    <t xml:space="preserve">La Política de Seguridad vigente no contempla los lineamientos para el cumplimiento de la totalidad de los requisitos y controles requeridos por la Norma para la implementación del Sistema de Gestión de Seguridad de la Información, incumpliendo el literal c) del requisito 5.2 Política y el literal a) del requisito 5.3. Roles, responsabilidades y autoridades en la Organización. </t>
  </si>
  <si>
    <t>30/11/2018 Se aprueba el plan de acción propuesto
07/06/2019 En el mes de mayo de 2019 se aprobó por parte del comité MIPG la política de seguridad. Esta política incluyó la responsabilidad de los servidores frente a la política. En virtud de lo anterior se cierra la no conformidad. (Juan Diego Toro Bautista)</t>
  </si>
  <si>
    <t xml:space="preserve">3.  Se evidenció el incumplimiento de los requisitos 8. Operación al no poder llevar a cabo actividades, tales como, seguimiento al tratamiento de los riesgos o el control operacional y 9. de Evaluación de desempeño al no poder revisar internamente el SGSI, al no realizar auditorías internas del SGSI, aplicar indicadores y métricas y a partir de ello adoptar acciones correctivas y de mejora. </t>
  </si>
  <si>
    <t xml:space="preserve">• Estandarizar y vincular el esquema de registro de los riesgos de seguridad de la información (matriz de riesgos) en la metodología de administración de riesgos definida en la Entidad.
• Realizar jornadas de identificación de riesgos de seguridad de la información por procesos de la Entidad
• Definir y aplicar estrategias de evaluación del desempeño del SGSI entre ellas:
o Definir y ejecutar un esquema de seguimiento a planes de acción para el tratamiento de riesgos 
o Definir esquema de indicadores y métricas de gestión del SGSI; realizar la recolección de información de acuerdo a frecuencia establecida.
o Realizar análisis de resultados de seguimientos e indicadores con propósitos de toma de decisiones con visión de fortalecimiento del SGSI
</t>
  </si>
  <si>
    <t xml:space="preserve">Se evidenció el incumplimiento de los requisitos 8. Operación al no poder llevar a cabo actividades, tales como, seguimiento al tratamiento de los riesgos o el control operacional y 9. de Evaluación de desempeño al no poder revisar internamente el SGSI, al no realizar auditorías internas del SGSI, aplicar indicadores y métricas y a partir de ello adoptar acciones correctivas y de mejora. </t>
  </si>
  <si>
    <t>30/11/2018 Se aprueba el plan de acción propuesto
07/06/2019 Se han venido adelantando mesas de trabajo como evidencia de las actividades de seguimiento al tratamiento de riesgos y se adelantó la auditoría por parte de la Oficina de Control Interno, adicional se tiene programado para el mes de octubre de 2019. Se cierra la no conformidad. (Juan Diego Toro Bautista)</t>
  </si>
  <si>
    <t>La Entidad no asignó el presupuesto para los planes y programas de capacitación, dando lugar al incumplimiento del art. 11 literal d de la Ley 1567 de 1998.</t>
  </si>
  <si>
    <t>Los planes de la Entidad no cuentan con presupuesto para su ejecución</t>
  </si>
  <si>
    <t>En la vigencia 2019, se apropiaron recursos para el plan y programas de capacitación de la Entidad.</t>
  </si>
  <si>
    <t>26/02/2019: No se ha recibido acción de mejora para tratar esta no conformidad.
El auditado informa mediante correo electrónico, que se tomó una corrección para este año asignando presupuesto para el PIC. Durante el año, se hará seguimiento a la ejecución del presupuesto asignado y de esta manera se realizará el cierre de la no conformidad.
31/05/2019 Se estipula en el Plan Institucional de Capacitación, publicado en la página web de la Entidad _x000D_
(https://www.ani.gov.co/sites/default/files/u502/plan_insitucional_de_capacitacion_2019_def_0.docx), que se asignó recursos para el plan bajo el CDP 30619._x000D_
Se consulta en el SIIF Nación el estado de este CDP, y se observó que tiene una asignación presupuestal por $100.000.000 asociado al compromiso número 98719 del 29 de marzo de 2019 con la Universidad Nacional de Colombia bajo el contrato 396 bajo el objeto “Ejecutar los programas que hacen parte del plan de capacitación de la Agencia Nacional de Infraestructura ANI, para la vigencia 2019”. Hasta el momento no se encuentra obligado el presupuesto._x000D_
De acuerdo con la información anterior, se observó que se encuentra en trámite la ejecución del presupuesto asociado al plan institucional de capacitación. Se realizará en el mes de agosto el seguimiento a la ejecución presupuestal de este rubro._x000D_
Se registra un avance del 50% en la acción de mejora propuesta._x000D_
 (Yuly Andrea Ujueta Castillo )
02/08/2019 De acuerdo con el seguimiento realizado en el informe pormenorizado de julio del presente año, se evidenció que el presupuesto asignado para el Plan Institucional de Capacitación – PIC 2019, corresponde a $100.000.000. De igual manera se evidenció que a través del contrato interadministrativo No. 396 con la Universidad Nacional de Colombia se han ejecutado $20.247.000 millones de pesos del presupuesto asignado para este fin._x000D_
Se mantiene el 50% de avance. (Yuly Andrea Ujueta Castillo )
28/11/2019 De acuerdo con el seguimiento realizado en el informe pormenorizado del mes de noviembre del presente año, se evidenció que a través del contrato interadministrativo No. 396 con la Universidad Nacional de Colombia se han ejecutado $82.000.000 del presupuesto asignado. Por lo anterior, se refleja un avance del 82% en esta no conformidad. (Yuly Andrea Ujueta Castillo )
10/02/2020 De acuerdo con el ultimo seguimiento realizado a través del informe pormenorizado del Sistema de Control Interno, se evidenció la ejecución del presupuesto asignado al PIC, en un 100%._x000D_
_x000D_
De acuerdo con el plan de acción formulado por la Entidad, se determina que se cumplió y en consecuencia se realiza el cierre de esta no conformidad. (Yuly Andrea Ujueta Castillo )</t>
  </si>
  <si>
    <t>2. Se configura no conformidad en cabeza de la Vicepresidencia Jurídica asociada a la inadecuada gestión de la Bitácora del proceso de contratación de mayor cuantía para interventoría integral del Contrato de Concesión No 007 de 2007 del proyecto de concesión vial “Girardot – Ibagué – Cajamarca” de acuerdo con las siguientes observaciones:
a) No se incluyen en la Bitácora del proyecto los requisitos generales que se relacionan a continuación:
• Designación de responsables de garantizar la conformación de la Bitácora
• Solicitud de asignación del código de bitácora
• Soporte de asignación del código de bitácora
• Soporte de radicación para custodia en el área de archivo y correspondencia
b) Se incumple el objetivo de la Bitácora del proyecto asociado a que se pueda establecer la titularidad de la responsabilidad de la trazabilidad,  de todos los funcionarios y contratistas de la ANI que participen en el proceso de conformación de la bitácora en cada una de sus diferentes fases (1. Estructuración técnica y financiera, 2. Estructuración legal, 3. Contratación, y 4. Modificación contractual) en las cuales se deben registrar todos los datos importantes y decisiones que se adopten durante el proceso de estructuración, desde su inicio y hasta la suscripción del contrato u otrosí respectivo.
c) Se incumple con la obligación de conformar la Bitácora del proyecto como instrumento de trazabilidad independiente y complementario, tanto al SECOP, como a la carpeta contractual.</t>
  </si>
  <si>
    <r>
      <t xml:space="preserve">La Gerencia de Contratación adelantó la Bitácora correspondiente al Proceso de Selección No. VJ-VGC-CM-002-2018 (Proyecto GIC - Contrato de Concesión No. 007 de 2007), siguiendo de manera estricta los requisitos que exige la Resolución No. 959 de 2013.  Para el efecto, se adjunta a este documento en un (1) folio el </t>
    </r>
    <r>
      <rPr>
        <i/>
        <sz val="12"/>
        <rFont val="Calibri"/>
        <family val="2"/>
        <scheme val="minor"/>
      </rPr>
      <t>"Certificado de Debida Diligencia Bitácora de Proyecto - Gestión Jurídica"</t>
    </r>
    <r>
      <rPr>
        <sz val="12"/>
        <rFont val="Calibri"/>
        <family val="2"/>
        <scheme val="minor"/>
      </rPr>
      <t>, de fecha 31 de agosto de 2018.  Es de resaltar en este punto que no es aplicable el soporte de radicación para la custodia de la Bitácora en el Área de Archivo, en razón a que quien ejerce esta función durante las Vigencias 2018 y 2019 es precisamente la Gerencia de Contratación, misma que tiene a su cargo su elaboración. Por las razones enunciadas, amablemente se solicita el cierre de la presente No Conformidad.</t>
    </r>
  </si>
  <si>
    <t>Conforme a la gestión de depuración del PMP adelantada por la OCI se hicieron requerimientos a las Vicepresidencias responsables del PMP mediante correos electrónicos del 22 y 2o 25 de febrero de 2019, obteniendose respuesta por parte del la Vicepresidencia jurídica el 1° de marzo de 2019 con relación a las no conformidades con No. 2048, 2560 y 3658.</t>
  </si>
  <si>
    <r>
      <t xml:space="preserve">Auditoria Agosto 2018: 7.2.4 Se mantiene la no conformidad prevista en el informe de seguimiento del segundo semestre del año 2017, en tanto que se identificó por parte de esta auditoría que aún existen procesos judiciales que no tienen previsto el valor de la provisión contable ni la calificación del riesgo procesal, lo cual constituye un incumplimiento a las funciones del apoderado previstas en el artículo 2.2.3.4.1.10, numerales 4 y 5 del Decreto 1069 de 2015, y lo establecido en el Instructivo del Sistema Único de Gestión e Información Litigiosa del Estado E-KOGUI V 5.0 de la Agencia Nacional de Defensa Jurídica de Estado. 
</t>
    </r>
    <r>
      <rPr>
        <sz val="12"/>
        <color rgb="FFFF0000"/>
        <rFont val="Calibri"/>
        <family val="2"/>
        <scheme val="minor"/>
      </rPr>
      <t xml:space="preserve">Auditoría febrero 2019: </t>
    </r>
    <r>
      <rPr>
        <sz val="12"/>
        <rFont val="Calibri"/>
        <family val="2"/>
        <scheme val="minor"/>
      </rPr>
      <t xml:space="preserve">
6.2.2 En lo que se refiere a la calidad de los registros, sección calificación del riesgo, se evidenció que del total de 1315 procesos, tenemos que 292 no tienen calificación del riesgo, lo cual evidencia una posible infracción al artículo No. 2.2.3.4.1.1. y subsiguientes del Decreto 1069 de 2015. </t>
    </r>
  </si>
  <si>
    <t>Acciones de mejoramiento Auditoría agosto 2018:
1. Identificación de los procesos judiciales que conforme a los criterios definidos por la metodología deben ser objeto de calificación del riesgo y la provisión contable y a la fecha no cuentan con dicha calificación.
2. Registrar en los procesos identificados la respectiva calificación y provisión.
3. Registrar la nueva calificación del riesgo y provisión contable con corte al 31 de diciembre de 2018 de la totalidad de los procesos judiciales registrados en el sistema conforme a la metodología.</t>
  </si>
  <si>
    <t>El día 11 de octubre de 2018 mediante memorando No. 20187010164283 se allegó plan de mejoramiento respecto de la auditoróia realizada en el mes de agosto.
El auditor considera que las acciones de mejoramiento planteadas  por el área auditada son adecuadas y necesarias. Se hará seguimiento en el mes de enero de 2019 para determinar la efectividad de dicha acción. 
05/09/2019 Mediante radicado No. 20197010129273, el GIT Defensa Judicial solicitó modificación de los Planes asociados a E-Kogui, sin embargo, no solsolicitó modificación para esta No Conformidad.  (Andrés Fernando Huérfano Huérfano)
23/09/2019 Mediante correo de 23/09/2019 (OCI69) se solicitó al GIT Defensa Judicial, respuesta a los compromisos adquiridos en las sesiones de 14 y 26 de agosto de 2019, debido a que se enunció que se aportará el acta del ANDJE en la que se aclara el concepto sobre los procesos. La fecha límite para el suministro de la documentación es 30/09/2019, para seguimiento.  (Andrés Fernando Huérfano Huérfano)
23/01/2020 23/01/2020. Se envió correo a la dependencia responsable (OCI01) informando sobre el vencimiento.  (Andrés Fernando Huérfano Huérfano)
05/05/2020 Mediante radicado 20207010057823 de 21/04/2020, solicita prórroga del plazo para cumplimiento de la meta hasta 31/07/2020.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
02/08/2021 Mediante memorando 20217010106013 la dependencia solicita unificar esta NC con la NC 3845. Razón por la cual se cierre teniendo en cuenta que su avance a esta fecha era del 0%. (Andrés Fernando Huérfano Huérfano)</t>
  </si>
  <si>
    <t xml:space="preserve">Auditoría agosto 2018: 7.2.2 Se mantiene la no conformidad prevista en el informe de seguimiento del segundo semestre del año 2017, en tanto que respecto de 632 procesos terminados, se encuentran 27 procesos sin sentido de fallo con posterioridad al mes de abril del año 2015, lo cual evidencia incumplimiento de los apoderados respecto a la actualización de la información registrada en el Sistema como lo impone el artículo 2.2.3.4.1.10 “Funciones del apoderado”, numeral 1 del Decreto 1069 de 2015, y lo establecido en el Instructivo del Sistema Único de Gestión e Información Litigiosa del Estado E-KOGUI V. 5.0. de la ANDJE. En este sentido, se debe identificar cuáles de estos procesos terminaron anormalmente y cuáles por sentencia, para proceder en este último caso a incluir el sentido del fallo. </t>
  </si>
  <si>
    <t>Acciones de mejoramiento Auditoría agosto 2018:
1. Solicitar a la OCI la identificación de los 27 procesos objeto de la no conformidad.
2. Verificación en el sistema de la fecha real del registro de terminación del proceso en el sistema.
3.Reporte de eventual inconsistencia en el sistema al soporte Ekogui de la ANDJE.</t>
  </si>
  <si>
    <t xml:space="preserve">
El día 11 de octubre de 2018 mediante memorando No. 20187010164283 se allegó plan de mejoramiento respecto de la auditoróia realizada en el mes de agosto.
El auditor considera que las acciones de mejoramiento planteadas  por el área auditada son adecuadas y necesarias. Se hará seguimiento en el mes de enero  de 2019 para determinar la efectividad de dicha acción. 
27/08/2019 Mediante informe radicado No. 20191020039153, se encontró que el 100% de los procesos (560) terminados, registran sentido del fallo (acta de 27/08/2019). AH.     (Andrés Fernando Huérfano Huérfano)</t>
  </si>
  <si>
    <r>
      <t xml:space="preserve">INTERVENTORÍA: </t>
    </r>
    <r>
      <rPr>
        <sz val="12"/>
        <rFont val="Calibri"/>
        <family val="2"/>
        <scheme val="minor"/>
      </rPr>
      <t>1. No se evidenció el análisis de la Interventoría frente a los riesgos del contrato de concesión, como se exige en una de sus obligaciones contractuales, la cual se cita a continuación: 
Cláusula 4.2., numeral i, literal b:
“(…) Así mismo, para cada uno de los aspectos del Diagnóstico Estratégico, el Interventor hará un análisis especial en la matriz de riesgos existente en el contrato de concesión. De no existir dicha matriz, deberá elaborar una con estricta sujeción al contrato de concesión correspondiente, en la cual se logren enmarcar cada uno de los aspectos tratados en el Diagnóstico Estratégico que se presente.”</t>
    </r>
  </si>
  <si>
    <t>En temas Riesgos.</t>
  </si>
  <si>
    <t>Sociedad portuaria Coremar Shore Base</t>
  </si>
  <si>
    <t>NOVIEMBRE DE 2018</t>
  </si>
  <si>
    <t xml:space="preserve">Si bien no se cuenta con una matriz de riesgos para el Contrato de Concesión como tal,  mensualmente se realiza un análisis de dichos riesgos enmarcados en cada uno de los aspectos que son objeto de supervisión por parte de la Interventoría. Lo anterior se puede evidenciar en los Informes Mensuales presentados a la ANI.  Para dar cumplimiento  estrictamente con el requisito,   se procederá con  la elaboración de la Matriz de riesgo correspondiente. </t>
  </si>
  <si>
    <t xml:space="preserve">
21/12/2018 - De acuerdo con la solicitud de la supervisión del proyecto, se otorgó una prórroga de 30 días para formular las acciones de mejoramiento correspondientes, teniendo en cuenta que se tenían pendientes por recibir observaciones de la interventoría.
6/02/2019 - Mediante correo elecrtonico se solicitaron a la supervisión del proyecto las acciones de mejoramiento formuladas por la Interventoría, una vez vencida la prórroga de 30 días para dicha formulación.
12/02/2019 - Se recibió el plan de mejoramiento mediante correo electrónico y está actualmente en revisión por parte de la OCI.
05/04/2019 - Mediante correo electrónico se requirió a la supervisión evidencia de la culminación de las acciones de mejoramiento.
29/04/2019: Se reiteró mediante correo electrónico la solicitud de seguimiento por parte de la supervisión.
04/07/2019 -	Una vez revisada la evidencia de la elaboración de la matriz de riesgos, allegada por la Supervisión, se procede a cerrar la no conformidad. (Carlos Felipe Sánchez Pinzón)</t>
  </si>
  <si>
    <r>
      <t xml:space="preserve">INTERVENTORÍA: </t>
    </r>
    <r>
      <rPr>
        <sz val="12"/>
        <rFont val="Calibri"/>
        <family val="2"/>
        <scheme val="minor"/>
      </rPr>
      <t>2. No se evidenció que la Interventoría haya hecho entrega de los informes mensuales ni del informe diagnóstico dentro de las fechas establecidas para tal fin; sin embargo, esto hace parte de sus obligaciones contractuales, específicamente de las siguientes:
Contrato de Interventoría, cláusula 2.1., literal i:
“Cumplir con los plazos previstos en este contrato y en el Contrato de Concesión para las actuaciones del Interventor”
Contrato de Interventoría, cláusula 4.2., numeral i:
“El Interventor de manera paralela a las actividades de supervisión descritas más adelante deberá llevar a cabo desde el inicio del correspondiente contrato de interventoría, y dentro del primer mes siguiente al mismo, un diagnóstico integral de la concesión (…)” (subrayado fuera del texto).
Contrato de Interventoría, cláusula 4.2., numeral iii:
“Preparar y presentar a la ANI dentro de los cinco (5) primeros días hábiles de cada mes, un informe mensual (…)”</t>
    </r>
  </si>
  <si>
    <t>En temas Administrativos</t>
  </si>
  <si>
    <t xml:space="preserve">Esta no conformidad fue debidamente documentada atendiendo los parámetros y lineamientos del Sistema de Calidad de HMV Consultoría y se planteraon las acciones correctivas correspondientes, dentro las cuales está la redistribución de tareas dentro del equipo de la Interventoría para garantizar que exista un unico responsable de la elaboración y estructuración de los Informes Mensuales y de avance y se cumpla con la fecha de entrega establecida. </t>
  </si>
  <si>
    <t xml:space="preserve">
21/12/2018 - De acuerdo con la solicitud de la supervisión del proyecto, se otorgó una prórroga de 30 días para formular las acciones de mejoramiento correspondientes, teniendo en cuenta que se tenían pendientes por recibir observaciones de la interventoría.
6/02/2019 - Mediante correo elecrtonico se solicitaron a la supervisión del proyecto las acciones de mejoramiento formuladas por la Interventoría, una vez vencida la prórroga de 30 días para dicha formulación.
12/02/2019 - Se recibió el plan de mejoramiento mediante correo electrónico y está actualmente en revisión por parte de la OCI.
05/04/2019 - Mediante correo electrónico se recomendó a la supervisión ajustar la fecha de finalización de acciones de mejoramiento, pues está planteada a lo largo de la duración del contrato de interventoría; sin embargo, el seguimiento de la Oficina de Control Interno a una no conformidad, termina (con el cierre de la no conformidad) una vez se evidencia que ha sido superada la dificultad que dio origen a la no conformidad, en ese sentido, solo necesario evidenciar el mejoramiento una única vez y no a lo largo de toda la ejecución del contrato de interventoría.
29/04/2019: Se reiteró mediante correo electrónico la solicitud de seguimiento por parte de la supervisión.
04/07/2019 -	Una vez revisado el avance de las acciones de mejoramiento, se sugiere reprogramar la fecha de finalización, la cual se encuentra vencida.
8/10/2019 En reunión de seguimiento del del 30/09/2019 la Supervisión reporta que ya se tienen informes de Interventoría entregados dentro del tiempo contractual, informa que el contrato permite una prórroga en este tiempo y comenta que se continua en la ejecución de acciones de mejoramiento, las cuales se encuentran dentro del término establecido en el plan de mejoramiento.
La fecha de finalización continúa sin modificación para el 31/12/2019.
 (Carlos Felipe Sánchez Pinzón)
14/11/2019 Una vez revisado el memorando con número de radicado ANI 20194091149792 del 31 de octubre de 20189, se tiene el siguiente seguimiento de las no conformidades para la Interventoría:_x000D_
Se allega evidencia de la entrega de los informes correspondientes a los meses de junio a septiembre. No se evidencia que se estén entregando dentro de los primeros 5 días hábiles de cada mes, según lo requiere el contrato de Interventoría._x000D_
En consecuencia, la no conformidad continúa abierta y la fecha de finalización continúa sin modificación para el 31/12/2019._x000D_
Pendiente evidenciar la entrega de los informes de Interventoría dentro de los plazos contractuales. (Carlos Felipe Sánchez Pinzón)
4/02/2020 Mediante memorando con radicado ANI No. 20203030014053 del 17 de enero de 2020, la Supervisión envía comunicado de la Interventoría explicando el estado de ejecución del plan de mejoramiento y solicita el cierre de la no conformidad 3663._x000D_
Mediante memorando con radicado ANI No. 20201020018953 del 27 de enero de 2020, la OCI informa a la Supervisión sobre la revisión de los soportes presentados, resume el estado actual de los planes de mejoramiento asociados al proyecto (vencidos) y solicita las evidencias de ejecución de dichos planes._x000D_
Mediante correo electrónico del 4 de febrero de 2020 se reiteró la solicitud. (Carlos Felipe Sánchez Pinzón)
17/04/2020 De acuerdo con la información suministrada según los correos del 7 de febrero de 2020, 16 y 17 de abril de 2020, se evidencia la ejecución de acciones de mejoramiento y se da cierre a la no conformidad. (Carlos Felipe Sánchez Pinzón)</t>
  </si>
  <si>
    <r>
      <t xml:space="preserve">INTERVENTORÍA: </t>
    </r>
    <r>
      <rPr>
        <sz val="12"/>
        <rFont val="Calibri"/>
        <family val="2"/>
        <scheme val="minor"/>
      </rPr>
      <t>3. No se evidenció que la Interventoría haga seguimiento a los ingresos y costos de la actividad portuaria a través de la creación y actualización de una base de datos, según una de sus obligaciones contractuales descritas en el Anexo 3 del contrato de Interventoría, numeral 1.1.2.1., literal d:
“Crear una base de datos que recopile información periódica (trimestralmente) de ingresos y costos propios de la actividad portuaria”.</t>
    </r>
  </si>
  <si>
    <t xml:space="preserve">Este obligación no está estipulada en el contrato de Concesión portuaria No. 002 de 2015, luego al no estar expresamente  la obligatoriedad  de entregar  esta información por parte de COREMAR,    la Interventoría no  ha considerado necesario solicitarla, ni la ANI  ha requerido en ese sentido, ni al Concesionario tampoco. Se propone que el concesionario remita  a la interventoria el balance financiero de la concesión portuaria con el fin de que esta cree la base de datos trimestral correspondiente a ingresos y costos. </t>
  </si>
  <si>
    <t xml:space="preserve">
21/12/2018 - De acuerdo con la solicitud de la supervisión del proyecto, se otorgó una prórroga de 30 días para formular las acciones de mejoramiento correspondientes, teniendo en cuenta que se tenían pendientes por recibir observaciones de la interventoría.
6/02/2019 - Mediante correo elecrtonico se solicitaron a la supervisión del proyecto las acciones de mejoramiento formuladas por la Interventoría, una vez vencida la prórroga de 30 días para dicha formulación.
12/02/2019 - Se recibió el plan de mejoramiento mediante correo electrónico y está actualmente en revisión por parte de la OCI.
05/04/2019 - Mediante correo electrónico se recomendó a la supervisión ajustar la fecha de finalización de acciones de mejoramiento, pues está planteada a lo largo de la duración del contrato de interventoría; sin embargo, el seguimiento de la Oficina de Control Interno a una no conformidad, termina (con el cierre de la no conformidad) una vez se evidencia que ha sido superada la dificultad que dio origen a la no conformidad, en ese sentido, solo necesario evidenciar el mejoramiento una única vez y no a lo largo de toda la ejecución del contrato de interventoría.
29/04/2019: Se reiteró mediante correo electrónico la solicitud de seguimiento por parte de la supervisión.
04/07/2019 -	Una vez revisado el avance de las acciones de mejoramiento, se reprograma la fecha de finalización para el 01/06/2019 y se solicita a la Supervisión allegar los avances de esta acción de mejoramiento. (CArlos Felipe Sánchez Pinzón)
8/10/2019 En reunión de seguimiento del 20/09/2019 no se evidencia la creación de la base de datos de ingresos y costos de la actividad portuaria por parte de la Interventoría, la no conformidad continúa dentro del término establecido en el plan de mejoramiento.
La fecha de finalización continúa sin modificación para el 31/12/2019.
 (Carlos Felipe Sánchez Pinzón)
14/11/2019 Una vez revisado el memorando con número de radicado ANI 20194091149792 del 31 de octubre de 20189, se tiene el siguiente seguimiento de las no conformidades para la Interventoría:
Se evidencia la gestión de la Interventoría, sin que ésta a la fecha evidencie el cumplimiento de la obligación contractual. Se evidencian solicitudes a la Supervisión de programación de mesas de trabajo sin que estas se hayan realizado.
En consecuencia, la no conformidad continúa abierta y la fecha de finalización continúa sin modificación para el 31/12/2019.
Pendiente Evidenciar la realización de mesas de trabajo con la Supervisión y de las acciones de mejoramiento que demuestren el cumplimiento de la obligación o que la Interventoría ha sido eximida de la misma. (Carlos Felipe Sánchez Pinzón)
19/12/2019 Se allega la información correspondiente a los estados financieros del proyecto, donde se incorporan los ingresos y costos de la actividad portuaria, pero no se evidencia la revisión de los mismos por parte de la Interventoría ni que esta esté eximida de dicha obligación contractual por lo que la no conformidad permanece abierta. (Carlos Felipe Sánchez Pinzón)
4/02/2020 Mediante memorando con radicado ANI No. 20203030014053 del 17 de enero de 2020, la Supervisión envía comunicado de la Interventoría explicando el estado de ejecución del plan de mejoramiento y solicita el cierre de la no conformidad 3663.
Mediante memorando con radicado ANI No. 20201020018953 del 27 de enero de 2020, la OCI informa a la Supervisión sobre la revisión de los soportes presentados, resume el estado actual de los planes de mejoramiento asociados al proyecto (vencidos) y solicita las evidencias de ejecución de dichos planes.
Mediante correo electrónico del 4 de febrero de 2020 se reiteró la solicitud. (Carlos Felipe Sánchez Pinzón)
17/04/2020 Una vez revisada la información allegada por la Interventoría mediante memorando No. 20203030014053, se evidencia el reporte de los ingresos y costos de la actividad portuaria por parte de la Interventoría. Por lo anterior, se evidencia la ejecución de las acciones de mejoramiento y se da cierre a la no conformidad. (Carlos Felipe Sánchez Pinzón)</t>
  </si>
  <si>
    <r>
      <t>INTERVENTORÍA:</t>
    </r>
    <r>
      <rPr>
        <sz val="12"/>
        <rFont val="Calibri"/>
        <family val="2"/>
        <scheme val="minor"/>
      </rPr>
      <t xml:space="preserve"> 4. No se evidenció que la Interventoría verifique el cumplimiento del código de buen gobierno del concesionario, según una de sus obligaciones contractuales descritas en el Anexo 3 del contrato de Interventoría, numeral 1.1.2.1., literal c:
“Verificar que el concesionario cumpla con el código de buen gobierno”</t>
    </r>
  </si>
  <si>
    <t>Esta obligación está estipulada en el contrato de la Interventoría, pero dentro de las obligaciones del Contrato de Concesión no está la presentación de dicho código. Sin embargo como accion de mejoramiento  se confirmó que el Concesionario posee un  Código de Buen Gobierno, y ha aceptado presentar dicho documento para  verificación por parte de la Interventoría.  </t>
  </si>
  <si>
    <t xml:space="preserve">
21/12/2018 - De acuerdo con la solicitud de la supervisión del proyecto, se otorgó una prórroga de 30 días para formular las acciones de mejoramiento correspondientes, teniendo en cuenta que se tenían pendientes por recibir observaciones de la interventoría.
6/02/2019 - Mediante correo elecrtonico se solicitaron a la supervisión del proyecto las acciones de mejoramiento formuladas por la Interventoría, una vez vencida la prórroga de 30 días para dicha formulación.
12/02/2019 - Se recibió el plan de mejoramiento mediante correo electrónico y está actualmente en revisión por parte de la OCI.
05/04/2019 - Mediante correo electrónico se requirió a la supervisión evidencia de la culminación de las acciones de mejoramiento.
29/04/2019: Se reiteró mediante correo electrónico la solicitud de seguimiento por parte de la supervisión.
04/07/2019 -	Una vez revisado el avance de las acciones de mejoramiento, se reprograma la fecha de finalización para el 30/06/2019 y se solicita a la Supervisión allegar los avances de esta acción de mejoramiento. (Carlos Felipe Sánchez Pinzón)
8/10/2019 En reunión de seguimiento del 30/09/2019, no se evidencia el seguimiento al código de buen gobierno del Concesionario. Se recomienda presentar evidencia de ejecución de las acciones de mejoramiento o una solicitud justificada de reprogramación de la fecha de finalización de acciones de mejoramiento lo antes posible, pues esta fecha se encuentra vencida.
La fecha de finalización continúa vencida desde el 30/06/2019.
 (Carlos Felipe Sánchez Pinzón)
21/10/2019 Una vez revisada la evidencia aportada mediante correo electrónico por la Interventoría a través de la Supervisión, se evidencia que la Interventoría obtiene el código de buen gobierno del Concesionario; sin embargo, para demostrar el cumplimento de la obligación, es necesario evidenciar que la Interventoría verifica su cumplimiento._x000D_
Por lo anterior, se recomienda reformular las acciones de mejoramiento._x000D_
 (Carlos Felipe Sánchez Pinzón)
14/11/2019 Una vez revisado el memorando con número de radicado ANI 20194091149792 del 31 de octubre de 20189, se tiene el siguiente seguimiento de las no conformidades para la Interventoría:_x000D_
Se evidencia la gestión de la Interventoría, sin que ésta a la fecha evidencie el cumplimiento de la obligación contractual. Se evidencian solicitudes a la Supervisión de programación de mesas de trabajo sin que estas se hayan realizado._x000D_
En consecuencia, la no conformidad continúa abierta y con fecha de finalización vencida desde el 30/06/2019._x000D_
Pendiente Reprogramar la fecha de finalización para las acciones de mejoramiento._x000D_
Evidenciar la realización de mesas de trabajo con la Supervisión y de las acciones de mejoramiento que demuestren el cumplimiento de la obligación o que la Interventoría ha sido eximida de la misma._x000D_
 (Carlos Felipe Sánchez Pinzón)
4/02/2020 Mediante memorando con radicado ANI No. 20203030014053 del 17 de enero de 2020, la Supervisión envía comunicado de la Interventoría explicando el estado de ejecución del plan de mejoramiento y solicita el cierre de la no conformidad 3663._x000D_
Mediante memorando con radicado ANI No. 20201020018953 del 27 de enero de 2020, la OCI informa a la Supervisión sobre la revisión de los soportes presentados, resume el estado actual de los planes de mejoramiento asociados al proyecto (vencidos) y solicita las evidencias de ejecución de dichos planes._x000D_
Mediante correo electrónico del 4 de febrero de 2020 se reiteró la solicitud. (Carlos Felipe Sánchez Pinzón)
17/04/2020 Una vez revisada la información allegada por la  Supervisión mediante correo electrónico del 17 de abril de 2020, sobre la aprobación del RTO, que contiene aprobación del código de buen gobierno, se evidencia la ejecución de las acciones de mejoramiento y se da cierre a la no conformidad. (Carlos Felipe Sánchez Pinzón)</t>
  </si>
  <si>
    <r>
      <t xml:space="preserve">INTERVENTORÍA: </t>
    </r>
    <r>
      <rPr>
        <sz val="12"/>
        <rFont val="Calibri"/>
        <family val="2"/>
        <scheme val="minor"/>
      </rPr>
      <t>5. No se evidenció que la Interventoría analice e informe a la ANI sobre la eficacia y eficiencia de los sistemas de control interno adoptados por el Concesionario, según una de sus obligaciones contractuales descritas en el Anexo 3 del contrato de Interventoría, numeral 1.1.2.1., literal c:
“Igualmente como función administrativa corresponde a la interventoría analizar e informar a la Agencia Nacional de Infraestructura respecto de la eficiencia y eficacia de los sistemas de control Interno adoptados por el CONCESIONARIO para el desarrollo de las actividades propias del plan de inversiones, verificando especialmente si los citados sistemas son idóneos para asegurar la efectividad y eficacia de la ejecución del plan de inversiones, la suficiencia y confiabilidad de la información financiera y el cumplimiento del plan de inversiones, y de las leyes y regulaciones especiales.”</t>
    </r>
  </si>
  <si>
    <t xml:space="preserve">Esta obligación tampoco está dentro del contrato de concesión portuaria,  por lo que no es posible para la Interventoría realizar la exigencia al concesionario. Sin embargo se propone como accion de mejoramiento que el concesionario remita como sistema de control interno la programación del Plan de Inversiónes y que la Interventoria realice seguimiento al mismo, evidenciando esta labor en el informe mensual de interventoría. </t>
  </si>
  <si>
    <t xml:space="preserve">
21/12/2018 - De acuerdo con la solicitud de la supervisión del proyecto, se otorgó una prórroga de 30 días para formular las acciones de mejoramiento correspondientes, teniendo en cuenta que se tenían pendientes por recibir observaciones de la interventoría.
6/02/2019 - Mediante correo elecrtonico se solicitaron a la supervisión del proyecto las acciones de mejoramiento formuladas por la Interventoría, una vez vencida la prórroga de 30 días para dicha formulación.
12/02/2019 - Se recibió el plan de mejoramiento mediante correo electrónico y está actualmente en revisión por parte de la OCI.
05/04/2019 - Mediante correo electrónico se recomendó a la supervisión ajustar la fecha de finalización de acciones de mejoramiento, pues está planteada a lo largo de la duración del contrato de interventoría; sin embargo, el seguimiento de la Oficina de Control Interno a una no conformidad, termina (con el cierre de la no conformidad) una vez se evidencia que ha sido superada la dificultad que dio origen a la no conformidad, en ese sentido, solo necesario evidenciar el mejoramiento una única vez y no a lo largo de toda la ejecución del contrato de interventoría.
29/04/2019: Se reiteró mediante correo electrónico la solicitud de seguimiento por parte de la supervisión.
04/07/2019 -	Una vez revisada la evidencia del seguimiento al plan de inversiones por parte de la Interventoría como alternativa para dar cumplimiento a su obligación de analizar e informar a la ANI sobre la eficacia y eficiencia de los sistemas de control interno adoptados por el Concesionario, y siendo esto avalado por la supervisión, se procede a cerrar la no conformidad. (Carlos Felipe Sánchez Pinzón)</t>
  </si>
  <si>
    <r>
      <t xml:space="preserve">INTERVENTORÍA: </t>
    </r>
    <r>
      <rPr>
        <sz val="12"/>
        <rFont val="Calibri"/>
        <family val="2"/>
        <scheme val="minor"/>
      </rPr>
      <t>6. No se evidenció que la Interventoría haga seguimiento a las operaciones portuarias que desarrolla el Concesionario; sin embargo, esta es una de sus obligaciones consignada en el Anexo 3 del contrato de Interventoría, numeral 1.1.2.1., literal a:
“Informe de las operaciones portuarias y logísticas desarrolladas en el terminal”</t>
    </r>
  </si>
  <si>
    <t xml:space="preserve">El Puerto durante el tiempo que lleva el contrato de Concesión en ejecución, ha estado en operación muy poco tiempo. Sin embargo durante ese tiempo en que se mantuvo en operación,  se hizo seguimiento por parte de la Interventoría, como se puede evidenciar en los Informes Mensuales e Informes de Avance presentados a la ANI.  Como Paln de Mejoramiento se propone contimuar reportando el estado de la operación del puerto en los informes semanales y mensuales y en mesa de trabajo con la Supervisión del contrato acordar el alcance de dicho reporte para dar estricto cumplimiento al requisito. Asi mismo se solicitara por parte de la interventoria al concesionario el reporte de cargas presentado a la Superintendencia de Puertos y transporte junto a sus soportes.  </t>
  </si>
  <si>
    <t xml:space="preserve">
21/12/2018 - De acuerdo con la solicitud de la supervisión del proyecto, se otorgó una prórroga de 30 días para formular las acciones de mejoramiento correspondientes, teniendo en cuenta que se tenían pendientes por recibir observaciones de la interventoría.
6/02/2019 - Mediante correo elecrtonico se solicitaron a la supervisión del proyecto las acciones de mejoramiento formuladas por la Interventoría, una vez vencida la prórroga de 30 días para dicha formulación.
12/02/2019 - Se recibió el plan de mejoramiento mediante correo electrónico y está actualmente en revisión por parte de la OCI.
05/04/2019 - Mediante correo electrónico se recomendó a la supervisión ajustar la fecha de finalización de acciones de mejoramiento, pues está planteada a lo largo de la duración del contrato de interventoría; sin embargo, el seguimiento de la Oficina de Control Interno a una no conformidad, termina (con el cierre de la no conformidad) una vez se evidencia que ha sido superada la dificultad que dio origen a la no conformidad, en ese sentido, solo necesario evidenciar el mejoramiento una única vez y no a lo largo de toda la ejecución del contrato de interventoría.
29/04/2019: Se reiteró mediante correo electrónico la solicitud de seguimiento por parte de la supervisión.
04/07/2019 -	Una vez revisado el avance de las acciones de mejoramiento, se evidencia la solicitud y obtención de información por parte de la Interventoría hacia el Concesionario, por lo que se ajusta el avance a 50%. Así mismo, se sugiere a la Interventoría allegar soportes de su reporte de las operaciones logísticas y portuarias del terminal, con el fin de superar las dificultades señaladas en la no conformidad. (Carlos Felipe Sánchez Pinzón)
8/10/2019 Como acción de mejoramiento la Supervisión propone allegar a la Oficina de Control Interno el contrato base de la ANI para las Interventorías portuarias, evidenciando que no se incluye esta obligación por ser una competencia de la Superintendencia de Transporte.
Se recomienda a la Supervisión e Interventoría realizar la mesa de trabajo propuesta en el plan de mejoramiento para acordar el alcance y la forma de dar cumplimiento a la obligación o reformular el plan de mejoramiento en caso de que esto ya no sea procedente.
La fecha de finalización continúa sin modificación para el 31/12/2019. Se modifica el plan de mejoramiento incluyendo las acciones de mejoramiento solicitadas por la Supervisión.
 (Carlos Felipe Sánchez Pinzón)
14/11/2019 Una vez revisado el memorando con número de radicado ANI 20194091149792 del 31 de octubre de 20189, se tiene el siguiente seguimiento de las no conformidades para la Interventoría:_x000D_
La interventoría manifiesta que no esta no conformidad no está dentro de los resultados de auditoría; sin embargo, esta está incluida en el numeral 6 de la sección No. 8.1.1 del informe de auditoría._x000D_
En consecuencia, la no conformidad continúa abierta y la fecha de finalización continúa sin modificación para el 31/12/2019._x000D_
Cumplir con el plan de mejoramiento formulado por la Interventoría:_x000D_
“Como Plan de Mejoramiento se propone continuar reportando el estado de la operación del puerto en los informes semanales y mensuales y en mesa de trabajo con la Supervisión del contrato acordar el alcance de dicho reporte para dar estricto cumplimiento al requisito. Asi mismo se solicitara por parte de la interventoria al concesionario el reporte de cargas presentado a la Superintendencia de Puertos y transporte junto a sus soportes”._x000D_
En el seguimiento de esta no conformidad, ya se había evidenciado que la Interventoría solicita y obtiene la información de operaciones portuarias y logísticas, por lo que queda pendiente evidenciar que se reporta a la ANI._x000D_
 (Carlos Felipe Sánchez Pinzón)
4/02/2020 Mediante memorando con radicado ANI No. 20203030014053 del 17 de enero de 2020, la Supervisión envía comunicado de la Interventoría explicando el estado de ejecución del plan de mejoramiento y solicita el cierre de la no conformidad 3663._x000D_
Mediante memorando con radicado ANI No. 20201020018953 del 27 de enero de 2020, la OCI informa a la Supervisión sobre la revisión de los soportes presentados, resume el estado actual de los planes de mejoramiento asociados al proyecto (vencidos) y solicita las evidencias de ejecución de dichos planes._x000D_
Mediante correo electrónico del 4 de febrero de 2020 se reiteró la solicitud. (Carlos Felipe Sánchez Pinzón)
17/04/2020 A partir de la revisión de información allegada por correo electrónico del 17 de abril de 2020, se evidencia que la Interventoría reporta el estado de la operación mensualmente y que las operaciones portuarias y logísticas se encuentran suspendidas en la terminal. Conforme lo anterior, se da cierre a la no conformidad, recomendando solicitar este reporte a la Interventoría apenas se reanuden las operaciones portuarias, con el fin de exigir el cumplimiento a esta obligación contractual. En todo caso, se recomienda enfáticamente no pasar por alto obligaciones contractuales vigentes en el contrato de Interventoría, como la que dio origen a esta no conformidad. (Carlos Felipe Sánchez Pinzón)</t>
  </si>
  <si>
    <r>
      <t xml:space="preserve">supervisión y equipo de apoyo: </t>
    </r>
    <r>
      <rPr>
        <sz val="12"/>
        <rFont val="Calibri"/>
        <family val="2"/>
        <scheme val="minor"/>
      </rPr>
      <t>1. Se tiene desactualizada la sección de la página web de la ANI dedicada a la divulgación de la información del proyecto (enlace: https://www.ani.gov.co/proyecto/puertos/grupo-coremar-shorebase-sa-retramar-22839) ya que no se reporta el enlace de los documentos contractuales en el sistema electrónico de contratación pública (SECOP), información general sobre el proyecto, sobre los accionistas del Interventor ni los del Concesionario.</t>
    </r>
  </si>
  <si>
    <t>Se solicitara al area de sistemas la actualización de la pagina web en la cual incluya el enlace al SECOP.</t>
  </si>
  <si>
    <t>21/12/2018 - De acuerdo con la solicitud de la supervisión del proyecto, se otorgó una prórroga de 30 días para formular las acciones de mejoramiento correspondientes, teniendo en cuenta que se tenían pendientes por recibir observaciones de la interventoría.
6/02/2019 - Mediante correo elecrtonico se solicitaron a la supervisión del proyecto las acciones de mejoramiento formuladas por la Interventoría, una vez vencida la prórroga de 30 días para dicha formulación.
12/02/2019 - Se recibió el plan de mejoramiento mediante correo electrónico y está actualmente en revisión por parte de la OCI.
05/04/2019 - Mediante correo electrónico se requirió a la supervisión evidencia de la culminación de las acciones de mejoramiento.
29/04/2019: Se reiteró mediante correo electrónico la solicitud de seguimiento por parte de la supervisión.
04/07/2019 -	Una vez revisado el avance de las acciones de mejoramiento, se recomienda evidenciar la actualización de la página web, pues aún se tienen desactualizados los campos correspondientes a el enlace de los documentos contractuales en el sistema electrónico de contratación pública (SECOP), información general sobre los accionistas del Interventor y los del Concesionario.
De lo contrario, solicitar reprogramación de las acciones de mejoramiento, pues el plazo se encuentra vencido desde el 30/03/2019. (Carlos Felipe Sánchez Pinzón)
8/10/2019 La Supervisión solicita modificar el plazo para ejecutar las acciones de mejoramiento hasta el 30/11/2019. (Carlos Felipe Sánchez Pinzón)
19/12/2019 Se informa mediente correo electrónico que se encuentra vencida la fecha de finalización. (Carlos Felipe Sánchez Pinzón)
4/02/2020 Mediante memorando con radicado ANI No. 20203030014053 del 17 de enero de 2020, la Supervisión envía comunicado de la Interventoría explicando el estado de ejecución del plan de mejoramiento y solicita el cierre de la no conformidad 3663.
Mediante memorando con radicado ANI No. 20201020018953 del 27 de enero de 2020, la OCI informa a la Supervisión sobre la revisión de los soportes presentados, resume el estado actual de los planes de mejoramiento asociados al proyecto (vencidos) y solicita las evidencias de ejecución de dichos planes.
Mediante correo electrónico del 4 de febrero de 2020 se reiteró la solicitud. (Carlos Felipe Sánchez Pinzón)
17/04/2020 Una vez revisada la página web, se verificó la actualización de la información y se verificó que la información de los accionistas no está publicada de conformidad con los pronunciamientos de la Entidad sobre protección de datos. Por lo anterior, se evidencia la ejecución de las acciones de mejoramiento y se da cierre a la no conformidad. (Carlos Felipe Sánchez Pinzón)</t>
  </si>
  <si>
    <r>
      <t xml:space="preserve">supervisión y equipo de apoyo: </t>
    </r>
    <r>
      <rPr>
        <sz val="12"/>
        <rFont val="Calibri"/>
        <family val="2"/>
        <scheme val="minor"/>
      </rPr>
      <t>2. Se evidenció que el proyecto no cuenta con la valla informativa de la que trata la Resolución 1219 de 2015 del Ministerio de Transporte en su Artículo 5°, literal b; sin embargo, de acuerdo con la Resolución, su cumplimiento es responsabilidad de la ANI. Lo anterior, se estipula en el Artículo 9° de la mencionada Resolución y se cita a continuación:
“CUMPLIMIENTO. EL INSTITUTO NACIONAL DE VÍAS -INVÍAS-, la AGENCIA NACIONAL DE INFRAESTRUCTURA y la UNIDAD ADMINISTRATIVA ESPECIAL DE AERONÁUTICA CIVIL -AEROCIVIL, según el caso, serán responsables de que se dé cumplimiento a lo dispuesto en la presente Resolución”.</t>
    </r>
  </si>
  <si>
    <t>En temas Técnicos.</t>
  </si>
  <si>
    <t>Se solicitara al Concesionario la valla informativa como lo indica la Resolución 1219 de 2015 del Ministerio de Transporte en su Artículo 5°, literal b</t>
  </si>
  <si>
    <t>21/12/2018 - De acuerdo con la solicitud de la supervisión del proyecto, se otorgó una prórroga de 30 días para formular las acciones de mejoramiento correspondientes, teniendo en cuenta que se tenían pendientes por recibir observaciones de la interventoría.
6/02/2019 - Mediante correo elecrtonico se solicitaron a la supervisión del proyecto las acciones de mejoramiento formuladas por la Interventoría, una vez vencida la prórroga de 30 días para dicha formulación.
12/02/2019 - Se recibió el plan de mejoramiento mediante correo electrónico y está actualmente en revisión por parte de la OCI.
05/04/2019 - Mediante correo electrónico se requirió a la supervisión evidencia de la culminación de las acciones de mejoramiento.
29/04/2019: Se reiteró mediante correo electrónico la solicitud de seguimiento por parte de la supervisión.
04/07/2019 -	Una vez revisado el avance de las acciones de mejoramiento, se recomienda evidenciar la presencia de la valla informativa, con el fin de demostrar que se ha superado la dificultad que dio origen a la no conformidad.
De lo contrario solicitar reprogramación de las acciones de mejoramiento, pues el plazo se encuentra vencido desde el 30/03/2019. (CArlos Felipe Sánchez Pinzón)
8/10/2019 En reunión de seguimiento del 30/09/2019, la Supervisión informa que solicitó al Concesionario evidencias de la instalación de la valla, por lo que solicita una prórroga hasta 30/12/2019 para presentar el avance en las acciones de mejoramiento. (Carlos Felipe Sánchez Pinzón)
8/10/2019 La fecha de finalización se modifica para el 30/12/2019. (Carlos Felipe Sánchez Pinzón)
4/02/2020 Mediante memorando con radicado ANI No. 20203030014053 del 17 de enero de 2020, la Supervisión envía comunicado de la Interventoría explicando el estado de ejecución del plan de mejoramiento y solicita el cierre de la no conformidad 3663.
Mediante memorando con radicado ANI No. 20201020018953 del 27 de enero de 2020, la OCI informa a la Supervisión sobre la revisión de los soportes presentados, resume el estado actual de los planes de mejoramiento asociados al proyecto (vencidos) y solicita las evidencias de ejecución de dichos planes.
Mediante correo electrónico del 4 de febrero de 2020 se reiteró la solicitud. (Carlos Felipe Sánchez Pinzón)
17/04/2020 Mediante correo electrónico del 17 de abril de 2020 se solcitó a la Supervisión el reporte de la ejecución de acciones de mejoramiento y se enfatizó en que la fecha de finalización se encuentra vencida. (Carlos Felipe Sánchez Pinzón)
1/12/2020 Se recibió correo electrónico por parte de la supervisión, evidenciando que para el proyecto no se requeriría instalar una valla informativa visto que sólo tienen acceso los funcionario de la Concesión, de acuerdo con verificación hecha en campo en octubre de 2020, a lo cual se respondió a la Supervisión que se requeriría un memorando por parte de la Gerencia ratificando este hecho para dar gestión a la No Conformidad. (Adriana Barrios Rodríguez)
10/12/2020 Se recibe el memorando 20203030151593 del 4 de diciembre de 2020 justificando los motivos principales contractuales, por lo cual, según verificación en campo en noviembre de 2020, no se requiere la instalación de valla informativa en el proyecto, con lo cual la Supervisión solicita el cierre de la no conformidad, la OCI responde con memorando 20201020152813 del 9 de diciembre de 2020, comunicando el cierre de la No Conformidad.  (Adriana Barrios Rodríguez)</t>
  </si>
  <si>
    <r>
      <t xml:space="preserve">supervisión y equipo de apoyo: </t>
    </r>
    <r>
      <rPr>
        <sz val="12"/>
        <rFont val="Calibri"/>
        <family val="2"/>
        <scheme val="minor"/>
      </rPr>
      <t>3. Teniendo en cuenta los incumplimientos a las obligaciones de la Interventoría, no se evidencia la gestión por parte de la supervisión para velar por que el Interventor cumpla con varios de los apartes del contrato de interventoría y para que desarrolle correctamente el control a las actividades y obligaciones del Contrato de Concesión.</t>
    </r>
  </si>
  <si>
    <t xml:space="preserve">Como se menciono anteriormente si bien es cierto varias de las No Conformidades de la interventoría hacen referencia a actividades que no contempla el Contrato de Concesión, estas no son obliugaciones contractuales de la Sociedad Portuaria COREMAR, por lo cual no se exigio el cumplimiento de las mismas, ain embargo se llevará a cabo las acciones de mejoramiento descritas en los numerales anteriores. </t>
  </si>
  <si>
    <t>21/12/2018 - De acuerdo con la solicitud de la supervisión del proyecto, se otorgó una prórroga de 30 días para formular las acciones de mejoramiento correspondientes, teniendo en cuenta que se tenían pendientes por recibir observaciones de la interventoría.
6/02/2019 - Mediante correo elecrtonico se solicitaron a la supervisión del proyecto las acciones de mejoramiento formuladas por la Interventoría, una vez vencida la prórroga de 30 días para dicha formulación.
12/02/2019 - Se recibió el plan de mejoramiento mediante correo electrónico y está actualmente en revisión por parte de la OCI.
05/04/2019 - Mediante correo electrónico se recomendó a la supervisión ajustar la fecha de finalización de acciones de mejoramiento, pues está planteada a lo largo de la duración del contrato de interventoría; sin embargo, el seguimiento de la Oficina de Control Interno a una no conformidad, termina (con el cierre de la no conformidad) una vez se evidencia que ha sido superada la dificultad que dio origen a la no conformidad, en ese sentido, solo necesario evidenciar el mejoramiento una única vez y no a lo largo de toda la ejecución del contrato de interventoría.
29/04/2019: Se reiteró mediante correo electrónico la solicitud de seguimiento por parte de la supervisión.
04/07/2019 -	Una vez revisado el avance de las acciones de mejoramiento, se recomienda continuar haciendo seguimiento y reportando los avances de la implementación de las acciones de mejoramiento de la Interventoría hasta su cierre, con el fin de demostrar que se ha superado la dificultad que dio origen a esta no conformidad. (CArlos Felipe Sánchez Pinzón)
8/10/2019 En reunión deseeguimiento del 30/09/2019, la supervisión informa la gestión que ha venido desarrollando con la Interventoría para hacer seguimiento al cumplimiento de sus obligaciones contractuales, en especial a las señadas en las no conformidades, por lo que solicita prórroga de las acciones de mejoramiento hasta el 30/12/2019._x000D_
La fecha de finalización se modifica para el 30/12/2019._x000D_
 (Carlos Felipe Sánchez Pinzón)
4/02/2020 Mediante memorando con radicado ANI No. 20203030014053 del 17 de enero de 2020, la Supervisión envía comunicado de la Interventoría explicando el estado de ejecución del plan de mejoramiento y solicita el cierre de la no conformidad 3663._x000D_
Mediante memorando con radicado ANI No. 20201020018953 del 27 de enero de 2020, la OCI informa a la Supervisión sobre la revisión de los soportes presentados, resume el estado actual de los planes de mejoramiento asociados al proyecto (vencidos) y solicita las evidencias de ejecución de dichos planes._x000D_
Mediante correo electrónico del 4 de febrero de 2020 se reiteró la solicitud. (Carlos Felipe Sánchez Pinzón)
17/04/2020 Una vez evidenciado el cierre de las no conformidades para la Interventoría, se da cierre a esta no conformidad por evidenciar la gestión de la Supervisión para hacer seguimiento al cumplimiento de las obligaciones señaladas al interventor. Sin embargo, se recomienda enfáticamente no pasar por alto obligaciones contractuales vigentes en el contrato de Interventoría, como la que dio origen a esta no conformidad. (Carlos Felipe Sánchez Pinzón)</t>
  </si>
  <si>
    <r>
      <rPr>
        <b/>
        <sz val="12"/>
        <rFont val="Calibri"/>
        <family val="2"/>
        <scheme val="minor"/>
      </rPr>
      <t xml:space="preserve">Vicepresidencia Jurídica: </t>
    </r>
    <r>
      <rPr>
        <sz val="12"/>
        <rFont val="Calibri"/>
        <family val="2"/>
        <scheme val="minor"/>
      </rPr>
      <t>1. No se evidenciaron actuaciones por parte del Equipo de Procesos Sancionatorios desde el 24 abril de 2018 a la fecha, en el marco del proceso administrativo sancionatorio que adelanta la Entidad contra el Concesionario por el presunto incumplimiento de las obligaciones contractuales establecidas en la cláusula decima segunda “Plan de inversiones” y cláusula vigésima en los numerales 4 y 40 del contrato de concesión portuaria No. 002 de 2015; al respecto, tampoco se evidenció una respuesta al Grupo Interno de Trabajo Férreo y Portuario, el cual solicitó el estado del proceso sancionatorio el 22 de agosto de 2018 mediante memorando No. 20183030126333. La falta de oportunidad en la gestión de este incumplimiento es contraría a los principios de celeridad y eficacia de la función administrativa definidos en el artículo 209 de la Constitución Política de Colombia.</t>
    </r>
  </si>
  <si>
    <t>Dificultades en la gestión de los procesos sancionatorios</t>
  </si>
  <si>
    <t xml:space="preserve">Continuar la audiencia de que trata el art 86 de la L. 1474 DE 2011, realizando pronunciamiento de fondo frente a los presuntos incumplimientos de  las obligaciones 12 y 20 (num 4 y 40) del contrato de Concesiòn Portuaria 002 de 2015. </t>
  </si>
  <si>
    <t>6/02/2019 - Mediante correo elecrtonico se solicitaron al GIT de procesos sancionatorios las acciones de mejoramiento formuladas por la Interventoría.
06/02/2019 - Se recibió el plan de mejoramiento allegado mediante correo electrónico.
07/02/2019 - Se revisó el plan de mejoramiento allegado por el GIT de procesos sancionatorios, así como sus soportes correspondientes, evidenciando la implementación y culminación del plan, por lo que se procedió a dar cierre a la no conformidad mediante correo electrónico.</t>
  </si>
  <si>
    <r>
      <rPr>
        <b/>
        <sz val="12"/>
        <rFont val="Calibri"/>
        <family val="2"/>
        <scheme val="minor"/>
      </rPr>
      <t xml:space="preserve">Vicepresidencia de Gestión Contractual: </t>
    </r>
    <r>
      <rPr>
        <sz val="12"/>
        <rFont val="Calibri"/>
        <family val="2"/>
        <scheme val="minor"/>
      </rPr>
      <t>1. Se evidenció que en la estructuración del contrato de Interventoría se incluyeron obligaciones de difícil cumplimiento (e.g. que no son exigibles por corresponder a controles de actividades que el concesionario no está obligado a ejecutar, que corresponden a controles que están en cabeza de otra Entidad) por parte de la Interventoría, generando que el contrato de Interventoría no se cumpla a cabalidad. Estas obligaciones se mencionan a continuación:
a. “Igualmente como función administrativa corresponde a la interventoría analizar e informar a la Agencia Nacional de Infraestructura respecto de la eficiencia y eficacia de los sistemas de control Interno adoptados por el CONCESIONARIO para el desarrollo de las actividades propias del plan de inversiones, verificando especialmente si los citados sistemas son idóneos para asegurar la efectividad y eficacia de la ejecución del plan de inversiones, la suficiencia y confiabilidad de la información financiera y el cumplimiento del plan de inversiones, y de las leyes y regulaciones especiales” (en este caso el Concesionario no está obligado a adoptar un sistema de control interno).
b.  “(…) Así mismo, para cada uno de los aspectos del Diagnóstico Estratégico, el Interventor hará un análisis especial en la matriz de riesgos existente en el contrato de concesión. De no existir dicha matriz, deberá elaborar una con estricta sujeción al contrato de concesión correspondiente, en la cual se logren enmarcar cada uno de los aspectos tratados en el Diagnóstico Estratégico que se presente” (en este caso, es la ANI quien está haciendo análisis y actualización de la matriz de riesgos).
c. “Verificar que el concesionario cumpla con el código de buen gobierno” (en este caso el Concesionario no está obligado a adoptar un código de buen gobierno).
d. “Crear una base de datos que recopile información periódica (trimestralmente) de ingresos y costos propios de la actividad portuaria” (en este caso, el Concesionario no tiene la obligación expresa de entregar esta información dentro del contrato de concesión, ni esta se ha requerido por parte de la ANI).</t>
    </r>
  </si>
  <si>
    <t>Inconsistencias en las obligaciones del contrato de la interventoria</t>
  </si>
  <si>
    <t>(21/12/2018) Se llevó a cabo reunión de asesoría con la supervisión del proyecto, se ajustó y reprogramó el plan de mejoramiento.
04/07/2019 -	En reunión del 02/07/2019, la Supervisión informó que el nuevo contrato de interventoría se encuentra en proceso de firma con el proponente ganador del proceso de selección, por lo que enviará el contrato firmado en el transcurso de las siguientes dos semanas. En ese nuevo contrato de interventoría, se evidencia que las obligaciones que dieron origen a la no conformidad 3682 (Carlos Felipe Sánchez Pinzón)
8/10/2019 En reunión de seguimiento del 30/09/2019, la Supervisión compartirá evidencia un nuevo contrato de Interventoría en el cual se orientaron las obligaciones exigibles al interventor de acuerdo con sus competencias._x000D_
La fecha de finalización continúa vencida desde el 31/07/2019._x000D_
 (Carlos Felipe Sánchez Pinzón)
21/10/2019 Una vez revisado el nuevo contrato de Interventoría portuaria allegado por la Supervisión, perteneciente al proceso VJ-VGC-CM-003-2019, se revisó secop II para verificar el plan de cargas del proyecto, donde se evidencia que las obligaciones de los literales a, c y d no se incluyeron en el nuevo contrato, por lo que se ha atendido la no conformidad para estos casos; sin embargo, el literal b continúa haciendo parte del plan de cargas, según se cita a continuación:_x000D_
_x000D_
	 b.  “(…) Así mismo, para cada uno de los aspectos del Diagnóstico Estratégico, el Interventor hará un análisis especial en la matriz de riesgos existente en el 	contrato de concesión. De no existir dicha matriz, deberá elaborar una con estricta sujeción al contrato de concesión correspondiente, en la cual se logren 	enmarcar cada uno de los aspectos tratados en el Diagnóstico Estratégico que se presente” (en este caso, es la ANI quien está haciendo análisis y actualización de 	la matriz de riesgos)._x000D_
_x000D_
En este sentido, mediante correo electronico se recomienda formular el plan de mejoramiento y establecer una nueva fecha de finalización para la no conformidad 3671, pues la fecha actual se encuentra vencida. Esta misma no conformidad fue identificada en el proyecto Sociedad Portuaria Bavaria, por lo que se sugiere que las supervisiones de los dos proyectos se pongan de acuerdo para adelantar un solo plan de mejoramiento conjunto._x000D_
 (Carlos Felipe Sánchez Pinzón)
14/11/2019 Frente al literal b de la no conformidad, referente al seguimiento de riesgos por parte de la Interventoría, a pesar de que continúa persente en estos contratos, mediante el cierre de la no conformidad No. 3661, se evidencia que la Interventoría da cumplimiento a este seguimiento._x000D_
_x000D_
Por lo anterior, se evidencia la ejecución de las acciones de mejoramiento y se da cierre a la no conformidad. (Carlos Felipe Sánchez Pinzón)</t>
  </si>
  <si>
    <r>
      <t xml:space="preserve">Interventoría: </t>
    </r>
    <r>
      <rPr>
        <sz val="12"/>
        <rFont val="Calibri"/>
        <family val="2"/>
        <scheme val="minor"/>
      </rPr>
      <t>1. No se evidencia que la interventoría haya hecho seguimiento al plan de calidad del concesionario, lo cual no atiende lo establecido en el plan de cargas, numeral 5.3.2 (a) Área Administrativa: 
“Recibir, verificar y efectuar seguimiento al Plan de Aseguramiento de Calidad del Contrato de Concesión.”</t>
    </r>
  </si>
  <si>
    <t>Santamarta - Riohacha - Paraguachon</t>
  </si>
  <si>
    <t>La Interventoría revisó el alcance y obligaciones del Contrato de Concesión No. 445 de 1994, encontrando que el Concesionario NO tiene la obligación de implementar un PLAN DE ASEGURAMIENTO DE CALIDAD, en los términos del Plan de cargas del Contrato No. 720 de 2015. No obstante, en cumplimiento al Plan de Mejoramiento, la Interventoría ejecutó las siguientes acciones de mejora: 
1. Con el Comunicado No. 2-3B-412-1-603 de fecha 29 de noviembre de 2018, la Interventoría solicitó al Concesionario la remisión de un Plan de Aseguramiento de Calidad. 
2. Con el radicado No. GCONS-1335-18 de fecha 30 de noviembre de 2018, el Concesionario responde: "En relación con el alcance del Contrato de Concesión No. 445/94, aclaro que en el mismo ni en sus Otrosíes se encuentra referida la obligación de presentar dicho plan. Adicionalmente se verificó el Reglamento de Operación en su Capítulo 16, donde aparece el detalle de los informes que debe presentar el Concesionario, el cual venimos cumpliendo y en él tampoco se encuentra relación alguna".
En este sentido, la Interventoría considera que no resulta aplicable la exigencia de la obligación del Plan de cargas, Numeral 5.3.2. literal (a) Área Administrativa "Recibir, verificar y efectuar seguimiento al Plan de Aseguramiento de Calidad del Contrato de Concesión".
No obstante lo anterior, con el propósito de propender por la implementación de "Buenas Prácticas Empresariales", para la mejora continua en la prestación del servicio concesionado, con el Comunicado 2-3B-412-1-607 de fecha 06 de diciembre de 2018, la Interventoría sugirió la implementación de un plan de calidad, a través del cual la Concesión pueda mejorar y controlar todos los procesos que viene desarrollando en las diferentes áreas que conforman la empresa.
Dependiendo si el concesionario acepta la sugerencia, el plan deberá ser estructurado e implementado, para  posteriormente ser presentado a la Interventoría, de cara a realizar el correspondiente mensual, advirtiendo en todo caso que esta actuación es adicional respecto del cumplimiento de las obligaciones a cargo del Interventor y Concesionario. Igualmente se reitera que la implementación del plan está sometido a la postestad del Concesionario, si desea o no hacerlo, sin que una negativa sobre el particular, pueda configurar situación de incumplimiento contractual.</t>
  </si>
  <si>
    <t>07/12/2018 se recibe plan de mejoramiento el 7 de diciembre en el cual se plantean las acciones a realizar.
14/12/2018 Se recibe correo electrónico de la interventoría del 14 de diciembre en el cual se adjunta comunicación remitida a la concesión en la cual se solicita la remisión del plan de aseguramiento de calidad para dar seguimiento al mismo; se evidencia la respuesta del concesionario en la cual precisa que no se cuenta con este plan ya que no esta previsto en el contrato, sin embargo, se cuenta con algunas actividades asociadas en el Reglamento de Operación capitulo 16 al cual la interventoría le hace seguimiento.
La interventoría en comunicación del 06 de diciembre recomienda a la concesión implementar un plan de calidad para mejorar y controlar los procesos que se adelantan.
En virtud de lo anterior, se evidencia que la interventoría ha gestionado el cumplimiento de la obligación, sin emabrgo, no puede atenderla totalmente debido a que el concesionario no tiene la obligacion de realizar esto.
Se da por cerrada la No conformidad, se recomienda a la nueva interventoria hacer seguimiento de este aspecto mediante el Reglamento de Operación.</t>
  </si>
  <si>
    <r>
      <t xml:space="preserve">Interventoría: </t>
    </r>
    <r>
      <rPr>
        <sz val="12"/>
        <rFont val="Calibri"/>
        <family val="2"/>
        <scheme val="minor"/>
      </rPr>
      <t>2. No se evidencia que la interventoría, luego de las advertencias sobre incumplimiento del concesionario en temas como: cumplimiento en parámetros de retroreflectividad horizontal y vertical, cumplimiento en el servicio y funcionamiento continuo de postes SOS, haya solicitado el inicio de una medida de conminación o sancionatoria tal como se advierte en el plan de cargas, numeral 5.3.2 (a) Área Administrativa: 
“Advertir oportunamente cualquier incumplimiento de las obligaciones contractuales a cargo del Concesionario, realizar los requerimientos necesarios al mismo, adoptar los procedimientos previstos según el caso y comunicarle esta circunstancia a la AGENCIA NACIONAL DE INFRAESTRUCTURA. En estos casos, el Interventor rendirá concepto sobre las acciones a seguir y preparará los documentos que al respecto se requieran.
- Avisar oportunamente a la AGENCIA NACIONAL DE INFRAESTRUCTURA sobre el incumplimiento del Concesionario de cualquier indicador de Estado y Operación establecidos el Contrato de Concesión o sus Anexos, y elaborar un informe, en el cual se incluya el cálculo de la reducción total que se aplicará sobre la Retribución por Disponibilidad para el mes correspondiente.”</t>
    </r>
  </si>
  <si>
    <t>1. Cumplimiento Parámetros de Retroreflectividad Horizontal y Vertical.
A.) Adelantar recorrido conjunto Interventoría - Concesionario, con el porpósito de verificar el posible incumplimiento frente a esta obligación (20/11/2018).
B.) Análisis de la información levantada en campo por parte de la Interventoría (10/12/2018 al 12/12/2018).
C.) Comunicado Interventoría al Concesionario con las conslusiones, recomendaciones y acciones a seguir (13/12/2018).
NOTA: Vale la pena mencionar que este evento de posible incumplimiento de conformidad con los registros en poder de la Interventoría, se tiene indicios para afirmar que se encuentra superado.
2. Servicio y Funcionamiento Contínuo de Postes S.O.S.
A.) Adelantar recorrido conjunto Interventoría - Concesionario, con el propósito de verificar el posible incumplimiento frente a esya obligación (19/11/2018).
B.) Análisis de la información levantada en campo por parte de la Interventoría (10/12/2018 al 13/12/2018).
C.) Comunicado Interventoría al Concesionario con las conclusiones, recomendaciones y acciones a seguir (14/12/2018).</t>
  </si>
  <si>
    <t>07/12/2018 se recibe plan de mejoramiento el 7 de diciembre en el cual se plantean las acciones a realizar.
21/12/2018 En verificación del correo remitido por la interventoría el 14 de diciembre, se evidencia que se llevo a cabo recorrido en conjunto entre concesionario e interventoría del 19 de noviembre, se constata la funcionabilidad de 21 de los 24 postes instalados, la obligación contractual precisa instalación y funcionamiento de 18 postes, por lo cual el concesionario supera lo previsto contractual; sin embargo, en comunicación del 12 de diciembre por aprte de la interventoría se deja la recomendación de atender y mejorar todos los SOS instalados.
En recorrido del 20 de noviembre entre la interventoría y la concesión, se verifican las señales verticales y demarcación horizontal que no venia cumpliendo. Mediante comunicación del 12 de diciembre de 2018 la interventoría constata que las observaciones fueron atendidas y recomienda al concesionario mantener stock de señales para suplir las de mayor daño en la recurrencia del proyecto, ademas de solicitar un menor tiempo de atención de este tipo de observaciones.
De esta manera se evidenca la superación de la no conformidad señalada.</t>
  </si>
  <si>
    <r>
      <t xml:space="preserve">Interventoría: </t>
    </r>
    <r>
      <rPr>
        <sz val="12"/>
        <rFont val="Calibri"/>
        <family val="2"/>
        <scheme val="minor"/>
      </rPr>
      <t>3. La página web de la interventoría http://www.insampara.com.co/ presenta falencias en la presentación de la información y tiene desactualizados links como: noticias (programa de seguridad vial), correo de contacto, link de información acerca del proyecto, entre otros. Esto genera un incumplimiento respecto a lo establecido en el plan de cargas, numeral 5.3.2 (a) Área Administrativa:
“Elaborar una página Web de la Interventoría que presente diferentes niveles de información (layers) sobre datos importantes del proyecto. Alguna información será clasificada solo disponible para la supervisión del proyecto y otra estará a disposición del público en general. Lo anterior según las disposiciones que considere la Vicepresidencia de Gestión Contractual de la AGENCIA NACIONAL DE INFRAESTRUCTURA. La información destinada al supervisor debe tener la opción de visualizar en video en tiempo real situaciones excepcionales que ocurran sobre el proyecto, tales como: accidentes con pérdidas humanas, desastres naturales, derrumbes de gran proporción etc. Cada vehículo de la interventoría contará dentro de su equipo de carretera con una filmadora que permita hacer la interconexión mencionada.
- La página Web elaborada por la Interventoría, deberá contener dentro de las funciones técnicas, un link o enlace específico y único para el uso de la AGENCIA NACIONAL DE INFRAESTRUCTURA en el cual la entidad pueda en cualquier momento consultar toda la información digitalizada del proyecto, es decir desde los pliegos de condiciones, sus anexos y apéndices, pasando por la propuesta del concesionario, documentos contractuales, documentos de diseño (carteras topográficas, planos, actas, estudios, formatos de campo, etc.), informes de toda índole, y la correspondencia generada entre la AGENCIA NACIONAL DE INFRAESTRUCTURA, la interventoría, el concesionario y terceros actores. No deberá quedar ningún tipo de información exento de esta actividad. Adicionalmente debe contener la página Web, Video, en tiempo real, de los principales frentes de obra, y de la operación de cada una de las básculas. En la visualización de cada estación de báscula debe incluirse tanto una panorámica de la instalación como el detalle del monitor de la báscula (indicador de peso) simultáneo con los detalles del vehículo que se encuentra sobre la báscula. La AGENCIA NACIONAL DE INFRAESTRUCTURA podrá durante el desarrollo del contrato de interventoría, y según el desarrollo de las obras y/o operación vial pedir la ubicación de cámaras en sitios de especial interés.”</t>
    </r>
  </si>
  <si>
    <t>1. Diagnóstico e Identificación de Anomalías.
La Interventoría procederá a la contratación de un ingeniero que revise, compruebe y diagnostique las anomalías presentes en la página web de la Interventoría, identificadas por la ANI a través de la Oficina de Control Interno. 
Fecha: (06/12/2018 al 14/12/2018).
Entregable: Informe diagnóstico y plan de acción.
2. Implementación y Prueba Acciones Correctivas.
a.- Videos: Entre el 12 y el 19 de diciembre de 2018.
b.- Mapa digital: Entre el 12 y el 19 de diciembre de 2018.
c.- Disposición Contrato: Entre el 12 y el 19 de diciembre de 2018.
d. Revisión y ajuste tweets: Entre el 12 y el 19 de diciembre de 2018.
e. Disposición información servicios de la Concesión: Entre el 12 y el 19 de diciembre de 2018.
f. Ajustes dirección correo electrónico: Entre el 12 y el 19 de diciembre de 2018.</t>
  </si>
  <si>
    <t>07/12/2018 se recibe plan de mejoramiento el 7 de diciembre en el cual se plantean las acciones a realizar.
21/12/2018 En verificación del correo remitido por la interventoría el 20 de diciembre, se evidencia que se llevo a cabo la actualización de la página web de la interventoría www.insampara.com la cual atiende las falencias denotadas en la auditoria. Se recomienda mantener actualizada la página periodicamente.
De esta manera se da cierre a la No Conformidad</t>
  </si>
  <si>
    <r>
      <t xml:space="preserve">supervisión y equipo de apoyo: </t>
    </r>
    <r>
      <rPr>
        <sz val="12"/>
        <rFont val="Calibri"/>
        <family val="2"/>
        <scheme val="minor"/>
      </rPr>
      <t xml:space="preserve">1. Se evidenció una actuación tardía en el control y seguimiento de la supervisión, el concesionario y la interventoría, respecto a la construcción de obras en el corredor concesionado que atraviesan el municipio de Maicao en el cual la alcaldía del municipio adelantó la construcción de obras que incluyen una glorieta, señalización, reductores de velocidad y un monumento, entre otros.
Las vías concesionadas no pueden ser intervenidas por terceros ajenos al contrato de concesión, es de responsabilidad de las partes prever el control de la infraestructura entregada y en casos de esta índole deben llevarse a cabo los permisos pertinentes estipulados por la ANI y definidos como: “Permiso para el uso, la ocupación y la intervención temporal de la infraestructura vial carretera concesionada y férrea” </t>
    </r>
  </si>
  <si>
    <t>Acciones Preventivas:
1. Continuar con reporte de querellas por parte de la interventoría.
Acciones Correctivas:
1. Informe que describa la imposibilidad de revertir la glorieta al Municipio, así como la imposibilidad de suscribir una modificación contractual con el concesionario, así como el análisis del cumplimiento contractual.
2. Evidenciar que el adecuado seguimiento a las invasiones ha permitido que no se vuelvan a ejecutar obras de infraestructura vial no autorizadas.</t>
  </si>
  <si>
    <t>El 6 de febrero de 2019 Se reciben soportes que detallan la gestión que viene realizando el supervisor; los mismos hacen parte del cumplimiento del plan de mejoramiento propuesto.
El 2 de Abril de 2019 se reciben soportes de la gestión realizada por la supervisión y que hacen parte del plan de mejoramiento.
10/06/2019 Se realizó mesa de trabajo con el Líder del Equipo de Supervisión en la cual se informan los avances que se han tenido para subsanar la causa raíz que dio origen a la no conformidad, en virtud del plan de mejoramiento actual. A partir de lo expuesto por la Supervisión se ve la necesidad de replantear el plan de mejoramiento, el cual queda de la siguiente manera:
Acciones Preventivas:
1. Continuar con reporte de querellas por parte de la Interventoría.
Acciones Correctivas:
1. Informe que describa la imposibilidad de revertir la glorieta al Municipio, así como la imposibilidad de suscribir una modificación contractual con el Concesionario, así como el análisis del cumplimiento contractual. 
2. Evidenciar que se garantizan medidas de seguridad vial adecuadas en la glorieta de Maicao.
3. Resolución de querellas por parte de la Policía Municipal.
Se define nueva de terminación 31/12/2019. Debido a que se replanteó el plan de mejoramiento, el avance porcentual de se modifica a 0%. (Daniel Felipe Sáenz Lozano)
24/10/2019 Mediante memorando ANI No. 20195000161543 del 23-10-2019 la Supervisión remite informe para evidenciar cumplimiento de la acción correctiva No. 1 del plan de mejoramiento (Informe que describa la imposibilidad de revertir la glorieta al Municipio, así como la imposibilidad de suscribir una modificación contractual con el Concesionario, así como el análisis del cumplimiento contractual).
Se describe lo evidenciado para cada uno de los componentes del informe acorde al plan de mejoramiento vigente:
1. Imposibilidad de revertir la glorieta al Municipio de Maicao: Se evidenció gestión interinstitucional con el INVIAS y con el Municipio para revertir la infraestructura a este último; no obstante, con base en conceptos del INVIAS, no es posible adelantar esta gestión hasta tanto se produzca la reversión del contrato de concesión (año 2030) o hasta tanto el Ministerio de Transporte presente ante el CONPES un nuevo Plan de Expansión Vial, en el cual se prevea la desafectación del sector en favor del Municipio de Maicao.
2. Imposibilidad de suscribir una modificación contractual: Con base en los argumentos citados en el punto anterior, la Supervisión reporta que "(...) al no existir la viabilidad de entregar el sector PR102+000 al PR100+950 de la ruta 8801 a la Alcaldía de Maicao, no es procedente la modificación del Contrato de Concesión No. 445 de 1994, para desafectar dicho sector del corredor vial concesionado".
3. Análisis del cumplimiento de las obligaciones por parte del Concesionario con respecto al tramo PR100+950 y el PR102+000 de la ruta 8801: La Supervisión reporta que la Interventoría se pronunció al respecto a través de la comunicación con radicado ANI No. 20194090584962 del 07-06-2019 concluyendo entre otros que "(...) respecto de la custodia y cuidado en el sector PR100+950 - PR102+000, si bien se presentó un posible incumplimiento de las obligaciones del Concesionario al no haber efectuado el cuidado y custodia de la vía, permitiendo la construcción de la obra ejecutada sin que se adelantaran los trámites conforme lo establece la Resolución 716 de 2015, resulta que el concesionario con las actuaciones realizadas, es decir, con la presentación de la querella, ha realizado diligencia en el marco de la debida diligencia, debiéndose sin emabrgo verificar el impulso procesal que corresponda".
En conclusión, se considera que la información remitida por la Supervisión en la comunicación con radicado ANI No. 20195000161543 se ajusta a lo requerido en la acción de mejoramiento correctiva No. 1. Se tendría pendiente evidenciar el cumplimiento de la acción preventiva No. 1, así como el cumplimiento de las acciones correctivas 2 y 3. Avance del 25%. (Daniel Felipe Sáenz Lozano)
16/12/2019 Mediante memorando No. 20195000186063 del 4 de diciembre de 2019 la Supervisión remitió evidencias de cumplimiento de la acción preventiva del plan de mejoramiento (Continuar con reporte de querellas por parte de la interventoría), que consisten en el seguimiento mensual por parte de la Interventoría a las actividades adelantadas por el Concesionario para la recuperación del derecho de vía.
También, mediante memorando No. 20195000186063 del 4 de diciembre de 2019 la Supervisión informó, respecto de la acción correctiva No. 3 (Resolución de querellas por parte de la Policía Municipal), que la Concesión Santa Marta – Paraguachón S.A, instauró una querella a la Alcaldía de Maicao. El seguimiento de parte de la Supervisión a esta última se puede validar con el oficio ANI No. 20195000404301 del 21-11-2019.
En vista de que se evidenció cumplimiento de la acción de mejoramiento preventiva, se modifica avance del plan a 50%. Con relación a la acción correctiva No. 3, su cumplimiento depende de la resolución de querellas por parte de la Policía Municipal.
El estado del plan de mejoramiento se informa a la Supervisión vía correo electrónico, indicando que en el presente mes vence el plazo para cumplir con el mismo. (Daniel Felipe Sáenz Lozano)
18/12/2019 Por medio de memorando No. 20195000194673 del 16 de diciembre de 2019 la Supervisión remitió a la Oficina de Control Interno reporte asociado a las acciones de mejoramiento correctivas No. 2 (Evidenciar que se garantizan medidas de seguridad vial adecuadas en la glorieta de Maicao) y No. 3 (Resolución de querellas por parte de la Policía Municipal) asociadas al plan de mejoramiento de la no conformidad No. 3676 señalada a la Supervisión del proyecto Santa Marta – Riohacha – Paraguachón.
En mencionada comunicación, con relación a la acción correctiva No. 2, la Supervisión reportó que, mediante radicado ANI No. 20194091251302 del 29 de noviembre de 2019, la Interventoría entregó informe de seguimiento a la señalización implementada en la glorieta de Maicao. Se evidenció que en ese informe se detallan las características de la señalización vertical, estado de demarcación horizontal y de los andenes circundantes; adicionalmente, se describe el estado de la obtención del permiso de uso, ocupación e intervención temporal de la glorieta para instalar elementos de seguridad vial adicionales. No obstante, en el documento no se concluye que se garantizan medidas de seguridad vial adecuadas, que es el fin de la acción de mejoramiento. Se considera que una vez se cuenta con este concepto se puede dar por cumplida la acción de mejoramiento correctiva No 2.
Por otra parte, con relación a la acción correctiva No. 3, en la comunicación con memorando No. 20195000194673, la Supervisión reportó que, a partir de lo informado por el concesionario mediante memorando No. 20194091296822 del 11 de diciembre de 2019, la Alcaldía de Maicao viene adelantando los trámites correspondientes para suministrar e instalar señalización adicional en la glorieta producto de la no conformidad. En este sentido, se evidencia gestión adecuada para realizar intervenciones adicionales en la glorieta de Maicao; sin embargo, se considera que la acción de mejoramiento no ha sido efectiva ya que no se demuestra una resolución de querellas por parte de la Policía Municipal.
Con fundamente en lo anterior y en vista de que el plan de mejoramiento vence el 31 de diciembre de 2019, mediante correo electrónico del 18 de diciembre de 2019, se recomendó a la Supervisión remitir a la Oficina de Control Interno las evidencias que continúan pendientes según el análisis aquí descrito ó solicitar una reformulación del plan debidamente justificada. (Daniel Felipe Sáenz Lozano)
28/01/2020 El 27/01/2020, vía correo electrónico se solicitó a la Supervisión adelantar mesa de trabajo para validar el cumplimiento del plan de mejoramiento, el cual venció el pasado 31 de diciembre de 2019. (Daniel Felipe Sáenz Lozano)
29/01/2020 Se adelantó reunión con el Líder del Equipo de Supervisión, allí se trató prórroga para cumplir con el plan de mejoramiento, hasta junio 30 de 2020 y modificación de la unidad de mejoramiento correctiva No. 3, la cual quedó de la siguiente manera: “Resolución de querellas por parte de la Alcaldía Municipal de Maicao.” Lo anterior con fundamento en el memorando con radicado ANI No. 20195000200763 del 24 de diciembre de 2019. (Daniel Felipe Sáenz Lozano)
29/02/2020 El 25 de febrero se llevó a cabo reunión con profesionales del Equipo de Supervisión, a partir de lo expuesto por ellos, que incluye seguimiento a la querella de parte del Concesionario, (de lo que se remitieron soportes vía correo electrónico), y teniendo en cuenta que la resolución de la querella se encuentra en cabeza de la Alcaldía de Maicao, cuya gestión oportuna no depende de la ANI, se ve la necesidad de replantear el plan de mejoramiento, el cual queda de la siguiente manera:
Acciones Preventivas:
1. Continuar con reporte de querellas por parte de la Interventoría
Acciones Correctivas:
1. Informe que describa la imposibilidad de revertir la glorieta al Municipio, así como la imposibilidad de suscribir una modificación contractual con el Concesionario, así como el análisis del cumplimiento contractual. 
2. Evidenciar que el adecuado seguimiento a las invasiones ha permitido que no se vuelvan a ejecutar obras de infraestructura vial no autorizadas.
Se tendría pendiente unidad correctiva No. 2.
Se mantiene fecha de terminación: 30-06-2020.
 (Daniel Felipe Sáenz Lozano)
28/05/2020 Mediante correo electrónico se solicitó cumplimiento de la acción correctiva No. 2 (Evidenciar que el adecuado seguimiento a las invasiones ha permitido que no se vuelvan a ejecutar obras de infraestructura vial no autorizadas), teniendo en cuenta que el plan de mejoramiento vence el 30 de junio de 2020._x000D_
 (Daniel Felipe Sáenz Lozano)
10/06/2020 A través de la comunicación con radicado ANI No. 20204000073923 del 9 de junio de 2020, la Vicepresidencia Administrativa y Financiera remitió a la Oficina de Control interno el informe adelantado por la Vicepresidencia Ejecutiva con evidencias del cumplimiento del plan de mejoramiento. Al respecto se evidenció que la interventoría del contrato de concesión No. 445 de 1994 certificó en mayo de 2020 que a través del programa de recuperación del derecho de vía, ejecutado por el Concesionario, se han implementado medidas preventivas para evitar la construcción de infraestructura dentro del derecho de vía del corredor concesionado, lo cual no se ha vuelto a presentar desde que el Consorcio PI Santa Marta se desempeña como interventor del proyecto, es decir desde diciembre de 2018._x000D_
_x000D_
Lo anterior demuestra cumplimiento de la segunda acción correctiva del plan de mejoramiento. Por lo tanto, se procedió a cerrar la No Conformidad, lo cual se notificó a la Supervisión mediante comunicación con radicado ANI No. 20201020074363 de junio de 2020._x000D_
 (Daniel Felipe Sáenz Lozano)</t>
  </si>
  <si>
    <r>
      <t xml:space="preserve">1. IMPUTACIÓN PRESUPUESTAL CONTRATO DE PRESTACIÓN DE SERVICIOS APOYO  PARA LA EJECUCIÓN DEL PLAN INSTITUCIONAL  DE BIENESTAR SOCIAL  Y ESTÍMULOS.
Se evidenció que el contrato No. VAF-409 del 25 de enero de 2018, suscrito con la Caja de Compensación familiar Compensar cuyo objeto es: “El contratista se obliga para con la Agencia Nacional de Infraestructura – ANI- a prestar los servicios de apoyo  para la ejecución del Plan Institucional  de Bienestar Social  y Estímulos  dirigido a los servidores de la  Entidad y su grupo familiar, se pagó en el 83% por el rubro de honorarios. 
Valor total del Contrato: $ 120.000.000.00 (ver cuadro informe)
De acuerdo con el objeto del contrato y con la  definición para los dos rubros presupuestales, contenida en el Decreto No. 2236 de diciembre 27 de 2017, se debía pagar con el rubro de capacitación, bienestar social y estímulos y no por el rubro de honorarios; esto teniendo en cuenta que  en el citado Decreto, por el cual se liquida el Presupuesto General de la Nación para la vigencia fiscal de 2018, se detallan las apropiaciones y se clasifican y definen los gastos, clasifica y define los dos rubros presupuestales en comento, de la siguiente forma:
El rubro de HONORARIOS se encuentra clasificado dentro de los GASTOS DE PERSONAL y su  definición es la siguiente:
HONORARIOS: Por este rubro se deberán cubrir conforme a los reglamentos, los estipendios a los servicios profesionales, prestados en forma transitoria y  esporádica, por personas naturales o jurídicas, para desarrollar actividades relacionadas con la atención de los negocios o el cumplimiento a cargo del órgano contratante, cuando las mismas no puedan cumplirse con personal de planta. Por este rubro se podrán pagar los honorarios de los miembros de las Juntas Directivas.
El rubro de CAPACITACIÓN, BIENESTAR SOCIAL Y ESTÍMULOS, se encuentra clasificado dentro de los GASTOS GENERALES  y se define como: Erogaciones que tengan por objeto atender las necesidades de capacitación, bienestar social y estímulos que autoricen las normas legales vigentes.
Igualmente el citado decreto en el artículo 14 del CAPÍTULO II, establece:
Las afectaciones al presupuesto se harán teniendo en cuenta la prestación principal originada en los compromisos que se adquieran y con cargo a este rubro se cubrirán los demás costos inherentes o accesorios.
Por lo que el total del contrato debió ampararse por el rubro CAPACITACIÓN, BIENESTAR SOCIAL Y ESTÍMULOS, y si este rubro no contaba con apropiación suficiente para el cumplimiento de las obligaciones emanadas  de los programas de bienestar social  e incentivos adoptados por la entidad, debió tramitarse un traslado presupuestal entre los agregados de gastos de funcionamiento: Gastos de Personal - rubro Honorarios y Gastos Generales - rubro Capacitación, Bienestar Social y Estímulos, modificación permitida según el artículo 34 del decreto 568 de 1996, Por el cual se reglamentan las Leyes 38 de 1989, 179 de 1994 y 225 de 1995 Orgánicas del Presupuesto General de la Nación. “Las modificaciones al anexo del decreto de liquidación que no modifiquen encada sección presupuestal el monto total de sus apropiaciones de funcionamiento, servicio de la deuda o los subprogramas de inversión aprobados por el Congreso, se harán mediante resolución expedida por el jefe del órgano respectivo. En el caso de los establecimientos públicos del orden nacional, estas modificaciones al anexo del decreto de liquidación se harán por resolución o acuerdo de las Juntas o Consejos Directivos. Estos actos administrativos requieren para su validez de la aprobación del Ministerio de Hacienda y Crédito Público -Dirección General del Presupuesto Nacional-“
Por lo anterior se considera que la Vicepresidencia Administrativa y Financiera  incumplió lo establecido en el estatuto de presupuesto, en el: ARTÍCULO 18. ESPECIALIZACIÓN. Las operaciones deben referirse en cada órgano de la administración a su objeto y funciones, y se ejecutarán estrictamente conforme al fin para el cual fueron programadas (Ley 38/89, artículo 14, Ley 179/94, artículo 55, inciso 3o.) (Negrilla y subrayado nuestro)
</t>
    </r>
    <r>
      <rPr>
        <sz val="12"/>
        <color rgb="FFFF0000"/>
        <rFont val="Calibri"/>
        <family val="2"/>
        <scheme val="minor"/>
      </rPr>
      <t>Se reitera en auditoría de marzo de 2019</t>
    </r>
    <r>
      <rPr>
        <sz val="12"/>
        <rFont val="Calibri"/>
        <family val="2"/>
        <scheme val="minor"/>
      </rPr>
      <t xml:space="preserve">
5.1.1 INCUMPLIMIENTO DEL PRINCIPIO DE ESPECIALIZACIÓN DEL ESTATUTO ORGANICO DEL PRESUPUESTO.
Al igual que en el informe de seguimiento de las medidas de austeridad y eficiencia en el gasto del tercer trimestre de 2018 se observó que el contrato No. VAF-409 del 25 de enero de 2018, suscrito con la Caja de Compensación familiar Compensar cuyo objeto es: “El contratista se obliga para con la Agencia Nacional de Infraestructura – ANI- a prestar los servicios de apoyo para la ejecución del Plan Institucional de Bienestar Social y Estímulos dirigido a los servidores de la Entidad y su grupo familiar”, se pagó en un porcentaje superior al 80% por el rubro 1-0-2-12 Honorarios y no por el rubro presupuestal 2-0-4-21 Capacitación Bienestar Social y Estímulos.
Es decir que se incumplió con el principio presupuestal de especialización establecido en el artículo 18 del Decreto 111 de 1996 “Por el cual se compilan la Ley 38 de 1989, la Ley 179 de 1994 la Ley 225 de 1995 que conforman el Estatuto Orgánico del Presupuesto” que dice:
“ARTICULO 18. ESPECIALIZACION. Las operaciones deben referirse en cada órgano de la administración a su objeto y funciones, y se ejecutarán estrictamente conforme al fin para el cual fueron programadas”
Se verificó el Plan de Mejoramiento con corte al 28 de febrero de 2019, observando que la No conformidad se encuentra a la fecha de corte sin suscripción de Plan de Mejoramiento, por lo tanto, se solicita realizar las actividades pertinentes de acuerdo al procedimiento SEPG-P-0003 ACCIONES CORRECTIVAS y registrar las acciones de mejora con las fechas de inicio y cumplimiento en el formato EVCI-F-004 PLAN DE MEJORAMIENTO POR PROCESO / ACCION CORRECTIVA – ACCION PREVENTIVA.</t>
    </r>
  </si>
  <si>
    <t>PROBLEMAS_EN_LA_GESTIÓN_CONTABLE_Y_FINANCIERA</t>
  </si>
  <si>
    <t>Incumplimiento al Estatuto de Presupuesto</t>
  </si>
  <si>
    <t>5 de abril de 2019: Para subsanar la No Conformidad, el área de Presupuesto generó en la vigencia 2019 el CDP No. 27519 del 21/01/2019 en el que se observa que el pago a Compensar por la ejecución del programa de bienestar social, se realiza por el rubro A-02-02-02-009 SERVICIOS PARA LA COMUNIDAD, SOCIALES Y PERSONALES y no por el de honorarios.
Por lo anterior, la No Conformidad se da como subsanada.</t>
  </si>
  <si>
    <t>2. PAGO DE SENTENCIAS JUDICIALES:
Dentro de los pagos por este concepto se evidenció  que la sentencia de reparación directa ordenada mediante la Resolución 1415 del 2 de agosto de 2018 presenta dentro de su liquidación un valor por concepto de  intereses de $7.745.969, lo que genera un incumplimiento al Art. 6 Decreto 26 de 1998 que establece: “Artículo 6o. Los apoderados de los órganos públicos deben garantizar que los pagos de las conciliaciones judiciales, las transacciones y todas las soluciones alternativas de conflictos sean oportunos, con el fin de evitar gastos adicionales para el Tesoro Público.”</t>
  </si>
  <si>
    <t xml:space="preserve">
14/08/2019 No conformidad duplicada por error. Esta no conformidad se incorporó en el plan de mejoramiento por procesos por error involuntario. Esta problemática se encuentra relacionada en la no conformidad 3552. Por lo anterior esta no conformidad se declara cerrada. (Yuber Alexander Peña Cárdenas)</t>
  </si>
  <si>
    <t>1.	Las facturas Nos. 121-2018 y 136-2018 de la Notaría 14 de Bogotá y las cuentas de cobro Nos. 220 y 218 a nombre de Henry Salazar Perez no tienen fecha de emisión, incumpliendo uno los requisitos establecidos en el el artículo 616 del E.T. para una factura o documento equivalente, a fin de que tenga efectos contables, fiscales y tributarios, los cuales se señalan a continuación:
a) Apellidos, nombre o razón social y NIT del adquirente de los bienes o servicios;
b) Apellidos, nombre y NIT de la persona natural beneficiaria del pago o abono;
c) Número que corresponda a un sistema de numeración consecutiva;
d) Fecha de la operación;
e) Concepto;
f) Valor de la operación.</t>
  </si>
  <si>
    <t>Inadecuada gestión en el trámite de cuentas de cobro</t>
  </si>
  <si>
    <t>DICIEMBRE DE 2018</t>
  </si>
  <si>
    <t>A la fecha no se ha suscrito plan, no obstante se realiza revisión de la legalización definitiva de la caja menor a diciembre de 2018.</t>
  </si>
  <si>
    <t xml:space="preserve">
02/10/2019 De la legalización definitiva de los gastos de la Caja Menor de Servicios Generales, se verificó la legalización de los gastos dentro de los siguientes cinco días siguientes a su realización, observando que legalización de la cuenta de cobro No. 218 del 3 de diciembre de 2019, la cuenta de cobro No. 136-2018 del 3 de diciembre de 2019 y la cuenta de cobro No. 220 del 5 de diciembre de 2019, cuentan con los requisitos establecidos en el artículo 616 del E.T y se registraron en el SIIF dentro de los 5 días siguientes a su realización. Por lo tanto, se levanta la No Conformidad. (Yuber Alexander Peña Cárdenas)</t>
  </si>
  <si>
    <t xml:space="preserve">1. La página web de la interventoría http://www.consorciojet.co/ presenta falencias en la presentación de la información además tiene desactualizados links como: ficha técnica (aeropuertos Alfonso Lopez de Valledupar y Simón Bolívar de Santa Marta), logos de Gobierno, datos importantes del proyecto, entre otras. Esto genera un incumplimiento acorde a lo establecido en el plan de cargas, numeral 5.3.2 Funciones Generales (a) Área Administrativa: 
“Elaborar una página Web de la Interventoría que presente diferentes niveles de información (layers) sobre datos importantes del proyecto. Alguna información será clasificada solo disponible para la supervisión del proyecto y otra estará a disposición del público en general. Lo anterior según las disposiciones que considere la Vicepresidencia de Gestión Contractual de la AGENCIA NACIONAL DE INFRAESTRUCTURA. La información destinada al supervisor debe tener la opción de visualizar en video en tiempo real situaciones excepcionales que ocurran sobre el proyecto, tales como: accidentes con pérdidas humanas, desastres naturales, derrumbes de gran proporción etc. Cada vehículo de la interventoría contará dentro de su equipo de carretera con una filmadora que permita hacer la interconexión mencionada.
- La página Web elaborada por la Interventoría, deberá contener dentro de las funciones técnicas, un link o enlace específico y único para el uso de la AGENCIA NACIONAL DE INFRAESTRUCTURA en el cual la entidad pueda en cualquier momento consultar toda la información digitalizada del proyecto, es decir desde los pliegos de condiciones, sus anexos y apéndices, pasando por la propuesta del concesionario, documentos contractuales, documentos de diseño (carteras topográficas, planos, actas, estudios, formatos de campo, etc.), informes de toda índole, y la correspondencia generada entre la AGENCIA NACIONAL DE INFRAESTRUCTURA, la interventoría, el concesionario y terceros actores. No deberá quedar ningún tipo de información exento de esta actividad. Adicionalmente debe contener la página Web, Video, en tiempo real, de los principales frentes de obra. La AGENCIA NACIONAL DE INFRAESTRUCTURA podrá durante el desarrollo del contrato de interventoría, y según el desarrollo de las intervenciones y/u operación aeroportuaria pedir la ubicación de cámaras en sitios de especial interés.”
</t>
  </si>
  <si>
    <t>Aeropuertos de Nororiente</t>
  </si>
  <si>
    <t>FEBRERO DE 2019</t>
  </si>
  <si>
    <t>AT</t>
  </si>
  <si>
    <t>Actualizar la página web de la interventoría http://www.consorciojet.co/ de manera mensual igualando el periodo de presentación del informe</t>
  </si>
  <si>
    <t>03/04/2019 Mediante comunicación con radicado ANI No. 20193090037893 se recibe plan de mejoramiento. Pendiente de evidencias.
02/07/2019 Mediante memorando No. 20193090089353 del 18 de junio de 2019, la Supervisión informó a la Oficina de Control Interno que la página de internet de la Interventoría www.consorciojet.co se actualizó de manera satisfactoria y que se creó el módulo “Acceso supervisor de contrato”, en el cual la Gerencia de Proyectos Aeroportuarios puede consultar documentación del proyecto y, con solicitud previa a la Interventoría, tener acceso a transmisión en vivo de eventos que ocurran en los diferentes aeropuertos de la concesión. Al respecto, el 1 de julio de 2019, la OCI adelantó un ejercicio de validación, evidenciando la actualización de la información que dio lugar al señalamiento de la no conformidad (fichas técnicas de los aeropuertos Simón Bolívar y Alfonso López y logos de Gobierno, entre otros) y el funcionamiento y disponibilidad de información actualizada dentro del módulo “Acceso supervisor contrato”. Con base en la validación descrita se da cierre a la no conformidad. (Daniel Felipe Sáenz Lozano)
Se recibe comunicación con plan de acción hacia la no conformidad; si bien se plantea un tiempo muy largo para su cumplimiento; se revisara si con las remisiones mensuales se puede validar y cerrar de manera anticipada la NC.</t>
  </si>
  <si>
    <r>
      <t>1.       Se evidenció incumplimiento en relación con el inicio y trámite de los procedimientos que se deben adelantar frente a posibles incumplimientos contractuales, previstos en la Ley 1474 de 2011 y la Ley 1437 de 2011, entre otros, así como los lineamientos contenidos en el Manual de Seguimiento a Proyectos e Interventoría y Supervisión contractual.
FECHA RADICADO ANI ASUNTO UBICACIÓN
08/11/2017 20174091193402 Incumplimiento obras centro de acopio, terminal pasajeros fase 1 Jurídica
26/05/2017 20174090561722 incumplimiento muelle sur ampliación terminal 1 Jurídica
15/05/2017 20174090507752 incumplimiento muelle norte ampliación terminal 1 Jurídica
28/02/2017 20174090212552 Incumplimiento plataforma Hangar Avianca Jurídica
23/09/2015 20154090612372 Entrega extemporánea del informe de monitoreos trimestrales de aguas en el aeropuerto en virtud de obligaciones ambientales Jurídica
09/09/2015 20154090570512 Operación del Área Concesionada falla de energía durante 4 horas en muelle nacional T1 Jurídica
18/08/2015 20154090503622 Plan de acción encuestas de satisfacción año 2014  Jurídica
10/04/2015 20154090200762 Indicadores otrosí No. 7 semestre II del año 2014 Jurídica
06/03/2015 20154090132122 Informe de incumplimiento por atraso en la entrega de informes Jurídica
12/12/2014 20144090064142 Incumplimiento al plan de manejo de obra y PMT No tramitado
23/05/2014 20144090241652 Informe de incumplimiento por atraso en hitos 7 y 7B No tramitado
11/03/2014 20144090114142 Incumplimiento aspectos ambientales No tramitado
24/01/2014 20144090030972 Incumplimiento obligaciones ambientales - tráfico No tramitado
09/01/2014 20144090005742 Indicadores otrosí No. 7 semestre II del año 2013 Jurídica</t>
    </r>
    <r>
      <rPr>
        <sz val="11"/>
        <rFont val="Calibri Light"/>
        <family val="2"/>
      </rPr>
      <t xml:space="preserve">
</t>
    </r>
  </si>
  <si>
    <t>Aeropuerto El Dorado</t>
  </si>
  <si>
    <t>1. Desarrollar procedimiento para aplicación multas conforme lo estipula el contrato de concesión (Laudo 2019)_x000D_
_x000D_
2. Socializar con las Interventorías la aplicación de multas conforme lo estipula el contrato de concesión (Laudo 2019)_x000D_
_x000D_
3. Solicitar a la Interventoría Operativa, indicar si los hechos generadores de los incumplimientos persisten, en caso de continuar el incumplimiento aplicar las multas conforme lo estipula el contrato de concesión (Laudo 2019)_x000D_
_x000D_
4. Aplicar lo estipulado en el Laudo 2019, en lo relacionado a los incumplimientos de obra</t>
  </si>
  <si>
    <t>29/05/2019</t>
  </si>
  <si>
    <t>29/05/2019 Mediante reunión de seguimiento del 07/05/2019, se revisaron los avances de los planes de mejoramiento formulados por la Supervisión. Se hicieron recomendaciones al respecto y se recibieron los planes ajustados por parte de la Supervisión del proyecto. (Carlos Felipe Sánchez Pinzón)
04/07/2019 -	Una vez revisado el avance en el plan de mejoramiento se actualiza el porcentaje de avance y se cita a la Supervisión para presentar los soportes de culminación de las acciones de mejoramiento (Carlos Felipe Sánchez Pinzón)
22/07/2019 La supervisión informa la gestión que ha venido desarrollando frente a cada uno de los presuntos incumplimientos. Solicita reprogramar la fecha de finalización para allegar los soportes de cierre de la no conformidad para el 02/08/2019. Lo anterior, debido a que se tiene pendiente un pronunciamiento de la Vicepresidencia Jurídica asociado con los presuntos incumplimientos de transporte vertical. (Carlos Felipe Sánchez Pinzón)
20/12/2019 Mediante memorando No. 20191020199033 se dio cierre a la no conformidad, una vez evidenciada la ejecución de las acciones de mejoramiento propuestas. (Carlos Felipe Sánchez Pinzón)</t>
  </si>
  <si>
    <t>1.       Se evidenció que no se tramitaron oportunamente las recomendaciones de multa e inicio y trámite de los procedimientos sancionatorios, vinculados a la instalación de estructuras para la autogeneración fotovoltaica sin autorización (Radicado ANI No. 2018-409-135206-2.) y al presunto incumplimiento de los indicadores de satisfacción en las encuestas del año 2018 (Radicado ANI No. 2018-409-091254-2).</t>
  </si>
  <si>
    <t xml:space="preserve">1. Solicitar a la Inteventoría Operativa iniciar las multas conforme lo estipula el contrato de concesión (Laudo 2019), en lo relacionado con las encuestas 2018_x000D_
_x000D_
2. Iniciar el trámite de multa conforme lo estipula el contrato de concesión (Laudo 2019), en lo relacionado con el proyecto de autogeneración fotovoltaica_x000D_
</t>
  </si>
  <si>
    <t>29/05/2019 El 07/05/2019 mediante reunión de seguimiento, se revisaron los avances de los planes de mejoramiento formulados por la Supervisión. Se hicieron recomendaciones al respecto y se recibieron los planes ajustados por parte de la Supervisión del proyecto. (Carlos Felipe Sánchez Pinzón)
04/07/2019 Se cita a la Supervisión para presentar los soportes de culminación de las acciones de mejoramiento, cuya fecha de finalización es el 30/06/2019. (Carlos Felipe Sánchez Pinzón)
22/07/2019 Frente a los indicadores de satisfacción en las encuestas del año 2018, la Supervisión informa en reunión de seguimiento que se ordenó a la fiduciaria hacer el desembolso del monto correspondiente a la multa de incumplimiento._x000D_
_x000D_
Frente a la instalación de estructuras para la autogeneración fotovoltaica sin autorización, la Supervisión informa adelantó los requerimientos técnicos sobre esta intervención al contratista, quien allegó concepto de la Aerocivil, del diseñador estructural y del proveedor de la cubierto. Esto previo concepto jurídico de la Entidad sobre la naturaleza del proyecto. _x000D_
_x000D_
Al respecto, la Supervisión solicita reprogramar la fecha de finalización de las acciones de mejoramiento para el 02/08/2019, indicando que a más tardar en esta fecha se remitirán los soportes de todo lo mencionado en esta sesión. (Carlos Felipe Sánchez Pinzón)
20/12/2019 Mediante memorando No. 20191020199033 se dio cierre a la no conformidad, una vez evidenciada la ejecución de las acciones de mejoramiento propuestas. (Carlos Felipe Sánchez Pinzón)</t>
  </si>
  <si>
    <t xml:space="preserve">La entidad no está realizando los pagos de las cuentas de acuerdo con el orden de radicación, lo cual incumple lo dispuesto en la Ley 1150 de 2007, Artículo 19, “Respetarán el orden de presentación de los pagos por parte de los contratistas. Sólo por razones de interés público, el jefe de la entidad podrá modificar dicho orden dejando constancia de tal actuación.
Para el efecto, las entidades deben llevar un registro de presentación por parte de los contratistas, de los documentos requeridos para hacer efectivos los pagos derivados de los contratos, de tal manera que estos puedan verificar el estricto respeto al derecho de turno. Dicho registro será público.”
</t>
  </si>
  <si>
    <t>AI</t>
  </si>
  <si>
    <t>(AC) Desarrollar e incluiren el sistema de calidad ei procedimiento para pago de cuentas.
(AP) Implementar al interior de la entidad el apiicativo KLiC, una herramienta que permitirá a los contratistas tramitar sus cuentas de cobro mensualmente, y en el que se visibilizarán, entre otras, las siguientes bondades: La posibilidad de su uso por cualquier persona, en cualquier horario, desde cualquier lugar, cargar los soportes directamente en la cuenta, contar con la información precargada del contrato; elimina errores de autoliquidación, no permite yerros frente a ia asignación de tumo, brinda información del estado de trámite; ia corrección de la cuenta se hace en el mismo sistema sin pasos adicionales;
el supervisor del contrato aprueba en cualquier momento y lugar.</t>
  </si>
  <si>
    <t>Este apiicativo ahorrará tiempo a quienes participan en éi; permite una significativa mejora del medio
ambiente al apoyar ia política de cero papel y cumple con el imperativo legal de propender por la
racionalización de trámites.
11/12/2019 Se realizó seguimiento a esta conformidad y se actualiza la fecha de terminación a junio de 2020, según correo envíado el día 29 de noviembre de 2019 por la Coordinación GIT Administratriva y Financiera. (Luz Jeni Fung Muñoz)
10/11/2020 se informan los siguientes avances en las acciones de mejoramiento propuestas:_x000D_
 _x000D_
1. Remisión del Procedimiento de Gestión de Cuentas al Sistema de Gestión de Calidad para su adopción._x000D_
2. Sistema de radicación de cuentas operando, el sistema asigna el respectivo consecutivo._x000D_
_x000D_
Con base en lo anterior se cierra la no conformidad (Luz Jeni Fung Muñoz)</t>
  </si>
  <si>
    <t>La entidad no tiene de un registro público de radicados de cuentas para que el contratista pueda constatar el respeto al derecho de turno, lo cual incumple el inciso segundo del artículo 19 de la Ley 1150 de 2007 que establece: Para el efecto, las entidades deben llevar un registro de presentación por parte de los contratistas, de los documentos requeridos para hacer efectivos los pagos derivados de los contratos, de tal manera que estos puedan verificar el estricto respeto al derecho de turno. Dicho registro será público.”(resaltado fuera de texto)</t>
  </si>
  <si>
    <t>Este apiicativo ahorrará tiempo a quienes participan en éi; permite una significativa mejora del medio
ambiente al apoyar ia política de cero papel y cumple con el imperativo legal de propender por la
racionalización de trámites.
11/12/2019 Se realizó seguimiento a esta No Conformidad y se actualiza la fecha de terminación a junio de 2020, según correo envíado el día 29 de novimbre de 2019 por la Coordinación GIT Administrativa y Financiera. (Luz Jeni Fung Muñoz)
10/11/2020 se informan los siguientes avances en las acciones de mejoramiento propuestas:_x000D_
 _x000D_
1. Remisión del Procedimiento de Gestión de Cuentas al Sistema de Gestión de Calidad para su adopción._x000D_
2. Sistema de radicación de cuentas operando, el sistema asigna el respectivo consecutivo._x000D_
_x000D_
Con base en lo anterior se cierra la no conformidad (Luz Jeni Fung Muñoz)</t>
  </si>
  <si>
    <t>6.2.3. Se evidenció el incumplimiento al deber contenido en el artículo 2.2.3.4.1.7. del Decreto 1069 de 2015, en consideración a que existen inconsistencias en la administración de los usuarios del sistema, pues, mientras que el sistema arroja un total de 36 usuarios activos, tenemos 3 cuya terminación del contrato es de antes de 31 de diciembre de 2018, sin que dicha novedad se haya reportado al sistema.</t>
  </si>
  <si>
    <t>SN</t>
  </si>
  <si>
    <t>1.Suscripción acta de reunión con la ANDJE en la que dicha Entidad emite aclaración conceptual respecto a los procesos a los cuales debe realizarse la calificación del riesgo y provisión contable. 1.Capacitación a los usuarios del sistema respecto de las funcionalidades de la versión 2.0 una vez sea dispuesto por la ANDJE
Administradora del Sistema. 
2.Realizar los requerimientos a que haya lugar para el cumplimiento de la obligación relacionada con la calificación del riesgo y provisión contable
Coordinador GIT Defensa Judicial Administradora del Sistema. 3.Realizar los ajustes y actualizaciones requeridas en los procesos a cargo.</t>
  </si>
  <si>
    <t>31/05/2019 Mediante radicado No. 20191020066853, la OCI recomendó el replanteamiento de las unidades del plan. Luego, a través de radicado No. 20197010073293 de 17/05/2019, el GIT Defensa Judicial solicitó prórroga con base en sesión de reunión con la ANDJE que tendría lugar el 20/05/2019. Mediante radicado No. 20191020076873 se contestó la prórroga solicitando el acta.  (Andrés Fernando Huérfano Huérfano)
05/09/2019 Mediante radicado No. 20197010129273, el GIT Defensa Judicial solicitó modificación del Plan. Se modifica el 05/09/2019.  (Andrés Fernando Huérfano Huérfano)
05/09/2019 Mediante radicado No. 20197010129273, el GIT Defensa Judicial solicitó modificación del Plan, sin embargo, no se evidencia modificación sobre la unidad propuesta inicialmente.  (Andrés Fernando Huérfano Huérfano)
23/01/2020 23/01/2020. Se envió correo a la dependencia responsable (OCI01) informando sobre el vencimiento.  (Andrés Fernando Huérfano Huérfano)
05/05/2020 Mediante radicado 20207010057823 de 21/04/2020, solicita prórroga del plazo para cumplimiento de la meta hasta 31/07/2020.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
02/08/2021 Mediante memorando 20217010106013 la dependencia solicita unificar esta NC con la NC 3844. Razón por la cual se cierre teniendo en cuenta que su avance a esta fecha era del 0%. (Andrés Fernando Huérfano Huérfano)</t>
  </si>
  <si>
    <t xml:space="preserve">6.2.6. Se evidenció incumplimiento al contenido del artículo 2.2.3.4.1.1. del Decreto 1069 de 2015, considerando que, de 729 conciliaciones terminadas, tenemos que 24 de ellos, no cumplen la condición requerida de reporte de procedencia o no, de la conciliación.  </t>
  </si>
  <si>
    <t>1.Suscripción acta de reunión con la ANDJE en la que dicha Entidad emite opinión frente al Plan de Contingencia Planteado por el GIT Defensa Judicial, respecto al registro de fichas técnicas a partir del 1 de enero de 2018. 
2.Capacitación a los usuarios del sistema respecto de las nuevas funcionalidades del módulo de conciliación de la versión 2.0 una vez sea dispuesto por la ANDJE
Administradora del Sistema. 
3.Realizar los requerimientos a que haya lugar para el cumplimiento de la obligación relacionada con la actualización de los trámites de conciliación extrajudicial Coordinador GIT Defensa Judicial Administradora del Sistema. 
4.Realizar los ajustes y actualizaciones requeridas en los procesos a cargo.</t>
  </si>
  <si>
    <t>31/05/2019 Mediante radicado No. 20191020066853, la OCI recomendó el replanteamiento de las unidades del plan. Luego, a través de radicado No. 20197010073293 de 17/05/2019, el GIT Defensa Judicial solicitó prórroga con base en sesión de reunión con la ANDJE que tendría lugar el 20/05/2019. Mediante radicado No. 20191020076873 se contestó la prórroga solicitando el acta.  (Andrés Fernando Huérfano Huérfano)
05/09/2019 Mediante radicado No. 20197010129273, el GIT Defensa Judicial solicitó modificación del Plan. Se modifica el 05/09/2019.  (Andrés Fernando Huérfano Huérfano)
23/01/2020 23/01/2020. Se envió correo a la dependencia responsable (OCI01) informando sobre el vencimiento.  (Andrés Fernando Huérfano Huérfano)
05/05/2020 Mediante radicado 20207010057823 de 21/04/2020, solicita prórroga del plazo para cumplimiento de la meta hasta 31/07/2020.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
02/08/2021 Mediante memorando No. 20217010106013 la dependencia solicita ampliación del plazo hasta el 31 de agosto de 2021. (Andrés Fernando Huérfano Huérfano)</t>
  </si>
  <si>
    <t>6.2.7. Se evidencia incumplimiento de la Resolución ANI No. 744 de 2018, artículos 3 y 4, debido a que, vencido el plazo, 10 de febrero de 2019, ni las gerencias carretero ni la Vicepresidencia de Estructuración han presentado los informes de seguimiento a la política de prevención del daño antijurídico con corte 30 de diciembre de 2018, lo anterior fue evidenciado mediante acta de entrevista del 12 de febrero de 2019 a la administradora del E-kogui y correos electrónicos suministrados en la visita.</t>
  </si>
  <si>
    <t>VEJ - VE - VGC</t>
  </si>
  <si>
    <t xml:space="preserve">VGC. Rad. 20193050141883 (30%). Presentación de informes. </t>
  </si>
  <si>
    <t>26/09/2019</t>
  </si>
  <si>
    <t xml:space="preserve">31/05/2019 Mediante radicado No. 20191020066853, la OCI recomendó el replanteamiento de las unidades del plan. Luego, a través de radicado No. 20197010073293 de 17/05/2019, el GIT Defensa Judicial solicitó prórroga con base en sesión de reunión con la ANDJE que tendría lugar el 20/05/2019. Mediante radicado No. 20191020076873 se contestó la prórroga solicitando el acta.  (Andrés Fernando Huérfano Huérfano)
05/09/2019 La OCI convocó a GIT Defensa Judicial, VGC, VE y VEJ a mesa de segumiento el 28/08/2019 para obtener formulación del plan. No asistieron. Se convocó nuevamente esta mesa para el 05/09/2019 a las 10:00 a.m.  (Andrés Fernando Huérfano Huérfano)
05/09/2019 En sesión de 5/09/2019 (conforme acta), se comprometieron a efectuar remisión del plan las Vicepresidencias de Gestión Contractual y Estructuración. No asistieron GIT Defensa Judicial ni la Vicepresidencia Ejecutiva.  (Andrés Fernando Huérfano Huérfano)
26/09/2019 Mediante radicado No. 20193050141883, se remitió el avance de los informes enviados por VGC. Aún está pendiente Vicepresidencia Ejecutiva y Vicepresidencia de Estructuración.  (Andrés Fernando Huérfano Huérfano)
24/10/2019 Mediante radicado No. 20195000157873 de 17/10/2019 (Copia informada a la OCI), la V.Jurídica informó a la V.Jurídica, que se remitían los informes de seguimiento a la política de daño antijurídico.  (Andrés Fernando Huérfano Huérfano)
</t>
  </si>
  <si>
    <t>5.3.1.	Se evidenció incumplimiento al contenido del procedimiento EPIT-P-007 (Versión 1), en lo que se refiere al uso de los registros dentro de los convenios 011-2017 AEROPUERTO DEL CAFE-ANI, I SECRETARIA G BOGOTA-ANI, I 002-2018 ANI-DEPTO CUND-E FERREA REGIONAL y  Ferrocarril de Antioquia (031-2017), lo cual impide a la Entidad corroborar y soportar el avance y ejecución de cada convenio, pudiendo configurarse además, riesgos asociados a la gestión contractual de la Entidad, como: el de adopción de decisiones inoportunas por parte de la Entidad o demoras en la ejecución de obligaciones contractuales y compromisos pactados (Esto conforme el mapa de riesgos de gestión contractual de 30 de abril de 2018, formulario SEPG-F-007)</t>
  </si>
  <si>
    <t>MARZO DE 2019</t>
  </si>
  <si>
    <t>Proponer una versión 3 que incluya los ajustes sugeridos por la Oficina de Control Interno en el procedimiento de esquama de apoyo en APP o concesiones (EPIT-P-007)</t>
  </si>
  <si>
    <t>31/05/2019</t>
  </si>
  <si>
    <t xml:space="preserve">
31/05/2019 El 30/05/2019, se efectuó reunión de seguimiento en la que se concluyó, según acta, que: Oficina de Control Interno. En relación con la respuesta contenida en el oficio No. 20192000077303 de 24 de mayo de 2019, la OCI convocó en el marco del rol de asesoría (Decreto 648 de 2017), con el fin de sensibilizar de la importancia de formular acciones de mejoramiento efectivas que permitan subsanar las causas que dieron origen a la no conformidad.  Vicepresidencia de Estructuración: Se informa que no se hará modificación a la acción propuesta considerando que se tienen los soportes y registros del procedimiento y lo que se debe dar es claridad a las actividades y registros para evitar interpretaciones.
 (Andrés Fernando Huérfano Huérfano)
08/08/2019 Mediante acta No. 4 de 01/08/2019, la V. Estructuración (Lina Leal/ Carlos Tapicha) manifestó que solicitarán el cierre a más tardar el 30/09/2019 con los soportes. (Andrés Fernando Huérfano Huérfano)
28/11/2019 Mediante radicado No. 20192000180993 de 26/11/2019, se informó a la OCI que "el procedimiento (EPIT-P-007) fue eliminado del sistema y creado el formato" según correo de 18 de noviembre de 2019, remitido por el usuario Nancy Paola Morales.  (Andrés Fernando Huérfano Huérfano)</t>
  </si>
  <si>
    <t>5.3.2.	Se evidenció incumplimiento al contenido del artículo 7 de la Resolución ANI No. 1185 de 2017, en lo que se refiere al suministro completo y confiable de información a la Oficina de Control Interno. Esto considerando que la información reportada en el curso de la auditoría no cumplió en su totalidad con los criterios establecidos en la norma, como se describe a continuación:
	Total de convenios vinculados al esquema de apoyo en APP o concesiones, relación de convenios vigentes, con plazo vencido y liquidados. 
	Reporte de los convenios 003-2017 ANI-ICCU (INSTITUTO DE INFRAESTRUCTURA Y CONCESIONES DE CUNDINAMARCA ICCU), I 004-2017 ANI-CORMAGDALENA (CORMAGDALENA), I 005-2017 ANI-DISTRITO CARTAGENA (DISTRITO TURÍSTICO Y CULTURAL DE CARTAGENA) y I 013-2017 (FERROCARRIL DE ANTIOQUIA S.A.S). 
Lo cual implica la eventual materialización de riesgos propios del ejercicio auditor como “la generación de resultados basados en un diagnóstico que no da fe del estado real de la situación” (Esto conforme el mapa de riesgos de gestión contractual de 30 de abril de 2018, formulario SEPG-F-007 ).</t>
  </si>
  <si>
    <t>Suministro de información al proceso auditor incompleta o no confiable</t>
  </si>
  <si>
    <t xml:space="preserve">Hacer una revisión y actualización de la matriz de control a los convenios de la Vicepresidencia de Estructuración. </t>
  </si>
  <si>
    <t xml:space="preserve">
31/05/2019 El 30/05/2019, se efectuó sesión de seguimiento en el cual, según acta se concluyó: Oficina de Control Interno: En relación con la respuesta contenida en el oficio No. 20192000077303 de 24 de mayo de 2019, la OCI convocó en el marco del rol de asesoría (Decreto 648 de 2017), con el fin de sensibilizar de la importancia de formular acciones de mejoramiento efectivas que permitan subsanar las causas que dieron origen a la no conformidad.  Vicepresidencia de Estructuración: Se informa que no se hará modificación a la acción propuesta considerando que se tienen los soportes y registros del procedimiento y lo que se debe dar es claridad a las actividades y registros para evitar interpretaciones.
 (Andrés Fernando Huérfano Huérfano)
08/08/2019 Mediante acta No. 4 de 01/08/2019, la V. Estructuración (Lina Leal/ Carlos Tapicha) manifestó que solicitarán el cierre a más tardar el 30/09/2019 con los soportes. (Andrés Fernando Huérfano Huérfano)
04/12/2019 Mediante radicado No. 20192000173813, la VE remitió copia del informe de las acciones correctivas adoptadas.  (Andrés Fernando Huérfano Huérfano)</t>
  </si>
  <si>
    <t>1.	No se evidenció que la interventoría haga entrega en tiempo de los informes mensuales; lo anterior es una obligación contractual consignada en el contrato de interventoría, cláusula 4.2., literal b, numeral iii, que se cita a continuación:
“Preparar y presentar a la Vicepresidencia de Gestión Contractual, Gerencia Modo Férreo, dentro de los diez (10) días calendario de cada mes, un Informe Mensual que, metodológicamente, comprenderá una parte ejecutiva y otra de temas generales.”</t>
  </si>
  <si>
    <t>Bogotá - Belencito y Dorada - Chiriguana</t>
  </si>
  <si>
    <t>1. Solicitar al contratista la entrega de la información requerida como soporte de las actividades ejecutadas mensualmente, antes del dia 5 de cada mes, manteniendo la revisión y verificación de la misma, por parte de la interventoría.
2. Adelantar la fecha de elaboración del informe mensual de interventoría para que este sea revisado por el director de interventoría el dia 9 de cada mes y radicado oportunamente a la ANI los dias 10 de cada mes.
3. demostrar cumplimiento de las acciones anteriores entregando los informes restantes en la fecha pactada.</t>
  </si>
  <si>
    <t>04/07/2019 -	Una vez revisado el plan de mejoramiento formulado por la Interventoría y los soportes de cumplimiento de este, se da cierre a la no conformidad (Carlos Felipe Sánchez Pinzón)</t>
  </si>
  <si>
    <t>2.	No se evidenció que la interventoría haga seguimiento a las actas de vecindad elaboradas por el contratista; esto es una obligación contractual, consignada en el Anexo 4 del contrato de interventoría, numeral 4.3.13., literal e, la cual se cita a continuación:
“Verificar que con la debida anticipación al inicio de la obra se elabore por parte del Contratista el documento de acta de vecindad que contiene el registro detallado del estado actual estructural y/o funcional, incluidas las mejoras existentes (infraestructura, viviendas, bodegas, beneficiaderos, sistemas de riego, pozos, accesos a predios, etc.), de los predios que eventualmente pueden verse afectados por el proceso de construcción y operación de los corredores y hacer seguimiento y verificación de las actas de vecindad levantadas por el Contratista, y de las quejas de la comunidad sobre posibles daños a las construcciones aledañas a los predios en las diferentes etapas del contrato” (subrayado fuera del texto).
Al respecto, en la socialización de las conclusiones parciales por parte de la Oficina de Control Interno con los auditados, la Interventoría manifestó que esta obligación no le aplica, al no aplicar la elaboración de actas de vecindad, aun cuando “estas se realizaron con los propietarios de los predios aledaños (…)”; sin embargo, la OCI se mantiene en la no conformidad, pues se considera que al haberse elaborado las actas de vecindad, el interventor tiene la obligación de “hacer seguimiento y verificación de las actas de vecindad levantadas por el Contratista”, de acuerdo con lo previsto en la obligación anteriormente citada.</t>
  </si>
  <si>
    <t>Se deja claridad en que no se realizaron actas de vecindad por no ser necesarias,  pues las obras ejecutadas estan ubicadas a distancias considerables de viviendas o construcciones, que  no inciden en ningun tipo de  afectación . 
No obstante, sí se han realizado reuniones  con los propietarios para obtener permisos de acceso a algunos predios.
1. Se presentan las actas de compromiso por permisos de acceso y cierre de las mismas,  que se elaboraron con la participación del contratista, la interventoría y los propietarios de predios aledaños, a quienes se les informó la posibilidad  de requerir algún tipo de acceso para para la movilización de equipos o personal,. . 
(se anexan actas de los tramos Bogotá - Belencito; Dorada - Chiriguana)
2.  En los informes mensuales se incluirá un numeral destinado a relacionar las actas de reuniones de compromiso similares a las ejecutadas durante el desarrollo del contrato.</t>
  </si>
  <si>
    <t>1.	No se evidenció que la interventoría haga seguimiento a las obligaciones tributarias del Concesionario; esta obligación contractual está consignada en la sección (c) Área Financiera, Metodología y Planes de Cargas del Contrato de Interventoría N. 365 de 2015, Según se cita a continuación: 
“Velar porque el concesionario cumpla con las obligaciones tributarias (impuestos y retenciones) sobre los pagos que efectúe a nombre de la AGENCIA NACIONAL DE INFRAESTRUCTURA. “</t>
  </si>
  <si>
    <t>Chirajara - Fundadores</t>
  </si>
  <si>
    <t xml:space="preserve">1.	Se solicitó a la Fiduciaria mediante correo electrónico y en el comité de fiducia realizado en el mes de marzo, que incluya en las notas a los Estados Financieros el detalle de los impuestos pagados en el periodo.
2.	A partir del informe del mes de octubre de 2019, se incluirá la anotación referente al cumplimiento de pago de impuestos en el informe financiero mensual.
</t>
  </si>
  <si>
    <t>31/05/2019 30/05/2019 - Mediante memorando con Rad. 20194090434622 del 30/04/2019 la Interventoría allega a esta oficina el plan de mejoramiento para la no conformidad.
Se allego a la OCI los soportes que evidencian lo siguiente: 
-	Solicitud a la Fiduciaria mediante correo electrónico y en el comité de fiducia realizado en el mes de marzo, que incluya en las notas a los Estados Financieros el detalle de los impuestos pagados en el periodo.
-	Borrador del informe de interventoría correspondiente al mes de marzo de 2019. 
Dando un avance del 50% 
Se solicita se allegue a esta oficina los informes financieros con radicado ANI correspondientes al mes de marzo y abril con la verificación referente al cumplimiento de impuestos para cerrar la no conformidad. 
 (Mary Alexandra Cuenca Noreña)
05/11/2019 5/11/2019 - Se envió correo electrónico con el estado de la no conformidad, así mismo se solicito allegar a esta oficina los informes financieros con radicado ANI correspondientes al mes de marzo y abril con la verificación referente al cumplimiento de impuestos para cerrar la no conformidad y nueva fecha para el cierre de la no conformidad.  (Mary Alexandra Cuenca Noreña)
06/11/2019 06/11/2019 - La Supervisión y la Interventoria allego a esta oficina mediante correo electrónico los informes financieros 45 (correspondiente al mes de marzo Rad 20194090417122 de 24/04/2019) y 46 (correspondiente al mes de abril Rad 20194090530512 de 23/05/2019). No obstante, no se evidencia el cumplimiento de la segunda acción de mejora ya que aún no han incluido la anotación referente al cumplimiento de pago de impuestos en el informe financiero mensual. Por lo tanto se solicita se allegue nueva fecha para el cumplimiento de las acciones de mejora.  (Mary Alexandra Cuenca Noreña)
07/11/2019 Por correo electrónico la Supervisión allego a esta oficina la modificación de las acciones de mejora y nueva fecha de cierre para la no conformidad del 30/11/2019. (Mary Alexandra Cuenca Noreña)
05/06/2020 29/05/2020 – correo electrónico notificando vencimiento y solicitando evidencias._x000D_
_x000D_
03/06/2020 – Mediante correo electrónico la supervisión allega los informes mensuales de Interventoria N 52, 53, 54 y 55 donde se evidencia lo referente al pago de impuestos del Concesionario, el cual se puede encontrar en las Conclusiones de cada informe. Lo anterior evidencia un cumplimiento del PMP al 100%. _x000D_
 (Mary Alexandra Cuenca Noreña)</t>
  </si>
  <si>
    <t>1.	No se evidenció que el Equipo de Supervisión haga seguimiento y revisión a la presentación del Inventario Socioeconómico que hace parte de las obligaciones contractuales de la Interventora; esta función está consignada en la sección e), Funciones o actividades del Equipo de Coordinación y Seguimiento del Proyecto del Manual de Seguimiento a Proyectos de Interventoría y Supervisión Contractual, según se cita a continuación: 
“Verificar el adecuado ejercicio de la interventoría que ejerce la supervisión integral del contrato de concesión.”</t>
  </si>
  <si>
    <t>En temas Sociales.</t>
  </si>
  <si>
    <t xml:space="preserve">1.	Oficio a la Interventoría con solicitud del inventario socioeconómico_x000D_
2.	Inventario socioeconómico de los años 2016, 2017 y 2018_x000D_
</t>
  </si>
  <si>
    <t>30/05/2019 30/05/2019 – Mediante memorando con Rad. 20195000065003 del 30/04/2019 la Supervisión allega a esta oficina el plan de mejoramiento para cumplir la no conformidad. De la misma manera, allega el oficio con Rad. 20196030091361 con el cual requiere a la interventoría el inventario socioeconómico y el Oficio con Rad. 20194090320672 con el cual la interventoría allega a la ANI los inventarios socioeconómicos de los años 2016, 2017 y 2018. Dando por cumplida la no conformidad. (100%) (Mary Alexandra Cuenca Noreña)</t>
  </si>
  <si>
    <t>2.	No se evidenció que el equipo de coordinación y seguimiento del Proyecto haga seguimiento a la Matriz de Riesgos del Proyecto IP Chirajara – Fundadores; esta función está consignada en la sección b), Funciones o actividades del Equipo de Coordinación y Seguimiento del Proyecto del Manual de Seguimiento a Proyectos de Interventoría y Supervisión Contractual, según se cita a continuación: 
 “Realizar el monitoreo y control necesario al proyecto de acuerdo con su competencia, de manera que se optimice la coordinación, articulación y que contribuyan a la detección de situaciones o factores que puedan dificultar el desarrollo del proyecto, para su adecuada gestión y superación.”</t>
  </si>
  <si>
    <t>En temas de Riesgos.</t>
  </si>
  <si>
    <t xml:space="preserve">Evidenciar gestión de seguimiento a los riesgos del proyecto mediante los siguientes documentos: _x000D_
-	Reuniones periódicas con la firma interventora_x000D_
-	Revisión y seguimiento al informe periódico que presenta la interventoría. _x000D_
-	Atención a solicitudes formuladas por el líder del proyecto en temas relacionados con el componente de riesgo contractuales del proyecto_x000D_
-	Asistencia a reuniones de seguimiento del proyecto programadas dentro de las instalaciones de la ANI_x000D_
_x000D_
</t>
  </si>
  <si>
    <t xml:space="preserve">
31/05/2019 30/05/2019 – Mediante memorando con Rad. 20195000065003 del 30/04/2019 la Supervisión allega a esta oficina el plan de mejoramiento para cumplir la no conformidad._x000D_
_x000D_
Se allego a la OCI los soportes que evidencian lo siguiente: _x000D_
_x000D_
-	Reuniones periódicas con la firma interventora_x000D_
-	Revisión y seguimiento al informe periódico que presenta la interventoría. _x000D_
-	Atención a solicitudes formuladas por el líder del proyecto en temas relacionados con el componente de riesgo contractuales del proyecto_x000D_
-	Asistencia a reuniones de seguimiento del proyecto programadas dentro de las instalaciones de la ANI_x000D_
_x000D_
_x000D_
Por lo tanto, se da cierre a la no conformidad. (100%)_x000D_
 (Mary Alexandra Cuenca Noreña)</t>
  </si>
  <si>
    <t xml:space="preserve">3.	No se evidenció gestión y seguimiento por parte del equipo de coordinación y seguimiento del Proyecto a la Matriz de Riesgos del Proceso a la Gestión Contractual de la ANI (https://www.ani.gov.co/r-institucionales-y-por-procesos ; Mapa de Riesgos Institucionales, actualización 2018), asociada a sus controles y mitigación respectivos de acuerdo a la ejecución del Proyecto. 
</t>
  </si>
  <si>
    <t>Socialización de la matriz de riesgos del proceso a la gestión contractual al equipo de supervisión del proyecto IP Chirajara Fundadores</t>
  </si>
  <si>
    <t xml:space="preserve">
31/05/2019 30/05/2019 – Mediante memorando con Rad. 20195000065003 del 30/04/2019 la Supervisión allega a esta oficina el plan de mejoramiento para cumplir la no conformidad._x000D_
_x000D_
Así mismo se allego a esta oficina el Acta de comité de regularización N. 61 del 27 de mayo de 2019 en la cual se solicita al equipo del proyecto familiarizarse con la Matriz de Riesgos Institucional y así mismo hacerle seguimiento continuo desde cada área en relación con su competencia de manera periódica. _x000D_
Con esto, se da por cumplida la no conformidad. No obstante, se recomienda hacer seguimiento periódico a los riesgos del proceso con el objetivo de garantizar un mayor autocontrol de su gestión. (100%)_x000D_
 (Mary Alexandra Cuenca Noreña)</t>
  </si>
  <si>
    <t>5.1.2 DESACTUALIZACION Y DEBILIDAD EN LOS CONTROLES PARA EL MANEJO Y CONTROL DEL PARQUE AUTOMOTOR DE LA ANI.
Para el manejo y administración del parque automotor de la ANI, se proyectó la Resolución No. 619 del 19 de mayo de 2017 en la que se establece el reglamento para la administración y uso del mismo, y para el control de consumo de combustible se usa cuadro en base de datos llamado “Apéndice 4 – formato para informar los vehículos de la flota de un Entidad Compradora” el cual difiere en cantidad e identificación de los vehículos porque no aparece en la Resolución el vehículo de placa OKZ 740 y en el apéndice 4 no se observan los vehículos de placas YKB 053 y OKZ 049, por lo tanto es necesario verificar y actualizar la información que conlleve a un adecuado y eficiente control del manejo de los vehículos de la entidad.</t>
  </si>
  <si>
    <t>Inadecuado manejo y salvaguarda de los bienes</t>
  </si>
  <si>
    <t>1. Actualizar la Resolución No. 619 de mayo de 2019._x000D_
2. Socialización de la Resolución.</t>
  </si>
  <si>
    <t>02/10/2019 En la verificación del avance en el mes de septiembre de 2019 el GIT de Servicios Generales informó que la Resolución No 619 de mayo de 2019 aún no ha sido actualizada pero que ya se encuentra el borrador y está pendiente la revisión y aprobación. Por lo tanto, no se presenta avance. (Yuber Alexander Peña Cárdenas)
07/05/2020 Mediante correo electrónico del 27/04/2020 se solicitó informar si la Resolución 1789 del 3 de diciembre ya fue ajustada. Mediante correo del 6/05/2020 se reitero el correo y el área de Servicios Generales respondió el mismo 6 de mayo, que ya se estaba haciendo el ajuste a la Resolución 1789 y que entre el 7 u 8 de mayo de 2020 se envía. (Yuber Alexander Peña Cárdenas)
26/05/2020 Mediante Resolución No. 20204010005915 del 14 de mayo de 2020 se corrigió el artículo tercero de la Resolución 1789 de 2019, incluyendo el vehículo de placa OKZ049 y eliminando el vehículo de placa OKZ740._x000D_
Por lo anterior. La No Conformidad se da como subsanada. (Yuber Alexander Peña Cárdenas)</t>
  </si>
  <si>
    <t>Seguimiento</t>
  </si>
  <si>
    <t>6.1.1 Se evidenció que los actos administrativos que ordenaron pagos de condenas en el mes de diciembre de 2018, no fueron remitidos al día siguiente del pago de la condena, al Comité de Conciliación, tal como lo establece el artículo 2.2.4.3.1.2.12 del Decreto 1067 de 2015, modificado por el Decreto 1167 de 2016.</t>
  </si>
  <si>
    <t>Johana Catherine Durán Monroy</t>
  </si>
  <si>
    <t>1. Presentar el acto administrativo al Comité de conciliación._x000D_
2. Definir puntos de control para que los actos administrativos en el futuro se presenten según los tiempos estipulados</t>
  </si>
  <si>
    <t>13/08/2019</t>
  </si>
  <si>
    <t>13/08/2019 De acuerdo a los dos últimos seguimientos se evidencia que las acciones fueron efectivas y que la situación fue subsanada. (Johana Catherine Durán Monroy)</t>
  </si>
  <si>
    <t xml:space="preserve">6.1.2 Se estableció que los dos pagos realizados en agosto del 2018, no han sido sometidos al Comité de Conciliación, lo cual incumple el artículo 2.2.4.3.1.2.12 del Decreto 1069 de 2015, modificado por el Decreto 1167 de 2016, respecto a la obligación de someter a consideración del Comité de Conciliación, en un término no superior a cuatro (4) meses, los pagos realizados, para que se adopte la decisión motivada de iniciar o no el proceso de repetición. </t>
  </si>
  <si>
    <t>Martha Guzmán León</t>
  </si>
  <si>
    <t>1. Unificación de controles diseñados para el control de pago de sentencias y trámite de acciones de repetición
2. Establecimiento de lineamentos para sesionar periódicamente en materia de acción de repetición 
3. Designación de funcionario del GIT de Defensa Judicial con dedicación exclusiva como Secretario (a) Técnico (a) del Comité de Conciliación, como responsable de control a la gestión del Comité de Conciliación conforme al procedimiento adoptado para tal fin.</t>
  </si>
  <si>
    <t>13/08/2019 Consecuente con la relación que guarda esta no conformidad con el hallazgo No. 18 de la CGR en el informe de auditoría financiera vigencia 2018, se solicitó vía correo electrónico la remisión oficial del plan suscrito ante la CGR para conjurar el hallazgo y ser replicado como plan en esta no conformidad. (Johana Catherine Durán Monroy)
08/11/2019 Mediante Memorando No. 2019102015503 del 16 de octubre de 2019, se solicitó la suscripciòn del plan. Mediante Memorando 20197010164123 del 25 de octubre de 2019, se recibió el Plan de Mejora.  (Martha Guzmán León)
07/05/2020 07/05/2020. Los pagos a que se refiere esta no conformidad, corresponden: i) Resolución 1415 de 2/08/2018, pagos del 28/08/2018 y 4/09/2018. Se presentó al Comité de Conciliación el 10/07/2019, se decidió: “No iniciar demanda en ejercicio del medio de control de repetición, por ser improcedente en los términos del artículo 2° de la Ley 678 de 2001”, y ii) Resolución 1416 de 2/08/2018, pago 28/08/2018. Se presentó al Comité de Conciliación el 10/07/2019, decidió: “Presentar demanda en ejercicio del medio de control de repetición.” 
En Informe de Seguimiento a las Acciones de Repetición de marzo de 2020, se concluyó respecto a estos dos asuntos que se presentaron al Comité de Conciliación para inicio o no de acción de repetición, el 10 de julio, que estaban por fuera del término de los cuatro (4) meses; sin embargo, el GIT de Defensa Judicial, adelantó las acciones correctivas propuestas en el plan de mejoramiento respecto a las no conformidades, presentando los asuntos en dichas sesiones.  
Esta no conformidad no guarda relación con el Hallazgo 18 del Informe de Auditoría Financiera de la Agencia Nacional de Infraestructura Vigencia 2018, de la Contraloría General de la República CGR-CDSITCEDR No. 027 Julio de 2019. Dicho hallazgo corresponde a las Resoluciones 819 y 820 de junio 28 de 2017, 1196 de agosto 29 de 2017, y 1481 de octubre 26 de 2017, de la ANI. (Se incorpora Informe CGR)</t>
  </si>
  <si>
    <t xml:space="preserve">5.2.1.	Se evidenció incumplimiento al contenido del procedimiento GEJU-P-009 (Versión 1), en lo que se refiere al uso de los registros dentro de los expedientes de tribunal de arbitramento: 
•	Aeropuerto El Dorado, expediente con Laudo de 27 de febrero de 2019
•	Coviandes, expediente con Laudo de 15 de mayo de 2018
•	Argos, expediente CCB No. 15769, activo y radicado desde el 30 de julio de 2018 y 
•	Ferrocarril del pacífico, expediente iniciado el 11 de enero de 2018
Conforme lo expuesto en el numeral 4.4. de este informe, esto le dificulta a la Entidad las actividades para constatar, soportar y adoptar decisiones sobre el avance de los procedimientos sometidos a tribunales de arbitramento, pudiendo configurarse con esto, riesgos en materia de defensa judicial, como el contenido en el numeral 2 del mapa de riesgos por proceso de la gestión jurídica, consistente en “indebida o inadecuada defensa judicial de la agencia”, pues, la desactualización de información institucional del seguimiento, puede generar el vencimiento de etapas o la ausencia de contradicción.       </t>
  </si>
  <si>
    <t>Deficiencias en la gestión documental de la defensa judicial</t>
  </si>
  <si>
    <t>ABRIL DE 2019</t>
  </si>
  <si>
    <t xml:space="preserve">PREVENTIVAS: 1. Actualizar el procedimiento GEJU-P-009, estableciendo con claridad los registros de las actuaciones surtidas en_x000D_
desarrollo de los tribunales de arbitramento, que permitan un efectivo seguimiento al mismo, vinculando_x000D_
a éste el formato GEJU-F-026. 2. Revisión y actualización del formato GEJU-F-026, que de cuenta de los registros establecidos en el procedimiento GEJU-P-009 3. Diseñar y adoptar a través del Sistema Integrado de Gestión la herramienta ofimática (Excel) [Reporte de_x000D_
Tribunales de Arbitramento] que dé cuenta del estado de cada tribunal de arbitramento. CORRECTIVAS: 1. Actualizar los expedientes objeto del hallazgo, conforme a los registros establecidos en el formato GEJU-F-026. _x000D_
2. Diligenciar el Reporte de Tribunales de Arbitramento, con el estado de los trámites activos y terminados en_x000D_
que la Entidad ha sido parte._x000D_
</t>
  </si>
  <si>
    <t>23/01/2020 23/01/2020. Se envió correo a la dependencia responsable (OCI01) informando sobre el vencimiento.  (Andrés Fernando Huérfano Huérfano)
05/05/2020 Mediante radicado 20207010057823 de 21/04/2020, solicita prórroga del plazo para cumplimiento de la meta hasta 31/07/2020.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t>
  </si>
  <si>
    <t>5.2.2.	Se evidenció incumplimiento al contenido del artículo 7 de la Resolución ANI No. 1185 de 2017, en lo que se refiere al suministro completo y confiable de información a la Oficina de Control Interno. Esto considerando que la información reportada en el curso de la auditoría no cumplió en su totalidad con los criterios establecidos en la norma, como se describe en el numeral 4.2.1. de este informe, lo cual implica la eventual materialización de riesgos propios del ejercicio auditor como “la generación de resultados basados en un diagnóstico que no da fe del estado real de la situación” (Esto conforme el mapa de riesgos de gestión contractual de 30 de abril de 2018, formulario SEPG-F-007 ).</t>
  </si>
  <si>
    <t>1. Diseñar y adoptar a través del Sistema Integrado de Gestión la herramienta ofimática (Excel) [Reporte de Tribunales de Arbitramento] que dé cuenta del estado de cada tribunal de arbitramento. 2. Diligenciar el Reporte de Tribunales de Arbitramento,_x000D_
con el estado de los trámites activos y terminados en que la Entidad ha sido parte.</t>
  </si>
  <si>
    <t>23/01/2020 23/01/2020. Se envió correo a la dependencia responsable (OCI01) informando sobre el vencimiento.  (Andrés Fernando Huérfano Huérfano)
05/05/2020 Mediante radicado 20207010057823 de 21/04/2020, solicita prórroga del plazo para cumplimiento de la meta hasta 31/08/2020.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t>
  </si>
  <si>
    <t>No se evidenció el informe de seguimiento correspondiente al segundo semestre del año 2018 asociado al proceso de Gestión contractual y seguimiento de proyectos de infraestructura de transporte, dando lugar al incumplimiento del capítulo 10 numeral 10.1 del Manual para la Administración de riesgos institucionales y anticorrupción en la ANI (SEPG-M-004).</t>
  </si>
  <si>
    <t>ADMINISTRACIÓN DEL RIESGO DE LA ENTIDAD</t>
  </si>
  <si>
    <t>Incumplimiento a la Política de la Administración del Riesgo de la Entidad.</t>
  </si>
  <si>
    <t>Riesgos</t>
  </si>
  <si>
    <t>VEJ - VGC</t>
  </si>
  <si>
    <t xml:space="preserve">Mediante memorando radicado bajo el número 20193110134043, del 11 de septiembre de 2019, se confirman las siguientes actividades:
1. Acción correctiva: 
Entregar el seguimiento del mapa de riesgos correspondiente al segundo semestre de 2018. (16/09/2019)
2. Acciónes preventivas: 
Proponer a planeación que en conjunto con el área de sistemas se genere un mecanismo de captura donde todas las áreas involucradas puedan incorporar los datos, de manera tal que al terminar el semestre solo se deba hacer el análisis de la información. (20/09/2019)
La aplicación de la nueva metodología de identificación y gestión de riesgos propuesta por la Gerencia de Planeación, basada en la metodología del DAFP
Realizar reunión con planeación y pedirle que esta, mediante memorando solicite a cada área que delegue las personas encargadas del mapa de riesgos y su seguimiento. (30/09/2019) 
</t>
  </si>
  <si>
    <t>24/09/2019</t>
  </si>
  <si>
    <t>04/07/2019 En el mes de mayo y junio, se ha solicitado al área responsable, de generar el plan de acción pertinente. No se ha recibido respuesta. (Yuly Andrea Ujueta Castillo )
09/08/2019 El 5 de agosto de 2019, se radica memorando interno bajo el número 20191020115903, solicitando las acciones de mejora para la no conformidad. Hasta el momento no se ha recibido información al respecto. (Yuly Andrea Ujueta Castillo )
08/11/2019 Se entregó el seguimiento de los riesgos a planeación a través de memorando interno radicado bajo el número 20193110155133._x000D_
_x000D_
Frente a las acciones preventivas propuestas, se manifiesta al equipo de riesgos del proceso, que estas actividades dependen de terceros. Se recomienda que se formulen acciones preventivas que sean realizadas por  los responsables del proceso y que no dependan de terceros._x000D_
_x000D_
Revisarán las opciones y se formularán las acciones más aterrizadas al control del proceso. _x000D_
 (Yuly Andrea Ujueta Castillo )
18/09/2020 Debido a los resultados de la auditoría asociada a la administración del riesgo, se evidenció que el 50% de las actividades propuestas para abordar esta no conformidad fueron cumplidas. Sin embargo, el proceso de Gestión Contractual y Seguimiento de Proyectos tiene pendiente enviar el informe ejecutivo seguimiento al Grupo Interno de Trabajo de Planeación._x000D_
_x000D_
La Oficina de Control Interno, recomendó al equipo de riesgos de este proceso, que considerarán las acciones que dependían de terceros y las replantearan. Si bien el resultado del seguimiento de los riesgos de este proceso fue publicado en la página web de la Entidad a través del mapa de riesgos, debido a la corrección formulada para tratar esta no conformidad, esto no garantiza que el evento se vuelva a presentar. Por lo anterior las acciones planteadas no son efectivas._x000D_
_x000D_
Se envía correo electrónico al proceso responsable, solicitando reporte de avances, si bien sea para ajustar fecha de cumplimiento o reformular las acciones. (Yuly Andrea Ujueta Castillo )
12/11/2020 De acuerdo con el seguimiento realizado a través de la auditoría de riesgos, el equipo de riesgo suministró evidencia de cumplimiento de 3 de las 4 actividades propuestas para abordar esta no conformidad. De acuerdo con lo anterior se registra un avance del 75% en esta no conformidad._x000D_
_x000D_
Por otro lado, en correo recibido el 30 de septiembre del presente año, se solicitó remplazar la actividad “Trabajar en conjunto con planeación y sistemas en crear alertas bimestrales a los involucrados en el proceso de gestión contractual encargados del mapa de riesgos para que carguen la información requerida” por "la aplicación de la nueva metodología de identificación y gestión de riesgos propuesta por la Gerencia de Planeación, basada en la metodología del DAFP" y ajustar la fecha de cumplimiento para el 30 de julio de 2021. Se realizan los cambios y se ajusta el PMP.  (Yuly Andrea Ujueta Castillo )
13/11/2020  -Modificación de fecha- Solicitado por el auditor mediante correo electrónico de 12 de noviembre de 2020 (Yuly Andrea Ujueta Castillo )
29/04/2021 29 de abril de 2021: Teniendo en cuenta los resultados de la auditoría realizada a la gestión del riesgo, se evidenció que el plan de mejoramiento propuesto para tratar esta no conformidad, fue cumplido en un 100% a través de la actualización del mapa de riesgos del proceso. Este mapa de riesgos se encuentra legalizado a través del memorando interno radicado bajo el número 20213110061183. (Yuly Andrea Ujueta Castillo )</t>
  </si>
  <si>
    <t>7.3.2	Proceso Sistema Estratégico de Planeación y Gestión (Vicepresidencia de Planeación, Riesgos y Entorno)
De los 18 riesgos de corrupción identificados por la Entidad, 9 riesgos incumplen  el  capítulo 6 literal f asociado a las políticas de administración de riesgos de la Entidad, que se encuentran señaladas en el Manual para la Administración de riesgos institucionales y anticorrupción en la ANI (SEPG-M-004) y el numeral 3.2.3 asociado al tratamiento del riesgo de la guía para la administración del riesgo y el diseño de controles en entidades públicas, debido a que no pueden ser asumidos por la Entidad.</t>
  </si>
  <si>
    <t>1. Corrección – ajustar el tratamiento en la matriz. 2. 2.	Acción preventiva: Revisar y ajustar el manual para la administración de riesgos y oportunidades institucionales por procesos y medias anticorrupción en la ANI – SEPG-M-004.</t>
  </si>
  <si>
    <t>02/08/2019 La Oficina de Control Interno no evidenció la actulización del manual de riesgos en el seguimiento realizado en el mes de julio del presente año. se realizará nuevamente seguimiento en el mes de agosto. (Yuly Andrea Ujueta Castillo )
08/11/2019 Con respecto a la corrección propuesta, se evidenció que la Entidad ha venido realizando ajustes en la metodología de la administración del riesgo. Se han generado nuevos mapas de riesgos en los procesos, con identificación, valoración y tratamiento diferente. Por lo anterior, la corrección propuesta no fue efectuada debido a este cambio en los riesgos institucionales. Sin embargo, se revisaran las recomendaciones realizadas en el informe de auditoría de riesgos generado en el mes de octubre del presente año, que involucran ajustes  a los mapas de riesgos con la nueva metodología.
Frente a la actualización del Manual para la administración de riesgos y oportunidades institucionales por procesos y medias anticorrupción en la ANI – SEPG-M-004, la Entidad se encuentra realizando los ajustes con respecto a la nueva metodología. Aún no se ha formalizado dicho manual.
Por lo anterior, no se evidenció ningun avance en el cumplimiento de las acciones propuestas para tratar esta no conformidad. (Yuly Andrea Ujueta Castillo )
12/12/2019 de acuerdo con el reporte de seguimiento realizado por el Grupo Interno de Trabajo de Planeación, radicado bajo el número 20196010184913 del 2 de diciembre de 2019, se solicita realizar el cambio de la fecha de terminación del plan de acción propuesto para el 31 de marzo de 2020. Se realiza el ajuste de la fecha final asociada al cumplimiento de plan de acción propuesto y no se registran avances. (Yuly Andrea Ujueta Castillo )
26/05/2020 Se solicitó a los responsables, a través de correo electrónico del 14 de mayo del presente año, reportar los avances y ajustar las fechas de cumplimiento de las acciones de mejora. (Yuly Andrea Ujueta Castillo )
11/06/2020 Se recibe memorando interno radicado bajo el número 20206010070253, donde se relaciona el plan de mejoramiento para abordar las no conformidades asociadas a la segunda línea de defensa. De igual manera se solicita realizar la unificación de las no conformidades relacionadas. _x000D_
_x000D_
Teniendo en cuenta lo anterior, se realizó el análisis de las no conformidades asociadas al cumplimiento de las responsabilidades asignadas a la segunda línea de defensa y se encontró que las no conformidades 3702, 3783 y 3817 se encuentran relacionadas en este sentido. Por esta razón se unificarán y se dejara vigente la 3817 que es la más reciente._x000D_
_x000D_
En consecuencia, se realiza el cierre de esta no conformidad y se mantiene vigente la 3817 en donde se relacionará el Plan de Mejoramiento propuesto por el GIT de planeación y los avances relacionados. (Yuly Andrea Ujueta Castillo )</t>
  </si>
  <si>
    <t>1.	No obstante, la interventoría ha advertido al concesionario sobre actualizar el plan de obras, en virtud de que se vienen ejecutando actividades en la intersección Tres Puertas, que no se incluyen en la versión no objetada por parte de Interventoría, como se pudo verificar con la comunicación con radicado ANI No. 20184091125002 del 29/10/2018, donde se copió a la ANI, no se evidenció que la supervisión, quién ha sido informada al respecto según la comunicación anteriormente mencionada y con el radicado ANI No. 20194090114182 del 05/02/2018, tome acciones para que se cumpla lo dispuesto en la Sección 2.2 (b)(c) Contenido mínimo; Capitulo II Plan de Obras del Apéndice Técnico 9 del Contrato de Concesión No. 005 de 2014: “Este documento deberá incluir la relación de todos los ítems de obra de cada Intervención con sus precedencias, tiempos de ejecución, recursos de personal y requerimiento de equipos, desagregada para cada Unidad funcional y consolidada para toda la Fase de Construcción. En todo caso, el Plan de obras no podrá contradecir lo establecido en el Contrato y/o sus Especificaciones Técnicas. Adicionalmente, el Plan de Obras deberá Contener: (i) El desglose de los frentes de trabajo en cada Unidad Funcional. (ii) El volumen de obra a ejecutarse por semana… “(Subrayado y negrilla fuera de texto)
La ausencia de gestión por parte de la supervisión, en lo anteriormente descrito, contraría la función de la ANI consignada en el numeral 16; Articulo 4 del Decreto 4165 del 2011 según la cual la Entidad debe: “Supervisar, evaluar y controlar el cumplimiento de la normatividad técnica en los proyectos de concesión u otras formas de Asociación Público Privada a su cargo, de acuerdo con las condiciones contractuales.” (Subrayado y negrilla fuera de texto)</t>
  </si>
  <si>
    <t>Autopista Conexión Pacífico 3</t>
  </si>
  <si>
    <t xml:space="preserve">Se realizó el correctivo para actualizar el plan de obras de las actividades en la intersección Tres Puertas, en cumplimiento a lo dispuesto en la Sección 2.2 (b)(c) Contenido mínimo; Capitulo II Plan de Obras del Apéndice Técnico 9 del Contrato de Concesión No.005 de 2014, que no se incluyen en la versión no objetada por parte de Interventoría, indicando la trazabilidad de las acciones para el periodo de cura:                                                                                                                                                                                                                            -Mediante oficio EPSCOL No. 0325-19 radicado ANI No.20194090406992 del 22/04/2019, la Interventoría mediante el contrato No.146 de 2014, realiza la solicitud de viabilidad en el otorgamiento del Plazo de Cura-No presentación de actualización Plan de Obras-Avance al Contrato de Concesión No.005 de 2014.Proyecto Autopista Conexión Pacifico 3, por un plazo de veinte (20) días, para que el Concesionario presente actualización del Plan de Obras ajustados con los cambios de Diseño realizados                                                                                                                                                     -	Mediante oficio ANI. No.20195000147911 de fecha 16/05/2019, La Agencia en virtud de lo establecido en el contrato de Concesión, parte general Capitulo X ”Sanciones y esquemas de apremio” numeral 10,2 literal (a), la Agencia considera procedente emitir la No Objeción al Periodo de Cura, veinte (20) días contados a partir del recibo por parte del Concesionario de la comunicación que remita la Interventoría, para subsanar el presunto incumplimiento referente al ajuste del plan de obras de acuerdo  con las indicaciones reales del proyecto y las modificaciones a los diseños realizados por el Concesionario.                                                                                                                                                                         -	Mediante Comunicado EPSCOL-0436-19 con radicado ANI No. 20194090529862 del 23/05/2019, la Interventoría notifica el 22 de mayo de 2019 al Concesionario Pacifico Tres S.A.S, el presunto incumplimiento y otorgamiento del Plazo de Cura de conformidad con la No Objeción otorgada mediante comunicación ANI No.20195000147911 de fecha 16/05/2019, frente al incumplimiento respecto a las obligaciones establecidas en el contrato de concesión No.005-2014, Autopista Conexión Pacifico 3, otorgando un PLAZO DE CURA de veinte (20) días calendario._x000D_
Otorgamiento del Plazo de Cura de conformidad con la No Objeción otorgada mediante comunicación ANI No.20195000147911 de fecha 16/05/2019, frente al incumplimiento respecto a las obligaciones establecidas en el contrato de concesión No.005-2014, Autopista Conexión Pacifico 3, otorgando un PLAZO DE CURA de veinte (20) días calendario.                                   RESPONSABLE IMPLEMENTACIÓN: GERENTE DE PROYECTOS (JORGE ELIECER RIVILLAS HERRERA)_x000D_
</t>
  </si>
  <si>
    <t xml:space="preserve">
31/05/2019 31/05/2019 - Mediante memorando con Rad. 20195000080213 del 30/05/2019 la supervisión allega a esta oficina el plan de mejoramiento para la no conformidad con los siguientes soportes: _x000D_
_x000D_
-	Mediante oficio EPSCOL No. 0325-19 radicado ANI No.20194090406992 del 22/04/2019, la Interventoría mediante el contrato No.146 de 2014, realiza la solicitud de viabilidad en el otorgamiento del Plazo de Cura-No presentación de actualización Plan de Obras-Avance al Contrato de Concesión No.005 de 2014.Proyecto Autopista Conexión Pacifico 3, por un plazo de veinte (20) días, para que el Concesionario presente actualización del Plan de Obras ajustados con los cambios de Diseño realizados _x000D_
-	Mediante oficio ANI. No.20195000147911 de fecha 16/05/2019, La Agencia en virtud de lo establecido en el contrato de Concesión, parte general Capitulo X ”Sanciones y esquemas de apremio” numeral 10,2 literal (a), la Agencia considera procedente emitir la No Objeción al Periodo de Cura, veinte (20) días contados a partir del recibo por parte del Concesionario                                                                                                                                                    _x000D_
_x000D_
Se evidencia un avance del 70%. _x000D_
_x000D_
A la espera del pronunciamiento del concesionario y la modificación del plan para cerrar la no conformidad. _x000D_
 (Mary Alexandra Cuenca Noreña)
05/11/2019 5/11/2019 - Se envió correo electrónico con el estado de la no conformidad, así mismo se solicito allegar a esta oficina el pronunciamiento del concesionario y la modificación del plan para cerrar la no conformidad y nueva fecha de cierre de la no conformidad. (Mary Alexandra Cuenca Noreña)
07/11/2019 07/11/2019 - Mediante correo electrónico la Supervisión allego a esta Oficina las acciones efectuadas para el cumplimiento del plan de mejora, no obstante a la fecha no se ha actualizado el plan de obras y se solicito que se ampliara el plazo al 31/12/2019 para el cumplimiento de las acciones de mejora.  (80%) (Mary Alexandra Cuenca Noreña)
28/01/2020 16/12/2019 – Mediante oficio con rad ANI 20195000179793 del 22/11/2019 la Supervisión allega a esta oficina el plan de obras actualizado en virtud del EER para las UF2, 3.2 y 5; así mismo, allega la NO OBJECION del plan de obras mediante Oficio con rad ANI 20194091175742 del 07/11/2019. Con estas evidencias se da el 100% del cumplimiento del plan de mejora y se cierra la no conformidad.  (Mary Alexandra Cuenca Noreña)</t>
  </si>
  <si>
    <t>2.	Se evidenció que en febrero de 2019 venció el término del Evento Eximente de Responsabilidad (EER) solicitado por el concesionario mediante comunicación con radicado ANI No. 20194090081862 del 28/012019, asociado a la ampliación de tres meses en el EER existente de Cafetales sin que la Entidad se haya pronunciado al respecto. Adicional a que esta situación afecta el normal desarrollo del proyecto evidencia falta de oportunidad en la gestión de la Entidad, lo que contraría   los principios de celeridad y eficacia de la función administrativa definidos en el artículo 209 de la Constitución Política de Colombia.</t>
  </si>
  <si>
    <t xml:space="preserve">Previo a indicar las acciones desarrolladas, es importante aclarar que el acta de ampliación de plazo del periodo especial que se suscribe corresponde a un acta declarativa que no otorga el derecho contractual con que cuenta el Concesionario, para que en caso de presentar circunstancias que constituyan un EER, el mismo pueda ser declarado. En tal sentido, no puede perderse de vista que para el caso que nos ocupa, la Agencia ya había declarado el EER mediante Acta de declaratoria de Ocurrencia de un Evento Eximente de responsabilidad el día 18/01/2019, el cual prescribe que en caso de no superarse las labores de arqueología podrá ampliarse el plazo del periodo especial. Ahora, la fecha de la suscripción del acta que amplía dicho periodo especial obedece a la fecha en la cual, luego de realizar el estudio por la Interventoría, se obtuvieron los conceptos de las áreas correspondientes de la Agencia. _x000D_
_x000D_
Dicho lo anterior, se informa que suscrita el acta de ampliación del periodo especial del Evento Eximente de Responsabilidad, se realizó el correctivo donde el Concesionario mediante comunicación con radicado ANI No. 20194090081862 del 28/01/2019, requirió ampliación de tres meses en el EER existente de Cafetales, aportándose el Acta de declaratoria de Ocurrencia del Evento Eximente de Responsabilidad de ampliación de periodo especial, sector Cafetales en la Unidad Funcional 3.2 del proyecto de Concesión Autopista Conexión Pacifico 3, la cual fue suscrita por las partes el 26 de abril de 2019._x000D_
Suscrita el acta de ampliación del periodo especial del Evento Eximente de Responsabilidad, se realizó el correctivo donde el Concesionario mediante comunicación con radicado ANI No. 20194090081862 del 28/01/2019, requirió ampliación de tres meses en el EER existente de Cafetales, aportándose el Acta de declaratoria de Ocurrencia del Evento Eximente de Responsabilidad de ampliación de periodo especial, sector Cafetales en la Unidad Funcional 3.2 del proyecto de Concesión Autopista Conexión Pacifico 3, la cual fue suscrita por las partes el 26 de abril de 2019_x000D_
</t>
  </si>
  <si>
    <t xml:space="preserve">
31/05/2019 31/05/2019 - Mediante memorando con Rad. 20195000080213 del 30/05/2019 la supervisión allega a esta oficina el plan de mejoramiento para la no conformidad con los siguientes soportes: _x000D_
_x000D_
-	Acta Ampliación EER Cafetales 26/04/2019_x000D_
-	Acta declaratoria EER UF3.2_x000D_
_x000D_
Con lo anterior se da por cumplida la no conformidad y el cierre de esta. (100%)_x000D_
 (Mary Alexandra Cuenca Noreña)</t>
  </si>
  <si>
    <t>1.	Se estableció que las respuestas a las solicitudes de ajustes, cuando el MHCP rechaza las valoraciones de obligaciones contingentes, se realizan en un término de (4) cuatro a (16) dieciséis meses, incumpliendo el término de (30) treinta días hábiles establecido en el Artículo No. 37 del Decreto 2043 de 2014.</t>
  </si>
  <si>
    <t>Incumplimiento normativo</t>
  </si>
  <si>
    <t>Mediante Memorando con Radicado No. 20196020154913 del 15 de octubre de 2019 el GIT de  Riesgos, suscribe el Plan de Mejoramiento con las siguientes acciones de mejora:
Elaborar una circular institucinal cuyo objeto es informar la relevancia que tiene la consolidación de la información que le GITR debe presentar durante el proceso del seguimiento ante el MHCP, en el cual se especificarán las caracteristicas de la información en cuanto a calidad y tiempos de entrega (fecha de cumplimiento 15/11/2019).
Actas de las metas de trabajo con el MHCP que permita generar unidad de criterio para las valoraciones que presente la ANI durante el proceso de seguimiento (01/06/2020)
Remisión de un memorando a la Vicepresidencia Jurídica a fin de obtener concepto sobre la aplicabilidad real de lo contenido en el Decreto 2043 de 2014, específicamente referente a los plazos para la atención de observaciones en los seguimientos periódicos a las obligaciones contingentes. Condicionado al concepto recibido en respuesta a la consulta elevada a la Vicepresidencia Jurídica, remitir un comunicado al MHCP con las conclusiones respectivas. (30/04/2021)</t>
  </si>
  <si>
    <t>16/10/2019</t>
  </si>
  <si>
    <t>02/09/2019 02/09/2019 Se proyecto Memorando con Radicado No. 20191020128533 del 02/09/2019 de reiteración para suscripción del Plan con las acciones de mejora. (Yuber Alexander Peña Cárdenas)
08/10/2020 Mediante correo electrónico del 01/09/2020 se solicitó el envío de los soportes de las acciones de mejora, como no se recibió respuesta, el 07/10/2020 se reitera la solicitud de envió de los soportes. (Yuber Alexander Peña Cárdenas)
30/11/2020 Mediante Memorando No 20206020140303 del 11/11/2020 la VPRE remite como evidencia de la acción 1 el Memorando No. 20206020138153 del 9/11/2020 donde el GIT Riesgos – VPRE, envía a VGC y VEJEC los lineamientos para la participación del GIT Riesgos con las demás áreas de la entidad, como los procedimientos ante el MHCP. Por lo tanto, la acción 1 se cumplió. (Yuber Alexander Peña Cárdenas)
10/12/2020 Mediante Memorando No 20206020140303 del 11/11/2020 la VPRE solicitó incluir una actividad adicional con fecha de cumplimiento para abril de 2021, mediante Memorando No. 20201020148823 del 30 de noviembre de 2020, la Oficina de Control Interno comunicó que la acción se incluirá en el PMP con la fecha de cumplimiento del 30 de abril de 2021.
Adicionalmente, para la actividad No. 2 informó que en las capacitaciones realizadas por el MinHacienda se hicieron recomendaciones sobre la actualización de las metodologías. En la actualización se regularon aspectos que generaban diferencias en el momento de la revisión de los seguimientos.
Como segunda actividad, se acordó que los archivos de los seguimientos serían compartidos vía correo electrónico con un enlace de acceso a los mismos a los archivos ubicados en la nube, en el espacio asignado a cada colaborador, de forma que el MHCP tuviera acceso oportuno a los documentos y pudiera emitir observaciones tanto vía correo electrónico, telefónico y generando incluso reuniones específicas para la revisión conjunta de los seguimientos remitidos.
Registro del cumplimiento se anexaron pantallazos de las reuniones de los días 13/01/2019, 02/02/2019, 11 y 18/06/2019, 4/09/2019, 10 y 20/12/2019, 15 y 18/05/2020, 9 y 19/09/2019, 25 y 29/10/2019, 10/09/2020.
Por lo anterior, la actividad 2 se cumplió. Queda pendiente la actividad nueva (3) con vencimiento 30/04/202, para lo cual, la VPRE anexó como avance el Memorando 20206020080033 del 25 de junio de 2020 para la Vicepresidencia Jurídica de Solicitud de concepto respecto a los plazos para la atención de observaciones hechas a los informes de seguimientos de riesgos. (Yuber Alexander Peña Cárdenas)
11/12/2020 mediante Memorando No 0206020140303 del 11/11/2020 la VPRE solicitó incluir una actividad adicional con fecha de cumplimiento para abril de 2021, y mediante Memorando No. 20201020148823 del 30 de noviembre de 2020, la Oficina de Control Interno comunicó que la acción se incluirá en el PMP con la fecha de cumplimiento del 30 de abril de 2021 (Yuber Alexander Peña Cárdenas)
08/04/2021 Mediante memorando No. 20211020057023 del 7/04/2021 se informó al GIT de Riesgos que se ajustaría la fecha de cumplimiento de la actividad de mejora, solicitada mediante memorando No. 20216020053443 del 26/03/2021 dejando fecha de cumplimiento del 31/08/2021. (Yuber Alexander Peña Cárdenas)
13/04/2021  -Modificación de fecha- De acuerdo con el correo remitido por el auditor el 9 de abril de 2021 solicitando esta modificación, con base en el memorando No. 20216020053443 del 26 de marzo de 2021 remitido por la dependencia responsables. (2019)</t>
  </si>
  <si>
    <t>1.	En la página web de la Entidad, no se evidenciaron los archivos: i) de seguimiento a la ejecución presupuestal del tercer trimestre de 2018; ii) seguimiento a la ejecución presupuestal del cuarto trimestre de 2018; y iii) el presupuesto aprobado de la vigencia 2019, incumpliendo presuntamente lo decretado en el Literal b) del Artículo 9o. Información mínima obligatoria respecto a la estructura del sujeto obligado de la Ley 1712 de 2014, en concordancia con el principio establecido en el Artículo 74 de la Ley 1474 de 2011.</t>
  </si>
  <si>
    <t>PROBLEMAS EN PLANEACIÓN</t>
  </si>
  <si>
    <t>Mayo de 2019</t>
  </si>
  <si>
    <t>Mayo</t>
  </si>
  <si>
    <t>1. Publicar la información faltante en la página web de la Entidad. 2. Revisión de las recomendaciones emitidas en el informe.</t>
  </si>
  <si>
    <t>10/06/2019 En la dirección https://www.ani.gov.co/presupuesto-historico se publicó la información relacionada con el seguimiento a la ejecución presupuestal del tercer trimestre de 2018, el seguimiento a la ejecución presupuestal del cuarto trimestre de 2018 y el presupuesto aprobado de la vigencia 2019. Pendiente un pronunciamiento respecto de las recomendaciones dadas en el informe de auditoría 2019. (Juan Diego Toro Bautista)
30/09/2019 Se verificó la publicación de los archivos faltantes https://www.ani.gov.co/ejecucion-vigencia-2019 (Juan Diego Toro Bautista)</t>
  </si>
  <si>
    <t>2.	En la página web de la Entidad, El archivo contentivo del seguimiento realizado por la Gerencia de Planeación para el primer trimestre de 2019 se encuentra en formato pdf y no se evidencia en formato editable incumpliendo presuntamente lo decretado en el Artículo 3o. Otros principios de la transparencia y acceso a la información pública de la Ley 1712 de 2014 en su acápite de principio de la calidad de la información.</t>
  </si>
  <si>
    <t>1. Publicar el archivo del seguimiento en  formato editable. 2. Revisión de las recomendaciones emitidas en el informe.</t>
  </si>
  <si>
    <t>10/06/2019 En la dirección https://www.ani.gov.co/presupuesto-historico se publicó la información relacionada con el seguimiento realizado por la Gerencia de Planeación para el primer trimestre de 2019 en formato editable. Pendiente un pronunciamiento respecto de las recomendaciones dadas en el informe de auditoría 2019. (Juan Diego Toro Bautista)
30/09/2019 Se verificó la publicación de los archivos faltantes https://www.ani.gov.co/ejecucion-vigencia-2019 (Juan Diego Toro Bautista)</t>
  </si>
  <si>
    <t>3.	Al Intentar acceder al vínculo de Servicio al ciudadano – Ciudadano – Directorio Servidores Públicos SIGEP de la página web de la Entidad arroja error y no muestra la información, ni tampoco conduce a la página web dispuesta por el Estado en materia de servidores públicos y contratistas. Lo anterior evidencia un presunto incumplimiento al Literal c) del Artículo 9o. Información mínima obligatoria respecto a la estructura del sujeto obligado de la Ley 1712 de 2014.</t>
  </si>
  <si>
    <t>1. actualizar y verificar el correcto funcionamiento del enlace al SIGEP en la página web de la Entidad. 2. Revisión de las recomendaciones emitidas en el informe.</t>
  </si>
  <si>
    <t>10/06/2019 En la se reparó el enlace que conduce al SIGEP. Pendiente un pronunciamiento respecto de las recomendaciones dadas en el informe de auditoría 2019. (Juan Diego Toro Bautista)
30/09/2019 Se verificó la efectividad del enlace a SIGEP https://www.funcionpublica.gov.co/web/sigep/hojas-de-vida (Juan Diego Toro Bautista)</t>
  </si>
  <si>
    <t>4.	En la página web de la Entidad, en lo relacionado con indicadores de desempeño, no se evidencian los correspondientes al primer trimestre de 2019, lo cual presuntamente incumple el Literal d) del Artículo 9o. Información mínima obligatoria respecto a la estructura del sujeto obligado de la Ley 1712 de 2014.</t>
  </si>
  <si>
    <t>1. Publicar la información faltante - indicadores de desempeño primer trimestre de 2019, en la página web de la Entidad. 2. Revisión de las recomendaciones emitidas en el informe.</t>
  </si>
  <si>
    <t>30/09/2019 Se verificó la publicación del archivo faltante https://www.ani.gov.co/sig/indicadores-por-proceso-0 (Juan Diego Toro Bautista)</t>
  </si>
  <si>
    <t>No se evidenció que la Interventoría lleve un registro de los egresos del Concesionario; sin embargo, esta es una de sus obligaciones contractuales, consignada en el Anexo 8 al contrato de interventoría, numeral 1.1, literal D y se cita a continuación: “Llevar registro de los ingresos, egresos e inversiones de la Sociedad Portuaria e informar cualquier situación anómala"</t>
  </si>
  <si>
    <t>INADECUADA GESTIÓN DE LA INTERVENTORÍA</t>
  </si>
  <si>
    <t>En reunión del 08/07/2019, la Supervisión informa frente a las no conformidades No. 3710 y 3711, que la Interventoría a la fecha no ha formulado acciones de mejoramiento, por lo que le requerirá formular el plan correspondiente antes del 31/07/2019.</t>
  </si>
  <si>
    <t>29/07/2019</t>
  </si>
  <si>
    <t xml:space="preserve">
9/07/2019 En cuanto a las no conformidades No. 3710 y 3711, la Supervisión informa que la Interventoría a la fecha no ha formulado acciones de mejoramiento, por lo que le requerirá formular el plan correspondiente antes del 31/07/2019. (Carlos Felipe Sánchez Pinzón)
17/09/2019 En reunión de seguimiento, la Supervisión informa que la Interventoría se encuentra preparando una respuesta donde explica y justifica el seguimiento que lleva de los egresos del Concesionario._x000D_
Nueva fecha de finalización: 18/09/2019._x000D_
 (Carlos Felipe Sánchez Pinzón)
29/10/2019 No se tiene seguimiento por inasistencia de la Interventoría. La fecha de finalización continúa vencida. (Carlos Felipe Sánchez Pinzón)
14/11/2019 Mediante correo electrónico se reitera a la Interventoría la obligación contractual que tiene de llevar un registro de los egresos del Concesionario y se le solicita formular fechas y acciones de mejoramiento para superar la no conformidad (Carlos Felipe Sánchez Pinzón)
19/12/2019 Una vez revisados los oficios con radicados ANI No. 20194091280202 del 06 de diciembre de 2019 y 20194091302752 del 13 de diciembre de 2019, se evidenció que la Interventoría hace seguimiento a los egresos del Concesionario, en el sentido de verificar que las inversiones reportadas no correspondan a costos o gastos no imputables a las inversiones contractuales, para lo cual implementa los criterios definidos mediante oficio con radicado ANI No. 20134090495762 del 5 de diciembre de 2013. Por consiguiente, se da cierre a la no conformidad No. 3710 en el plan de mejoramiento por procesos de la Entidad. (Carlos Felipe Sánchez Pinzón)</t>
  </si>
  <si>
    <t xml:space="preserve">No se evidenció que la Interventoría lleve un seguimiento actualizado del pago de contraprestación y tasa de vigilancia por parte del Concesionario; sin embargo, esta es una de sus obligaciones contractuales, consignada en el Anexo 8 al contrato de interventoría, numeral 1.2 y se cita a continuación: “Comprenderá el seguimiento, el control y la verificación del cumplimiento de los compromisos contractuales por parte del Concesionario en relación con el plan de inversiones, pago de contraprestación, tasa de vigilancia y demás aspectos financieros” (subrayado fuera del texto)._x000D_
_x000D_
Lo anterior, se evidenció a partir de los reportes financieros de la Interventoría presentados en el informe mensual de Interventoría No. 87 correspondiente al mes de marzo de 2019, con radicado ANI No. 2019-409-035379-2._x000D_
</t>
  </si>
  <si>
    <t xml:space="preserve">
9/07/2019 En cuanto a las no conformidades No. 3710 y 3711, la Supervisión informa que la Interventoría a la fecha no ha formulado acciones de mejoramiento, por lo que le requerirá formular el plan correspondiente antes del 31/07/2019. (Carlos Felipe Sánchez Pinzón)
17/09/2019 En reunión de seguimiento, la Supervisión informa que la Interventoría se encuentra preparando una respuesta donde explica y justifica el seguimiento que lleva del pago de contraprestación y de la tasa de vigilancia por parte del Concesionario._x000D_
Nueva fecha de finalización: 18/09/2019._x000D_
 (Carlos Felipe Sánchez Pinzón)
29/10/2019 La Supervisión comparte el informe de Interventoría No. 94 con radicado ANI No. 20194091056542, en el cual se actualiza el pago de la tasa de vigilancia hasta la fecha del informe, por lo que se evidencia el seguimiento de la Interventoría en este sentido._x000D_
_x000D_
En cuanto al pago de contraprestación, mediante el informe de Interventoría No. 94 con radicado ANI No. 20194091056542, se evidencia que continúa sin estar al día el seguimiento. La fecha de finalización de acciones de mejoramiento continúa vencida._x000D_
 (Carlos Felipe Sánchez Pinzón)
14/11/2019 Una vez revisado el concepto de la Interventoría radicado en la ANI mediante No. 20194091114772 del 23 de octubre de 2019, se evidenció que la Interventoría está llevando un seguimiento actualizado de la contraprestación pagada por el Concesionario, en consecuencia, se considera que se ha superado la causa de la no conformidad No. 3711 y se le da cierre en el plan de mejoramiento por procesos de la Entidad. (Carlos Felipe Sánchez Pinzón)</t>
  </si>
  <si>
    <t>Se evidenció que el proyecto no cuenta con la valla informativa de la que trata la Resolución 1219 de 2015 del Ministerio de Transporte en su Artículo 5°, literal b; sin embargo, de acuerdo con la Resolución, su cumplimiento es responsabilidad de la ANI. Lo anterior, se estipula en el Artículo 9° de la mencionada Resolución y se cita a continuación: “CUMPLIMIENTO. EL INSTITUTO NACIONAL DE VÍAS -INVÍAS-, la AGENCIA NACIONAL DE INFRAESTRUCTURA y la UNIDAD ADMINISTRATIVA ESPECIAL DE AERONÁUTICA CIVIL -AEROCIVIL, según el caso, serán responsables de que se dé cumplimiento a lo dispuesto en la presente Resolución”.</t>
  </si>
  <si>
    <t>INADECUADA GESTIÓN DE LA SUPERVISIÓN</t>
  </si>
  <si>
    <t xml:space="preserve">1. Hacer seguimiento a la circular (Radicado ANI No. 20194090000084) donde se solicita al Concesionario el cumplimiento de la Resolución 1219 de 2015, evidenciando la respuesta por parte del Concesionario._x000D_
2. Evidenciar la instalación de la valla o la justificación de la decisión de no instalarla._x000D_
</t>
  </si>
  <si>
    <t xml:space="preserve">
9/07/2019 5.	La supervisión presenta las acciones de mejoramiento y la fecha de finalización en el siguiente sentido:
1. Hacer seguimiento a la circular (Radicado ANI No. 20194090000084) donde se solicita al Concesionario el cumplimiento de la Resolución 1219 de 2015, evidenciando la respuesta por parte del Concesionario.
2. Evidenciar la instalación de la valla o la justificación de la decisión de no instalarla.
Fecha de finalización: 02/09/2019.
Al respecto, se aclara que la fecha de finalización está prevista para, dependiendo del pronunciamiento del Concesionario, concluir el plan de mejoramiento en el caso más favorable o bien, reformular las acciones de mejoramiento.
 (Carlos Felipe Sánchez Pinzón)
17/09/2019 En reunión de seguimiento, la Supervisión presenta las solicitudes que ha hecho al Concesionario sobre la instalación de vallas (radicado ANI 20193030319361 del 17/09/2019).
Nueva fecha de finalización: 30/10/2019.
 (Carlos Felipe Sánchez Pinzón)
29/10/2019 La Supervisión informa que a la fecha el Concesionario radicó ante la Oficina de Comunicaciones de la ANI el arte de las vallas para su aprobación, adicionalmente, comparte la trazabilidad de su seguimiento a la instalación de la valla. En este sentido, se evidencia la gestión de la Supervisión hasta la fecha sobre la circular (Radicado ANI No. 20194090000084) donde se solicita al Concesionario el cumplimiento de la Resolución 1219 de 2015 y queda pendiente evidenciar la instalación de la valla.
En este sentido, la Supervisión solicita reprogramar la fecha de finalización para el 31/12/2019.
 (Carlos Felipe Sánchez Pinzón)
19/12/2019 Se reprograma el plan de mejoramiento para el 30 de mayo de 2020, a solicitud de la Supervisión y una vez revisado el avance reportado por la Supervisión mediante correo electrónico del 17/12/2019. (Carlos Felipe Sánchez Pinzón)
12/06/2020 Mediante correo electrónico se solicitó a la Supervisión allegar las evidencias de finalización de las acciones de mejoramiento pendientes, dada la fecha de finalización el 30 de mayo de 2020. (Carlos Felipe Sánchez Pinzón)
10/07/2020 El 9 de julio de 2020 se envía correo electrónico a la Supervisión del contrato solicitándo evidencias de la ejecución del Plan de Mejoramiento 
El 10 de julio de 2020 se recibe correo electronico por parte de la Supervisión adjuntando la información correspondiente a la gestión desarrollada por la Supervisión y por la Interventoría para la instalación de la Valla Informativa, adicionalmente se recibe la evidencia de instalación de la Valla en el proyecto de SPR Santa Marta, por lo cual se cierra la No Conformidad, notificando por correo a la Supervisión. (Adriana Barrios Rodríguez)</t>
  </si>
  <si>
    <t>No se evidenció que la supervisión actualice en el SECOP las Resoluciones de aprobación de planes bienales de inversión; sin embargo, la publicación de la información de ejecución contractual es un deber de la ANI, consignado en la Ley 1712 de 2014, en el artículo 11, según se cita a continuación: “ARTÍCULO 11. INFORMACIÓN MÍNIMA OBLIGATORIA RESPECTO A SERVICIOS, PROCEDIMIENTOS Y FUNCIONAMIENTO DEL SUJETO OBLIGADO. Todo sujeto obligado deberá publicar la siguiente información mínima obligatoria de manera proactiva (…) g) Sus procedimientos, lineamientos, políticas en materia de adquisiciones y compras, así como todos los datos de adjudicación y ejecución de contratos, incluidos concursos y licitaciones;” . Adicionalmente, esta es una función encargada a la supervisión del proyecto, según el Manual de seguimiento a proyectos e interventoría y supervisión contractual, en el numeral 2.2.3, literal e: “Velar por el cumplimiento por parte de la Entidad, de los principios de publicidad de los Procesos de Contratación en lo que tiene que ver con la etapa de ejecución;”</t>
  </si>
  <si>
    <t xml:space="preserve">1.	Realizar la publicación de las Resoluciones en el SECOP o justificar el porqué no publicarlas._x000D_
Fecha de finalización: 31/07/2019._x000D_
</t>
  </si>
  <si>
    <t xml:space="preserve">
9/07/2019 6.	La supervisión presenta las acciones de mejoramiento y la fecha de finalización en el siguiente sentido:
1.	Realizar la publicación de las Resoluciones en el SECOP o justificar el porqué no publicarlas.
Fecha de finalización: 31/07/2019.
 (Carlos Felipe Sánchez Pinzón)
17/09/2019 En reunión de seguimiento, la Supervisión manifiesta que realizará la solicitud al área de contratación para la publicación de las Resoluciones de aprobación de los planes bienales en SECOP.
Nueva fecha de finalización: 23/09/2019.
 (Carlos Felipe Sánchez Pinzón)
29/10/2019 La Supervisión evidencia la solicitud al área encargada para la publicación en SECOP de las resoluciones respectivas. En este sentido, la Supervisión solicita reprogramar la fecha de finalización para el 30/11/2019. (Carlos Felipe Sánchez Pinzón)
19/12/2019 No se ha evidenciado que la supervisión actualice en el SECOP las Resoluciones de aprobación de planes bienales de inversión. Continúa abierta con fecha de finalización vencida al 30/11/2019, lo cual se informa mediante correo electrónico del 20/12/2019. (Carlos Felipe Sánchez Pinzón)
20/12/2019 Se reprograma la fecha de finaización del plan de mejoramiento para el 30 de noviembre de 2020 atendiendo a la solicitud. Sin embargo, para evidenciar que se ha superado la dificultad que dio origen a la no conformidad, únicamente es necesario demostrar que se tienen cargados en SECOP los documentos de ejecución contractual actualizados a la fecha. (Carlos Felipe Sánchez Pinzón)
30/11/2020  -Modificación de fecha- Mediante correo electrónico del 30 de noviembre de 2020 la Supervisión solicitó prórroga hasta el 30 de diciembre de 2020 debido a que la resoluciones de aprobación de los planes bianuales 2017-2018 y 2019-2020 se encuentran en proceso de ejecutoria para ser cargadas en el SECOP. (Adriana Barrios Rodríguez)
1/12/2020 Se envió correo electrónico a la Supervisión los días 11 y 30 de noviembre solicitando las evidencias de la realización del Plan de Mejoramiento, a lo cual la Supervisión respondió por correo electrónico, que las resoluciones ya han sido emitidas y se encuentran en trámite para ser cargadas en el SECOP, por lo que solicitan plazo hasta el 30 de diciembre de 2020, se procede a cambiar la fecha de finalización en el PMP de la entidad.  (Adriana Barrios Rodríguez)
24/12/2020  -Modificación de fecha- Mediante correo electrónico del 24 de diciembre de 2020, la Supervisión solicitó ampliación del plazo para cumplir con el plan de mejoramiento hasta el 30 de marzo de 2021 debido a que se tiene pendiente atender recurso de reposición contra aprobación de plan bienal 2019-2020. (Adriana Barrios Rodríguez)
24/03/2021 La supervisión remitió el link del SECOP en donde se evidencia la publicación de la resolución 20203030016465 del 13 de noviembre de 2020 Por la cual se aprueba el Plan Bianual de Inversiones 2019-2020 del Contrato de Concesión Portuaria No. 006 de 1993 otorgado a la SOCIEDAD PORTUARIA REGIONAL DE SANTA MARTA S.A, con lo cual se cierra la No Conformidad.  (Adriana Barrios Rodríguez)</t>
  </si>
  <si>
    <t xml:space="preserve">Debido a que en la presente auditoría se evidenció la ejecución de inversiones por parte del Concesionario sin la aprobación de la ANI en los planes bienales 2017-2018 y 2019-2020, se reitera la no conformidad No. 3509, abierta a partir de la auditoría de esta Oficina al proyecto en el año 2017 , la cual se cita a continuación: “La oficina de control interno ha detectado, en la presente auditoría y en las ejecutadas en los años 2013 y 2015, que el concesionario adelanta inversiones de los planes bianuales sin aprobación de la ANI. La Entidad, a pesar de evidenciar gestión para mitigar esta situación, a la fecha no cuenta con una herramienta formalizada y socializada para tal fin.” Frente a esto, en desarrollo de la auditoría se citó a la Supervisión para hacer seguimiento a las acciones de mejoramiento y como consecuencia, se reformularon las acciones y se ajustó su fecha de finalización (ver sección 7.2 del informe de auditoría)._x000D_
</t>
  </si>
  <si>
    <t xml:space="preserve">1. Presentar Resolución de aprobación de plan bienal 2017-2018._x000D_
2. Presentar Resolución de aprobación de plan bienal 2019-2020 dentro de la bienalidad._x000D_
</t>
  </si>
  <si>
    <t xml:space="preserve">
9/07/2019 7.	Dado que la causa de esta no conformidad corresponde con la de la no conformidad No. 3509, se incorpora el mismo plan de mejoramiento, el cual se copia a continuación:
1. Presentar Resolución de aprobación de plan bienal 2017-2018.
2. Presentar Resolución de aprobación de plan bienal 2019-2020 dentro de la bienalidad.
Adicionalmente, en virtud de la reformulación, se solicita reprogramar la fecha de finalización para el 31/12/2019.
 (Carlos Felipe Sánchez Pinzón)
17/09/2019 En reunión de seguimiento, la Supervisión presenta la Resolución de aprobación de plan bienal 2017-2018, evidenciando la ejecución de la primera acción de mejoramiento. Avance: 50%.
La fecha de finalización continúa sin modificación para el 31/12/2019.
 (Carlos Felipe Sánchez Pinzón)
29/10/2019 La Supervisión informa que continúa trabajando con la Interventoría para lograr la imputación de las inversiones del plan bienal 2013-2014 y en la aprobación del plan bienal 2019-2020. La fecha de finalización continúa para el 31/12/2019. (Carlos Felipe Sánchez Pinzón)
19/12/2019 Se reprograma el plan de mejoramiento para el 30 de septiembre de 2020, a petición de la Supervisión y una vez revisadas las evidencias de avance allegadas mediante correo electrónico del 17/12/2019. (Carlos Felipe Sánchez Pinzón)
8/09/2020 Se remite correo electrónico el 8 de septiembre de 2020 solicitando a la supervisión estado de avance respecto a la aprobación del plan bienal 2019-2020.  (Adriana Barrios Rodríguez)
1/12/2020 El 11 de noviembre de 2020 se recibe por parte de la supervisión la resolución de aprobación del Plan Bianual 2017-2018  20203030015235 del 26 de octubre de 2020, se confirma recepción por correo electrónico y se solicita el estado de avance de la segunda acción de mejoramiento y el 30 de noviembre de 2020 se recibe por parte de la supervisión la resolución de aprobación del Plan Bianual 2019-2020 20203030016465 del 13 de noviembre de 2020, con esto se cumple la segunda acción de mejora del Plan de Mejoramiento por lo cual se procede a cerrar la No Conformidad, recomendando a la Supervisión se liderar acciones preventivas para que no se presente nuevamente, en el desarrollo del contrato de concesión, la situación que dio origen a la No Conformidad, es decir que el concesionario no adelante inversiones de los planes bianuales sin aprobación de la ANI. (Adriana Barrios Rodríguez)</t>
  </si>
  <si>
    <t xml:space="preserve">No se evidenció una debida imputación al plan de inversiones definido en la cláusula séptima del contrato de concesión No. 004 de 2007, modificado a través del artículo primero de la Resolución No. 1010 de 2013, ya que, con corte a diciembre de 2008, se debió imputar una inversión  acumulada de USD 2,000,000, asociada a la reposición y mejoramiento de los sistemas de operación y mantenimiento de las mangueras de las TLU (Unidades de Cargue de Tanqueros); no obstante, con corte a esa misma fecha, se ha reportado una inversión de USD 6,026,413.37 sin tener claridad de que actividades hacen parte del plan de inversiones y cuales han sido ejecutadas a cuenta y riesgo del Concesionario. </t>
  </si>
  <si>
    <t>CENIT - Terminal Coveñas</t>
  </si>
  <si>
    <t>1. Concepto Técnico – Verificación Plan de Inversiones. 33%_x000D_
2. Concepto Financiero – Verificación e Imputación de Inversiones Contractuales y a Cuenta y Riesgo. 33%_x000D_
3. Acciones de ajuste necesarias indicadas en los Conceptos Técnico y Financiero. 33%</t>
  </si>
  <si>
    <t>28/02/2022</t>
  </si>
  <si>
    <t>01/07/2019 El 27 de junio de 2019, vía correo electrónico, se recibió plan de mejoramiento. Se confirmó recibo y se hicieron observaciones al respecto, vía correo electrónico. (Daniel Felipe Sáenz Lozano)
16/12/2019 Mediante correo electrónico del 11 de diciembre de 2019, la Supervisión solicitó prórroga para cumplir con el plan de mejoramiento, a más tardar, el primer semestre de 2020. Lo anterior debido a que, a diciembre de 2019, reporta que se realiza la revisión de la ejecución contra la facturación y reportes contables entregados por el Concesionario. Por otro lado, el Concesionario tiene proyectado ejecución de inversiones para el año 2019, por lo cual, es necesario tener la información o reporte de ejecución final para realizar la imputación. Según lo indicado por la Supervisión, lo anterior ayuda a garantizar que las inversiones se hayan realizado completamente en ejecución física y contable. El plan de mejoramiento no sufre modificaciones.
En este sentido, se modifica fecha de terminación de plan de mejoramiento para el 30 de junio de 2020. (Daniel Felipe Sáenz Lozano)
04/06/2020 Mediante correo electrónico del 3 de junio de 2020 la Supervisión solicitó ampliación del término para cumplir con el plan de mejoramiento hasta el 31 de diciembre de 2020, debido a que, a pesar de que se ha adelantado gestión al respecto, no se ha logrado verificar la totalidad de las inversiones.
(Daniel Felipe Sáenz Lozano)
03/12/2020 Mediante correo electrónico del 3 de diciembre de 2020 se solicitaron evidencias de cumplimiento del plan de mejoramiento, cuya terminación se tiene prevista para diciembre de 2020. (Daniel Felipe Sáenz Lozano)
09/12/2020 Mediante correo electrónico del 9 de diciembre de 2020, el Líder del Equipo de Coordinación y Seguimiento remitió copia del documento titulado “Concepto Técnico – Imputación plan de inversiones años 2009 y 2014 y obras adicionales autorizadas mediante Resolución 1010 de 2013 Sociedad Portuaria Transporte y Logística de Hidrocarburos – CENIT Coveñas Contrato de concesión portuaria No. 004 de 2007.”, donde se concluye que “(…) dentro del proceso de imputación de las inversiones para los años 2009 y 2014 (…) se puede evidenciar que el concesionario cumple con las respectivas inversiones (…)”. Documento radicado mediante comunicación ANI No. 20203030152333 del 07 de diciembre de 2020. Lo anterior demostró el cumplimiento de la acción de mejoramiento No. 1; razón por la cual, se registra un avance del 33%._x000D_
_x000D_
En cuanto a la acción de mejoramiento No. 2, se evidenció que a través de comunicación con radicado ANI No. 20203030150953 del 3 de diciembre de 2020, la Gerencia de Proyectos Portuarios solicitó el concepto correspondiente al GIT Financiero encargado del proyecto. (Daniel Felipe Sáenz Lozano)
09/12/2020  -Modificación de fecha- Mediante correo electrónico del 9 de diciembre de 2020, el Líder del Equipo de Coordinación y seguimiento solicitó prorroga del plan de mejoramiento hasta marzo de 2021, debido a que a la fecha no se cuenta con el concepto financiero que permita registrar cumplimiento de la acción de mejora No. 2, lo que a su vez condiciona el cumplimiento de la acción de mejora No. 3. (Daniel Felipe Sáenz Lozano)
27/01/2021 Mediante correo electrónico del 27-01-2021 se recibió concepto financiero acerca de la imputación del plan de inversiones (Rad ANI No. 20203080168653 del 31 de diciembre de 2020), donde se concluye, entre otros que, el Concesionario cumplió con las inversiones previstas, existiendo inversiones en exceso imputables a cuenta y riesgo. Dicho concepto financiero demuestra cumplimiento de la acción de mejoramiento No. 2 y permite registrar un avance del 66%._x000D_
_x000D_
Con base en el concepto financiero, el Concesionario debe ajustar información en los formatos de inversión, sobre las inversiones ejecutadas a cuenta y riesgo, lo que condiciona el cumplimiento de la acción de mejoramiento No. 3, sobre lo que se solicitó una fecha de cumplimiento. (Daniel Felipe Sáenz Lozano)
27/01/2021  -Modificación de fecha- Mediante correo electrónico la Supervisión solicitó modificar la fecha del cumplimiento para el próximo 30 de agosto de 2021, toda vez que el ajuste requerido al Concesionario depende de la presentación, revisión y validación del reporte de inversiones semestrales 1-2021. (Daniel Felipe Sáenz Lozano)
29/07/2021  -Modificación de fecha- Mediante correo electrónico del 26 de julio de 2021 la Supervisión solicitó prórroga para dar cumplimiento al plan de mejoramiento hasta el 28 de febrero de 2022 debido a que “el ajuste requerido no se realizó en el reporte de inversiones  semestrales 1-2021 porque no se ha realizado la capitalización de las inversiones que se encuentran en el ítem infraestructura en construcción el cual deberá pasar al ítem propiedad planta y equipo, esto se debe a que las facturas las pagó Ecopetrol y debe entrar al sistema de CENIT Coveñas, adicionalmente, por trámite interno de la concesión para evitar estas situaciones, se adelanta el traspaso completo de las funciones de operador y administrador de Ecopetrol a CENIT, en tal sentido dependerá de la presentación, revisión y validación del reporte de inversiones semestrales 2-2021 para realizar los ajustes correspondientes.” (Daniel Felipe Sáenz Lozano)</t>
  </si>
  <si>
    <t>No se evidenció que en el Sistema Electrónico de Contratación Pública – SECOP se haya publicado la totalidad de actos administrativos y modificaciones contractuales suscritos en la ejecución del contrato de concesión No. 004 de 2007, lo cual va en contravía de los principios definidos en la Ley 1712 de 2017 Por medio de la cual se crea la Ley de Transparencia y del Derecho de Acceso a la Información Pública Nacional y se dictan otras disposiciones y del artículo 6 del Decreto 103 de 2015 que la reglamenta, compilado en el Decreto 1081 de 2015, artículo 2.1.1.2.1.7</t>
  </si>
  <si>
    <t>1. Solicitud desde la Gerencia Técnica a la Gerencia de Contratación realizar la Publicación de los Actos Administrativos y Modificaciones Contractuales en el sistema Electrónico de Contratación Pública – SECOP_x000D_
2. Formato de radicación a Colombia Compra Eficiente – SECOP_x000D_
3. Publicación Documentos relacionados de actos administrativos y/o Modificaciones de la Sociedad Portuaria Cenit Coveñas.</t>
  </si>
  <si>
    <t xml:space="preserve">
01/07/2019 El 27 de junio de 2019, vía correo electrónico, se recibió plan de mejoramiento. Se confirmó recibo y se hicieron observaciones al respecto, vía correo electrónico. (Daniel Felipe Sáenz Lozano)
16/12/2019 Mediante correo electrónico de 11 de diciembre de 2019, la Supervisión remitió evidencias de cumplimiento del plan de mejoramiento, así:_x000D_
_x000D_
1. Solicitud desde la Gerencia Técnica a la Gerencia de Contratación realizar la Publicación de los Actos Administrativos y Modificaciones Contractuales en el sistema Electrónico de Contratación Pública – SECOP: Se evidenció que mediante correo electrónico del 22 de mayo de 2019 se solicitó a la Gerencia de Contratación actualizar los documentos contractuales asociados a CENIT – Terminal Coveñas en el SECOP._x000D_
_x000D_
2. Formato de radicación a Colombia Compra Eficiente – SECOP: Se evidenció solicitud de la ANI a Colombia Compra Eficiente, realizada el 24 de mayo de 2019, para actualizar los documentos contractuales disponibles en la web asociados a CENIT – Terminal Coveñas._x000D_
_x000D_
3. Publicación Documentos relacionados de actos administrativos y/o Modificaciones de la Sociedad Portuaria Cenit Coveñas: Una vez verificado en enlace https://www.colombiacompra.gov.co/secop/concesiones-de-las-sociedades-portuarias, se evidenció que en SECOP se cuenta con los documentos contractuales del proyecto CENIT – Terminal Coveñas._x000D_
_x000D_
En virtud de que se ha cumplido con el plan de mejoramiento se da cierre a la no conformidad._x000D_
 (Daniel Felipe Sáenz Lozano)</t>
  </si>
  <si>
    <t>No se evidenció que se haya exigido al Concesionario la instalación de una cubierta en el área de acceso vehicular intervenida a partir de lo resuelto en la Resolución No. 1010 del 19 de septiembre de 2013, a pesar de que esta actividad quedó definida en el artículo segundo y en el artículo cuarto del acto administrativo citado. No exigir el cumplimiento de las obligaciones al Concesionario y no reportar este tipo de situaciones a la Entidad van en contra de las Facultades y deberes de los Supervisores y los Interventores definidos en el artículo 84 de la Ley 1474 de 2011.</t>
  </si>
  <si>
    <t>1. Concepto Técnico: Verificación y reporte ejecución de inversiones Resolución No. 1010 del 19 de septiembre de 2013. 25%_x000D_
2. Concepto Financiero: Verificación ejecución contable inversiones Resolución NO. 1010 del 19 de septiembre de 2013. 25%_x000D_
3. Concepto Jurídico: Respuesta Jurídica Contractual por la no ejecución de la instalación de una cubierta en el área de acceso vehicular intervenida a partir de lo resuelto en la Resolución No. 1010 del 19 de septiembre de 2013. 25%_x000D_
4. Acciones de mejora y disposiciones indicadas en los conceptos técnico, financiero y jurídico. 25%</t>
  </si>
  <si>
    <t>01/07/2019 El 27 de junio de 2019, vía correo electrónico, se recibió plan de mejoramiento. Se confirmó recibo y se hicieron observaciones al respecto, vía correo electrónico. (Daniel Felipe Sáenz Lozano)
16/12/2019 Mediante correo electrónico del 11 de diciembre de 2019, la Supervisión solicitó prórroga para cumplir con el plan de mejoramiento, a más tardar, el primer semestre de 2020, informando que, a diciembre de 2019, se está realizando la revisión en conjunto con el Concesionario, para verificar la ejecución de las inversiones de la Resolución 1010 de 2013 y justificar las causas de la no Ejecución de la Cubierta, así mismo demostrar que el objeto de la Modernización de las Instalaciones se cumplió garantizando la funcionalidad de la Infraestructura. Asimismo, la Supervisión informó que se adelantan mesas de trabajo con las Gerencias Jurídicas y Financiera para definir la forma mediante la cual se debe actualizar o aclarar la no ejecución de la cubierta. 
En este sentido, se modifica fecha de terminación de plan de mejoramiento para el 30 de junio de 2020. (Daniel Felipe Sáenz Lozano)
04/06/2020 Mediante correo electrónico del 3 de junio de 2020 la Supervisión solicitó ampliación del término para cumplir con el plan de mejoramiento hasta el 31 de diciembre de 2020 debido a que se viene trabajando en las acciones de mejoramiento 1 y 2. A pesar de que se ha adelantado gestión al respecto, no se ha logrado verificar la totalidad de las inversiones.
(Daniel Felipe Sáenz Lozano)
03/12/2020 Mediante correo electrónico del 3 de diciembre de 2020 se solicitaron evidencias de cumplimiento del plan de mejoramiento, cuya terminación se tiene prevista para diciembre de 2020. (Daniel Felipe Sáenz Lozano)
09/12/2020 Mediante correo electrónico del 9 de diciembre de 2020, el Líder del Equipo de Coordinación y Seguimiento remitió copia del documento titulado “Concepto Técnico – Cumplimiento obras Resolución No. 1010 de 2013 Sociedad Portuaria CENIT Coveñas”, donde se concluye que “(…) el reemplazo de la cubierta como ítem estipulado en la Resolución 1010 de 2013, obedeció al ajuste del diseño conceptual basado en la limitación que presentaría este elemento en la prestación del servicio, enmarcado en un acceso restringido para el ingreso de vehículos con carga extra dimensionada necesarios para la operación de la terminal portuaria, razón por la cual los recursos destinados para esta actividad fueron finalmente utilizados en la misma obra, pero acondicionados operacionalmente de una mejor manera, en la cual se prestaría un mejor servicio en el acceso al terminal portuario y que incluso llevó a una inversión mayor en las obras pasando de COP$580.000.000 programados a COP$938.134.536 ejecutados, con lo cual el objeto de la modernización de las Instalaciones se cumplió garantizando la funcionalidad de la infraestructura planta física de la portería del muelle de servicios.”. Documento radicado mediante comunicación ANI No. 20203030122363 del 5 de octubre de 2020. Lo anterior demostró el cumplimiento de la acción de mejoramiento No. 1._x000D_
_x000D_
En cuanto a la acción de mejoramiento No. 2, se evidenció que a través de comunicación con radicado ANI No. 20203030122403 del 5 de octubre de 2020, la Gerencia de Proyectos Portuarios solicitó el concepto correspondiente al GIT Financiero encargado del proyecto._x000D_
_x000D_
Respecto a la acción de mejoramiento No. 3, se evidenció que la Gerencia del GIT de Asesoría a la Gestión Contractual encargado del proyecto se pronunció en los siguientes términos mediante la comunicación con radicado ANI No. 20207050128083 del 16 de octubre de 2020:_x000D_
_x000D_
“(…) ante la evidencia técnica que no se ejecutó uno de los ítems de inversión autorizados mediante Resolución No. 1010 de 2013, debe justificarse de manera detallada si técnicamente las circunstancias fácticas acaecidas presuponen o no la existencia de un presunto incumplimiento derivado de la no ejecución del ítem denominado” cubierta en super board” prevista en la Resolución que se analiza. _x000D_
_x000D_
Al respecto debe tenerse especial cuidado, toda vez que, conforme a los antecedentes, el presunto incumplimiento deviene de hace más de tres años, circunstancia que debe analizarse de cara al término consagrado en el artículo 52 del Código de Procedimiento Administrativo y de lo Contencioso Administrativo3, el cual dispone que la facultad sancionadora de la administración caduca a los 3 años de ocurrido el hecho que pudiere ocasionarlo._x000D_
_x000D_
Así las cosas, impulsar el proceso sancionatorio correspondiente, desplegar la actuación administrativa y expedir el acto administrativo, tendría por virtualidad afectar la validez de su contenido y del tipo de sanción que se buscaría imponer, toda vez, que según se desprende de los supuestos facticos, la obligación de ejecución del ítem asociado a la cubierta de acceso al muelle de servicio prevista en la Resolución 1010 de 2013, data del 2014, valga decir a la fecha han transcurrido más de 5 años que se hizo exigible el cumplimiento de la obligación, por lo que la expedición del acto administrativo contentivo de las resultas del proceso administrativo sancionatorio, escaparía de la órbita temporal asignada a la entidad para hacerlo, precisamente por operar la caducidad del término establecido por la Ley, para ejercer e imponer la sanción de manera oportuna. _x000D_
_x000D_
En los anteriores términos rendimos el concepto requerido, sin perjuicio del análisis y consideraciones que sobre el particular desde el punto de vista financiero se adelante.”_x000D_
_x000D_
Debido a que se demostró el cumplimiento de las acciones de mejoramiento No. 1 y 3 se registra un avance del 50%._x000D_
 (Daniel Felipe Sáenz Lozano)
09/12/2020  -Modificación de fecha- Mediante correo electrónico del 9 de diciembre de 2020, el Líder del Equipo de Coordinación y seguimiento solicitó prórroga del plan de mejoramiento hasta marzo de 2021, debido a que a la fecha no se cuenta con el concepto financiero que permita registrar cumplimiento de la acción de mejora No. 2, lo que a su vez condiciona el cumplimiento de la acción de mejora No. 4. (Daniel Felipe Sáenz Lozano)
27/01/2021 Mediante correo electrónico del 27-01-2021 se recibió concepto financiero acerca de la ejecución de inversiones de la Resolución No. 1010 de 2013 (Rad ANI No. 20203080167633 del 30 de diciembre de 2020), donde se concluye, entre otros que, “(…) las inversiones descritas en la Resolución No. 1010 de 2013, no están contempladas en el plan de Inversiones aprobado en la Cláusula Séptima del Contrato de Concesión No. 004 de 2007, son inversiones adicionales, que de acuerdo con la imputación técnica y financiera estarían cumplidas en actividad y monto.” Lo anterior demuestra cumplimiento de la acción de mejora No. 2 y permite registrar un avance del 75%._x000D_
_x000D_
En virtud de los conceptos técnico, financiero y jurídico, se solicitó a la Supervisión, mediante correo electrónico, un pronunciamiento sobre la acción de mejoramiento No. 4. (Daniel Felipe Sáenz Lozano)
27/01/2021 Mediante correo electrónico la Supervisión informa que “(…) los conceptos técnico, jurídico y financiero son claros en el tema de la cubierta y los mismos no manifiestan el requerimiento o implementación de acciones.”_x000D_
_x000D_
Lo anterior demuestra que se dio cumplimiento al plan de mejoramiento, orientado a demostrar que no procede la exigencia de la construcción de una cubierta en el área de acceso vehicular a la terminal portuaria. (Daniel Felipe Sáenz Lozano)</t>
  </si>
  <si>
    <t>No se evidenció que en el terminal petrolero de Coveñas se cuente con una valla con la información del contrato de concesión No. 004 de 2007, lo que contraría los lineamientos de la Resolución No. 1219 de 2015, emitida por el Ministerio de Transporte, Por la cual se establece la distribución, diseño y parámetros de las vallas y demás elementos de información de las obras y proyectos de infraestructura de transporte que contrate el Instituto Nacional de Vías -INVIAS-, la Agencia Nacional de Infraestructura -ANI- y LA Unidad Administrativa Especial de Aeronáutica Civil -Aerocivil-.</t>
  </si>
  <si>
    <t>1.	Radicación Circular Remisión Resolución 542 de marzo de 2018 - Instructivo instalación de Vallas. (33%)
2.	Remisión Circular de la ANI con nuevas disposiciones para instalación de Vallas. Radicado No. 2019409000026-4 del 19 de junio de 2019. Resolución 1935 de mayo de 2019. (33%)
3.	Requerir Concepto Jurídico sobre la exigibilidad de la valla informativa para determinar si es aplicable o no la misma a la fecha. (34%)
3.1 De ser aplicables se procederá a solicitar su instalación y de no llevarse a cabo la instalación de procederá a tomar acciones legales
3.2 De no ser aplicables se solicitará a la oficina de control interno el cierre de la no conformidad por no ser procedente.</t>
  </si>
  <si>
    <t>01/07/2019 El 27 de junio de 2019, vía correo electrónico, se recibió plan de mejoramiento. A la fecha se evidencia que la Gerencia Portuaria ha cumplido con dos de las tres acciones de mejoramiento propuestas. 
Respecto de la primera acción (Radicación Circular Remisión Resolución 542 de marzo de 2018 - Instructivo instalación de Vallas), mediante radicado No. 20194090000084 del 4 de marzo de 2019 se emitió una circular a las sociedades portuarias con el propósito de que se diera cumplimiento a la Resolución No. 542 de 9 de marzo de 2018, la cual se reiteró al concesionario del contrato No. 004 de 2007 mediante radicado No. 20193030161061 del 24 de mayo de 2019. 
Respecto de la segunda acción (Remisión Circular de la ANI con nuevas disposiciones para instalación de Vallas. Radicado No. 2019409000026-4 del 19 de junio de 2019. Resolución 1395 de mayo de 2019) se evidenció que se dio cumplimiento mediante radicado No. 20194090000264 del 19 de junio de 2019.
En este sentido, teniendo en cuenta que se ha dado cumplimiento a dos de tres acciones de mejoramiento, se registra un avance del 66%; no obstante, se recomendó a la Supervisión que la tercera acción de mejoramiento se oriente hacia la disponibilidad física de la valla en la zona del proyecto, más que a la reiteración de su instalación. (Daniel Felipe Sáenz Lozano)
03/07/2019 Vía correo electrónico la Supervisión informó que, con respecto a la disposición física de la Valla con la información del proyecto, se plantea tener una nueva acción del Plan de Mejoramiento, solo en el caso, de que el Concesionario no realice la actividad y no disponga de la Valla, así: Concepto Jurídico, Compromiso Contractual de instalación de la Valla - Tomar acciones legales contractuales por la No ejecución de la instalación de la Valla.
En este sentido, se tendrían 4 acciones de mejoramiento, cada una con peso del 25%. En vista de que se han cumplido dos acciones, el avance es del 50%. (Daniel Felipe Sáenz Lozano)
16/12/2019 Mediante correo electrónico del 11 de diciembre de 2019 la Supervisión remitió copia del radicado No. 20193030423311 del 6 de diciembre de 2019, con el cual reiteró al Concesionario atender los requerimientos para la instalación de la valla siguiendo los parámetros de diseño establecidos en la Resolución No. 1935 del 24 de mayo de 2019. Lo anterior evidencia cumplimiento de la acción de mejoramiento No. 3.
Respecto del cumplimiento de la acción de mejoramiento No. 4, la Supervisión solicitó prórroga hasta el 30 de junio de 2020.
En este sentido, se modifica fecha de terminación de plan de mejoramiento para el 30 de junio de 2020. Avance a la fecha 75%.
 (Daniel Felipe Sáenz Lozano)
04/05/2020 Vía correo electrónico la Supervisión solicitó el cierre de la no conformidad debido a que la instalación de la valla no procede, teniendo en cuenta que las obras en la terminal portuaria finalizaron en diciembre de 2019. Al respecto, la Oficina de Control Interno recomendó que, en ese sentido, se debe reformular la cuarta acción de mejoramiento. Una vez reformulada esta acción y una vez se demuestre su cumplimiento se procederá a dar cierre. (Daniel Felipe Sáenz Lozano)
04/06/2020 Mediante correo electrónico del 3 de junio de 2020 se informó a la Supervisión que el plan de mejoramiento vence el 30 de junio de 2020. Al respecto, la Supervisión informó que se encuentra preparando concepto jurídico para dar cierre a la No Conformidad.
(Daniel Felipe Sáenz Lozano)
18/06/2020 Mediante correo electrónico la Supervisión solicitó modificar el plan de mejoramiento de la siguiente manera:
1. Radicación Circular Remisión Resolución 542 de marzo de 2018 - Instructivo instalación de Vallas.
2. Remisión Circular de la ANI con nuevas disposiciones para instalación de Vallas. Radicado No. 2019409000026-4 del 19 de junio de 2019. Resolución 1935 de mayo de 2019.
3. Requerir Concepto Jurídico sobre la exigibilidad de la valla informativa para determinar si es aplicable o no la misma a la fecha.
3.1 De ser aplicables se procederá a solicitar su instalación y de no llevarse a cabo la instalación de procederá a tomar acciones legales
3.2 De no ser aplicables se solicitará a la oficina de control interno el cierre de la no conformidad por no ser procedente.
Se procedió a modificar el plan de mejoramiento, del cual a la fecha se ha evidenciado el cumplimiento de las acciones No. 1 y 2. Respecto a la acción de mejoramiento No. 3, se evidenció que mediante comunicación con radicado ANI No. 20207050076493 del 16 de junio de 2020, la Gerencia de Asesoría Legal de la Vicepresidencia Jurídica se pronunció frente a la exigibilidad de la instalación de la valla informativa, planteando que:
"en caso de Plan de Inversiones ejecutado (...) la disposición física de la valla para la etapa constructiva, no resultaría exigible, toda vez, que al tenor de lo dispuesto en el artículo 5 y parágrafo tercero de la referida normativa, su permanencia se circunscribiría a la fase de constructiva de unas obras contempladas en el Plan de Inversiones del proyecto, que en estricto sentido estarían finalizadas y de la otra, porque de encontrarse finalizadas y entregadas por el Concesionario, habría cesado el término de exigibilidad de 180 días.
Por lo anteriormente expuesto, la exigibilidad actual y disponibilidad física de la valla en la zona del proyecto en los términos y especificaciones indicados por el Ministerio de Transporte, en estricto sentido, resultaría contraria a lo dispuesto en el artículo 20 de la Constitución Política y dejaría sin sustento el espíritu de información real y veraz que sirvió de base para la expedición de la resolución en comento."
En el mencionado correo electrónico la Supervisión informó "que para el 2019 y 2020 no se ejecutan obras y teniendo en cuenta que las ultimas obras ejecutadas fueron en el 2016 (adelanto inversiones 2019) tampoco aplicaría la valla informativa, en ese orden de ideas no es exigible la valla informativa de proyecto en construcción ni en entregado."
En ese orden de ideas, se evidenció cumplimiento de la acción de mejoramiento No. 3.2 y se dio cierre a la No Conformidad. (Daniel Felipe Sáenz Lozano)</t>
  </si>
  <si>
    <t xml:space="preserve">Se evidenció que la Interventoría no está dando cumplimiento a los tiempos de entrega de sus informes mensuales, como por ejemplo con el Informe mensual de enero con Rad ANI. 20194090178362 del 21/02/2019 y el informe mensual de febrero con Rad ANI. 20194090288252 del 20/03/2019. Según la sección 5.4.1 Informes del Plan de Cargas del Contrato de Interventoría N. 261 del 2016, estos informes se deben entregar dentro de los 15 días calendario de cada mes: _x000D_
“Preparar y presentar a la Vicepresidencia de Gestión Contractual, Grupo Interno de Carreteras, dentro de los QUINCE (15) días calendario de cada mes (…)”_x000D_
La entrega tardía de los informes de interventoría puede dar lugar a inoportunidad de la información reportada a la Supervisión y así dificultar un seguimiento y control adecuado al proyecto. _x000D_
</t>
  </si>
  <si>
    <t>IP Vía al Puerto</t>
  </si>
  <si>
    <t xml:space="preserve">Coordinar los tiempos del personal involucrado en la realización, edición y entrega de los informes. _x000D_
1.	Entrega de los informes en los tiempos contractuales. _x000D_
</t>
  </si>
  <si>
    <t>08/08/2019 01/08/2019 – Se allego mediante correo electrónico el plan de mejora de la interventoría. No obstante, se evidencia que se sigue incumpliendo en los tiempos de entrega de los informes mensuales de interventoría.  (Mary Alexandra Cuenca Noreña)
05/11/2019 5/11/2019 - Se envió correo electrónico a la Supervisión con el estado de la no conformidad, así mismo se solicito allegar a esta oficina Los informes de Interventoria correspondientes de los meses de mayo, junio, julio, agosto y septiembre de 2019 y nueva fecha de cierre de la no conformidad. (Mary Alexandra Cuenca Noreña)
06/11/2019 06/11/2019 - La supervisión allego a esta Oficina por medio de correo electrónico los informes de Interventoria julio (20194090841712 de 14/08/2109), agosto (20194090987322 de 19/09/2019), los cuales evidencian el cumplimiento de la fecha de radicación de los informes mensuales de Interventoria. Por lo anterior, se da cierre a la no conformidad (100%). (Mary Alexandra Cuenca Noreña)</t>
  </si>
  <si>
    <t>De la muestra auditada, se observó que en algunas carpetas contractuales faltan documentos que certifican la afiliación del contratista -persona natural- al Sistema General de Seguridad Social integral, los cuales se enuncian a continuación:
Contrato VAF 237-19: No se observó certificado de afiliación a Salud y pensión, y 
Contrato VPRE 232-2019: No se evidenció la certificación de afiliación a EPS
De acuerdo con la normatividad vigente (Decreto 723 de 2013 art. 7), posterior a la suscripción del contrato, es obligación de la contratante  presentar el formulario de afiliación del contratista a la ARL que haya seleccionado; esto además en consonancia con la obligación de verificar el pago de la cotización por el contratista (art 13 Decreto 723 de 2013); teniendo en cuenta lo anterior de los contratos revisados se evidenció que no obra soporte de afiliación a ARL de los contratistas que suscribieron los contratos de prestación de servicios VAF 351-2019 ; VAF 288-2019 y VAF 298-2019.</t>
  </si>
  <si>
    <t>PROBLEMAS EN LA GESTIÓN ADMINISTRATIVA</t>
  </si>
  <si>
    <t>Inconsistencias en la verificación de los requisitos pre-contractuales</t>
  </si>
  <si>
    <t>Grupo Interno de Trabajo de Contratación</t>
  </si>
  <si>
    <t xml:space="preserve">1. Remisión de  documentos para acción correctiva. _x000D_
2.	Modificación del Formato SOLICITUD DE INICIO DE PROCESO DE MODALIDAD DIRECTA PARA CONTRATOS DE PRESTACIÓN DE SERVICIOS PROFESIONALES Y DE APOYO A LA GESTIÓN Código: GCOP-F-039 versión 2, se incluye columna de verificación y nombre del abogado líder_x000D_
3.	Reiteración de circular "PUBLICIDAD EN EL SECOP I Y SECOP II DE ACTUACIONES CORRESPONDIENTES A LA ETAPA DE EJECUCIÓN CONTRACTUAL", donde se incluirá lo relacionado con ARL._x000D_
</t>
  </si>
  <si>
    <t xml:space="preserve">
29/07/2019 Seguimiento realizado el 29 de julio de 2019: _x000D_
1.	Mediante memorando No. 20197030100023 del 10 de julio de 2019, el GIT de Contratación remitió el PMP, al analizar la Oficina de Control Interno las acciones observó que estas no atacaban la causa raíz de la No conformidad, motivo por el cual se convocó de manera conjunta entre el GIT de Contratación y la OCI a mesa de trabajo, la cual se realizó el día 15  de julio, las principales conclusiones se pueden sintetizar así: 1. Se suprime de la No conformidad el contrato VAF 237-19, toda vez que de acuerdo a lo remitido por el GIT en memorando No. 2019703010023 y una vez verificado por la OCI la Afiliación de la EPS se encontraba publicado en el SECOP II y en la carpeta, por lo que se mantiene solo el contrato VPRE 232 de 2019. 2. Se sugiere por parte de la OCI plantear acciones de mejoramiento de acuerdo con el procedimiento y/o guía de análisis causa raíz que se encuentra el Sistema Integrado de Gestión y dar alcance por parte del GIT de Contratación al PMP.  (soportes se puede observar en el archivo de la Oficina de Control Interno)_x000D_
2.	Mediante memorando No. 20197030102543 del 17 de julio de 2019, el GIT de Contratación dio alcance al memorando No. 20197030100023 de fecha 10 de julio de 2019, donde remite el Plan de Mejoramiento por Procesos, una vez analizado el contenido por la OCI respecto de la acción No. 1 “Se remite documentos para la acción correctiva”, se consulto al GIT de Contratación quien vía correo electrónico realizan la precisión de la acción así: “(…) se remitió mediante memorando No. 20197030100023 de fecha 10 de julio de 2019 del contrato VPRE 232-2019 Sergio Felipe Wilches Rodriguez, planillas de aportes al sistema de seguridad social de los periodos anteriores a la celebración del contrato (noviembre 2018, diciembre 2018 y enero de 2019)” (soportes se puede observar en el archivo de la Oficina de Control Interno)_x000D_
_x000D_
ANALISIS DE SEGUIMIENTO DE LA OCI:  Una vez verificado lo anterior se observa por la OCI que se encuentra mencionados documentos, sin embargo, los mismos se verificaran de manera física en la unidad documental de la carpeta y en el sistema SECOP II._x000D_
 (Johana Catherine Durán Monroy)
01/08/2019 Seguimito  01 de agosto de 2019:  Se realizó verificación del cumplimiento de la accion No. 1 y se establece un cumplimiento respecto de la acción del 100%: sobre el particular es importante señalar: 1.Una vez verificada la unidad documental del contrato en mención, el día de ayer 29 de julio de 2019, se observó que se encuentran los soportes de las planillas de noviembre 2018, diciembre 2018 y enero de 2019. ( lo anterior fue notificado mediante correo electronico de fecha 30 de julio de 2019- soporte que se encuentra en el archivo de la Oficina de Control Interno - PMP de la auditoría) 2. Respecto del cargue de los documentos en el SECOP II y con base en la respuesta emitida por colombia compra eficiente se observa el cargue de los documentos en el sistema SECOP II en el item Ejecución del contrato ( los soportes - pantallazgos y correo de respuesta de la mesa de ayuda de colombia compra eficiente fueron remitidos mediante correo electronico del 31 de julio de 2019 al líder y el equipo del proceso, para consulta se encuentran en el archivo de la Oficina de Control Interno en la unidad documental del PMP de la auditoría). Expuesto lo anterior se designa una ponderación igual  a cada acción. motivo por el cual se da un procentaje de avance del 33.33% (Johana Catherine Durán Monroy)
06/08/2019 06/08/2019, Mediante correo electronico remitido el día 05 de agosto de 2019, el GIT de Contratación, remitio soporte de cumplimiento de las acciones de mejoramiento No. 02 y 03, sobre el particular la Oficina de Control Interno realiza las siguientes precisiones: accion No. 02 modificación del Formato SOLICITUD DE INICIO DEL PROCESO MODALIDAD DIRECTA PARA CONTRATOS DE PRESTACIÓN DE SERVICIOS PROFESIONALES: se realizó la verificación del formato en el Sistema Integrado de Gestión, observandose la modificación la cual puede ser consultada en el Link https://www.ani.gov.co/sig/formatos?field_codigo_value=&amp;title=SOLICITUD+DE+INICIO+DE+PROCESO+DE+MODALIDAD+DIRECTA+PARA+CONTRATOS+DE+PRESTACI%C3%93N+DE+SERVICIOS+PROFESIONALES+Y+DE+APOYO+A+LA+GEST&amp;field_tipo_de_formato_tid=All ( corte de la consulta 06/08/2019). _x000D_
Accion de mejoramiento No. 3 Reiteración de la circular PUBLICIDAD EN EL SECOP I y SECOP II  de actuaciones correspondientes a la etapa de ejecución contractual, donde se incluira lo relacionado a la ARL, sobre el particular se remite la circular de radicado en el sistema de información ORFEO mediante radicado No. 2019   del 19 de julio de 2019, una vez consultado en el sistema se observa que fue remitido a las vicepresidencias ( ver pantallazo del historico del documento en ORFEO- papeles de seguimiento PMP que se encuentran en el archivo de la Oficina de Control Interno). _x000D_
_x000D_
Expuesto lo anterior y realizada la verificación correspondiente se observa el cumplimiento de las acciones de mejoramiento 2 y 3 . por lo que las acciones planteadas para esta No conformidad se cumplen al 100%.  (Johana Catherine Durán Monroy)</t>
  </si>
  <si>
    <t>De acuerdo con la normatividad vigente (Decreto 723 de 2013 art. 7), posterior a la suscripción del contrato, es obligación de la contratante  presentar el formulario de afiliación del contratista a la ARL que haya seleccionado; esto además en consonancia con la obligación de verificar el pago de la cotización por el contratista (art 13 Decreto 723 de 2013); teniendo en cuenta lo anterior de los contratos revisados se evidenció que no obra soporte de afiliación a ARL de los contratistas que suscribieron los contratos de prestación de servicios VAF 351-2019 ; VAF 288-2019 y VAF 298-2019.</t>
  </si>
  <si>
    <t>Junio de 2019</t>
  </si>
  <si>
    <t>Junio</t>
  </si>
  <si>
    <r>
      <t xml:space="preserve">31/07/2019 </t>
    </r>
    <r>
      <rPr>
        <b/>
        <sz val="12"/>
        <rFont val="Calibri"/>
        <family val="2"/>
        <scheme val="minor"/>
      </rPr>
      <t>ANULADA.</t>
    </r>
    <r>
      <rPr>
        <sz val="12"/>
        <rFont val="Calibri"/>
        <family val="2"/>
        <scheme val="minor"/>
      </rPr>
      <t xml:space="preserve"> Esta no conformidad se cierra por no existir un estado de anulación. La descripción de la situación obedece a una observación, no constituye no conformidad. Sin embargo y en virtud de no perderla de vista, la descripción de la situación se sumó a la de la no conformidad 3720.</t>
    </r>
  </si>
  <si>
    <t>1.	No se evidenció que en el terminal de la Sociedad Portuaria Regional de Buenaventura se cuente con una valla con la información del contrato de concesión No. 009 de 1994, lo que contraría los lineamientos de la Resolución No. 1219 de 2015, emitida por el Ministerio de Transporte, Por la cual se establece la distribución, diseño y parámetros de las vallas y demás elementos de información de las obras y proyectos de infraestructura de transporte que contrate el Instituto Nacional de Vías -INVIAS-, la Agencia Nacional de Infraestructura -ANI- y LA Unidad Administrativa Especial de Aeronáutica Civil -Aerocivil-.</t>
  </si>
  <si>
    <t>1. Hacer seguimiento a la circular (Radicado ANI No. 20194090000084) donde se solicita al Concesionario el cumplimiento de la Resolución 1219 de 2015, evidenciando la respuesta por parte del Concesionario. 50%_x000D_
2. Evidenciar la instalación de la valla o la justificación de la decisión de no instalarla. 50%</t>
  </si>
  <si>
    <t>08/07/2019 Se llevó a cabo mesa de trabajo con la Supervisión, en la cual se definió plan de mejoramiento. (Daniel Felipe Sáenz Lozano)
23/08/2019 Vía correo electrónico se solicitó a la Supervisión evidencias del cumplimiento de las acciones de mejoramiento definidas en reunión interna del 8 de julio de 2019:
1. Hacer seguimiento a la circular (Radicado ANI No. 20194090000084) donde se solicita al Concesionario el cumplimiento de la Resolución 1219 de 2015, evidenciando la respuesta por parte del Concesionario. 50%
2. Evidenciar la instalación de la valla o la justificación de la decisión de no instalarla. 50%
Lo anterior, en virtud de que el plan de mejoramiento vigente vence el próximo 2 de septiembre. (Daniel Felipe Sáenz Lozano)
4/09/2019 El 27 de agosto de 2019, vía correo electrónico, se recibió de parte de la Supervisión copia de la comunicación con radicado ANI No. 20193030288061, mediante la cual se reiteró al Concesionario lo solicitado en la circular con radicado ANI No. 20194090000084. Pendiente evidenciar acciones de parte del Concesionario, así como instalación de la valla o justificación de la decisión de no instalarla. (Daniel Felipe Sáenz Lozano)
26/09/2019 Vía correo electrónico se reiteró solicitud de evidenciar cumplimiento del plan de mejoramiento, el cual a la fecha se encuentra vencido. (Daniel Felipe Sáenz Lozano)
04/10/2019 Con base en información remitida vía correo electrónico por parte de la Supervisión, se evidenció respuesta del Concesionario a la solicitud de instalación de la valla hecha por el Equipo de Proyectos Portuarios mediante comunicación ANI No. 2019303288061 (Ver rad ANI No. 20194090933662 del 6 de septiembre de 2019). Asimismo, se evidenció gestión al interior de la Entidad para aprobar los diseños presentados por el Concesionario. Lo anterior evidencia cumplimiento de la acción de mejoramiento No. 1. En vista de que el plan de mejoramiento se encuentra vencido, se solicitó a la Supervisión proponer una nueva fecha para evidenciar la instalación de la valla en la terminal portuaria. Avance a la fecha del 50%. (Daniel Felipe Sáenz Lozano)
30/10/2019 El 29 de octubre, vía correo electrónico, se solicitó a la Supervisión evidencias del cumplimiento de la acción de mejoramiento No. 2. La Supervisión, atendiendo requerimiento, demostró gestión para la instalación de la valla. En virtud de que la valla no se ha instalado, se otorgó prórroga del plan de mejoramiento hasta el 31-12-2019. (Daniel Felipe Sáenz Lozano)
14/11/2019 Mediante correo electrónico del 13-11-2019 la Supervisión remitió evidencia de gestión con la Oficina de Comunicaciones respecto del arte de la valla, con el objetivo de obtener aprobación correspondiente. (Daniel Felipe Sáenz Lozano)
21/11/2019 Mediante correos electrónico del 20-11-2019 la Supervisión remitió evidencia de gestión con la Oficina de Comunicaciones respecto del arte de la valla, con el objetivo de obtener aprobación correspondiente. (Daniel Felipe Sáenz Lozano) (Daniel Felipe Sáenz Lozano)
16/12/2019 A lo largo de diciembre de 2019 se ha evidenciado gestión entre la Supervisión y SPRBUN para obtener la aprobación de los diseños de la valla y proceder a su instalación. (Daniel Felipe Sáenz Lozano)
28/01/2020 El 27/01/2020, vía correo electrónico se solicitó a la Supervisión documentación que soporte los avances que se han tenido para subsanar la no conformidad cuyo plan, acorde al PMP vigente, venció el pasado 31 de diciembre de 2019.  (Daniel Felipe Sáenz Lozano)
30/01/2020 A partir de la solicitud de la Oficina de Control Interno, la Supervisión, vía correo electrónico indicó que el diseño de la valla actualmente se encuentra en aprobación por parte del Ministerio de Transporte. Con base en lo anterior, se solicitó la definición de una fecha para el cierre del plan de mejoramiento. (Daniel Felipe Sáenz Lozano)
12/03/2020 Vía correo electrónico se solicitó a la Supervisión documentación que soporte los avances que se han tenido para subsanar la no conformidad cuyo plan, acorde al PMP vigente, venció el pasado 31 de diciembre de 2019. (Daniel Felipe Sáenz Lozano)
27/03/2020 Mediante correo electrónico del 26 de marzo de 2020 la Supervisión presenta evidencias de la gestión que se adelanta para instalar la valla y solicita solicitud de prorróga hasta el 31 de octubre de 2020 para cumplir con el plan de mejoramiento. (Daniel Felipe Sáenz Lozano)
10/07/2020 Mediante correo electrónico del 9 de julio de 2020 la Gerencia de Proyectos Portuarios demostró la instalación de la valla informativa en la terminal portuaria, lo cual permite dar cierre a la No Conformidad. (Daniel Felipe Sáenz Lozano)</t>
  </si>
  <si>
    <t>No se evidenció oportunidad en la aprobación de las pólizas actualizadas del contrato de interventoría No. SEA-15-2012 ya que las actualizaciones a las pólizas de Responsabilidad Civil Extracontractual y de Seguro de Cumplimiento se constituyeron en febrero de 2017, sin que a la fecha se cuente con la aprobación de la ANI, situación que contraría lo previsto en la sección 9.07 (b) de dicho contrato y en el artículo 41 de la Ley 80 de 1993.</t>
  </si>
  <si>
    <t>1. Presentar diligenciados los formatos de aprobación de pólizas (GCSP-F-003) para el contrato de Interventoría No. SEA-015-2012. 100%</t>
  </si>
  <si>
    <t xml:space="preserve">
08/07/2019 Se llevó a cabo mesa de trabajo con la Supervisión, en la cual se definió plan de mejoramiento. (Daniel Felipe Sáenz Lozano)
12/07/2019 Vía correo electrónico, el Líder de Equipo de la Supervisión remitió formato GCSP-F-003 en el que el Vicepresidente de Gestión Contractual aprobó las pólizas del contrato No. SEA 015 de 2012 (De cumplimiento y de Responsabilidad Civil Extracontractual). Se solicitó número de radicado asignado para dar cierre a la no conformidad. (Daniel Felipe Sáenz Lozano)
30/07/2019 Se evidenció que mediante radicado No. 20193030112503 del 20 de julio se remitieron al área de Gestión Documental de la Entidad los originales de la aprobación de las pólizas de cumplimiento y de responsabilidad civil extracontracutal del contrato de interventoría No. SEA-015-2012. Lo anterior permite dar cierre a la no conformidad. (Daniel Felipe Sáenz Lozano)</t>
  </si>
  <si>
    <t>No se evidenció que se haya dado cumplimiento al artículo cuarto de la Resolución No. 2319 del 24 de diciembre de 2018 Por la cual se aprueba el Plan Bianual de Inversiones 2017-2018 del Contrato de Concesión Portuaria No. 009 de 1994, según el cual se debía comunicar la Resolución a la Superintendencia Delegada de Puertos de la Superintendencia de Puertos y Transporte, a la Capitanía del Puerto de Buenaventura, a la Autoridad Nacional de Licencias Ambientales – ANLA, a la Alcaldía Distrital de Buenaventura y al Consorcio Interpuertos en su calidad de interventor del Contrato de Concesión Portuaria No. 009 de 1994, lo cual contraría los lineamientos definidos en la Ley 1437 del 18 de enero de 2011 Por la cual se expide el Código de Procedimiento Administrativo y de lo Contencioso Administrativo.</t>
  </si>
  <si>
    <t xml:space="preserve">INCUMPLIMIENTO EN LA GESTIÓN JURÍDICA </t>
  </si>
  <si>
    <t>Ausencia de notificación o comunicación de actos administrativos</t>
  </si>
  <si>
    <t>Comunicar la Resolución No. 2319 a:_x000D_
_x000D_
1. Superintendencia Delegada de Puertos de la Superintendencia de Puertos y Transporte. 20%_x000D_
2. Capitanía del Puerto de Buenaventura. 20%_x000D_
3. Autoridad Nacional de Licencias Ambientales – ANLA. 20%_x000D_
4. Alcaldía Distrital de Buenaventura. 20%_x000D_
5. Consorcio Interpuertos. 20%</t>
  </si>
  <si>
    <t>30/07/2019</t>
  </si>
  <si>
    <t xml:space="preserve">
30/07/2019 Vía correo electrónico el Líder del Equipo de Apoyo a la Supervisión remitió copia de las notificaciones electrónicas, del 5 de julio de 2019, a:_x000D_
_x000D_
1. Superintendencia Delegada de Puertos de la Superintendencia de Puertos y Transporte (Identificador del certificado: E15092508-S)_x000D_
2. Capitanía del Puerto de Buenaventura (Identificador del certificado: E15092399-S)_x000D_
3. Autoridad Nacional de Licencias Ambientales – ANLA (Identificador del certificado: E15092406-S)_x000D_
4. Alcaldía Distrital de Buenaventura (Identificador del certificado: E15092477-S)_x000D_
_x000D_
Asimismo, se recibió copia de notificación, también realizada el 5 de julio de 2019, a la SPRBUN (E11510291-S) y copia de comunicación mediante la cual la Interventoría confirmó que la Resolución 2319 se le notificó al Concesionario el 31 de diciembre de 2018 (Radicado ANI No. 2019409073401 del 17 de julio de 2019)._x000D_
_x000D_
Se tiene pendiente evidenciar notificación al Consorcio Interpuerto. Avance a la fecha: 80% (Daniel Felipe Sáenz Lozano)
23/08/2019 Vía correo electrónico se solicitaron evidencias de notificación de la Resolución No. 2319 al Consorcio Interpuertos para lograr dar cierre a la no conformidad. (Daniel Felipe Sáenz Lozano)
27/08/2019 El 26 de agosto de 2019, la Vicepresidencia Jurídica, vía correo electrónico, indicó que "la interventoría se entiende comunicada por conducta concluyente, según lo prevé la ley 1437  en su artículo 72, refiriendose a la manera en que se notifican los actos administrativos, dispone que: Sin el lleno de los anteriores requisitos no se tendrá por hecha la notificación, ni producirá efectos legales la decisión, a menos que la parte interesada revele que conoce el acto, consienta la decisión o interponga los recursos legales. Lo que se conoce como notificación por conducta concluyente." _x000D_
_x000D_
Dado que la notificación por conducta incluyente se evidenció en la comunicación con radicado ANI No. 20194090734012 del 17 de julio de 2019 (Asunto: Confirmación notificación Resolución 2319 del 24 de diciembre de 2018 que aprobó el plan bianual de inversiones 2017-2018 de la SPRBUN) se da cierre a la no conformidad. (Daniel Felipe Sáenz Lozano)</t>
  </si>
  <si>
    <t>1.	Para la liquidación de vacaciones del mes de mayo de 2019 el GIT de Talento Humano generó la Resolución No. 659 del 14 de mayo de 2019, de la cual, se observó que el día que empiezan las vacaciones es el 1 de junio que es un sábado y este no es día hábil, por lo que, el cálculo se debe hacer desde el día 4 de junio que es el primer día hábil lo que genera veintidós (22) días de vacaciones y no veinticinco (25) como se liquidó en la resolución.</t>
  </si>
  <si>
    <t>Grupo interno de trabajo de talento humano.</t>
  </si>
  <si>
    <t>Acción Corrección:_x000D_
Mediante Resolución No. 946 del 27 de junio de 2019, se corrige el artículo primero de la Resolución No. 659 del 14 de mayo de 2019, en el sentido de indicar la fecha correcta a partir de la cual se concede el disfrute de vacaciones y la liquidación de las mismas de la Servidora Pública Martha Inés Lobo Soler, así mismo se ordena descontar a la Servidora Pública Martha Inés Lobo Soler, la diferencia de la suma inicialmente liquidad, suma que fue descontada en la nómina del mes de julio de 2019._x000D_
_x000D_
Acción Preventiva:_x000D_
Mediante Correo electrónico del 27/06/2019, se le solicitó a la ingeniera Marcela Jaramillo (Ingeniera Externa del Sistema SINFAD), como acción inmediata parametrizar el aplicativo SINFAD, de manera que se validen los días festivos y fines de semana, con el fin de que NO permita el ingreso de la programación de vacaciones en estos días. Mediante correo del 10 de julio de 2019, la Ingeniera Marcela Jaramillo, informa que la acción quedó realizada siempre y cuando esa fecha este registrada en el calendario de Festivos SINFAD, para lo cual se adjunta pantallazo.</t>
  </si>
  <si>
    <t xml:space="preserve">
02/08/2019 Mediante Meorando con radicado 20194030112863 del 30/07/2019, la Coordinación del GIT de Talento Humano envía copia de la Resolución No. 946 del 27/06/2019 en la que se corrige el artículo 1 de la Resolución No. 659 de 2019 ordenando descontar $75.745 y se anexa el desprendible de nómina del día 29/07/2019 con fecha de pago del 1 al 31 de julio de 2019 en el que se observa menor valor de $75.745 pagado del sueldo básico, por lo que ya se realizó la acción corrección._x000D_
_x000D_
Para la acción preventiva, el GIT de Talento Humano suministró correo electrónico del 27 de junio de 20198 solicitando la alerta en el SINFAD y también suministro el correo electrónico del 10 de julio de 2019 en el que la Ingeniera del SINFAD informa que ya se realizó la adición en el SINFAD la validación de festivo de la fecha de inicio de vacaciones. Para soportar el debido funcionamiento de la alerta, se anexa pantallazo del "SINFAD Registro de la programación de Vacaciones" en el que se observa que se le ingresó fecha de incio de disfrute de vacaciones del 27/07/2019 y el SINFAD reporta alerta "Error en la fecha de inicio de disfrute, 20/07/2019, es un día festivo verifique._x000D_
_x000D_
Por lo anterior, el 02/08/2019 se da como subsanada la No conformidad. (Yuber Alexander Peña Cárdenas)</t>
  </si>
  <si>
    <t xml:space="preserve">Se evidenció incumplimiento al contenido del procedimiento GEJU-P-008 (Versión 1), en lo que se refiere a la incorporación en las carpetas de cada expediente de los registros de los expedientes descritos en el numeral 4.5.1. de este informe, hecho que le dificulta a la Entidad constatar, soportar y adoptar decisiones sobre el avance de las acciones de tutela, pudiendo configurarse con esto, riesgos en materia de defensa judicial, como el contenido en el numeral 2 del mapa de riesgos por proceso de la gestión jurídica, consistente en “indebida o inadecuada defensa judicial de la agencia”, lo cual puede generar el vencimiento de etapas o la ausencia de contradicción que se puede configurar en sanciones procesales. </t>
  </si>
  <si>
    <t>Radicado No. 20197010129203 de 02/09/2019. A. Preventivas: 1. Actualizar el procedimiento GEJU-P-008, estableciendo con claridad los registros de las actuaciones que_x000D_
permita un seguimiento concreto y documentado de cada expediente en el que se consigne de forma específica y estandarizada la información que se considere necesaria para identificar el estado de la misma. 2. Revisión y actualización del formato GEJU-F-031, que dé cuenta de los registros establecidos en el procedimiento_x000D_
GEJU-P-008. 3. Diseñar y adoptar a través del Sistema Integrado de_x000D_
Gestión la herramienta ofimática (Excel) [Reporte Acciones de tutela]. B. Correctivas: 1. Actualizar los expedientes objeto del hallazgo, conforme a los registros establecidos en el formato GEJU-F-026. 2. Diligenciar el Reporte de Acciones de Tutela, respecto de los procesos surtidos a partir del 1 de octubre de_x000D_
2019.</t>
  </si>
  <si>
    <t>08/08/2019 Mediante correo de 08/08/2019 (OCI55) se indicó al GIT Defensa Judicial" En el marco de nuestro rol de evaluación y seguimiento, previsto dentro del Decreto 648 de 2017, atentamente les informamos que el pasado 2 de agosto de 2019, se venció el plazo que mediante radicado No. 20191020095853 (anexo), se planteó para la formulación del plan de mejoramiento por procesos a aplicarse para las No Conformidades formuladas por la Oficina de Control Interno dentro del informe de auditoría del asunto". 
 (Andrés Fernando Huérfano Huérfano)
23/01/2020 23/01/2020. Se envió correo a la dependencia responsable (OCI01) informando sobre el vencimiento próximo (28/02/2020).  (Andrés Fernando Huérfano Huérfano)
05/05/2020 Mediante radicado 20207010057823 de 21/04/2020, solicita prórroga del plazo para cumplimiento de la meta hasta 31/07/2020.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t>
  </si>
  <si>
    <t xml:space="preserve">Se evidenció incumplimiento al contenido del artículo 20 del Decreto 2591 de 1991 y el procedimiento GEJU-P-008 (Versión 1) en lo que se refiere a la oportuna contradicción dentro de la acción de tutela No. 2018-053, puesto que se ejerció respuesta a la autoridad judicial de forma extemporánea, pudiendo configurarse con esto, riesgos en materia de defensa judicial, como el contenido en el numeral 2 del mapa de riesgos por proceso de la gestión jurídica, consistente en “indebida o inadecuada defensa judicial de la agencia”, por mediar la configuración de presunción de que habla la norma en comento.   </t>
  </si>
  <si>
    <t>Radicado No. 20197010129203 de 02/09/2019. 1. Informe de la gestión adelantada en el marco de la acción de tutela que permita determinar las causas por las cuales se dio respuesta de manera extemporánea. 2. Según las causas identificadas en el informe, establecer en el procedimiento la directriz para evitar que se repita la situación.</t>
  </si>
  <si>
    <t>08/08/2019 Mediante correo de 08/08/2019 (OCI55) se indicó al GIT Defensa Judicial" En el marco de nuestro rol de evaluación y seguimiento, previsto dentro del Decreto 648 de 2017, atentamente les informamos que el pasado 2 de agosto de 2019, se venció el plazo que mediante radicado No. 20191020095853 (anexo), se planteó para la formulación del plan de mejoramiento por procesos a aplicarse para las No Conformidades formuladas por la Oficina de Control Interno dentro del informe de auditoría del asunto".  (Andrés Fernando Huérfano Huérfano)
23/01/2020 23/01/2020. Se envió correo a la dependencia responsable (OCI01) informando sobre el vencimiento.  (Andrés Fernando Huérfano Huérfano)
05/05/2020 Mediante radicado 20207010057823 de 21/04/2020, solicita prórroga del plazo para cumplimiento de la meta hasta 31/07/2020.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t>
  </si>
  <si>
    <t xml:space="preserve">Se evidenció incumplimiento al contenido del procedimiento GEJU-P-008 (Versión 1) en lo que se refiere al adecuado y diligente seguimiento de las acciones de tutela identificadas en los numerales 4.5.2. y 4.5.3. de este informe, pudiendo configurarse con esto, riesgos en materia de defensa judicial, como el contenido en el numeral 2 del mapa de riesgos por proceso de la gestión jurídica, consistente en “indebida o inadecuada defensa judicial de la agencia”, puesto que, conforme lo encontrado tanto en los reportes proferidos por el GIT Defensa Judicial, como en los expedientes examinados, se notaron inconsistencias tanto de orden procedimental como de incorporación de datos que pueden generar el vencimiento de etapas o la ausencia de contradicción configurables en sanciones procesales.  </t>
  </si>
  <si>
    <t xml:space="preserve">Radicado No. 20197010129203 de 02/09/2019. A. Preventiva. 1. Actualizar el procedimiento GEJU-P-008, estableciendo con claridad los registros de las actuaciones que_x000D_
permita un seguimiento concreto y documentado de cada expediente en el que se consigne de forma_x000D_
específica y estandarizada la información que se considere necesaria para identificar el estado de la misma. 2. Revisión y actualización del formato GEJU-F-031, que dé cuenta de los registros establecidos en el procedimiento_x000D_
GEJU-P-008. 3. Diseñar y adoptar a través del Sistema Integrado de_x000D_
Gestión la herramienta ofimática (Excel) [Reporte Acciones de tutela]. B. Correctivas. 1. Actualizar los expedientes objeto del hallazgo, conforme a los registros establecidos en el formato GEJU-F-026. 2. Diligenciar el Reporte de Acciones de Tutela, respecto de los procesos surtidos a partir del 1 de octubre de_x000D_
2019. </t>
  </si>
  <si>
    <t>08/08/2019 Mediante correo de 08/08/2019 (OCI55) se indicó al GIT Defensa Judicial" En el marco de nuestro rol de evaluación y seguimiento, previsto dentro del Decreto 648 de 2017, atentamente les informamos que el pasado 2 de agosto de 2019, se venció el plazo que mediante radicado No. 20191020095853 (anexo), se planteó para la formulación del plan de mejoramiento por procesos a aplicarse para las No Conformidades formuladas por la Oficina de Control Interno dentro del informe de auditoría del asunto".  (Andrés Fernando Huérfano Huérfano)
23/01/2020 23/01/2020. Se envió correo a la dependencia responsable (OCI01) informando sobre el vencimiento próximo.  (Andrés Fernando Huérfano Huérfano)
05/05/2020 Mediante radicado 20207010057823 de 21/04/2020, solicita prórroga del plazo para cumplimiento de la meta hasta 30/09/2020. (Andrés Fernando Huérfano Huérfano)
28/07/2020 Mediante radicado 2020-701-009318-3 del 27/07/2020 la dependencia solicita prórroga hasta el 31 de octubre de 2020. (Andrés Fernando Huérfano)
27/04/2021 Mediante memorando 20217010054883 el GIT de Defensa Judicial solicita ampliación del plazo hasta el 31 de julio de 2021. (Andrés Fernando Huérfano Huérfano)</t>
  </si>
  <si>
    <t>7.3.1	Se evidenció el incumplimiento del instructivo asociado a la elaboración, actualización y seguimiento del plan estratégico, plan de acción y plan operativo (SEPG-I-008) en los siguientes criterios:_x000D_
_x000D_
a.	Capítulo 4.1 página 6: De acuerdo con las funciones establecidas para el Grupo Interno de Trabajo de Planeación, este debe: “…Elaborar la presentación del Plan Estratégico de la Entidad para los siguientes 4 años y publicar en la página web de la Entidad para ponerlo a consideración de las partes interesadas…” _x000D_
_x000D_
b.	Capítulo 4.2 página 9: La coordinación del Grupo Interno de Planeación, debe: “…Elaborar el documento oficial se seguimiento del plan estratégico y el plan de acción para la siguiente vigencia y publicarlos en la página web de la Entidad para ponerlo a consideración de las partes interesadas…”_x000D_
_x000D_
c.	Capítulo 4.1 página 6: La coordinación del Grupo Interno de planeación, debe: “Elaborar la resolución de aprobación del Plan Estratégico; Enviar la resolución para aprobación y firma del presidente de la Agencia Nacional de Infraestructura; publicar la resolución de aprobación y el plan estratégico en la página web…”</t>
  </si>
  <si>
    <t>PROBLEMAS TRANSVERSALES DE LA ENTIDAD</t>
  </si>
  <si>
    <t>Grupo Interno de Trabajo Planeación</t>
  </si>
  <si>
    <t>Mediante memorando interno bajo el número de radicado 20196010113593 del 31 de julio del presente año, la Vicepresidencia de planeación, riesgos y entorno, informó el plan de mejoramiento para tratar la no conformidad. A continuación se relacionan las acciones de mejora propuestas que componen el plan de mejoramiento:
1.	Revisión y ajuste del instructivo  “elaboración, actualización y seguimiento del plan estratégico, plan de acción y plan operativo (SEPG-I-008)”. Fecha de cumplimiento: 31 de marzo de 2020.
2.	Realizar la logística de la jornada de planeación estratégica 2020, fecha de cumplimiento: 30 de septiembre de 2019.
3.	Realizar jornada de planeación estratégica 2020, fecha de cumplimiento: 31 de diciembre de 2019.
4.	Publicar planeación estratégica 2020 en la página web, para recibir comentarios de la ciudadanía y partes interesadas, fecha de cumplimiento: 12 de enero de 2020.
De acuerdo con la información anterior, se realizará seguimiento en el mes de septiembre con el fin de verificar el cumplimiento de la primera acción propuesta.</t>
  </si>
  <si>
    <t>12/12/2019 de acuerdo con el reporte de seguimiento realizado por el Grupo Interno de Trabajo de Planeación, radicado bajo el número 20196010184913 del 2 de diciembre de 2019, se reportan los siguientes avances con respecto al plan de acción propuesto:
1.Revisión y ajuste del instructivo: se solicita realizar el cambio de la fecha de cumplimiento de esta actividad para el 31 de marzo de 2020. Se realizan los ajustes pertinentes.
2. Se adelantó la logística para la jornada de planeación estratégica la cual concluirá con la jornada con la alta dirección los días 16 y 17 de diciembre de 2019.
3. La planeación estratégica con la alta dirección se realizará los días 16 y 17 de diciembre del presente año. Estas dos últimas actividades se encuentran dentro del tiempo programado para su cumplimiento.
De acuerdo con lo anterior, se evidenció el cumplimiento de una de las cuatro actividades propuestas en el plan e acción. Por esta razón se registra un avance del 25% en esta no conformidad (Yuly Andrea Ujueta Castillo )
26/05/2020 Se solicitó a los responsables, a través de correo electrónico del 14 de mayo del presente año, reportar los avances y ajustar las fechas de cumplimiento de las acciones de mejora. (Yuly Andrea Ujueta Castillo )
25/06/2020 25/06/2020: Se realizó seguimiento al cumplimiento de las actividades formuladas por el responsable para tratar esta no conformidad. Se evidenció que el instructivo asociado a la elaboración, actualización y seguimiento del plan estratégico, plan de acción y plan operativo, fue actualizado en el mes de septiembre de 2019. Sin embargo en comunicado recibido el 2 de diciembre de 2019, se solicito por parte del responsable aplazar esta actividad al 30 de marzo de 2020, debido a que se realizarán otros ajustes al instructivo._x000D_
_x000D_
Por otra parte, se evidenció en el acta No. 63 del Comité de gestión y desempeño del mes de diciembre, el cumplimiento de las acciones correspondientes a realizar la logística de la jornada de planeación estratégica 2020 y realizar la jornada de planeación estratégica 2020._x000D_
_x000D_
 De igual manera, se evidenció en la página web de la entidad la publicación de plan estratégico y plan de acción de la Entidad en los siguientes vínculos: _x000D_
https://www.ani.gov.co/planes/plan-de-accion-ani-21716_x000D_
https://www.ani.gov.co/planes/plan-estrategico-ani-21715_x000D_
_x000D_
Por lo anterior, se dio cumplimiento a las actividades 2 y 3 formuladas en este plan de acción. Por lo anterior, se avance a un 50% de cumplimiento teniendo en cuenta que se han cumplido al 100% dos de las cuatro actividades propuestas_x000D_
_x000D_
Se solicita al GIT de planeación reporte de avance de las actividades correspondientes a la actualización del instructivo “elaboración, actualización y seguimiento del plan estratégico, plan de acción y plan operativo (SEPG-I-008)” y Publicar planeación estratégica 2020 en la página web, para recibir comentarios de la ciudadanía y partes interesadas._x000D_
_x000D_
Se encuentra pendiente confirmar, si el plan estratégico se encuentra aprobado por el Consejo Directivo y si se generó la resolución. (Yuly Andrea Ujueta Castillo )
27/07/2020 se recibió correo electrónico el 30 de junio del presente año, donde se informa el cumplimiento de las actividades señaladas anteriormente de la siguiente manera: _x000D_
_x000D_
Se realizó la actualización del instructivo “elaboración, actualización y seguimiento del plan estratégico, plan de acción y plan operativo (SEPG-I-008)”. Se verificó en la página web de la Entidad y se encontró que la última actualización de este documento fue el 17 de septiembre de 2019._x000D_
_x000D_
En cuanto a la actividad asociada a “Publicar planeación estratégica 2020 en la página web, para recibir comentarios de la ciudadanía y partes interesadas”, se informó que este plan se encuentra publicado en la página web de la Entidad en el siguiente vinculo: https://www.ani.gov.co/planes/plan-estrategico-ani-21715_x000D_
_x000D_
Se evidenció a través de la Resolución 20206010009625 del 14 de julio del presente año, la adopción de la nueva misión, visión, así como el plan de acción para la vigencia 2020 de la ANI._x000D_
_x000D_
Por lo anterior, se evidenció el cumplimiento de los planes de mejoramiento propuesto y se procede al cierre de la no conformidad. (Yuly Andrea Ujueta Castillo )</t>
  </si>
  <si>
    <t>No se evidenció que la Interventoría elabore o actualice el inventario del proyecto; sin embargo, esto hace parte de dos de sus obligaciones contractuales consignadas en el Anexo 4 del contrato de interventoría, numeral 5.3.2, literal b, que se citan a continuación:_x000D_
“Actualizar el inventario férreo del proyecto concesionado. Se deberá realizar la inspección visual de las obras de arte, muros de contención, gaviones, señalización y demarcación, puentes férreos y túneles y otras estructuras del corredor férreo, especificando en cada caso, sus características geométricas, estado y otras, de acuerdo con el formato que propondrá el interventor a la Vicepresidencia de Gestión Contractual, además el inventario deberá estar listo máximo a los dos (2) meses de iniciada la interventoría y se deberá entregar en medio magnético e impreso, y hará parte de los archivos de la Interventoría a los cuales tendrá acceso la AGENCIA NACIONAL DE INFRAESTRUCTURA en todo momento.”_x000D_
“Adicional a lo anterior, se deberá actualizar el inventario férreo conforme a lo descrito en el punto anterior, de los tramos férreos que se encuentren pendientes de terminar su rehabilitación o construcción y en servicio u operación”</t>
  </si>
  <si>
    <t>Abril de 2019</t>
  </si>
  <si>
    <t>Abril</t>
  </si>
  <si>
    <t>La Supervisión aclara que la obligación de la Interventoría consiste en actualizar el inventario presentado por el Concesionario cada vez que haya cambios en el mismo, lo cual a la fecha no ha sucedido. Con el fin de demostrar el seguimiento que la Interventoría ha hecho al inventario del proyecto, la Interventoría presentará una comunicación con el resumen de su gestión a la fecha.</t>
  </si>
  <si>
    <t>4/07/2019 No se evidenció que a la fecha la Interventoría subsanara las causas de la no conformidad, por lo que se convocó a la Interventoría a reunión en la Oficina de Control Interno el 11/07/2019, para que evidencie las acciones que ha implementado para dar cierre a la no conformidad o reformule las acciones de mejoramiento y solicite la reprogramación de la fecha de finalización. (Carlos Felipe Sánchez Pinzón)
25/10/2019 En reunión del 25/10/2019, la Supervisión presenta el informe con radicado ANI No. 20194090790172 del 31/07/2019 de la Interventoría Consorcio Trenes del Pacífico, en la que se reporta la gestión de la Interventoría para dar cumplimiento a su obligación de actualizar el inventario férreo del proyecto férreo concesionado cada vez que haya cambios en el mismo, para lo que a lo largo de su contrato ha solicitado al Concesionario la actualización del inventario correspondiente a los años 20216, 2017 y 2018._x000D_
_x000D_
En consecuencia, se evidencia la ejecución de acciones de mejoramiento asociadas a la no conformidad No. 3730, por lo que se le da cierre en el plan de mejoramiento por procesos de la Entidad._x000D_
 (Carlos Felipe Sánchez Pinzón)</t>
  </si>
  <si>
    <t>13/05/2019</t>
  </si>
  <si>
    <t>No se evidenció que la Interventoría elabore y actualice un inventario socioeconómico en torno al proyecto; sin embargo, esta es una de sus obligaciones contractuales, consignada en el Anexo 4 del contrato de interventoría, numeral 5.3.3, literal d, la cual se cita a continuación:_x000D_
“Realizar un inventario Socioeconómico sobre la industria, agroindustria y comercio asentado alrededor del derecho de vía, actualizable anualmente.”</t>
  </si>
  <si>
    <t>1.	Presentar el informe de la Interventoría Consorcio Trenes del Pacífico en el cual explique las razones por las cuales dicha obligación no aplica para una Interventoría del modo férreo.
2.	Presentar el informe del análisis al interior del equipo de seguimiento del proyecto, en el cual se presenten conclusiones relacionadas con el cumplimiento de la obligación de la Interventoría Consorcio Trenes del Pacífico de hacer un inventario socioeconómico.
3.	Presentar el informe de la Interventoría Consorcio Concesión Férreo en el cual se revise la aplicabilidad en el modo férreo de las obligaciones establecidas en el anexo de metodología y plan de cargas de trabajo del contrato 518 de 2019.
4.	Presentar el informe del análisis al interior del equipo de seguimiento del proyecto, en el cual se presenten conclusiones relacionadas con el numeral anterior del plan de mejoramiento.</t>
  </si>
  <si>
    <t>4/07/2019 No se evidenció que a la fecha la Interventoría subsanara las causas de la no conformidad, por lo que se convocó a la Interventoría a reunión en la Oficina de Control Interno el 11/07/2019, para que evidencie las acciones que ha implementado para dar cierre a la no conformidad o reformule las acciones de mejoramiento y solicite la reprogramación de la fecha de finalización. (Carlos Felipe Sánchez Pinzón)
25/10/2019 En reunión del 25/10/2019, La Supervisión informa que la Interventoría Consorcio Trenes del Pacífico se encuentra preparando un informe para explicar las razones por las cuales dicha obligación no aplica para una Interventoría del modo férreo. Además, informa que la nueva Interventoría, Consorcio Concesión Férreo preparará un informe en el cual se revise la aplicabilidad en el modo férreo de las obligaciones establecidas en el anexo de metodología y plan de cargas de trabajo del contrato 518 de 2019.
En este sentido, se solicita reformular y reprogramar el plan de mejoramiento
Fecha de finalización: 02 de marzo de 2020.
 (Carlos Felipe Sánchez Pinzón)
10/07/2020 El 20 de abril de 2020 la OCI envió un correo electronico a la Supervisión solicitando el envío de las evidencias de las acciones de mejora visto que el Plan de Mejoramiento venció el 2 de marzo de 2020. 
El 29 de abril de 2020 la OCI envió el correo nuevamente visto que no se obtuvo respuesta. 
El 29 de abril de 2020 la Supervisión respondió solicitando la posibilidad de modificar la fecha del PMP, a lo cual la OCI informó la metodología que se aplica para realizar esta acción, como respuesta la Supervisión envió un correo electrónico tomando un nuevo compromiso respecto a las acciones de mejora 3 y 4 del Plan de Mejoramiento, solicitando como nueva fecha de finalización el 30 de junio de 2020. 
El 9 de julio de 2020 se envía correo a la Supervisión evidenciando que el 30 de junio de 2020 venció la fecha de terminación del Plan de Mejoramiento, por lo cual se solicita el envío de las evidencias correspondientes. (Adriana Barrios Rodríguez)
22/07/2020 el 15 de julio la Supervisión remitió el oficio con Rad ANI N. 20203070199101 para el Consorcio Concesión Ferreo, solicitando la realización del informe de acción de mejora para la NC 3731, da al concesionario un plazo de 3 días hábiles para la respuesta. (Adriana Barrios Rodríguez)
28/07/2020 28/07/2020: se recibe memorando con Rad ANI N. 20203070093203 del 27 de julio de 2020 por parte de la supervisión en donde se presenta el avance del plan de mejoramiento a la fecha y comunican que harán el envío de los demás soportes requeridos por el PMP para el 31 de julio de 2020 (Adriana Barrios Rodríguez)
31/07/2020 La OCI responde con radicado ANI N. 20201020095283 del 31 de julio de 2020 a la supervisión notificando un avance del 50% en el Plan de Mejoramiento por Procesos de la Entidad, visto que han sido enviadas las evidencias de las acciones de mejora 1 y 2, y se establece como nueva fecha de finalización del PMP para el próximo 21 de agosto de 2020. (Adriana Barrios Rodríguez)
22/09/2020 El 17 de septiembre de 2020 se recibe el memorando 20203070115123 por parte de la Supervisión evidenciando el cumplimiento de las acciones de mejora 3 y 4 por lo cual se procede a cerrar la No Conformidad, informando a la Supervisión a través del memorando 20201020116523 del 22 de septiembre de 2020 (Adriana Barrios Rodríguez)</t>
  </si>
  <si>
    <t>Teniendo en cuenta los incumplimientos alertados por la Interventoría, en relación con la falta de presentación de informes de cumplimiento ambiental por parte de Tren de Occidente S.A. a la Autoridad Ambiental (a partir de los cuales evidencia el cumplimiento de las disposiciones ambientales aplicables), no se evidenciaron acciones por parte de la Entidad para conminar al contratista al cumplimiento de sus obligaciones enmarcadas en el acuerdo décimo tercero del acuerdo conciliatorio del 01 de febrero de 2018, el cual se cita a continuación:_x000D_
“TDO mantiene la obligación de adelantar la gestión ambiental necesaria para culminar las obligaciones ambientales pendientes, incluyendo los cobros por evaluación y seguimiento y demás obligaciones pendientes con la Autoridad Nacional de Licencias Ambientales- ANLA._x000D_
TDO deberá dar cumplimiento a las obligaciones del Plan de Manejo Ambiental y licenciamiento de las variantes que se exponen a continuación: (…)_x000D_
Será responsabilidad de TDO, por su cuenta y riesgo, adelantar las actividades y obras objeto del presente Acuerdo Conciliatorio, según lo establecido en las Licencias y Permisos Ambientales y garantizar que el Proyecto, en sus diferentes etapas, cumpla con la Ley Aplicable de carácter ambiental.”_x000D_
Como parte del proceso de socialización previa de la no conformidad por parte de la Oficina de Control Interno y respuesta por parte de la Supervisión, esta última solicitó a la Sociedad TDO el cumplimiento ambiental asociado con las alertas de la Interventoría, frente a lo cual TDO respondió demostrando su gestión, concluyendo que se está dando cumplimiento a las disposiciones ambientales señaladas._x000D_
Al respecto, la Oficina de Control Interno considera que esta gestión hace parte de las acciones de mejoramiento de la supervisión frente a la no conformidad; sin embargo, por sí sola no evidencia que se haya superado la dificultad señalada, pues no se evidencia un pronunciamiento de la supervisión ni la posición de la interventoría, así como tampoco se evidencian acciones para prevenir que se vuelvan a materializar situaciones como la señalada._x000D_
En consecuencia, esta no conformidad se mantiene, con el fin de evidenciar la implementación de un plan de mejoramiento completo que incluya la totalidad de acciones correctivas y preventivas necesarias.</t>
  </si>
  <si>
    <t>En temas Ambientales.</t>
  </si>
  <si>
    <t>1. Solicitar al Concesionario (TDO) un informe de cumplimiento de las obligaciones ambientales consignadas en el Acuerdo décimo tercero del Acuerdo conciliatorio del 01 de febrero de 2018.
2. Solicitar a la Interventoría su concepto sobre el cumplimiento ambiental reportado por el Concesionario.
3. Solicitar al Concesionario atender las observaciones del Interventor sobre el informe de cumplimiento de las disipaciones ambientales en cabeza del Concesionario.
4. Evidenciar mediante concepto de la Interventoría que el Concesionario está dando cumplimiento a las obligaciones ambientales consignadas en el Acuerdo décimo tercero del Acuerdo conciliatorio del 01 de febrero de 2018.</t>
  </si>
  <si>
    <t>04/07/2019 Se formuló un plan de mejoramiento por parte de la Supervisión, en el cual se da cuenta de la gestión realizada a la fecha y se formulan las demás acciones de mejoramiento para superar las dificultades señaladas en la no conformidad. (Carlos Felipe Sánchez Pinzón)
25/10/2019 En reunión del 25/10/2019, la Supervisión presenta el comunicado de la Interventoría Consorcio Tren de Occidente con radicado ANI No. 20194090969752, en el cual se hace seguimiento a las obligaciones ambientales del Contratista Trenes del Pacífico y da su concepto evidenciando el cumplimento en materia ambiental del Acuerdo Conciliatorio del 01 de febrero de 2018. Con esto, se evidencia el cumplimiento de las acciones de mejoramiento y se da cierre a la no conformidad No. 3732 en el plan de mejoramiento por procesos de la Entidad. (Carlos Felipe Sánchez Pinzón)</t>
  </si>
  <si>
    <t xml:space="preserve">1.	No se evidenció que la interventoría actualice su página web. Teniendo en cuenta que esta información está dispuesta al público, se aumenta el riesgo de tener información incongruente o no actualizada y de incumplir el artículo tercero de la Ley 1712 de 2014, respecto a algunos de los principios allí señalados:_x000D_
“Ley 1712 de 2014, ARTÍCULO 3o. OTROS PRINCIPIOS DE LA TRANSPARENCIA Y ACCESO A LA INFORMACIÓN PÚBLICA. En la interpretación del derecho de acceso a la información se deberá adoptar un criterio de razonabilidad y proporcionalidad, así como aplicar los siguientes principios:_x000D_
Principio de transparencia. Principio conforme al cual toda la información en poder de los sujetos obligados definidos en esta ley se presume pública, en consecuencia de lo cual dichos sujetos están en el deber de proporcionar y facilitar el acceso a la misma en los términos más amplios posibles y a través de los medios y procedimientos que al efecto establezca la ley, excluyendo solo aquello que esté sujeto a las excepciones constitucionales y legales y bajo el cumplimiento de los requisitos establecidos en esta ley…_x000D_
…Principio de eficacia. El principio impone el logro de resultados mínimos en relación con las responsabilidades confiadas a los organismos estatales, con miras a la efectividad de los derechos colectivos e individuales._x000D_
Principio de la calidad de la información. Toda la información de interés público que sea producida, gestionada y difundida por el sujeto obligado, deberá ser oportuna, objetiva, veraz, completa, reutilizable, procesable y estar disponible en formatos accesibles para los solicitantes e interesados en ella, teniendo en cuenta los procedimientos de gestión documental de la respectiva entidad._x000D_
Principio de la divulgación proactiva de la información. El derecho de acceso a la información no radica únicamente en la obligación de dar respuesta a las peticiones de la sociedad, sino también en el deber de los sujetos obligados de promover y generar una cultura de transparencia, lo que conlleva la obligación de publicar y divulgar documentos y archivos que plasman la actividad estatal y de interés público, de forma rutinaria y proactiva, actualizada, accesible y comprensible, atendiendo a límites razonables del talento humano y recursos físicos y financieros…”_x000D_
</t>
  </si>
  <si>
    <t xml:space="preserve">Actualización de la pagina web de la interventoría. </t>
  </si>
  <si>
    <t xml:space="preserve">
05/09/2019 05/09/2019 – Mediante correo electrónico el 16/08/2019 la interventoría allego a esta oficina el plan de mejora y el estado de la no conformidad. Se evidencia que la pagina web se actualizo atendiendo la no conformidad y dándole cumplimiento a la misma. (100%).  (Mary Alexandra Cuenca Noreña)</t>
  </si>
  <si>
    <t xml:space="preserve">Se evidenció incumplimiento en cuanto a la periodicidad de la  publicación de la “Revista Digital”, toda vez que en la política de comunicación interna se indicó una periodicidad mensual, y únicamente se publicaron siete (7) ediciones de la revista y no doce (12) como se había previsto inicialmente.  </t>
  </si>
  <si>
    <t>INCUMPLIMIENTO DE MANUALES, INSTRUCTIVOS Y PROCEDIMIENTO INTERNOS.</t>
  </si>
  <si>
    <t>Incumplimiento de instructivo interno</t>
  </si>
  <si>
    <t>GESTIÓN DE LA INFORMACIÓN Y COMUNICACIONES</t>
  </si>
  <si>
    <t xml:space="preserve">En reunión sostenida con el área de Gestión de Calidad, se definió convertir las políticas de la oficina de comunicaciones en instructivos teniendo en cuenta que el contenido es muy extenso y especifico. _x000D_
_x000D_
Adicionalmente, en el nuevo instructivo de comunicaciones internas se redefinió la periodicidad de la publicación de la revista interna, la cual establece: “bimensual coordinada por la Oficina de Comunicaciones con el apoyo y participación de los agentes de comunicación definidos por los responsables de las diferentes Vicepresidencias, Equipos o Grupos Internos de Trabajo”._x000D_
_x000D_
Nota: Teniendo en cuanta que los profesionales que integran la Oficina de Comunicaciones son contratista y que dichos contratos comienzan a finales de enero y principios de febrero de cada año, la edición de las revistas se contará a partir de febrero. _x000D_
</t>
  </si>
  <si>
    <t xml:space="preserve">
09/08/2019 Se consultó el soporte que informa lo relacionado con el nuevo instructivo de comunicación interna Código TPSC-I-006 -Versión: 001 de fecha 31/07/2019, donde se informa que la periodicidad de la revista digital será Bimensual. Página web:_x000D_
https://www.ani.gov.co/sig/documentos-sig?title=interna_x000D_
 (Luz Mary Hernández Villadiego)</t>
  </si>
  <si>
    <t>La entidad no estableció de manera formal una política de vocería, al igual que los relacionado con un proceso y procedimiento, de acuerdo a los criterios señalados en la política de comunicación externa.</t>
  </si>
  <si>
    <t xml:space="preserve">En los instructivos de comunicación interna y externa se actualizaron los lineamientos relacionados con la vocería de la entidad, lo cual hace referencia a las recomendaciones a tener en cuenta en temas de vocería. </t>
  </si>
  <si>
    <t xml:space="preserve">
09/08/2019 En el nuevo instructivo de vocería Código: TPSC-I-006 (Comunicación Interna), Versión: 001 de Fecha 31/07/2019, se revisó lo relacionado con el tema de voceros internos, de igual forma se sonsultó lo relacionado con el instructivo Externa, Código: TPSC-I-007, Versión: 001 de fecha 31/07/2019, numeral 4.11 (Vocería).https://www.ani.gov.co/sites/default/files/sig/tpsc-i-006_instructivo_comunicacion_interna_v1.pdf- https://www.ani.gov.co/sites/default/files/sig//tpsc-i-007_instructivo_comunicacion_externa_v1.pdf (Luz Mary Hernández Villadiego)</t>
  </si>
  <si>
    <t xml:space="preserve">En la política de comunicación externa se determinó que la entidad debía contar con una firma de consultoría externa que la asesore en la aplicación de soluciones de comunicaciones, ofrezca consejos estratégicos permanentes para el diseño de la estrategia y ayude en la atención de necesidades coyunturales. Al respecto, no se evidenció un proceso para contratar la consultoría.  </t>
  </si>
  <si>
    <t>En el proceso de actualización del instructivo de comunicación externa, se ha decido eliminar este proceso por austeridad del gasto de acuerdo con los lineamientos de Presidencia de la Republica</t>
  </si>
  <si>
    <t xml:space="preserve">
09/08/2019 Se consultó en el instructivo de comunicación Externa, Código: TPSC-I-007, Versión: 001 de fecha: 31/07/2019, que efectivamente se omitió lo relacionado con la firma de consultoría. https://www.ani.gov.co/sites/default/files/sig//tpsc-i-007_instructivo_comunicacion_externa_v1.pdf  (Luz Mary Hernández Villadiego)</t>
  </si>
  <si>
    <t>Se evidenció un periodo de más de un año, comprendido entre el 16 de mayo de 2018 y el 31 de mayo de 2019, a lo largo del cual la Interventoría alertó sobre un presunto incumplimiento por parte del Concesionario, sin que la Supervisión solicitara a la Vicepresidencia Jurídica el inicio de un proceso administrativo sancionatorio; esto hace parte de dos de sus funciones, consignadas en el Manual de seguimiento a proyectos e interventoría y supervisión contractual, sección 2.2.2, literales c y f, los cuales se citan a continuación:_x000D_
_x000D_
“c) Articular entre el concesionario, la interventoría y los diferentes actores internos (áreas y funcionarios de la ANI) y externos (autoridades, entidades del orden nacional y territorial etc.) y promover o gestionar entre ellos las acciones pertinentes para dinamizar el proyecto y superar los aspectos que puedan afectar su ejecución. Esta articulación es una actividad de gestión y dinamización, sin perjuicio de las obligaciones y responsabilidades de cada actor interno y externo_x000D_
f) Recomendar al ordenador del gasto respectivo la solicitud de inicio de procedimientos sancionatorios, en el marco de los contratos que se suscriban para la ejecución del proyecto, cuando a ello haya lugar, en los eventos en que el interventor no las solicite o promueva, sin perjuicio de que el supervisor del contrato de interventoría evalúe la situación y promueva las sanciones en contra del interventor por tal situación, si a ello hubiere lugar” (subrayado fuera del texto)._x000D_
_x000D_
Adicionalmente, esta falta de oportunidad en la gestión de un presunto incumplimiento del Concesionario es contraría a los principios de celeridad y eficacia de la función administrativa definidos en el artículo 209 de la Constitución Política de Colombia.</t>
  </si>
  <si>
    <t>Julio de 2019</t>
  </si>
  <si>
    <t>Julio</t>
  </si>
  <si>
    <t>- Elaboración de Instructivo, por medio del cual se explique detalladamente el procedimiento que debe seguirse en casos de incumplimientos del Concesionario
- Apertura procedimiento sancionatorio</t>
  </si>
  <si>
    <t>13/09/2019</t>
  </si>
  <si>
    <t xml:space="preserve">
13/09/2019 Se recibió e incorporó en el PMP de la Entidad el plan de mejoramiento formulado por la Supervisión; sin embargo, mediante correo electrónico del 13 de septiembre de 2019, con el fin de que las acciones propuestas evidencien que se han superado las dificultades señaladas a partir de no conformidades (y se les pueda dar cierre una vez ejecutadas las acciones de mejoramiento), se recomendó:_x000D_
Sobre la no conformidad No. 1 para la Supervisión:_x000D_
1.	Dado que se propone elaborar un instructivo “por medio del cual se explique detalladamente el procedimiento que debe seguirse en casos de incumplimientos del Concesionario”, se recomienda incluir otra acción en la cual se evidencie la implementación del instructivo, demostrando la efectividad de esta medida._x000D_
2.	Verificar que el manual propuesto no repita ni contradiga disposiciones ya especificadas en los manuales, procedimientos e instructivos internos de la ANI (e.g. GEJU-F-039 - Solicitud formal de inicio de procedimiento administrativo sancionatorio, GCSP-M-002 - Manual de seguimiento a proyectos e interventoría y supervisión contractual, GCSP-P-023 - Supervisión de proyectos de concesión modo carretero)._x000D_
3.	Formular una acción para evidenciar la gestión de la Supervisión para conminar al Concesionario al cumplimiento del plan de obras._x000D_
 (Carlos Felipe Sánchez Pinzón)
4/02/2020 Mediante correo electrónico del 27 de enero de 2020, se recordó a la Supervisión que la fecha de finalización se encontraba vencida y se solicitó allegar los soportes ejecución de acciones de mejoramiento lo antes posible._x000D_
Mediante correo electrónico del 4 de febrero de 2020 se reiteró la solicitud. (Carlos Felipe Sánchez Pinzón)
23/04/2020 Una vez revisada la información allegada mediante correo electrónico, se evidencia la ejecución de las acciones de mejoramiento relacionadas con la no conformidad No. 3737, por lo que procedemos a darle cierre en el plan de mejoramiento por procesos de la Entidad. (Carlos Felipe Sánchez Pinzón)</t>
  </si>
  <si>
    <t>25/07/2019</t>
  </si>
  <si>
    <t>Se evidenció que después de transcurridos 14 meses de que la Supervisión fuera alertada por la Oficina de Control Interno sobre los pasos a nivel irregulares con la vía férrea y su riesgo de seguridad vial, no se han tomado acciones que concluyan en la regularización de los pasos a nivel ni en garantizar condiciones seguras de operación férrea y carretera; esto hace parte de dos de sus funciones, consignadas en el Manual de seguimiento a proyectos e interventoría y supervisión contractual, sección 2.2.2, literal c:_x000D_
_x000D_
“c) Articular entre el concesionario, la interventoría y los diferentes actores internos (áreas y funcionarios de la ANI) y externos (autoridades, entidades del orden nacional y territorial etc.) y promover o gestionar entre ellos las acciones pertinentes para dinamizar el proyecto y superar los aspectos que puedan afectar su ejecución. Esta articulación es una actividad de gestión y dinamización, sin perjuicio de las obligaciones y responsabilidades de cada actor interno y externo_x000D_
_x000D_
Adicionalmente, dentro de las funciones generales de la ANI, consignadas en el Decreto 4165 de 2011, Artículo 4 se encuentran las siguientes:_x000D_
_x000D_
“15. Ejercer las potestades y realizar las acciones y actividades necesarias para garantizar la oportuna e idónea ejecución de los contratos a su cargo y para proteger el interés público, de conformidad con la ley._x000D_
16. Supervisar, evaluar y controlar el cumplimiento de la normatividad técnica en los proyectos de concesión u otras formas de Asociación Público Privada a su cargo, de acuerdo con las condiciones contractuales.”_x000D_
_x000D_
or otra parte, esta falta de oportunidad en la gestión de la Supervisión es contraría a los principios de celeridad y eficacia de la función administrativa definidos en el artículo 209 de la Constitución Política de Colombia.</t>
  </si>
  <si>
    <t>- Elaboración de documento de convivencia o protocolo entre los corredores ferreo y carretero para determinar las acciones que reguaricen los pasos ferreos existentes en el corredor a cargo del proyecto
- Mesas de trabajo mediante las cuales se implementará el documento propuesto.</t>
  </si>
  <si>
    <t>30/11/2021</t>
  </si>
  <si>
    <t>13/09/2019 Se recibió e incorporó en el PMP de la Entidad el plan de mejoramiento formulado por la Supervisión; sin embargo, mediante correo electrónico del 13 de septiembre de 2019, con el fin de que las acciones propuestas evidencien que se han superado las dificultades señaladas a partir de no conformidades (y se les pueda dar cierre una vez ejecutadas las acciones de mejoramiento), se recomendó:
Sobre la no conformidad No. 2 para la Supervisión:
1.	Dado que se propone un “documento de convivencia o protocolo entre los corredores férreo y carretero para determinar las acciones que regularicen los pasos férreos  existentes en el corredor a cargo del proyecto”, se recomienda incluir una acción de mejoramiento a partir de la cual se evidencie la implementación de dicho documento, generando que se regularicen los pasos a nivel. (Carlos Felipe Sánchez Pinzón)
4/02/2020 Mediante correo electrónico del 27 de enero de 2020, se recordó a la Supervisión que la fecha de finalización se encontraba vencida y se solicitó allegar los soportes ejecución de acciones de mejoramiento lo antes posible.
Mediante correo electrónico del 4 de febrero de 2020 se reiteró la solicitud. (Carlos Felipe Sánchez Pinzón)
23/04/2020 Una vez revisada la información allegada por correo electrónico, se evidencia que la fecha de finalización continúa vencida y que el plan de mejoramiento no está finalizado, por que se recomienda solicitar la modificación de la fecha de finalización, de manera justificada con base en la gestión de la supervisión. (Carlos Felipe Sánchez Pinzón)
22/05/2020 Mediante correo electrónico se insistió en la necesidad de solicitar modificación de la fecha de finalización vencida o allegar evidencia de la finalización de las acciones de mejoramiento. (Carlos Felipe Sánchez Pinzón)
12/06/2020 Mediante correo electónico se reiteró a la Suérvisión por tercera vez la necesidad de allegar evidencia de ejecución de las acciones de mejormaietno dada la fecha de finalización vencida o de reformular de manera justificada la fecha de finalización.
Mediante correo electrónico la Supervisión informó que "De acuerdo con lo que se ha venido trabajando , y los avances de depuración del documento de protocolo, se estima que para agosto 30 de 2020, se contará con la suscripción e implementación del mismo", en este sentido, se procedió a modificar la fecha de finalización en el plan de mejoramiento por procesos de la Entidad. (Carlos Felipe Sánchez Pinzón)
24/08/2020 Se recibe por correo eléctronico i) archivo pdf con los correos de seguimiento a la emisión del documento "PROTOCOLO DE COOPERACIÓN PARA LA AUTOMATIZACIÓN, OPERACIÓN Y MANTENIMIENTO DE CUATRO (4) CRUCES FÉRREOS COMPARTIDOS ENTRE LA INFRAESTRUCTURA FERREA A CARGO DEL CONSORCIO IBINES Y SOCIEDAD CONCESIONARIA ACCESOS NORTE- ACCENORTE S.A.S" ii) borrador en word del documento citado, se informa por correo eléctronico que esta documentación no daría por cerrado el PMP por lo cual se sugiere proponer una nueva fecha de finalización. (Adriana Barrios Rodríguez)
16/09/2020 Se recibe correo electrónico por parte de la Supervisión evidenciando que se está avanzando en el proceso de validación y revisión del documento "PROTOCOLO DE COOPERACIÓN PARA LA AUTOMATIZACIÓN, OPERACIÓN Y MANTENIMIENTO DE CUATRO (4) CRUCES FÉRREOS COMPARTIDOS ENTRE LA INFRAESTRUCTURA FERREA A CARGO DEL CONSORCIO IBINES Y SOCIEDAD CONCESIONARIA ACCESOS NORTE- ACCENORTE S.A.S" solicitando como nueva fecha de finalización del PMP el 15 de octubre de 2020, por lo cual se procede a modificar el plazo solicitado. (Adriana Barrios Rodríguez)
14/10/2020  -Modificación de fecha- Mediante correo electrónico del 14 de octubre de 2020 la Supervisión informó a la Oficina de Control Interno que la suscripción del protocolo oficial se encuentra en evaluación por parte del área jurídica, solicitando que se amplie el plazo del plan de mejoramiento hasta el 30 de diciembre de 2020. (Adriana Barrios Rodríguez)
21/12/2020  -Modificación de fecha- Mediante correo electrónico del 21 de diciembre de 2020 la Supervisión solicitó ampliación del plazo para cumplir con el plan de mejoramiento debido a que se tiene pendiente la suscripción del protocolo. (Adriana Barrios Rodríguez)
23/03/2021  -Modificación de fecha- Mediante correo electrónico del 19 de marzo de 2021 la Supervisión solicitó prórroga para cumplir con el plan de mejoramiento, hasta el 30 de junio de 2021, debido a análisis jurídicos que se adelantan respecto a la suscripción del documento al que hace referencia la primera acción de mejoramiento. (Adriana Barrios Rodríguez)
02/07/2021  -Modificación de fecha- Mediante correo electrónico del 1 de julio de 2021 la Supervisión solicita prórroga al plan de mejoramiento, hasta noviembre de 2021, debido a que se han presentado dificultades para dar cumplimiento al plan de mejoramiento debido a la situación a julio de 2021 del corredor férreo, que no cuenta con administrador. (Adriana Barrios Rodríguez)</t>
  </si>
  <si>
    <t>1.	Para el manejo de los recursos de la Caja Menor de Servicios Generales, la ANI cuenta con la cuenta corriente No. 18878515418 de Bancolombia y se encuentra conciliada hasta el mes de mayo de 2019; se observó que para la conciliación mensual se toma el valor del libro de bancos de un control en Excel y no de los movimientos del libro de bancos que genera el aplicativo SIIF Nación (valores que no concuerdan); lo anterior incumple el artículo 12 del Decreto 2678 de 2012.</t>
  </si>
  <si>
    <t>PROBLEMAS EN LA GESTIÓN CONTABLE Y FINANCIERA</t>
  </si>
  <si>
    <t>Incidir negativamente en la razonabilidad de los estados financieros de la ANI</t>
  </si>
  <si>
    <t>Grupo interno de trabajo administrativo y financiero</t>
  </si>
  <si>
    <t>Mediante correo electrónico de septiembre de 2019 se estableció como acción de mejora, la realización de las conciliaciones bancarias con los reportes de movimientos generados del aplicativo SIIF Nación.</t>
  </si>
  <si>
    <t>07/05/2020 Mediante correo electrónico del 16 de diciembre de 2019 el área de Servicios Generales envió “Movimientos de bancos o Caja de una caja menor” generado del SIIF Nación de los meses de septiembre, octubre y noviembre de 2019 y la conciliación del mes de septiembre, observando que se realizó con el reporte de libro de bancos del SIIF.
Por lo anterior, la No Conformidad se da como subsanada toda vez que las conciliaciones se realizan tomando como fuente los reportes de movimientos de la caja menor registrados en el aplicativo SIIF Nación. (Yuber Alexander Peña Cárdenas)</t>
  </si>
  <si>
    <t>1.	La Coordinación del SIIF en la ANI replica las comunicaciones a los usuarios pertenecientes a la Vicepresidencia Administrativa y Financiera, pero no los replica a los usuarios del GIT de Planeación y de Control Interno. Lo anterior incumple el literal b) del Artículo 2.9.1.1.15 del Decreto 1068 de 2015, que establece: “Replicar oportunamente a los usuarios del SIIF Nación, todas las comunicaciones emitidas e informadas por el administrador del Sistema.”</t>
  </si>
  <si>
    <t>Se remitirán las comunicaciones del SIIF Nación a los usuarios del Sistema (Presupuesto, Contabilidad, Tesorería GIT de Planeación y Oficina de Control Interno)._x000D_
Producto: Correos electrónicos enviados a Presupuesto, Contabilidad, Tesorería GIT de Planeación y Oficina de Control Interno.</t>
  </si>
  <si>
    <t>27/09/2019</t>
  </si>
  <si>
    <t>02/09/2019 El 02/09/2019 se proyectó Memorando con Radicado No. 20191020128813 de reiteración, solicitando la formulación del Plan de Mejoramiento con las acciones preventivas y/o correctivas dado que ya habían pasado los treinta días del termino para la suscripción del plan. (Yuber Alexander Peña Cárdenas)
25/09/2019 Mediante Memorando con Radicado 20194010134383 del 11 de septiembre de 2019 el GIT. Administrativo y Financiero suscribe las acciones de mejora.
Mediante correo electrónico del 25 de septiembre de 2019 la OCI devuelve el Plan suscrito, solicitando incluir el producto de las acciones y ajustar las fechas de incio y finalización de las acciones. (Yuber Alexander Peña Cárdenas)
27/09/2019 Mediante correo electrónico del 27/09/2019 el GIT Administrativo y Financiero ajusta el plan y lo suscribe incluyendo el producto y precisando las fechas de inicio y finalización de las acciones. (Yuber Alexander Peña Cárdenas)
07/05/2020 Se observó que durante los meses de octubre, noviembre y diciembre el Administrador del SIIF Nación de la ANI del GIT de Administrativa y Financiera remitió cada una de las comunicaciones del SIIF Nación a los diferentes usuarios registrados en el aplicativo SIIF.
Por lo anterior, la No Conformidad se da como subsanada. (Yuber Alexander Peña Cárdenas)</t>
  </si>
  <si>
    <t xml:space="preserve">1.	Se evidenció que el Concesionario actualizó sus garantías en el mes de mayo de 2019; no obstante, a la fecha la Supervisión no ha emitido un concepto favorable o no, lo que contraría el numeral 12 del Artículo 15 del Decreto 4165 de 3 de noviembre 2011, citado a continuación: _x000D_
“Administrar y hacer seguimiento a la constitución y vencimiento de garantías relacionadas con los proyectos de concesión u otra forma de Asociación Público Privada a su cargo.” _x000D_
Y lo consignado en la sección j del numeral 2.2.2 Funciones o actividades del Equipo de Coordinación y Seguimiento del Proyecto del Manual Interventoría Seguimiento y Supervisión (GCSP-M-002), citado de la siguiente manera: _x000D_
“Controlar y hacer seguimiento a la constitución en condiciones de idoneidad y suficiencia de las garantías de los contrato que se suscriban para la ejecución del proyecto, así como al vencimiento de las mismas, sin perjuicio de la responsabilidad del interventor del contrato de concesión y del interventor o supervisor de los demás contratos que se suscriban entre ellos el de interventoría, frente a la verificación de fondo en relación con la suficiencia, vigencia y actualización oportuna de las garantías.”_x000D_
</t>
  </si>
  <si>
    <t>La aprobación de las pólizas referidas en un plazo que no exceda el 30 de diciembre del año en curso</t>
  </si>
  <si>
    <t>05/09/2019 05/09/2019 – Mediante correo electrónico el 05/09/2019 la Supervisión allega el plan de mejoramiento y los siguientes memorandos con evidencia de la gestión para cumplir con la no conformidad: 
Las acciones adelantadas en virtud de la no conformidad son las siguientes:
1) A través de memorando No. 2019-308-011140-3 del 26 de julio de 2019
2) A través de memorando No. 2019-705-011322-3 del 31 de julio de 2019.
3) Con base en estos pronunciamientos, se solicitó al Concesionario presentar soportes de las pólizas mediante oficio No. 2019-312-026120-1 del 12 de agosto de 2019.
4) A través de comunicación 20194090904462 del 30 de agosto de 2019, el Concesionario da respuesta a nuestra solicitud, allegando soportes de las pólizas.
5) Se encuentra en revisión esta última comunicación.
 (Mary Alexandra Cuenca Noreña)
29/05/2020 – correo electrónico notificando vencimiento y solicitando evidencias.
02/06/2020 – Mediante correo electrónico del 02/06/2020 la supervisión allega a esta Oficina evidencia de la aprobación de dos (acta de aprobación de pólizas con fecha de julio 2019 y marzo de 2020  de la Garantía de Cumplimiento y garantía de responsabilidad civil extracontractual) de las tres pólizas en total, no obstante, la gestión realizada por parte de la Interventoria y la supervisión (20203120143711 del 19 de mayo de 2020 y 20203120143721 del 19 de mayo de 2020), aun no se cuenta con la aprobación de la póliza contra todo riego. Por lo tanto, se solicita se allegue una nueva fecha para el cierre de la no conformidad una vez esté aprobada esta póliza. (70%) 
02/06/2020 – Mediante correo electrónico la supervisión propone nueva fecha para alcanzar el 100% de esta no conformidad el 31 de agosto de 2020.
10/08/2020 – Por medio de correo electrónico el equipo de supervisión allegó a esta Oficina el oficio con Rad. ANI 20203120226061 del 06 de agosto de 2020, por el cual se notifica a la Concesión Costera Cartagena Barranquilla SAS donde se notifica la aprobación de las pólizas de cumplimiento y de responsabilidad civil extracontractual. Lo cual fueron aprobadas de la siguiente manera: 
•	PÓLIZA ÚNICA DE CUMPLIMIENTO, PAGOS DE SALARIOS Y PRESTACIONES SOCIALES vigente hasta diciembre de 2020 
•	PÓLIZA ÚNICA DE CUMPLIMIENTO, CALIDAD DE LA OBRA Y ESTABILIDAD DE LOS BIENES -AMPARA LA UNIDAD FUNCIONAL 4 DE ACUERDO CON EL ACTA DE TERMINACIÓN DEL 7 DE MARZO DE 2018 vigente hasta 07/03/2023 
•	PÓLIZA ÚNICA DE CUMPLIMIENTO, CALIDAD DE LA OBRA Y ESTABILIDAD DE LOS BIENES -AMPARA LA UNIDAD FUNCIONAL 2 DE ACUERDO CON EL ACTA DE TERMINACIÓN DEL 07 DE DICIEMBRE DE 2018; vigente hasta el 07/03/2023 
•	PÓLIZA DE RESPONSABILIDAD CIVIL EXTRACONTRACTUAL vigente hasta el 02/04/2020 
•	PÓLIZA TODO RIESGO OBRAS CIVILES vigente hasta el 31/10/2020
Por lo anterior y en virtud de los documentos allegados posteriormente 20204090520512 Pólizas radicadas por el concesionario, 20204090609172 Concepto Interventora (pólizas) y 20203100093123 Concepto financiero, lo que evidencia que la actualización de las pólizas ya ha sido radicada ante la Entidad por parte del Concesionario. No obstante, en los documentos allegados a esta Oficina y tal como se menciona, la PÓLIZA DE RESPONSABILIDAD CIVIL EXTRACONTRACTUAL se encontraba vigente hasta el 02/04/2020 y a la fecha aún no se cuenta con la aprobación de la actualización de pólizas por parte de la Entidad.  
Lo anterior, evidencia que la causa de la no conformidad se sigue presentando. Te pido allegues nueva fecha estimada para emitir la aprobacion de las pólizas y con esta gestión proceder a cerrar la no conformidad. 
25/08/2020 – Por medio de correo electrónico la supervisión solicitó ampliar el plazo para el cierre de la no conformidad para el 15 de octubre de 2020.  
07/10/2020 24/09/2020 – Por medio de correo electrónico el equipo de supervisión allegó a esta Oficina el oficio con Rad. ANI 20203120278991 del 23/09/2020, por el cual se notifica a la Concesión Costera Cartagena Barranquilla SAS donde se notifica la aprobación de las pólizas de la siguiente manera:_x000D_
•	PÓLIZA ÚNICA DE CUMPLIMIENTO, PAGOS DE SALARIOS Y PRESTACIONES SOCIALES vigente hasta 31/05/2021 y 31/05/2024_x000D_
•	PÓLIZA ÚNICA DE CUMPLIMIENTO, CALIDAD DE LA OBRA Y ESTABILIDAD DE LOS BIENES -AMPARA LA UNIDAD FUNCIONAL 4 DE ACUERDO CON EL ACTA DE TERMINACIÓN DEL 7 DE MARZO DE 2018 vigente hasta 07/03/2023_x000D_
•	PÓLIZA ÚNICA DE CUMPLIMIENTO, CALIDAD DE LA OBRA Y ESTABILIDAD DE LOS BIENES -AMPARA LA UNIDAD FUNCIONAL 2 DE ACUERDO CON EL ACTA DE TERMINACIÓN DEL 07 DE DICIEMBRE DE 2018; vigente hasta el 07/03/2023_x000D_
•	PÓLIZA DE RESPONSABILIDAD CIVIL EXTRACONTRACTUAL vigente hasta el 27/06/2021_x000D_
•	PÓLIZA TODO RIESGO OBRAS CIVILES vigente hasta el 30/03/2021 (Mary Alexandra Cuenca Noreña)</t>
  </si>
  <si>
    <t>31/07/2019</t>
  </si>
  <si>
    <t xml:space="preserve">1.	Se evidenciaron inconsistencias en la liquidación de las actas de compensación especial (cinco actas en total) para la UF5 en referencia al valor del recaudo, ya que, únicamente se está multiplicando por el porcentaje (%) que establece la cláusula 14.1 (b) de la Parte General del Contrato de Concesión N. 004 de 2014, ignorando el porcentaje (%) de inversión de la UF5, haciendo que se haya compensado una cifra superior equivalente a dos millones setecientos catorce mil doscientos noventa pesos m/cte ($2.714.290,25) a la que se ha debido retribuir al Concesionario. </t>
  </si>
  <si>
    <t xml:space="preserve">Suscripción del Acta de compensación especial de peajes N 6 para la AF5 corrigiendo el valor que se pagó demás en las anteriores actas de compensación. </t>
  </si>
  <si>
    <t xml:space="preserve">
05/09/2019 05/09/2019 – Mediante oficio con Rad ANI 20194090980762 del 30/08/2019 la Interventoría allego a esta oficina el plan de mejoramiento y el seguimiento que se ha realizado para dar el cierre a la no conformidad. Así mismo, la supervisión allego por correo electrónico el 05/09/2019, el acta de retribución N. 6 suscrita y validada, descontando $413.170,22 que se habían pagado de más al concesionario, por lo que se da cierre a la no conformidad.  (Mary Alexandra Cuenca Noreña)</t>
  </si>
  <si>
    <t xml:space="preserve">Se evidenció incumplimiento al Artículo 2.2.1.1.1.7.1. del Decreto No. 1082 de 2015, al haberse hecho publicación el 26 de junio de 2019, es decir, con posterioridad a los 3 días de la suscripción (11 de junio de 2019), del Convenio Interadministrativo No. 004-2019, suscrito con el Departamento del Valle y el Municipio de Jamundí (5.2.1.).   </t>
  </si>
  <si>
    <t>Radicado ANI No.: 20197030127573. 1. CIRCULAR PARA LAS VICEPRESIDENCIAS_x000D_
DE LA ENTIDAD, DONDE SE IMPARTEN_x000D_
INSTRUCCIONES PARA SUSCRIPCIÓN DE CONVENIOS INTERADMINISTRATIVOS. 2. MODIFICACIÓN DE FORMATO DE_x000D_
CONVENIOS INTERADMINISTRATIVOS.</t>
  </si>
  <si>
    <t>30/08/2019</t>
  </si>
  <si>
    <t xml:space="preserve">
23/01/2020 Mediante radicado No. 20197030199803 de 23/12/2019, se incorporaron las UM propuestas.  (Andrés Fernando Huérfano Huérfano)</t>
  </si>
  <si>
    <t xml:space="preserve">Se evidenció incumplimiento del procedimiento GCOP-P-004, versión 1, numeral 14, por falta del soporte de entrega formal de contrato o convenio a la dependencia solicitante, en los siguientes convenios: •	Convenio Interadministrativo 001-2018 de 26/01/2018, INVÍAS. _x000D_
• Convenio Interadministrativo 002-2018 de 26/01/2018, Departamento de Cundinamarca - Empresa Férrea Regional S.A.S. • Convenio Interadministrativo VE-C-003-2018 de 11/07/2018 DADEP (5.2.2.	)_x000D_
</t>
  </si>
  <si>
    <t xml:space="preserve">Radicado No. 20197030127573. 1. CIRCULAR PARA LAS VICEPRESIDENCIAS DE LA ENTIDAD, DONDE SE IMPARTEN INSTRUCCIONES PARA SUSCRIPCIÓN DE CONVENIOS INTERADMINISTRATIVOS.  2. MODIFICACIÓN DE FORMATO DE_x000D_
CONVENIOS INTERADMINISTRATIVO. </t>
  </si>
  <si>
    <t xml:space="preserve">Se evidenció incumplimiento al deber contenido en  la cláusula cuarta del modificatorio No. 2 del Contrato Interadministrativo No. 444-2018, CISA, por la falta de “presentación y aprobación del informe de gestión por parte del supervisor del contrato”, documento que desde la cuenta de cobro de 26/04/2019, no se encuentra incluido, hecho que impide conocer con precisión si se han ejecutado o no a satisfacción las obligaciones suscritas entre partes, especialmente de aquella beneficiaria del pago (5.2.3.). </t>
  </si>
  <si>
    <t>1. Realizar la construcción del informe de gestión por parte del supervisor. 2. Realizar la lista de chequeo de mínimos para certificación de pago.3. Sensibilización al GIT Tecnologías de Información y Telecomunicaciones acerca del contenido mínimo de las certificaciones de pago. Radicado ANI No. 20196070143343 de 27/09/2019. OCI77</t>
  </si>
  <si>
    <t>30/09/2019</t>
  </si>
  <si>
    <t xml:space="preserve">
14/11/2019 El 14/11/2019, Luis Fernando Morales remitió mediante correo la unidad No. 2. Se solicitó la remisión de las unidades No. 1 y 3, debido a que, especialmente, no se envió el informe del supervisor.  (Andrés Fernando Huérfano Huérfano)
16/12/2019 Mediante correo de 20/11/2019, enviado desde el usuario lfmorales@ani.gov.co, se remitió el radicado No. 20194090969702, en el que a folios  7 y 8, se incorporó el informe de supervisión.  (Andrés Fernando Huérfano Huérfano)</t>
  </si>
  <si>
    <t xml:space="preserve">No se observó soporte que evidencie el cumplimiento al deber de supervisión contenido en el inciso segundo del artículo 83 de la Ley 1474 de 2011, en los siguientes convenios:  • Convenio Interadministrativo 002-2018 de 26/01/2018, Departamento de Cundinamarca - Empresa Férrea Regional S.A.S. •	Convenio Interadministrativo VE-C-003-2018 de 11/07/2018 DADEP. Situación que puede generar la posible materialización de riesgos asociados al procedimiento (5.2.4).  _x000D_
</t>
  </si>
  <si>
    <t>Vicepresidencia de Estructuración</t>
  </si>
  <si>
    <t xml:space="preserve">Realización de los informes de seguimiento a que haya lugar según los establecido(s) en la minuta de los convenios de la No Conformidad. Rad. ANI No. 20192000141743 de 25/09/2019. </t>
  </si>
  <si>
    <t xml:space="preserve">
04/12/2019 Mediante radicado No. 20192000173813, la VE remitió copia de los informes a corte 30/09/2019. (Andrés Fernando Huérfano Huérfano)</t>
  </si>
  <si>
    <t xml:space="preserve">No se evidenció en las unidades documentales, como en los expedientes ORFEO, cumplimiento de la cláusula décima de los convenios interadministrativos Nos. CI-010 de 11/06/2019, Municipio de Jamundí y -013 de 26/06/2019, Municipio de Cali, que a su tenor disponen: “Para el adecuado seguimiento de los compromisos derivados de este convenio se constituirá un comité técnico de seguimiento integrado por los delegados que designen las DOS (2) entidades. El comité de seguimiento se reunirá mensualmente o con menor periodicidad cuando lo consideren necesario sus miembros hasta el momento que se efectúe la terminación del convenio, previa convocatoria de la ANI…”, situación que puede causar materialización de riesgos asociados al proceso (5.2.5.).  </t>
  </si>
  <si>
    <t>Efectuar y evidenciar las reuniones a que haya lugar según lo establecido en la minuta de los convenios de la No Conformidad. Rad. ANI. No. 20192000141743 de 25/09/2019. OCI76.</t>
  </si>
  <si>
    <t xml:space="preserve">6.3.	FALTA DE PERTINENCIA EN LA RESPUESTA. Se evidenció incumplimiento del criterio de pertinencia en la información entregada por parte de la Vicepresidencia Ejecutiva, al Organismo de Control en la auditoría financiera vigencia 2018. Respecto a lo cual dicho organismo observó: _x000D_
_x000D_
•	Contiene información de índole personal del funcionario o de los funcionarios remitentes o asignados,_x000D_
•	Contiene información de otros proyectos no solicitados oficialmente por este ente de control._x000D_
•	La información analizada, correspondiente a lo solicitado no se encuentra de manera accesible o referenciada para su ubicación (…)” (Negrilla fuera de texto_x000D_
</t>
  </si>
  <si>
    <t>Grupo interno de trabajo proyectos carreteros, estrategia contractual, permisos y modificaciones.</t>
  </si>
  <si>
    <t>1. Se continuará dando cumplimiento a los plazos establecidos para dar respuesta a los requerimientos de los Organismos de Control del Estado._x000D_
2. Se suministrará toda la información requerido por los Orgismos de Control del Estado a través de links de descarga usando el One Drive con que dispone la Entidad._x000D_
3. Se verificará que la información suministrada este acorde con el tema solicitado o con el requerimiento específico.</t>
  </si>
  <si>
    <t xml:space="preserve">
08/05/2020 Se procede con el CIERRE, teniendo como soporte las acciones emprendidas en el memorando Rad. 2020-500-0040583  (Luz Mary Hernández Villadiego)</t>
  </si>
  <si>
    <t>. Se observó que la orden de pago No. 164764118 del 1 de junio de 2018 “por el cual se reconoce un gasto y se ordena pagar obligación originada en la Resolución 80117-0169-2016 a través de la cual la Contraloría General de la República estableció la tarifa fiscal para la vigencia 2016”, se pagó con traspaso a pagaduría, sin contar con un soporte de la autorización de dicho pago por parte de la Administración del SIIF Nación del Min Hacienda. Esto incumple el Articulo 2.9.1.2.1 del Decreto 1068 de 2015, que dice “Pago a beneficiario final. Las entidades y órganos ejecutores del SIIF Nación efectuaran el pago de sus obligaciones directamente a los beneficiarios a través de dicho aplicativo con abono a una cuenta bancaria previamente registrada y validada en el mismo.” Así mismo el numeral “3. Compromisos y pagos para los cuales no aplica el pago a beneficiario final” de la Circular Externa 002 del 8 de enero de 2016.</t>
  </si>
  <si>
    <t>La Entidad dará estricto cumplimiento a la Circular Externa 02 del 8 de enero de 2016. Los pagos que no estén autorizados por el Ministerio de Hacienda y Crédito Público, se realizaran al beneficiario final, con medio de pago abono en cuenta._x000D_
Producto:Reporte de las ordenes de Pago del SIIF Nación II.</t>
  </si>
  <si>
    <t xml:space="preserve">
02/09/2019 El 02/09/2019 se proyectó Memorando con Radicado No. 20191020128813 de reiteración, solicitando la formulación del Plan de Mejoramiento con las acciones preventivas y/o correctivas dado que ya habían pasado los treinta días del término para la suscripción del plan. (Yuber Alexander Peña Cárdenas)
25/09/2019 Mediante Memorando con Radicado 20194010134383 del 11 de septiembre de 2019 el GIT. Administrativo y Financiero suscribe las acciones de mejora.
Mediante correo electrónico del 25 de septiembre de 2019 la OCI devuelve el Plan suscrito, solicitando incluir el producto de las acciones y ajustar las fechas de inicio y finalización de las acciones. (Yuber Alexander Peña Cárdenas)
27/09/2019 Mediante correo electrónico del 27/09/2019 el GIT Administrativo y Financiero ajusta el plan y lo suscribe incluyendo el producto y precisando las fechas de inicio y finalización de las acciones. (Yuber Alexander Peña Cárdenas)
07/05/2020 Mediante correo electrónico del 28 de abril de 2020 se anexó listado generado del SIIF Nación de las órdenes de pago del 1 de septiembre al 31 de diciembre de 2019, cuyo análisis arrojo que durante este periodo se expidieron 182 OP con tipo de beneficiario “traspaso a pagaduría”  y se observó que las OP 424802219, 307887319 de pago de servicio de aseo, se realizaron por error de parametrización en el aplicativo SIIF y que según concepto de pago se hicieron por instrucciones de la mesa de ayuda ya que no permite endosar por cambio en la parametrización.
Sin embargo, se observó la OP 424802219 del 30 de diciembre de 2019 del contrato de prestación de servicios VE-554 de 2018 cuyo pago se hizo con traspaso a pagaduría para realizar el reintegro y modificar el RP. Por lo que se solicitó a Tesorería informar si este pago estaba autorizado para hacerlo con traspaso a pagaduría. Pendiente respuesta de Tesorería. (Yuber Alexander Peña Cárdenas)
26/05/2020 Mediante correo electrónico del 18 de mayo de 2020, Tesorería informó las razones por las cuales, realizó el pago por traspaso a pagaduría de las OP No. 424802219, 307887319 de pago de servicio de aseo; para la OP 424802219 del 30/12/2019 del contrato de prestación de servicios VE-554 de 2018 cuyo pago se hizo con traspaso a pagaduría para realizar el reintegro y modificar el RP, Tesorería informó que: “Al caso de la firma CEMOSA INGENIERIA Y CONTROL S.A.S. En este caso se hace traspaso a pagaduría, con el fin de corregir el uso presupuestal de un RP, los soportes se harán llegar más adelante.”
Pendiente el envío por parte de Tesorería de los soportes que autorizaron el pago por traspaso a Pagaduría de la OP 424802219 del 30/12/2019. (Yuber Alexander Peña Cárdenas)
08/10/2020 Mediante correo electrónico del 30/09/2020 el GIT Administrativa y Financiera anexó copia de la OP del 20/12/2019 No. 406914419 y la OP No. 4214319 del 22/01/2019 del pago de cuota de fiscalización y auditaje a la CGR. Sin embargo, el asunto pendiente para subsanar la No Conformidad al 26/05/2020 es el envío por parte de Tesorería de los soportes que autorizaron el pago por traspaso a Pagaduría de la OP 424802219 del 30/12/2019, los cuales, se informó en el correo electrónico del 18/05/2020 el área de Tesorería que los soportes se harán llegar más adelante, debido al trabajo en casa. Los documentos soporte de autorización del pago con traspaso a pagaduría de la OP 424802219 del 30/12/2019 a la fecha no se han suministrado; por lo tanto, queda pendiente la No Conformidad. (Yuber Alexander Peña Cárdenas)
30/11/2020 Mediante correo electrónico del 30 de noviembre se solicitó al GIT Administrativa y Financiera enviar la autorización del SIIF Nación del traspaso a pagaduría de la Orden de Pago No 424802219 del 30/12/2019. (Yuber Alexander Peña Cárdenas)
08/04/2021 Mediante correo del 8 de abril de 2021 se solicitó al GIT Administrativa y Financiera enviar la autorización escrita por parte del SIIF Nación de la orden de pago con traspaso a pagaduría No. 424802219 del 30/12/2019 con el fin de cerrar la no conformidad. (Yuber Alexander Peña Cárdenas)
7/07/2021 Dado que en el seguimiento realizado por la OCI en abril de 2021 se informó que el pago con la OP 424802219 del 30/12/2019 se realizó con traspaso a pagaduría para realizar el reintegro y modificar el RP y que no hubo autorización del SIIF por lo que las acciones presentadas en el plan de mejoramiento son acciones preventivas, una vez verificadas las órdenes de pago generadas del SIIF a partir del mes de agosto de 2020, fecha desde la cual empezaron a realizar las acciones de mejora, no se observaron órdenes de pago con traspaso a pagaduría que presentaran reintegros._x000D_
Por lo tanto, las acciones se dan como cumplidas y la No Conformidad como subsanada. (Yuber Alexander Peña Cárdenas)</t>
  </si>
  <si>
    <t>Se observó que no se les informa a los beneficiarios el día fijado como abono a su respectiva cuenta bancaria, conllevando que el beneficiario tampoco está notificando el pago. Lo anterior, incumple del literal b y c del numeral 4 de la Circular Externa 002 de enero de 2016, que establecen: “b. Generada la orden de pago se imprime y se le informa al beneficiario que el día fijado como fecha de giro/pago recibirá un abono a su cuenta bancaria, indicándole que una vez recibido el abono en su cuenta dispone de un (1) día para que se notifique el pago.” y “c. Cuando la orden de pago esté en estado pagado, se verifica con el beneficiario que los recursos fueron recibidos y se debe dejar constancia de ello.</t>
  </si>
  <si>
    <t>La Agencia se encuentra en la implementación de un sistema para el manejo de la central de cuentas de la Entidad, el cual tiene previsto "informar a los beneficiarios el día del pago"._x000D_
Producto: Sistema Implementado.</t>
  </si>
  <si>
    <t xml:space="preserve">
02/09/2019 El 02/09/2019 se proyectó Memorando con Radicado No. 20191020128813 de reiteración, solicitando la formulación del Plan de Mejoramiento con las acciones preventivas y/o correctivas dado que ya habían pasado los treinta días del término para la suscripción del plan. (Yuber Alexander Peña Cárdenas)
25/09/2019 Mediante Memorando con Radicado 20194010134383 del 11 de septiembre de 2019 el GIT. Administrativo y Financiero suscribe las acciones de mejora._x000D_
_x000D_
Mediante correo electrónico del 25 de septiembre de 2019 la OCI devuelve el Plan suscrito, solicitando incluir el producto de las acciones y ajustar las fechas de inicio y finalización de las acciones. (Yuber Alexander Peña Cárdenas)
27/09/2019 Mediante correo electrónico del 27/09/2019 el GIT Administrativo y Financiero ajusta el plan y lo suscribe incluyendo el producto y precisando las fechas de inicio y finalización de las acciones. (Yuber Alexander Peña Cárdenas)
02/09/2020 Mediante correo electrónico del 2 de septiembre de 2020 se solicitó a la VAF enviar los soportes y evidencias de las acciones propuestas. (Yuber Alexander Peña Cárdenas)
08/10/2020 Mediante correo electrónico del 30/09/2020 el GIT Administrativa y Financiera informó que el Sistema de Radicación de Cuentas se encuentra en operación, el sistema permite que una vez se realice el pago a los beneficiarios, se allegue la orden de pago por correo electrónico, en la cual se establece la fecha efectiva del abono a la cuenta bancaria. Se anexó reporte de pago a contratistas del periodo de agosto de 2020 realizados por Aniscopio y correo electrónico de Aniscopio enviando la orden de pago en estado pagada de los honorarios del contrato No. VPRE-372._x000D_
_x000D_
Por lo anterior la No Conformidad se da como subsanada, dado que el Sistema para la Central de Cuentas de la ANI ya se encuentra en implementación. (Yuber Alexander Peña Cárdenas)</t>
  </si>
  <si>
    <t>Se evidenció que en la aceptación del evento eximente de responsabilidad asociado a la certificación de la comunidad de Tafetanes (Rad ANI No. 20175000416631 del 29 de diciembre de 2017) no se cumplió con los términos definidos en el procedimiento descrito en la sección 14.2 (c) de la parte general del contrato de concesión No. 014 de 2015. Entre otros, la parte notificada, en este caso la ANI, debió pronunciarse dentro de los 15 días calendario siguientes a la notificación, la cual se dio mediante comunicación con radicado ANI No. 20174091134022 del 23 de octubre de 2017 y, como se mencionó inicialmente, la ANI se pronunció hasta el 29 de diciembre de 2017.</t>
  </si>
  <si>
    <t>Autopista al Mar 1</t>
  </si>
  <si>
    <t>Agosto de 2019</t>
  </si>
  <si>
    <t>Agosto</t>
  </si>
  <si>
    <t>En el momento en que el Concesionario radique un nuevo Evento Eximente de Responsabilidad, se responderá  de acuerdo a los términos definidos en el procedimiento descrito en la sección 14.2 (c) de la parte general del contrato de concesión No. 014 de 2015. donde la ANI, deberá pronunciarse dentro de los 15 días calendario siguiente a la notificación. La comunicación explicará los tiempos que tomará la respuesta de fondo de acuerdo a la recepción del concepto por parte de la Interventoría y por cada una de las áreas involucradas de la ANI, asi como el cumplimiento del Comité de Contratación plasmado en las Resoluciones No. 0738 de 2018 y No. 0366 de 2019 expedidas por la ANI.</t>
  </si>
  <si>
    <t xml:space="preserve">
27/09/2019 Vía correo electrónico se recibe plan de mejoramiento, sobre el cual se informa que complementa el memorando No. 20195000137173 del 17 de septiembre de 2019 remitido por la Vicepresidencia Ejecutiva, dado que en este comunicado se solicitó el cierre de la no conformidad señalada a la Supervisión en el informe de auditoría con radicado No. 20191020125143 del 26 de agosto de 2019; sin embargo, en el memorando citado no se definió un plan de mejoramiento al respecto._x000D_
_x000D_
Se informó que, a pesar de que el plan de mejoramiento remitido se incorporará en el PMP y de que se hará seguimiento al mismo, se considera que las acciones allí propuestas no atacarán la causa raíz que dio lugar a la no conformidad y que, por ende, es recomendable que la ANI tome decisiones al respecto para evitar la recurrencia de esta situación y así evitar que la Entidad siga incumpliendo el término contractual para atender solicitudes de EER, lo cual ha sido recurrente en proyectos diferentes a Autopista al Mar 1 (i.e Rumichaca – Pasto, IP Antioquía – Bolívar, IP Neiva – Girardot). (Daniel Felipe Sáenz Lozano)</t>
  </si>
  <si>
    <t>26/08/2019</t>
  </si>
  <si>
    <t>Se evidenció que con la cláusula primera del otrosí No. 3, del 4 de noviembre de 2016, al contrato de concesión No. 014 de 2015, suscrito entre la Vicepresidencia de Gestión Contractual y la Sociedad Concesionaria Desarrollo Vial al Mar S.A.S, se acordó:_x000D_
_x000D_
“(…) Modificar el alcance de la Unidad Funcional 4, en el sentido de sustituir la intervención a cargo del Concesionario consistente en la “Construcción de calzada nueva” desde el PK1+085 al PK5+075 en el municipio de Bolombolo, por la rehabilitación de la carretera entre el cruce al Municipio de Bolombolo y el Corregimiento de Peñalisa (Municipio de Salgar), incluyendo el mejoramiento del puente sobre el Río San Juan (…)”_x000D_
_x000D_
No obstante, lo anterior, en el desarrollo de la auditoría se evidenció que la carretera entre el cruce al Municipio de Bolombolo y el Corregimiento de Peñalisa actualmente hace parte de la infraestructura entregada en concesión, en el marco del contrato de asociación público-privada No. 007 de 2014, a la Concesionaria Vial del Pacífico S.A.S y que el puente sobre el río San Juan hace parte de la infraestructura entregada en concesión, en el marco del contrato de asociación público-privada No. 006 de 2014, a la Concesión La Pintada S.A.S. _x000D_
_x000D_
Asimismo, se evidenció que, a pesar de que el plazo para que la Sociedad Concesionaria Desarrollo Vial al Mar S.A.S culmine las obras de construcción en la unidad funcional 4 del proyecto Autopista al Mar 1 vence en el cuarto trimestre de 2019, la Concesionaria Vial del Pacífico S.A.S y la Concesión La Pintada S.A.S tienen previsto revertir a la Nación la infraestructura previamente mencionada hasta el primer semestre de 2021. _x000D_
_x000D_
Entre otros factores, la imposibilidad de la ANI de entregar dicha infraestructura a la Sociedad Concesionaria Desarrollo Vial al Mar S.A.S, ha llevado a que la Supervisión del proyecto Autopista al Mar 1, en conjunto con la Interventoría y con el Concesionario, actualmente analice una nueva modificación al alcance de la unidad funcional 4, la cual podría llegar también a implicar una modificación al plazo de la fase de construcción de dicha unidad funcional. _x000D_
_x000D_
En ese orden de ideas, se concluye que hubo falencias en el análisis de viabilidad de la modificación del alcance de la unidad funcional 4 acordada con el otrosí No. 3 al contrato de concesión No. 014 de 2015, análisis que hace parte del procedimiento Modificación de Contratos de Concesiones (GCSP-P-021).</t>
  </si>
  <si>
    <t>PROBLEMAS EN ACTUACIONES CONTRACTUALES</t>
  </si>
  <si>
    <t>Deficiencias en la viabilidad de modificaciones contractuales</t>
  </si>
  <si>
    <t>1. Preparar informe sobre análisis de viabilidad de la modificación del alcance de la unidad funcional 4 acordada con el otrosí No. 3 al contrato de concesión No. 014 de 2015 (50%)_x000D_
2. Demostrar gestión para que se logre ejecutar la unidad funcional 4.1 del contrato de concesión No. 014 de 2015. (50%)</t>
  </si>
  <si>
    <t xml:space="preserve">
27/09/2019 Se ha adelantado gestión para llevar a cabo una reunión con la Vicepresidencia de Gestión Contractual y así incorporar plan de mejoramiento, lo cual no ha sucedido a la fecha. (Daniel Felipe Sáenz Lozano)
04/10/2019 Se llevó a cabo reunión con la participación de las Vicepresidencias de Gestión Contractual y Ejecutiva para definir plan de mejoramiento a la no conformidad. (Daniel Felipe Sáenz Lozano)
28/01/2020 El 28/01/2020, vía correo electrónico se solicitó a las Vicepresidencias de Gestión Contractual y Ejecutiva documentación que soporte los avances que se han tenido para subsanar la no conformidad cuyo plan, acorde al PMP vigente, venció el pasado 31 de diciembre de 2019. (Daniel Felipe Sáenz Lozano)
29/01/2020 Ante la solicitud de la Oficina de Control Interno, la Supervisión, vía correo electrónico, remitió copia de los siguientes documentos:_x000D_
_x000D_
1. Estudio de Conveniencia y Oportunidad del Otrosí No. 6 debidamente firmado._x000D_
2. Otrosí No. 6 al contrato de Concesión debidamente firmado._x000D_
3. Acta de Entrega de Infraestructura de la UF4.1 (PR44+200 – PR48+000 de la ruta 6003)_x000D_
_x000D_
Con relación a la acción de mejoramiento No. 1 (Preparar informe sobre análisis de viabilidad de la modificación del alcance de la unidad 4 acorde con el otrosí No. 3 al contrato de concesión No. 014 de 2015), se evidenció que en el Estudio de Conveniencia y Oportunidad del otrosí No. 6 se comenta la justificación del otrosí No. 3, mediante la cual se buscaba mantener y conservar las intervenciones de la rehabilitación de la vía existente entre el PR5+075 y el PR73+000 de la ruta 25B02 y las de operación y el mantenimiento del tramo entre el PR0+000 y el PR5+075 de la ruta 25B02, incluyendo la intervención de rehabilitación entre el PR0+000 (cruce a Bolombolo) y el puente sobre el río San Juan (incluyendo el mejoramiento del puente) con alcance de rehabilitación. También, en el documento mencionado, entre otros, se presenta la valoración de las intervenciones establecidas en el otrosí No. 3._x000D_
_x000D_
Con relación a la acción de mejoramiento No. 2 (Demostrar gestión para que se logre ejecutar la unidad funcional 4.1 del contrato de concesión No. 014 de 2015), se evidenció que con la suscripción del otrosí No. 6, del 23 de diciembre de 2019, se modificó el alcance de la unidad funcional 4, considerando la rehabilitación de, aproximadamente, 75 km a lo largo del corredor Santafé de Antioquía – Bolombolo – Peñalisa. Por su parte, el Acta de Entrega de Infraestructura de la UF4.1, suscrita el 15 de enero de 2020, (PR44+200 – PR48+000 de la ruta 6003, correspondiente al tramo Bolombolo - Peñalisa), del INVIAS a la ANI y de esta última a DEVIMAR evidencia gestión para que se logre ejecutar el alcance acordado para la unidad funcional 4. Con relación a los tramos pendientes, se acordó que entre el PR0+000 y el PR48+000, DEVIMAR ejecutará la operación y mantenimiento de la vía una vez esta sea entregada por la ANI y después de la reversión de esta por parte del proyecto Autopista Conexión Pacífico 1._x000D_
_x000D_
Con fundamento en lo descrito se considera que se ha cumplido el plan de mejoramiento propuesto para subsanar la no conformidad. Vía correo electrónico se notificó a las Vicepresidencias de Gestión Contractual y Ejecutiva del cierre en el Plan de Mejoramiento por Procesos._x000D_
 (Daniel Felipe Sáenz Lozano)</t>
  </si>
  <si>
    <t xml:space="preserve">No se evidenció que en la etapa de estructuración del proyecto Autopista al Mar 1 se llevara a cabo la valoración de las obligaciones contingentes para mitigar el riesgo de diferencial tarifario como consecuencia de la implementación y regulación de las tarifas diferenciales para el peaje de Aburrá, el cual debe ser asumido completamente por la ANI. La ausencia de dicha valoración ha llevado a que actualmente desde la Supervisión se solicite a la Dirección de Crédito Público y Tesoro Nacional del Ministerio de Hacienda y Crédito Público, con base en el radicado de salida No. 20196020182691 del 11 de junio de 2019, $4,089,703,334 (constantes de diciembre de 2012). En este sentido, se concluye que en la estructuración del proyecto Autopista al Mar 1 hubo deficiencias en el análisis, evaluación, valoración de las necesidades de la Entidad que debía aprobar el Ministerio de Hacienda y Crédito Público, lo cual hace parte de las funciones de la Vicepresidencia de Estructuración indicadas en el numeral 2 del artículo 14 del Decreto No. 4165 de 2011 “Por el cual se cambia la naturaleza jurídica, cambia de denominación y se fijan otras disposiciones del Instituto Nacional de Concesiones – INCO”. </t>
  </si>
  <si>
    <t>Falencias en la administración del riesgo</t>
  </si>
  <si>
    <t>1. Continuar con los lineamientos y procedimientos correspondientes establecidos por el Ministerio de Transporte y manual de la Agencia Nacional de Infraestructura- ANI para establecer tarifas de peajes dentro de los proyectos de APP. 33%_x000D_
_x000D_
2. Persistir en el proceso de socialización, a través del cual se divulgue el proyecto, brindando la información apropiada para que los asistentes tengan los datos claros respecto a las especificaciones de las vías, los beneficios que traería el proyecto a la región, sus costos, el cambio de tarifas y la ubicación de las estaciones de peaje, junto con las bondades del proyecto. _x000D_
Estas socializaciones se desarrollarán, entre otros aspectos, con el fin de minimizar el impacto en la población y aclarar todas las dudas posibles. 33%_x000D_
_x000D_
3. Citar a todas las autoridades competentes que tengan control, manejo o cualquier tipo de incidencia en lo correspondiente al cobro de peajes, en aras de cruzar información sobre las tarifas diferenciales que estén siendo ejecutadas con o sin previa autorización del Ministerio de Transporte. 33%</t>
  </si>
  <si>
    <t xml:space="preserve">
27/09/2019 Se ha adelantado gestión para llevar a cabo una reunión con la Vicepresidencia de Estructuración y así incorporar plan de mejoramiento, lo cual no ha sucedido a la fecha. (Daniel Felipe Sáenz Lozano)
03/10/2019 Se adelantó reunión con profesionales de la Vicepresidencia de Estructuración con el fin de definir plan de mejoramiento, sobre el cual se enviará comunicación oficial a la Oficina de Control Interno. (Daniel Felipe Sáenz Lozano)
07/10/2019 Se recibe memorando No. 20192000147403 del 4 de octubre de 2019 con plan de mejoramiento acordado en reunión del 3 de octubre de 2019. (Daniel Felipe Sáenz Lozano)
12/03/2020 Mediante correo electrónico del 11 de marzo se solicitó a la Vicepresidencia de Estructuración evidencias de cumplimiento del plan de mejoramiento, teniendo en cuenta que su cumplimiento se tiene previsto para el 31-03-2020. (Daniel Felipe Sáenz Lozano)
31/03/2020 Mediante correo electrónico la Vicepresidencia de Estructuración remitió documentación asociada al cumplimiento de las tres acciones de mejoramiento, así:
Con relación a la acción de mejoramiento No. 1 “Continuar con los lineamientos y procedimientos correspondientes establecidos por el Ministerio de Transporte y manual de la Agencia Nacional de Infraestructura- ANI para establecer tarifas de peajes dentro de los proyectos de APP”, demostró que en marzo de 2020 de adelantó una socialización del proyecto en estructuración Accesos Norte II en la que se trató el incremento a la tarifa de peajes. No obstante, esta socialización esta directamente relacionada con uno de los procedimientos internos de la ANI (EPIT-P-004: SOCIALIZACION DE PROYECTOS DE INFRAESTRUCTURA), vía correo electrónico se solicitaron evidencias de cumplimiento de lineamientos y procedimientos establecidos por el Ministerio de Transporte, así como de un manual de la ANI para establecer tarifas dentro de los proyectos de APP. 
Ante la solicitud de la Oficina de Control Interno, la Vicepresidencia de Estructuración indicó que se revisará cuáles son los pasos a seguir que aún están pendientes para cumplir con los requisitos solicitados por el Ministerio de Transporte para la emisión de la Resolución de Peajes y que se realizará un comité técnico en la Vicepresidencia de Estructuración, junto con el área jurídica de Apoyo a Estructuración, para analizar si es competencias de esta Agencia elaborar un manual o solicitar el concepto al Ministerio de Transporte, como cabeza del sector y ente regulador para el establecimiento de Peajes, en donde establezca si es competencia de la ANI realizar este tipo de regulación o manual para el establecer las tarifas de peajes dentro de los proyectos de APP. Basada en lo anterior, la Vicepresidencia de Estructuración solicitó prórroga para cumplir con la acción de mejoramiento No. 1 hasta el 31 de octubre de 2020.
Con relación a la acción de mejoramiento No. 2 “Persistir en el proceso de socialización, a través del cual se divulgue el proyecto, brindando la información apropiada para que los asistentes tengan los datos claros respecto a las especificaciones de las vías, los beneficios que traería el proyecto a la región, sus costos, el cambio de tarifas y la ubicación de las estaciones de peaje, junto con las bondades del proyecto. Estas socializaciones se desarrollarán, entre otros aspectos, con el fin de minimizar el impacto en la población y aclarar todas las dudas posibles”, se evidenciaron los registros de asistencia de la socialización del proyecto en estructuración Accesos Norte II, en la que se trató el incremento a la tarifa de peajes, realizada en marzo de 2020 así como comunicaciones mediante las que la ANI invita a la comunidad a asistir a dicha socialización. A manera de ejemplo, se puede consultar la comunicación con radicado ANI No. 20202000062051. Lo anterior evidencia cumplimiento de la acción de mejoramiento.
Con relación a la acción de mejoramiento No. 3 “Citar a todas las autoridades competentes que tengan control, manejo o cualquier tipo de incidencia en lo correspondiente al cobro de peajes, en aras de cruzar información sobre las tarifas diferenciales que estén siendo ejecutadas con o sin previa autorización del Ministerio de Transporte” se evidenció gestión de la ANI con el Ministerio de Transporte para revisar el incremento de las tarifas de los peajes asociados a proyectos en estructuración y participación de personerías municipales en la socialización del proyecto en estructuración Accesos Norte II, en la que se trató el incremento a la tarifa de peajes, realizada en marzo de 2020.
En virtud de que se evidenció el cumplimiento de dos de las acciones de mejoramiento se reporta un avance del 66%. Respecto de la acción de mejoramiento pendiente (No.1), con base en lo descrito anteriormente, se otorga prórroga del plan hasta el 31 de octubre de 2020 para evidenciar su cumplimiento. (Daniel Felipe Sáenz Lozano)
06/10/2020 El 06 de octubre de 2020, vía correo electrónico, se solicitó a la Vicepresidencia de Estructuración evidencias del cumplimiento de la acción de mejoramiento No. 1 “Continuar con los lineamientos y procedimientos correspondientes establecidos por el Ministerio de Transporte y manual de la Agencia Nacional de Infraestructura- ANI para establecer tarifas de peajes dentro de los proyectos de APP.”, debido a que el plan de mejoramiento tiene 31 de octubre de 2020 como fecha de terminación. (Daniel Felipe Sáenz Lozano)
16/10/2020  -Modificación de fecha- El 16 de octubre de 2020, vía correo electrónico, la Vicepresidencia de Estructuración informó que “(…) teniendo en cuenta que las Unidades de Medida propuestas recaen sobre “requisitos solicitados por el Ministerio de Transporte para la emisión de la Resolución de Peajes”  y “Analizar si es competencias de esta Agencia elaborar un manual o solicitar el concepto al Ministerio de Transporte”, que requieren de una revisión exhaustiva y completa por parte del equipo técnico y jurídico, solicitamos de manera comedida prorrogar esta fecha hasta el 30 de junio del año 2021 y así poder cumplir de manera eficiente con las Unidades anteriormente mencionadas.”; razón por la cual, se modificó la fecha de terminación del plan de mejoramiento a 30 de junio de 2021. (Daniel Felipe Sáenz Lozano)
11/06/2021 Teniendo en cuenta que el plan de mejoramiento vence el 30-06-2021, mediante correo electrónico se solicitó remitir evidencias que acrediten el cumplimiento de la acción de mejoramiento No. 1. (Daniel Felipe Sáenz Lozano)
28/06/2021  -Modificación de fecha- Mediante correo electrónico la Vicepresidencia de Estructuración solicita prórroga para dar cumplimiento al plan de mejoramiento, hasta el 30 de octubre de 2021. (Daniel Felipe Sáenz Lozano)</t>
  </si>
  <si>
    <t>No se evidencia gestión de cobro para las cuentas TER 79903599 por valor de $17.139.000= TER 79455033 $6.923.000=, y de la sentencia proceso 2008-374 por valor de $232.538.162=,  por cuanto los terceros no mostraron movimientos durante el segundo semestre de 2018 ni con corte al 30 de junio de 2019. _x000D_
_x000D_
Con el seguimiento a las acreencias a favor de la entidad con corte a 30 de junio de 2019, se evidencia que el saldo contable en mora de dichos terceros es el mismo del corte anterior y en la información reportada por el área de Defensa Judicial para el desarrollo del presente informe, no se evidenciaron acciones que se hayan adelantado en el primer semestre de 2019 para la recuperación de la cartera de los terceros citados en el párrafo anterior.</t>
  </si>
  <si>
    <t>Inadecuada gestión interinstitucional</t>
  </si>
  <si>
    <t>•	Actualizar el procedimiento de "Cobro persuasivo y coactivo" GEJU-P-002.
•	Diseñay y adoptar herramienta ofimática incorporada al Sistema Integrado de Gestión.
•	Se elaborará una hoja de control de registro de actuaciones dentro de cada trámite persuasivo.
•	Establecer un reporte de seguimiento periodico a los procesos activos.
•	Ajuste de cada uno de los expedientes e incorporación de la hoja de control documental.
•	Registrar los procesos activos en el instrumento de control.
•	Generar reporte periodico de los procesos activos
•	Presentar demanda ejecutiva para recuperar la deuda del proceso 2008-374.</t>
  </si>
  <si>
    <t>19/12/2019 El 28 de noviembre de 2019, se radicó el memorando No. 20191020182673 en dónde se le solicita el plan de acción al Coordinador GIT de Defensa Judicial. (Luz Jeni Fung Muñoz)
30/03/2020 Se suscribe el plan de mejora, el avance y el estado. Lo anterior en base al radicado No. 2020-701-004810-3 del 16 de marzo de 2020.</t>
  </si>
  <si>
    <t>28/08/2019</t>
  </si>
  <si>
    <t>En cuanto al reconocimiento de eventos eximentes de responsabilidad, no se evidenció que la ANI manifestara si acepta o no la ocurrencia de los eventos eximentes notificados por el Concesionario dentro de los 15 días siguientes a la notificación; sin embargo, este término está reglamentado en la parte general del contrato de concesión, sección 14.2(c)(iii), según se cita a continuación:_x000D_
“Una vez efectuada la Notificación dentro del término indicado en la sección 14.2(c)(i) anterior, la Parte notificada deberá, dentro de los quince (15) Días siguientes a dicha Notificación, expresar si acepta, o no, la ocurrencia del Evento Eximente de Responsabilidad”.</t>
  </si>
  <si>
    <t>Rumichaca - Pasto</t>
  </si>
  <si>
    <t>1. Se adelantará la gestión con los Concesionarios para lograr una eventual modificación contractual que permita ampliar el término para resolver las solicitudes de EER, conforme a los tiempos que efectivamente requiere la entidad para su trámite. Lo anterior, con miras a otorgar respuesta al Concesionario, tan solo una vez se encuentre conciliado el texto del acta de ocurrencia, confiriendo eso sí, un término perentorio, pero mayor al actualmente establecido. (50%)
2. Continuar con las mesas de trabajo llevadas a cabo con la Vicepresidencia de Estructuración en aras de lograr la ampliación del término con el que cuenta la entidad para dar respuesta a las solicitudes de declaratoria de EER, de tal manera que en la minuta del Contrato de Concesión 5G que se está estructurando actualmente, quede incluido un plazo que honre la realidad contractual dada la complejidad que supone esta clase de eventos, en el que, para lograr la suscripción del Acta que declara el EER, deben concurrir las actuaciones efectuadas por parte del contratista, el interventor, las gerencias al interior de la ANI y el Comité de Contratación. (50%).</t>
  </si>
  <si>
    <t>28/10/2019</t>
  </si>
  <si>
    <t xml:space="preserve">
10/07/2020 El 29 de octubre de 2019 se envía memorando Rad ANI N. 20191020166183 a la VGC aceptando el Plan de Mejoramiento propuesto y estableciendo como fecha de finalización el 30 de abril de 2020. 
El 10 de julio de 2020 se envía memorando Rad ANI N. 20201020086423 solicitando las evidencias del cumplimiento del Plan de Mejoramiento propuesto, que venció el 30 de abril de 2020, o ajustes del mismo a partir del plan de mejoramiento propuesto por la Entidad para subsanar la No Conformidad No. 3825 formulada en la auditoría a la gestión de la ANI respecto al reconocimiento de EER, adelantada entre febrero y mayo de 2020. (Adriana Barrios Rodríguez)
23/07/2020 Se recibe memorando de la supervision Rad ANI N. 20203060091223 del 22 de julio de 2020, en donde expresan la intención de acogerse a lo estipulado con respecto al reconocimiento de EER mediante memorando 20203000084983, solicitando ampliar el plazo para la resolución de esta no conformidad para el 30 de enero de 2021.  (Adriana Barrios Rodríguez)
28/07/2020 Desde la OCI se envía memorando con Rad ANI N. 20201020092683 del 27 de julio de 2020, en donde se notifica que se incluirán las acciones estipuladas con respecto al reconocimiento de EER en el PMP de la No Conformidad 3755 del proyecto Rumichaca-Pasto y la fecha de finalización será modificada al 30/01/2021. (Adriana Barrios Rodríguez)
01/02/2021  -Modificación de fecha- Mediante correo electrónico del 30-01-2021 y por medio de comunicación con radicado ANI No. 20213060024093 del 28-01-2021 la Supervisión expone que a la fecha no se han logrado mayores avances con el Concesionario para modificar los plazos contractuales respecto al análisis de la procedencia de un Evento Eximente de Responsabilidad, solicitando prórroga para el cumplimiento del plan de mejoramiento hasta el 30-11-2021. (Adriana Barrios Rodríguez)</t>
  </si>
  <si>
    <t>No se evidenció que el proyecto “IP Antioquia – Bolívar” contara con un profesional de apoyo jurídico entre febrero y mayo de 2019. Lo anterior, es contrario a una de las disposiciones del Manual de seguimiento a proyectos e interventoría y supervisión contractual de la ANI, consignada en la sección 2.2, según se cita a continuación:_x000D_
(…) el control y seguimiento de cada proyecto de infraestructura pública de transporte a cargo de la ANI, contará con un equipo de apoyo a la coordinación y seguimiento integrado como mínimo, así:_x000D_
ROL O CARGO_x000D_
VICEPRESIDENCIA_x000D_
(…)_x000D_
Jurídico Contractual (Gerente y profesional)_x000D_
Vicepresidencia Jurídica</t>
  </si>
  <si>
    <t>Antioquia - Bolivar</t>
  </si>
  <si>
    <t xml:space="preserve">Adjunto se envía el Contrato No. VJ-503-2019 y su respectiva Acta de Inicio. Lo anterior, con el fin de cerrar la no conformidad presentada por la Oficina de Control Interno de la Entidad en  informe de auditoría a las funciones de supervisión e interventoría del proyecto Antioquia-Bolívar, radicado en la Entidad mediante el No. 20191020129293 del 02 de septiembre de 2019, en la que se manifestó lo siguiente:_x000D_
 _x000D_
“No se evidenció que el proyecto “IP Antioquia – Bolívar” contara con un profesional de apoyo jurídico entre febrero y mayo de 2019. Lo anterior, es contrario a una de las disposiciones del Manual de seguimiento a proyectos e interventoría y supervisión contractual de la ANI, consignada en la sección 2.2, según se cita a continuación:_x000D_
(…) el control y seguimiento de cada proyecto de infraestructura pública de transporte a cargo de la ANI, contará con un equipo de apoyo a la coordinación y seguimiento integrado como mínimo, así:_x000D_
ROL O CARGO	VICEPRESIDENCIA_x000D_
(…)_x000D_
Jurídico Contractual (Gerente y profesional)	Vicepresidencia Jurídica_x000D_
 _x000D_
Una vez tomada la media correctiva necesaria, la cual consistió en contratar un apoyo jurídico contractual tal y como lo establece el Manual de seguimiento a proyectos e interventoría y supervisión contractual de la ANI, se evidencia subsanada la no conformidad y superado el hecho generador._x000D_
</t>
  </si>
  <si>
    <t xml:space="preserve">
8/10/2019 En correo electrónico del 2 de octubre de 2019, la Supervisión informó:_x000D_
Adjunto se envía el Contrato No. VJ-503-2019 y su respectiva Acta de Inicio. Lo anterior, con el fin de cerrar la no conformidad presentada por la Oficina de Control Interno de la Entidad en  informe de auditoría a las funciones de supervisión e interventoría del proyecto Antioquia-Bolívar, radicado en la Entidad mediante el No. 20191020129293 del 02 de septiembre de 2019, en la que se manifestó lo siguiente:_x000D_
 _x000D_
“No se evidenció que el proyecto “IP Antioquia – Bolívar” contara con un profesional de apoyo jurídico entre febrero y mayo de 2019. Lo anterior, es contrario a una de las disposiciones del Manual de seguimiento a proyectos e interventoría y supervisión contractual de la ANI, consignada en la sección 2.2, según se cita a continuación:_x000D_
(…) el control y seguimiento de cada proyecto de infraestructura pública de transporte a cargo de la ANI, contará con un equipo de apoyo a la coordinación y seguimiento integrado como mínimo, así:_x000D_
ROL O CARGO	VICEPRESIDENCIA_x000D_
(…)_x000D_
Jurídico Contractual (Gerente y profesional)	Vicepresidencia Jurídica_x000D_
 _x000D_
Una vez tomada la media correctiva necesaria, la cual consistió en contratar un apoyo jurídico contractual tal y como lo establece el Manual de seguimiento a proyectos e interventoría y supervisión contractual de la ANI, se evidencia subsanada la no conformidad y superado el hecho generador._x000D_
_x000D_
Una vez revisadas las acciones de mejoramietno y la evidencia de su ejecución, se da cierre a la no confomridad y se recomienda a esta gerencia tomar acciones para prevenir que a futuro los proyectos cuyo apoyo jurídico tiene a cargo esta gerencia, permanezcan sin este apoyo al terminar los contratos del profesional de turno. (Carlos Felipe Sánchez Pinzón)</t>
  </si>
  <si>
    <t>En cuanto al reconocimiento de eventos eximentes de responsabilidad, no se evidenció que la ANI manifestara si acepta o no la ocurrencia de los eventos eximentes notificados por el Concesionario dentro de los 15 días siguientes a la notificación; sin embargo, este término está reglamentado en la parte general del contrato de concesión, sección 14.3(c)(ii), según se cita a continuación:_x000D_
“Una vez efectuada la Notificación dentro del término indicado en la sección 14.3(c)(ii) anterior, la Parte notificada deberá, dentro de los quince (15) Días siguientes a dicha Notificación, expresar si acepta, o no, la ocurrencia del Evento Eximente de Responsabilidad”_x000D_
Al respecto, como respuesta a la socialización previa de la no conformidad, la Supervisión explicó las razones de las demoras en el trámite de reconocimiento del EER, sin evidenciar el cumplimiento de las disposiciones contractuales citadas.</t>
  </si>
  <si>
    <t>1. El Líder de Supervisión, conforme la imposibilidad de cumplimiento de los términos dispuestos en el Contrato de Concesión y para cumplir lo requerido en la Resolución 738 de 2018, propenderá la modificación del plazo establecido para la aceptación o no de cualquier EER._x000D_
Lo anterior, en el sentido de otorgar respuesta al Concesionario respecto de la aceptación del EER, tan solo una vez se encuentre conciliado el texto del Acta de ocurrencia, confiriendo eso sí, un término perentorio pero mucho mayor al ya establecido._x000D_
2. Informar a la Vicepresidencia de Estructuración, que el plazo establecido para aceptación o no de un EER en los Contratos de Concesión 4G que se encuentran ya en ejecución, ha resultado insuficiente.</t>
  </si>
  <si>
    <t>10/07/2020 El 29 de octubre de 2019 se envía memorando Rad ANI N. 20191020166183 a la VGC aceptando el Plan de Mejoramiento propuesto y estableciendo como fecha de finalización el 30 de abril de 2020. 
El 10 de julio de 2020 se envía memorando Rad ANI N. 20201020086413 solicitando las evidencias del cumplimiento del Plan de Mejoramiento propuesto, que venció el 30 de abril de 2020, o ajustes del mismo a partir del plan de mejoramiento propuesto por la Entidad para subsanar la No Conformidad No. 3825 formulada en la auditoría a la gestión de la ANI respecto al reconocimiento de EER, adelantada entre febrero y mayo de 2020. (Adriana Barrios Rodríguez)
30/07/2020 2020 07 30: la OCI envía correo electrónico solicitando respuesta al  memorando con Rad ANI N. 20191020166183 a la VGC, en donde se comunican las acciones de mejora propuestas en la auditoría a la gestión de la ANI en el reconocimiento de EER y se solicita una fecha de finalización del PMP visto que está vencido desde el pasado 30/04/2020  (Adriana Barrios Rodríguez)
6/08/2020 Se recibe oficio por correo electrónico 20203110091393 el 31 de julio, enviado el 23 de julio con los avances del Plan de Mejoramiento y adicionalmente se recibe oficio 20203110097193 del 5 de agosto de 2020 solicitando como fecha de finalización el 30 de diciembre de 2020, por lo cual se comunica a través de correo eléctronico la aceptación del cambio.  (Adriana Barrios Rodríguez)
1/12/2020 Se realiza seguimiento a través de correo electrónico solicitando avance de las acciones de mejoramiento. (Adriana Barrios Rodríguez)
24/01/2021 se recibe memorando 20203110167593 del 30 de diciembre de 2020 presentando los avances en el Plan de Mejoramiento, la OCI responde con memorando 20211020017993 del 20 de enero de 2021, cambiando el avance al 50% (Adriana Barrios Rodríguez)
16/02/2021  -Modificación de fecha- Se ajusta fecha de terminación a 31/12/2021 con base en la solicitud recibida con el radicado ANI No. 20213110031813 del 8 de febrero de 2021. (Adriana Barrios Rodríguez)</t>
  </si>
  <si>
    <t>No se evidenció un pronunciamiento oportuno de la ANI en el proceso de verificación de la unidad funcional 1 del proyecto, lo cual es contrario a las disposiciones del contrato de concesión No. 016 de 2015, consignadas en la sección 4.17(a)(ii) y 4.17(a)(v) de la parte general, según se cita a continuación:_x000D_
“Una vez puestas a disposición las Intervenciones, el Interventor y la ANI tendrán un plazo máximo de sesenta (60) Días para verificar la terminación de la Unidad Funcional y, de ser el caso, para formular las solicitudes de corrección o complementación si no se cumple con las Especificaciones Técnicas o con cualquier otra estipulación del Contrato o sus Apéndices (…)” (subrayado fuera del texto)._x000D_
“A más tardar al vencimiento del Plazo de Cura, el Concesionario pondrá a disposición de la ANI y el Interventor las Intervenciones (junto con la Memoria Técnica), para una segunda revisión, para lo cual el Interventor y la ANI contarán con quince (15) Días Hábiles para verificar que las Intervenciones cumplan con los ajustes solicitados en la primera revisión. En esta revisión, la ANI y el Interventor solamente podrán tratar los asuntos puntuales objeto de corrección y no se podrán solicitar correcciones adicionales o diferentes respecto de asuntos no tratados en la revisión inicial, sin perjuicio de lo previsto en la Sección (d)4.17(d) de esta Parte General” (subrayado fuera del texto).</t>
  </si>
  <si>
    <t>1.	Mediante memorando con radicado ANI No. 20193110151313 del 09 de octubre de 2019, la Supervisión presenta el acta de terminación de la unidad funcional 1, evidenciando que se ha concluido el procedimiento de verificación estipulado en la sección 4.17(a)(ii) y 4.17(a)(v) de la parte general del contrato de concesión._x000D_
_x000D_
Adicionalmente, se presenta evidencia del protocolo de atención de patología de fisuras en las bermas de la calzada y las diferentes comunicaciones de la trazabilidad de la gestión realizada.</t>
  </si>
  <si>
    <t xml:space="preserve">
10/10/2019 Mediante memorando con radicado ANI No. 20193110151313 del 09 de octubre de 2019, presentado en reunión del 10/10/2019 en la Oficnia de Control Interno, la Supervisión presenta el acta de terminación de la unidad funcional 1, evidenciando que se ha concluido el procedimiento de verificación estipulado en la sección 4.17(a)(ii) y 4.17(a)(v) de la parte general del contrato de concesión._x000D_
_x000D_
Adicionalmente, se presenta evidencia del protocolo de atención de patología de fisuras en las bermas de la calzada y las diferentes comunicaciones de la trazabilidad de la gestión realizada._x000D_
_x000D_
Lo anterior, evidencia que ya no se está incumpliendo el procedimiento contractual de verificación de la unidad funcional, pues se ha finalizado mediante el acta de terminación. En consecuencia, se da cierre a la no conformidad No. 3758 del plan de mejoramiento por procesos de la Entidad._x000D_
 (Carlos Felipe Sánchez Pinzón)</t>
  </si>
  <si>
    <t>No se evidenció que la Interventoría instale equipos de video en el peaje Purgatorio; sin embargo, esta es su obligación contractual, consignada en el Anexo 4 del contrato de Interventoría, sección 5.3.3 (e):_x000D_
“Instalar equipos de video nuevos e independientes de los del concesionario de última generación que permitan visualizar claramente la categoría de cada vehículo, fecha y hora las cuales deberán estar sincronizadas con las de los equipos del Concesionario, para la grabación de las 24 horas del día en cada uno de los carriles de cada una de las estaciones o casetas de peaje, con el fin de verificar los datos de tráfico obtenidos por el Concesionario, la composición del tráfico y que los mismos coincidan con la realidad, este sistema deberá estar disponible para accederlo en tiempo real y sin retardos en la señal en las oficinas de la Interventoría y de la AGENCIA NACIONAL DE INFRAESTRUCTURA. En caso de ser necesario el traslado de equipos servidores al datacenter de la AGENCIA NACIONAL DE INFRAESTRUCTURA, estos deberán ser en formato BLADE._x000D_
Este sistema deberá estar en funcionamiento a más tardar a los 60 días después de la fecha de la firma del acta de inicio del Contrato de Interventoría. El interventor deberá tener en sus archivos estos registros fílmicos desde el inicio de su contrato, los cuales deberán estar disponibles cuando la AGENCIA NACIONAL DE INFRAESTRUCTURA o las autoridades los solicite”._x000D_
Adicionalmente, esta situación perjudica otros controles de interventoría frente al tráfico y recaudo reportados por el Concesionario. Dentro de estos controles, incluidos en el Anexo 4 del contrato de Interventoría, sección 5.3.3 (e), se destacan los citados a continuación:_x000D_
“Realizar conteos de vehículos independientes en cada una de las estaciones de peaje, durante un mínimo de siete (7) días consecutivos al mes durante 24 horas para establecer un parámetro de control al TPD reportado por el concesionario.”_x000D_
“Certificar los tráficos vehiculares en cada caseta de peaje y para cada una de las categorías de vehículo para comprobar el cumplimiento de las obligaciones del Concesionario y los demás efectos previstos en este Contrato.”_x000D_
“Verificar el conteo de vehículos de tarifas especiales de que trata la Resolución 3191 de 2006 y 1256 de 2009, del Ministerio de Transporte.”</t>
  </si>
  <si>
    <t>La Interventoría informa que ya se encuentran instalados los equipos de video en el peaje Purgatorio. Como evidencia, presenta un registro fotográfico del proceso de instalación y la transmisión remota del funcionamiento de las cámaras, a la cual se accede en la presente reunión.</t>
  </si>
  <si>
    <t xml:space="preserve">
10/10/2019 La Interventoría informa que ya se encuentran instalados los equipos de video en el peaje Purgatorio. Como evidencia, presenta un registro fotográfico del proceso de instalación y la transmisión remota del funcionamiento de las cámaras, a la cual se accede en la presente reunión._x000D_
Lo anterior, evidencia que se ha superado la dificultad que dio origen a la no conformidad 3759 del plan de mejoramiento por procesos de la Entidad, por lo cual se procede a cerrarla._x000D_
 (Carlos Felipe Sánchez Pinzón)</t>
  </si>
  <si>
    <t>Una vez revisado el informe de aforo vehicular y los archivos de aforo reportados por la Interventoría, no se evidenció que la Interventoría reporte el conteo vehicular en la estación de peaje San Carlos para el mes de junio de 2019; sin embargo, esta es su obligación contractual, consignada en el Anexo 4 del contrato de Interventoría, sección 5.3.3 (e), según se cita a continuación:_x000D_
“Realizar conteos de vehículos independientes en cada una de las estaciones de peaje, durante un mínimo de siete (7) días consecutivos al mes durante 24 horas para establecer un parámetro de control al TPD reportado por el concesionario”.</t>
  </si>
  <si>
    <t xml:space="preserve">La Interventoría presenta los dos últimos informes de aforo (agosto y septiembre de 2019) que contienen la información de tráfico del peaje San Carlos. Estos informes, se encuentran radicados en la ANI mediante los No. 20194090949022 y 20194091071832._x000D_
_x000D_
Al respecto, se solicita evidencia de los controles implementados para certificar el tráfico del peaje San Carlos en junio de 2019. La Interventoría informa (y aporta los soportes correspondientes) que implementó revisiones semanales durante junio de 2019, con el fin de verificar el tráfico que circuló por el peaje, mediante el formato SIAC 7 de junio de 2019._x000D_
</t>
  </si>
  <si>
    <t xml:space="preserve">
10/10/2019 La Interventoría presenta los dos últimos informes de aforo (agosto y septiembre de 2019) que contienen la información de tráfico del peaje San Carlos. Estos informes, se encuentran radicados en la ANI mediante los No. 20194090949022 y 20194091071832._x000D_
_x000D_
Al respecto, se solicita evidencia de los controles implementados para certificar el tráfico del peaje San Carlos en junio de 2019. La Interventoría informa (y aporta los soportes correspondientes) que implementó revisiones semanales durante junio de 2019, con el fin de verificar el tráfico que circuló por el peaje, mediante el formato SIAC 7 de junio de 2019._x000D_
_x000D_
En consecuencia, se evidencia que se han realizado los conteos del peaje San Carlos, superando la dificultad que dio origen a la no conformidad 3760, por lo que se le da cierre en el plan de mejoramiento por procesos de la Entidad._x000D_
_x000D_
 (Carlos Felipe Sánchez Pinzón)</t>
  </si>
  <si>
    <t>Una vez revisado el informe de aforo vehicular de junio de 2019, se evidenciaron las siguientes situaciones:_x000D_
a. Luego de evidenciar diferencias por día entre el conteo vehicular del Concesionario y el conteo durante 7 días de la semana que realiza la Interventoría, se suman las diferencias positivas (vehículos que registró el Concesionario, pero no fueron registrados por la Interventoría) con las diferencias negativas (vehículos que no registró el Concesionario, pero sí fueron registrados por la Interventoría), compensando las diferencias de conteo, sin requerir determinar si hubo faltantes o sobrantes de recaudo ni requerir explicaciones al Concesionario._x000D_
b. Una vez se cuenta con el resultado de diferencias vehiculares consolidado para los 7 días de la semana en los que la Interventoría realiza conteo, se presumen y reportan las causas de dichas diferencias, sin verificar los casos puntuales que les dieron origen, sin determinar si hubo faltantes o sobrantes de recaudo, ni requerir explicaciones al Concesionario. En particular, esto se evidenció para los vehículos de categorías 3 y 4 en el peaje La Apartada y categorías 2 y 4 en el peaje Caimanera._x000D_
Las anteriores, constituyen situaciones contrarias al control que debe ejercer la Interventoría de acuerdo con sus obligaciones contractuales, consignadas en el Anexo 4 del contrato de Interventoría, sección 5.3.3 (e), según se cita a continuación:_x000D_
“Verificar los conteos de vehículos que realice el Concesionario con el fin de comprobar que la información suministrada sea correcta y requerir al Concesionario para que cumpla esta obligación.”_x000D_
“Certificar los tráficos vehiculares en cada caseta de peaje y para cada una de las categorías de vehículo para comprobar el cumplimiento de las obligaciones del Concesionario y los demás efectos previstos en este Contrato” (subrayado fuera del texto)._x000D_
“Verificación del correcto funcionamiento de los equipos de conteo, clasificación de vehículos y de registro de recaudo de peaje” (subrayado fuera del texto)._x000D_
“Advertir cualquier incumplimiento de las obligaciones contractuales a cargo del Concesionario con respecto al control de aforo, comunicarle esta circunstancia a la AGENCIA NACIONAL DE INFRAESTRUCTURA y adoptar los procedimientos previstos en este Contrato, según el caso.”_x000D_
Estos controles, son especialmente relevantes si se tiene en cuenta que están previstos para verificar obligaciones del Concesionario relacionadas con el recaudo en los peajes, dentro de las cuales se destacan las siguientes:_x000D_
Parte general del contrato de concesión, sección 3.4 (d):_x000D_
“En el caso en que el Concesionario cobre una tarifa superior a la autorizada en este Contrato, que corresponde a la prevista en la Resolución de Peaje, además de las Multas que de acuerdo con la Parte Especial se causen, el Concesionario deberá consignar el valor cobrado en exceso, en la Subcuenta Excedentes ANI.”_x000D_
Parte general del contrato de concesión, sección 3.15 (h)(ii)(7 y 8):_x000D_
“En el caso en que la suma consignada por el Concesionario a la Subcuenta Recaudo Peaje fuere inferior a la que corresponda de acuerdo con lo previsto en este Contrato, el Concesionario pagará intereses moratorios –que se consignarán en la Subcuenta Excedentes ANI– desde la fecha en la que realizó la consignación y hasta el pago de la diferencia, intereses que se calcularán conforme a lo previsto en la Sección 3.7(a) de esta Parte General.”_x000D_
“En el caso en que la suma consignada por el Concesionario a la Subcuenta Recaudo Peaje fuere superior a la que corresponda de acuerdo con lo previsto en este Contrato, la ANI ordenará el traslado de la diferencia, sin intereses, a la Cuenta Proyecto dentro de los cinco (5) Días siguientes a la verificación de esta situación.”_x000D_
Al respecto, en el proceso de socialización de esta no conformidad, se evidenció que la Interventoría viene evaluando internamente con su proveedor de equipos de conteo, alternativas para mejorar el aforo que la concesión requiere, por lo que a partir de esta no conformidad, se hará seguimiento al proceso de mejora hasta que se evidencie que se han superado las dificultades señaladas.</t>
  </si>
  <si>
    <t>La Interventoría presenta el nuevo formato e informe de tráfico y recaudo implementados para mejorar el conteo, donde se desagrega por peaje, carril y categoría y se compara con el conteo del Concesionario, se revisan las diferencias (tanto de vehículos dejados de contar como de vehículos contados de más) por día y cuando se da el caso, se diligencia un acta en conjunto con personal del Concesionario para conciliar las diferencias.</t>
  </si>
  <si>
    <t xml:space="preserve">
10/10/2019 La Interventoría presenta el nuevo formato e informe de tráfico y recaudo implementados para mejorar el conteo, donde se desagrega por peaje, carril y categoría y se compara con el conteo del Concesionario, se revisan las diferencias (tanto de vehículos dejados de contar como de vehículos contados de más) por día y cuando se da el caso, se diligencia un acta en conjunto con personal del Concesionario para conciliar las diferencias._x000D_
_x000D_
De acuerdo con lo evidenciado, en el peaje Purgatorio no se han implementado estos nuevos controles dado que las cámaras de video de la Interventoría se instalaron el 7 de octubre, por lo que el primer reporte de conteo según las obligaciones contractuales de Interventoría (7 días de la semana durante 24 horas por día) en esta nueva ubicación del peaje Purgatorio se presentará para el mes de noviembre de 2019. Se recomienda que para este reporte, se implementen los nuevos controles de aforo y recaudo._x000D_
_x000D_
Al respecto, con base en una revisión aleatoria para el caso del peaje Los Cedros, se evidencia que las diferencias de conteo de la Interventoría con el Concesionario se validan para cada caso puntual (tanto para vehículos dejados de contar como para vehículos contados de más), superando las dificultades señaladas en los literales a y b de la no conformidad No. 3761, por lo que se procede a cerrarla en el plan de mejoramiento por procesos de la Entidad._x000D_
 (Carlos Felipe Sánchez Pinzón)</t>
  </si>
  <si>
    <t xml:space="preserve">1.	En cuanto al reconocimiento del Evento Eximente de Responsabilidad predial para la UF1, no se evidenció que la ANI expresara si acepta, o no, la ocurrencia del Evento Eximente de Responsabilidad notificado por el Concesionario dentro de los 15 días siguientes a la notificación; sin embargo, este término está consignado en la Parte General del Contrato de Concesión N. 017 de 2015, literal (c)(iii) de la Sección 14.2 Evento Eximente de Responsabilidad, citada a continuación:_x000D_
_x000D_
“Una vez efectuada la Notificación dentro del término indicado en la Sección 14.2(c)(i) anterior, la Parte notificada deberá, dentro de los quince (15) Días siguientes a dicha Notificación, expresar si acepta, o no, la ocurrencia del Evento Eximente de Responsabilidad.” _x000D_
</t>
  </si>
  <si>
    <t>Neiva - Espinal - Girardot IP</t>
  </si>
  <si>
    <t xml:space="preserve">1. El Líder de Supervisión, conforme la imposibilidad de cumplimiento de los términos dispuestos en el Contrato de Concesión y para cumplir lo requerido en la Resolución 738 de 2018, propenderá la modificación del plazo establecido para la aceptación o no de cualquier EER._x000D_
Lo anterior, en el sentido de otorgar respuesta al Concesionario respecto de la aceptación del EER, tan solo una vez se encuentre conciliado el texto del Acta de ocurrencia, confiriendo eso sí, un término perentorio pero mucho mayor al ya establecido._x000D_
2. Informar a la Vicepresidencia de Estructuración, que el plazo establecido para aceptación o no de un EER en los Contratos de Concesión 4G que se encuentran ya en ejecución, ha resultado insuficiente._x000D_
</t>
  </si>
  <si>
    <t xml:space="preserve">
05/11/2019 5/11/2019 - Mediante oficio con Rad ANI 20193060160613 del 22/10/2019 la supervisión allego a esta oficina el plan de mejoramiento de esta no conformidad.  (Mary Alexandra Cuenca Noreña)
05/06/2020 29/05/2020 – correo electrónico notificando vencimiento y solicitando evidencias _x000D_
_x000D_
02/06/2020 – Mediante correo electrónico del 29/05/2020 la supervisión allega el memorando 20193060207843 donde se notifica a la VE la insuficiencia de los tiempos de respuesta de los EER, posteriormente mediante correo electrónico del 02/06/2020 allega a esta Oficina el Acta de plan de seguimiento N. 171 y 179 donde se propone al concesionario modificar el plazo con el que cuenta la Agencia para dar respuesta a los EER solicitados por el Concesionario. Lo anterior evidenciando el cumplimiento del 100% de la no conformidad. _x000D_
 (Mary Alexandra Cuenca Noreña)</t>
  </si>
  <si>
    <t>CONFORMACIÓN DEL EQUIPO DISCIPLINARIO EN LA AGENCIA NACIONAL DE INFRAESTRUCTURA: Aunque si bien es cierto, la Resolución No. 0489 del 21 de marzo de 2018 establece la conformación del Equipo Disciplinario, éste actualmente se encuentra conformado de otra manera, por la líder del proceso- Experta G03-08- y una contratista, quienes realizan las actividades de sustentación y control de los expedientes disciplinarios, contando con una carga de procesos, de acuerdo con lo señalado en respuesta con memorando No. 2019-400-011610-3 del 05 de agosto de 2019, de: Vigencia 2018: 50 expedientes, Vigencia 2019 a corte de 08 de agosto de 2019: 65 expedientes.</t>
  </si>
  <si>
    <t>Incumplimiento a normatividad interna</t>
  </si>
  <si>
    <t>Equipo disciplinario</t>
  </si>
  <si>
    <t>Aurora Andrea Reyes Saavedra</t>
  </si>
  <si>
    <t>1. Derogar la Resolucion 0489 de marzo de 2018 ( Fecha limite de cumplimiento 31 de octubre de 2019)._x000D_
2. Realizar un estudio de cargas de trabajo para identificar la necesidad de personal en el equipo de control interno disciplinario ( Fecha limite de cumplimiento 31 de octubre de 2019)_x000D_
3. Propender por la conformacion del equipo de control interno disciplinario el cual debera estar conformado por personas con dedidacion exclusiva a lo que demanda la gestión disciplinari ( Fecha limite 31 de marzo de 2020)</t>
  </si>
  <si>
    <t>18/12/2019</t>
  </si>
  <si>
    <t xml:space="preserve">
18/12/2019 1. Mediante Memorando No. 2019-400-018130-30 del  26 de noviembre de 2019 se adjunta resolucion No. 1516 del 11 de octubre de 2019, por medio de la cual se deroga  la resolucion 0489 de 2018.  ( cumplimiento 33.33)
2. Mediante Memorando No. 2019-400-018130-30 del  26 de noviembre de 2019  se adjunta el formulario No. 2 denominado consolidado de medición de cargas de trabajo de la Entidad -Departamento Administrativo de la Función Publica, en donde se remite el analisis de la dependencia denominada "Control Interno Disciplinario" ( cumplimiento 33.33).
3. La acción no se encuentra cumplida con corte al 18 de diciembre de 2019, sin embargo se indico como fecha de cumplimiento el 31 de marzo del 2020 ( Cumplimiento del 0%)
 (Aurora Andrea Reyes Saavedra)
04/02/2020 04/02/2020.  Respecto de la acción 3.  Mediante correo remitido el 29 de enero de 2020, el equipo disiciplinario remite actas de inicio de tres contratistas (vigencia 2020) , en el correo se indica por parte de la coordinadora del equipo disciplinario lo siguiente: " (...)adjunto al presente correo las actas de inicio de los contratios de prestación de servicios celebrados, quedando conformado de esta manera el equipo de la oficina  de Control Interno Disciplinario y cumplidos al 100% los compromisos adquiridos en el plan de mejoramiento por procesos.(...)" (cumplimiento 33.33) de esta manera  se da cumplimiento al 100% de las acciones.  (Aurora Andrea Reyes Saavedra)</t>
  </si>
  <si>
    <t xml:space="preserve">DEBILIDADES EN LOS CONTROLES RELACIONADOS CON LA RESERVA[3] DE LAS ACTUACIONES DISCIPLINARIAS: Se observó que algunas actuaciones disciplinarias de la muestra de auditoría, que se encuentran bajo reserva pueden ser visualizadas y/o consultadas por los usuarios del Sistema de Información ORFEO, lo cual evidencia debilidades o falta de controles o restricciones para la consulta de mencionados documentos, que pueden conllevar a la posible materialización de riesgos asociados en el proceso.La anterior situación se observó en los expedientes Nos.  031/2018, 019/2019 Y 002/2019, los cuales al digitalizar en el sistema documental Orfeo el número de radicado de la queja o el informe de servidor público visualiza diversos documentos del expediente (TRD) los cuales pueden consultarse por los usuarios </t>
  </si>
  <si>
    <t>Debilidades en los controles de reserva de la información</t>
  </si>
  <si>
    <t>1. Solicitar al GIT Tecnologias de la información y las Telcomunicaciones, la creación de un acceso reservado a los documentos que conforman los expedientes disciplinarios. ( Fecha limite de cumplimiento 30 de septiembre de 2019)._x000D_
2. Solicitar al GIT Tecnologias de la información y las Telecomunicaciones, bloquear en forma inmediata el acceso a los expedientes  consultados por la Oficina de Control Interno ( Fecha limite de cumplimiento 30 de septiembre de 2019)._x000D_
3. Gestionar para que en el nuevo sistema que llegue a adoptar la entidad para manejo documental de la información se cree el equipo de Control Interno  Diciplinario con manejo de información reservada y la creación de expedientes con el mismo caracter  ( Fecha limite 30 de septiembre de 2019)</t>
  </si>
  <si>
    <t xml:space="preserve">
18/12/2019 1. Mediante memorando 2019-400-014505-3 se remitio por la VAF correos electronicos del 25 de septiembre de 2019- remitidos por la Vicepresidente Administrativa y Financiera al GIT de Tecnologias de la información y las Telecomunicaciones y a la encargada de correspondencia  donde solicita reserva de los expedientes disiciplinarios ( cumplimiento del 33.33)
2. Mediante memorando 2019-400-014505-3 se remitio por la VAF correos electronicos del 25 de septiembre de 2019- remitidos por la Vicepresidente Administrativa y Financiera al GIT de Tecnologias de la información y las Telecomunicaciones y a la encargada de correspondencia  donde solicita reserva de los expedientes disiciplinarios ( cumplimiento del 33.33).
3. No se observa cumplimiento de la acción planteada con corte al 18 de diciembre de 2019 ( cumplimiento del 0%) (Aurora Andrea Reyes Saavedra)
04/02/2020 04/02/2020. Respecto de la acción 3. Se observa su cumplimiento mediante memorando 20204020023983 del 03 de febrero de 2020, remitido por la VAF al GIT de Tecnologías de la Información y las Telecomunicaciones, del memorando se destaca: " solicito el favor brindarnos el apoyo necesario con el fin de crear o gestionar un sistema que permita la creación y manejo de los expedientes disciplinarios con restricciones de acceso"  ( los soportes reposan en la carpeta de seguimiento de PMP de la OCI) ( cumplimiento de las acción 33.33 %) (Aurora Andrea Reyes Saavedra)
17/02/2020 17/02/2020: Se observa por parte de la Oficina de Control Interno que mediante memorando No. 20206070027933 del 10/02/2020 el G.I.T. Tecnologías de la información y las telecomunicaciones emitió respuesta a la Vicepresidencia Administrativa y Financiera (al radicado No. 20204020023983 del 03/02/2020- Plan de Mejoramiento por Procesos-) que para el presente seguimiento a continuación citamos el aparte relevante para ratificar el cumplimiento de la acción:_x000D_
_x000D_
"...le informamos que en la actualidad se encuentra implementado y en funcionamiento en el módulo de consultas del sistema de Gestión Documental - ORFEO la restricción para la visualización de expedientes virtuales creados en el G.I.T. de Control Interno Disciplinario..."._x000D_
_x000D_
 (Aurora Andrea Reyes Saavedra)</t>
  </si>
  <si>
    <t xml:space="preserve">En la Entidad no está creado el usuario "JEFE FINANCIERO". De conformidad con los artículos 2.2.3.4.1.6 y 2.2.3.4.1.12 del Decreto 1069de 2015, para efectos de los establecido en el capítulo 4, en la Entidad todos los usuarios deben estar creados en el "Sistema Único de Gestión e Información Litigiosa del Estado - Ekogui", entre otros, los funcionarios que ocupen el cargo del jefe financiero o quien haga sus veces en la Entidad, quien ejercerá las funciones allí previstas.
 </t>
  </si>
  <si>
    <t>Grupo interno de trabajo de defensa judicial</t>
  </si>
  <si>
    <t>Septiembre de 2019</t>
  </si>
  <si>
    <t>Septiembre</t>
  </si>
  <si>
    <t>1. Reiterar la solicitud a la Vicepresidencia Administrativa y Financiera, para que designe el servidor que será registrado como "Jefe Financiero" (VJUR)
2. Designar al servidor que será registrado en el sistema como "Jefe Financiero" (VAF)
3. Registrar en el Sistema Ekogui con el perfil  "Jefe Financiero" al servidor designado por la Vicepresidencia Administrativa y Financiera (VJUR)</t>
  </si>
  <si>
    <t>13/04/2020 Se modifica el plan de mejoramiento y se prórroga la fecha para su cumplimiento hasta el 15 de mayo de 2020. (Martha Guzmán león)
07/05/2020  A través de correo de 30/04/2020, la Doctora Liliana Poveda Buendía, Asesora del GIT de Defensa Judicial, informó, que: “conforme al plan de mejoramiento propuesto respecto de la auditoría del Ekogui, el día de hoy quedó creado el usuario de Jefe Financiero en el sistema.” Aporta la imagen de pantalla del resultado de la búsqueda en el Sistema eKOGUI, donde se evidencia que, en efecto, el 30 de abril de 2020, se creó el usuario “Jefe Financiero”, y se designó a la Doctora Juana Celina Carvajal Reyes, del GIT Administrativo y Financiero, de la Vicepresidencia Administrativa y Financiera.  (Martha Guzmán León)</t>
  </si>
  <si>
    <t xml:space="preserve">7.2.1	El comportamiento de la atención ofrecida a las PQRS, durante el primer trimestre 2018 vs. 2019, muestra aspectos desfavorables, relacionados con: _x000D_
_x000D_
•	El porcentaje de las respuestas dadas oportunamente, disminuyó en un 4% pasando del 71% ( primer semestre de 2018), al 67%, (primer semestre 2019), lo cual refleja  desmejora en la atención._x000D_
_x000D_
•	Las respuestas ofrecidas de manera extemporaneas se incrementó  en un  1%._x000D_
_x000D_
•	El item de comunicaciones reportadas sin respuestas aumentó en un 6%, toda vez que pasó del 10% (primer semestre de 2018), al 16% (primer semestre de 2019). _x000D_
</t>
  </si>
  <si>
    <t>PROBLEMAS EN LA GESTIÓN DE ATENCIÓN AL CIUDADANO</t>
  </si>
  <si>
    <t>Indebido tramite con las PQRS</t>
  </si>
  <si>
    <t xml:space="preserve">
12/08/2021 12/08/2021: Esta no conformidad hace referencia al vencimiento de términos, y teniendo en cuenta que el origen de la situación evidenciada por la Oficina de Control Interno es recurrente en cada uno de los seguimientos efectuados semestralmente, se procede con el cierre de esta, toda vez que en su remplazó se origino de manera reciente (22/07/2021) Memorando 20211020102063, la NO Conformidad identificada con el código No. 3854 y la cual hace referencia con los incumplimientos de término. Adicional a esto se habia realizado una mesa de trabajo con un representante de la VAF y se habia efectuado un acta. (Luz Mary Hernández Villadiego)</t>
  </si>
  <si>
    <t xml:space="preserve">7.2.2	Se presentaron diferentes eventos ocasionados por fallas técnologicas, que afectaron la radicación via web durante ciertos dias del mes de junio de 2019. Situación que puede generar posibles incumplimiento de términos legales.  En este sentido, se considera necesario que la depedencia competente del manejo de la plataforma técnologica Orfeo, realice los diferentes ajustes necesarios que eviten que se presenten este tipo de situaciones y a su vez diseñar un plan de emergencia para atender estas eventualidades. </t>
  </si>
  <si>
    <t>PROBLEMAS EN LA GESTIÓN TECNOLÓGICA</t>
  </si>
  <si>
    <t>Software</t>
  </si>
  <si>
    <t>Programar mesa técnica entre atención al ciudadano, archivo y tecnología para determinar los planes de contingencia para dar continuidad a la recepción de solicitudes por medios digitales.</t>
  </si>
  <si>
    <t>29/01/2020</t>
  </si>
  <si>
    <t xml:space="preserve">
13/02/2021 El 27/01/2021, Control Interno requirió mediante correo electrónico conocer, sí de la mesa de trabajo informada por usted, se levantó algún acta de la reunión y sí quedaron compromisos en el citado documento. Lo presente, con la finalidad de validar el avance de cumplimiento de las acciones propuestas._x000D_
_x000D_
El 05/02/2021, en correo electrónico el GIT- Tecnologías, informa que: en la reunión mencionada no se levantó acta entre los asistentes, sin embargo, desde el GIT de Tecnologías de la Información y las Telecomunicaciones se estableció  el compromiso de revisar los asuntos relacionados con la plataforma y realizar las actividades que permitieran dar continuidad a la recepción de solicitudes por medios digitales; producto de la revisión comprometida se adelantaron actividades  de provisión de almacenamiento, configuración de tareas automáticas y ajuste al código fuente, descritas en el documento enviado con anticipación al presente. En consecuencia, por parte del GIT de Tecnologías de la Información no hay compromisos pendientes al respecto._x000D_
_x000D_
_x000D_
 (Luz Mary Hernández Villadiego)</t>
  </si>
  <si>
    <t xml:space="preserve">7.2.5	En los eventos en los cuales se evidenció que los plazos de vencimientos establecidos (perentorios) por los entes externos de control, no coinciden con los señalados en los insumos de atención al ciudadano, motivo por el cual se requiere que, en el Orfeo, se realicen los ajustes necesarios a fin de poder establecer el término real de vencimiento y evitar inconsistencias.  </t>
  </si>
  <si>
    <t>Mesa de trabajo entre asistencia al ciudadano, correspondencia y tecnología para Verificar los tiempos de ley registrados en la aplicación y realizar de ser necesario ajustes a las funciones de calculo de fechas de vencimientos y alertas.</t>
  </si>
  <si>
    <t>A pesar de que, según la cláusula vigésima séptima del contrato de concesión portuaria No. 006 de 2010, “sobre las operaciones portuarias, la inspección, vigilancia y control estará a cargo de la Superintendencia de puertos y transporte, o quien haga sus veces” la Supervisión, al estar informada del volumen de carga movilizada por la Sociedad Portuaria Central de Cartagena, debe generar alertas respecto de las inconsistencias presentadas en los reportes de carga movilizada presentadas por la Sociedad Portuaria y por la Superintendencia de Transporte teniendo en cuenta que el desarrollo de sus actividades se debe encaminar a coordinar, evaluar y controlar el correcto desarrollo del proyecto. Por ejemplo, para el periodo comprendido entre 2015 y 2016 se evidenció que la Superintendencia de Transporte ha reportado que la Sociedad Portuaria movilizó aproximadamente 30,000 t de combustible, lo cual se encuentra acorde a la capacidad permitida para la terminal portuaria; sin embargo, en el desarrollo de la auditoría la Sociedad Portuaria ha reportado que para ese mismo periodo de tiempo la carga movilizada superó en aproximadamente 6,000 t la carga máxima permitida según lo definido en la cláusula cuarta del otrosí No. 1 al contrato de concesión No. 006 de 2010 sin haber adelantado trámites para modificar el volumen anual de carga autorizada según lo dispuesto en la cláusula contractual mencionada.</t>
  </si>
  <si>
    <t>Sociedad Portuaria Central Cartagena S.A.</t>
  </si>
  <si>
    <t>Octubre de 2019</t>
  </si>
  <si>
    <t>Octubre</t>
  </si>
  <si>
    <t xml:space="preserve">1. Solicitud al Concesionario de entregar los reportes de carga mensuales de acuerdo con lo establecido por el Contrato de Concesión_x000D_
_x000D_
2. Documento con reporte de carga movilizada por el Concesionario_x000D_
3.  Verificación de cargas reportadas por el Concesionario y las cargas reportadas por la _x000D_
Superintendencia de Transporte. _x000D_
_x000D_
4. En caso de encontrar diferencias entre las cargas reales y las reportadas por la Superintendencia de Transporte, remitir oficio a la Superintendencia de Transporte para que realice la revisión y respectivo ajuste._x000D_
_x000D_
5. En caso de confirmarse que, el Concesionario movilizó más carga de la permitida Contractualmente y además de confirmarse que existe un presunto incumplimiento, se deberá emitir un concepto integral con evaluación y revisión de la situación en mención y que contenga un capítulo de acciones a tomar._x000D_
</t>
  </si>
  <si>
    <t>16/12/2019</t>
  </si>
  <si>
    <t xml:space="preserve">
16/12/2019 Se evidenció que el 16 de diciembre de 2019 la Supervisión solicitó, vía correo electrónico, al Concesionario información sobre la carga movilizada en la terminal portuaria. Avance del 20%. (Daniel Felipe Sáenz Lozano)
28/05/2020 Mediante correo electrónico del 27 de mayo de 2020 la Supervisión remitió soportes de gestión para dar cumplimiento al plan de mejoramiento. Enseguida se presenta el análisis de esos soportes, en función de las acciones de mejoramiento vigentes:_x000D_
_x000D_
1. Solicitud al Concesionario de entregar los reportes de carga mensuales de acuerdo con lo establecido por el Contrato de Concesión: Se evidenció que mediante comunicación con radicado ANI No. 20203030088961 del 13 de marzo de 2020, se hizo la solicitud al Concesionario, en virtud de la No Conformidad formulada por la Oficina de Control Interno._x000D_
_x000D_
2. Documento con reporte de carga movilizada por el Concesionario: Se evidenció que mediante comunicación con radicado ANI No. 20204090443722 del 20 de mayo de 2020, el Concesionario remitió a la Entidad el reporte de carga movilizada entre 2015 y 2019._x000D_
_x000D_
3.  Verificación de cargas reportadas por el Concesionario y las cargas reportadas por la Superintendencia de Transporte: En los adjuntos al correo electrónico del 27 de mayo de 2020, la Supervisión indica que hubo diferencias en la cantidad de carga movilizada reportada por el Concesionario y por la Superintendencia de Transporte para las vigencias 2015 y 2016. _x000D_
_x000D_
4. En caso de encontrar diferencias entre las cargas reales y las reportadas por la Superintendencia de Transporte, remitir oficio a la Superintendencia de Transporte para que realice la revisión y respectivo ajuste: Se evidenció que, en virtud de la acción de mejoramiento No. 3, mediante correo electrónico y mediante el sistema informático llamado VIGIA, el Concesionario solicitó a la Superintendencia ajustar los reportes de carga para los años 2015 y 2016._x000D_
_x000D_
5. En caso de confirmarse que, el Concesionario movilizó más carga de la permitida Contractualmente y además de confirmarse que existe un presunto incumplimiento, se deberá emitir un concepto integral con evaluación y revisión de la situación en mención y que contenga un capítulo de acciones a tomar: En los adjuntos al correo electrónico del 27 de mayo de 2020 la Supervisión presenta en un documento editable un análisis jurídico y financiero mediante el cual se concluye que “(…) si bien, la movilización diferente a la carga establecida en el Otrosí No. 01 de 2014 no genera algún tipo de incumplimiento, como se justificó desde el punto de vista jurídico y financiero (…).” Por lo anterior, se considera que este análisis se debe certificar a través de una comunicación oficial para dar cierre a la No Conformidad._x000D_
_x000D_
En ese orden de ideas, se evidenció cumplimiento de 4/5 del plan de mejoramiento. Con relación a la acción de mejoramiento No. 5, se considera que el análisis integral mediante el cual se concluye que la situación no da lugar a un incumplimiento se debe certificar a través de una comunicación oficial para dar cumplimiento a la acción de mejoramiento y así dar cierre a la no conformidad. Se modifica avance del plan de mejoramiento a 80%. (Daniel Felipe Sáenz Lozano)
01/07/2020 Mediante radicado ANI No. 20201020082043 del 1 de julio de 2020, se dio respuesta a radicado ANI No. 20203030080333 del 26 de junio de 2020, informando el cierre de la No Conformidad debido a que la Gerencia de Proyectos Portuarios de la Vicepresidencia de Gestión Contractual demostró cumplimiento del plan de mejoramiento. Respecto a la acción de mejoramiento No. 5, la Gerencia de Proyectos Portuarios informó que “(…) la diferencia de la carga establecida en el Otrosí No. 01 de 2014 no genera incumplimiento a las obligaciones contractuales”. (Daniel Felipe Sáenz Lozano)</t>
  </si>
  <si>
    <t>29/10/2019</t>
  </si>
  <si>
    <t>No se evidenciaron acciones de parte de la Supervisión para asegurar el cabal cumplimiento de la cláusula sexta del otrosí No. 1 del contrato de concesión No. 006 de 2010 ya que el control del plan de inversiones se viene ejecutando únicamente a través de la ANI sin la participación de una interventoría. Según lo indicado en la cláusula contractual mencionada: “(…) El Plan de inversión estará sujeto a un control que realizará la interventoría del Contrato y LA AGENCIA a través de la Gerencia de Grupo Interno Financiero y del Grupo Interno Férreo y Portuario de la Vicepresidencia de Gestión Contractual, que designará al encargado de verificar la correspondencia entre el valor de las inversiones ejecutadas y su imputación al Plan de Inversiones.” (Subrayado fuera de texto).</t>
  </si>
  <si>
    <t xml:space="preserve">1. Concepto Técnico con respecto a la necesidad de la Interventoría en el Proyecto de la Construcción del Muelle Fijo. _x000D_
_x000D_
2. Reporte final de ejecución de las Inversiones Construcción de Muelle Fijo._x000D_
_x000D_
3. Concepto integral de cierre en el que se especifiquen las acciones a tomar. (No es posible comprometer la existencia de una modificación el Contrato o realizar una aclaración de una cláusula, si no se cuenta con la viabilidad jurídica, por tal razón, se plantea la acción de mejora en donde se tomen en cuenta las acciones sugeridas)_x000D_
</t>
  </si>
  <si>
    <t xml:space="preserve">
28/05/2020 Vía correo electrónico se informó a la Supervisión que el plan de mejoramiento vigente vence el 30 de junio de 2020. (Daniel Felipe Sáenz Lozano)
25/06/2020 Mediante memorando 20203030079583 del 24 de junio de 2020 la Gerencia de Proyectos Portuarios demostró cumplimiento de plan de mejoramiento, sobre lo cual la Oficina de Control Interno se pronunció mediante radicado ANI No. 20201020079803 del 25 de junio de 2020, concluyendo que: “(…) la Gerencia de Proyectos Portuarios demostró que se cumplió con el plan de mejoramiento propuesto para subsanar la No Conformidad No. 3770, formulada en la auditoría técnica realizada en octubre de 2019 a las funciones públicas de supervisión del contrato de concesión portuaria No. 006 de 2010._x000D_
_x000D_
Sin embargo, se considera necesario que se apliquen permanentemente las medidas preventivas indicadas por la Gerencia de Proyectos Portuarios en la comunicación señalada en el asunto, que consisten en que “(…) para futuros proyectos, aquellos que requieran conocimiento especializado, se identificarán con una antelación de 6 meses para contar con el tiempo suficiente para la planeación y contratación de una interventoría para el desarrollo y ejecución de los planes de Inversiones que así lo requieran.” Recomendación fundamentada en que:_x000D_
_x000D_
1. Según la sección la 1.4 del Manual de Seguimiento a Proyectos e Interventoría y Supervisión Contractual (GCSP-M-002), “(…) de acuerdo con la política adoptada por la Vicepresidencia de Gestión Contractual (VGC), se requiere interventoría para los contratos de concesión portuaria con plan de inversión vigente y en ejecución o para aquellos que entren a etapa de reversión._x000D_
_x000D_
2. La ausencia de una interventoría puede generar alertas sobre el riesgo del proceso de gestión contractual y seguimiento de proyectos de infraestructura de transporte denominado inadecuada e inoportuna supervisión y seguimiento de las obligaciones contractuales, pues una de las causas definidas por la Entidad ha sido falta de interventoría._x000D_
_x000D_
3. La ausencia de interventoría en los contratos de concesión portuaria ha dado lugar a la formulación de hallazgos por parte de la Contraloría General de la República. Se tienen los hallazgos 763-2, 1287-6, 1288-7 y 1291-10, que se pueden consultar en el Plan de Mejoramiento Institucional (PMI)._x000D_
_x000D_
En ese sentido, la aplicación de la acción preventiva propuesta por la Gerencia de Proyectos Portuarios evitará que se incumplan las políticas de la Entidad, que se incremente la probabilidad de ocurrencia del riesgo inadecuada e inoportuna supervisión y seguimiento de las obligaciones contractuales y que se formulen hallazgos por parte de los Entes de Control debido a la ausencia de interventoría en contratos de concesión portuaria.” (Daniel Felipe Sáenz Lozano)</t>
  </si>
  <si>
    <t>No se evidenció que en el terminal de la Sociedad Portuaria Central de Cartagena se cuente con una valla con la información del contrato de concesión No. 006 de 2010, lo que contraría los lineamientos de la Resolución No. 1219 de 2015, emitida por el Ministerio de Transporte, Por la cual se establece la distribución, diseño y parámetros de las vallas y demás elementos de información de las obras y proyectos de infraestructura de transporte que contrate el Instituto Nacional de Vías -INVIAS-, la Agencia Nacional de Infraestructura -ANI- y LA Unidad Administrativa Especial de Aeronáutica Civil -Aerocivil-.</t>
  </si>
  <si>
    <t>1. Comunicación al Concesionario solicitando la obligación de la instalación de la valla de acuerdo con la normatividad vigente. 2. Respuesta del Concesionario con respecto a la necesidad de la Instalación de la Valla. 3. Solicitud de la ANI al Ministerio de Transporte con la consulta de la necesidad de la instalación de la valla teniendo en cuenta los argumentos del Concesionario. 4. Respuesta Ministerio de Transporte. 5. Respuesta al Concesionario en donde se aprueba la no obligación de la Instalación de la Valla.</t>
  </si>
  <si>
    <t xml:space="preserve">
28/05/2020 Vía correo electrónico se informó a la Supervisión que el plan de mejoramiento vigente vence el 30 de junio de 2020. (Daniel Felipe Sáenz Lozano)
24/06/2020 Mediante correo electrónico la Supervisión reportó gestión para subsanar la No Conformidad, que se evidencia con cruce de comunicaciones entre la ANI y el Concesionario (Rads ANI No. 20193030333221 y 20194091178652). Asimismo, se evidenció que se elevó solicitud Ministerio de Transporte respecto sobre procedencia o no de instalar la valla (Rad ANI No. 20203030164411). Al respecto la Supervisión informó “Debido a la necesidad del pronunciamiento del Ministerio de Transporte, nos vemos en la necesidad de solicitar prórroga para el 31 de octubre de 2020, claro esta, que si tenemos la definición antes de esa fecha, lo reportaremos inmediatamente a la Oficina de Control Interno.”
En ese sentido, se procedió a modificar la fecha de terminación del plan de mejoramiento. Se recomendó a la Supervisión que, una vez se cuente con pronunciamiento del Ministerio de Transporte, se revise la pertinencia del plan de mejoramiento vigente. (Daniel Felipe Sáenz Lozano)
15/10/2020 Mediante correo electrónico del 15 de octubre de 2020 se solicitó a la Supervisión evidencias del cumplimiento del plan de mejoramiento, el cual tiene 31 de octubre de 2020 como fecha de terminación. (Daniel Felipe Sáenz Lozano)
15/10/2020  -Modificación plan- Mediante correo electrónico del 15 de septiembre de 2020 la Supervisión solicita ajustes al plan de mejoramiento en virtud de la no procedencia de la instalación de la valla. (Daniel Felipe Sáenz Lozano)
15/10/2020 En conjunto con la solicitud de modificación del plan de mejoramiento la Supervisión la Supervisión remitió vía correo electrónico la documentación que demuestra el cumplimiento de las acciones de mejoramiento, así:_x000D_
_x000D_
1. Comunicación al Concesionario solicitando la obligación de la instalación de la valla de acuerdo con la normatividad vigente: Radicado ANI No. 20193030333221 del 26 de septiembre de 2020._x000D_
2. Respuesta del Concesionario con respecto a la necesidad de la Instalación de la Valla: Radicado ANI No. 20194091178652 del 12 de noviembre de 2019._x000D_
3. Solicitud de la ANI al Ministerio de Transporte con la consulta de la necesidad de la instalación de la valla teniendo en cuenta los argumentos del Concesionario: Radicado ANI No. 20203030164411 del 10 de junio de 2020._x000D_
4. Respuesta Ministerio de Transporte: Radicado Mintransporte No. 20205200382901 del 21 de julio de 2020._x000D_
5. Respuesta al Concesionario en donde se aprueba la no obligación de la Instalación de la Valla: Radicado ANI No. 20203030302971 del 9 de octubre de 2020._x000D_
_x000D_
Respecto a la acción No. 5, en la comunicación citada la Gerencia de Proyectos Portuarios indica que "(...) el público tiene restringido el acceso a la zona Concesionada y se encuentra aplicable la situación o condición establecida en el parágrafo segundo del artículo Quinto de la Resolución No. 1219 de 2015 para que esta Agencia exima de la instalación de la Valla a la Sociedad Portuaria Central Cartagena S.A."; por lo tanto, al concluir que el Concesionario está exento de instalar la valla desaparecería la causa que dio lugar a la No Conformidad y se da cierre a la misma. (Daniel Felipe Sáenz Lozano)</t>
  </si>
  <si>
    <t>No se evidenció que el Concesionario cuente con la aprobación de una póliza de Responsabilidad Civil Extracontractual (RCE) actualizada ya que la vigencia de la última póliza de RCE aprobada por la Entidad finalizó el 30 de julio de 2019, acorde a la comunicación con radicado ANI No. 20183030076403 del 18 de mayo de 2018, lo cual contraría el procedimiento interno Aprobación y Administración de Pólizas y Demás Garantías (GCSP-P-012).</t>
  </si>
  <si>
    <t xml:space="preserve">1. Solicitud de ajuste de Pólizas con respecto a la Vigencia de la cobertura_x000D_
_x000D_
2. Respuesta del Concesionario con las Pólizas ajustadas_x000D_
_x000D_
3. Concepto Favorable de la Gerencia Jurídica de las Pólizas aportadas_x000D_
_x000D_
4. Aprobación Pólizas RC por parte de la Vicepresidencia de Gestión Contractual_x000D_
</t>
  </si>
  <si>
    <t xml:space="preserve">
28/05/2020 Mediante correo electrónico del 27 de mayo de 2020 la Supervisión remitió soportes de gestión para dar cumplimiento al plan de mejoramiento. Enseguida se presenta el análisis de esos soportes, en función de las acciones de mejoramiento vigentes:_x000D_
_x000D_
1. Solicitud de ajuste de Pólizas con respecto a la Vigencia de la cobertura: Se evidenció que mediante comunicación con radicado ANI No. 20193030439761 del 19 de diciembre de 2019 se hizo la solicitud al Concesionario, a partir de las recomendaciones y observaciones dadas por la Gerencia de Asesoría Legal Gestión Contractual 1._x000D_
_x000D_
2. Respuesta del Concesionario con las Pólizas ajustadas: Se evidenció que mediante comunicación con radicado ANI No. 20204090022912 del 13 de enero de 2020, el Concesionario remitió certificación de póliza de responsabilidad civil extracontractual ajustada._x000D_
_x000D_
3. Concepto Favorable de la Gerencia Jurídica de las Pólizas aportadas:  Se evidenció que mediante comunicación con radicado ANI No. 20207050022763 del 31 de enero de 2020 la Gerencia de Asesoría Legal Gestión Contractual 1 se pronunció favorablemente respecto a la póliza RCE del Concesionario._x000D_
_x000D_
4. Aprobación Pólizas RC por parte de la Vicepresidencia de Gestión Contractual: Se evidenció que mediante comunicación con radicado ANI No. 20203030056731 del 21 de febrero de 2020,  la Gerencia de Proyectos Portuarios de la Vicepresidencia de Gestión Contractual remitió al Concesionario copia del formato de aprobación de la póliza de responsabilidad civil extracontractual._x000D_
_x000D_
En ese sentido, se evidenció cumplimiento del plan de mejoramiento. Se cierra no conformidad. (Daniel Felipe Sáenz Lozano)</t>
  </si>
  <si>
    <t>A pesar de que el desarrollo de las actividades de la Supervisión se debe encaminar a coordinar, evaluar y controlar el correcto desarrollo del contrato de concesión, no se evidenció seguimiento al cumplimiento de la obligación de la Sociedad Portuaria Central de Cartagena definida en la cláusula décima séptima del contrato de concesión No. 006 de 2010, referente a la emisión de los certificados del revisor fiscal del Concesionario sobre pagos de los aportes al sistema de seguridad social y parafiscales exigidos por la Ley.</t>
  </si>
  <si>
    <t xml:space="preserve">1. Solicitud al Concesionario para la presentación de los soportes de afiliación de seguridad social o en su defecto, certificación del Revisor fiscal donde se comprueba que el Concesionario realiza los aportes correspondientes._x000D_
_x000D_
2. Comunicación del Concesionario con certificado del Revisor fiscal o con los soportes que comprueben los debidos aportes al sistema de seguridad social. _x000D_
</t>
  </si>
  <si>
    <t xml:space="preserve">
28/05/2020 Mediante correo electrónico del 27 de mayo de 2020 la Supervisión remitió soportes de gestión para dar cumplimiento al plan de mejoramiento. Enseguida se presenta el análisis de esos soportes, en función de las acciones de mejoramiento vigentes:_x000D_
_x000D_
1. Solicitud al Concesionario para la presentación de los soportes de afiliación de seguridad social o en su defecto, certificación del Revisor fiscal donde se comprueba que el Concesionario realiza los aportes correspondientes: Se evidenció que mediante comunicación con radicado ANI No. 20203030088501del 13 de marzo de 2020 se hizo la solicitud al Concesionario para la presentación de los soportes de afiliación de seguridad social o en su defecto, certificación del Revisor fiscal donde se comprueba que el Concesionario realiza los aportes correspondientes._x000D_
_x000D_
2. Comunicación del Concesionario con certificado del Revisor fiscal o con los soportes que comprueben los debidos aportes al sistema de seguridad social: Se evidenció que mediante comunicación con radicado ANI No. 20204090443372 Del 20 de mayo de 2020, el Concesionario informó a la ANI: “De acuerdo con el Contrato de Gestión, Administración y Operación, que Emgesa S.A. ESP le presta los servicios de gestión a la Sociedad Portuaria Central Cartagena S.A., requeridos para la administración, explotación, operación y mantenimiento de los activos de la Sociedad Portuaria Central Cartagena, desde el día 1 de agosto de 2010 hasta el día 30 de noviembre de 2022, motivo por el cual, la Sociedad Portuaria Central Cartagena S.A., no cuenta con personal propio._x000D_
_x000D_
En tal sentido, por sustracción de materia, la Sociedad Portuaria Central Cartagena S.A., no tendrá obligación de hacer pagos al sistema de seguridad social y parafiscales ni de suministrar certificados del revisor fiscal sobre dichos pagos, por no tener en propiedad talento humano contratado.”_x000D_
_x000D_
En ese orden de ideas, se evidenció cumplimiento de la acción de mejoramiento No. 1. Con relación a la acción de mejoramiento No. 2, se considera que el revisor fiscal de la Sociedad Portuaria Central Cartagena S.A o de Emgesa S.A. ESP debe remitir un certificado que acredite lo indicado por el Concesionario o un certificado que acredite los pagos al sistema de seguridad social y parafiscales de los contratistas que han trabajado en la construcción del muelle. Se modifica avance del plan de mejoramiento a 50%, informando lo correspondiente por correo electrónico. (Daniel Felipe Sáenz Lozano)
10/06/2020  Mediante correo electrónico del 9 de junio de 2020, el Líder del Equipo de Coordinación y Seguimiento del proyecto remitió certificado de la revisoría fiscal KPMG S.A.S en el cual se acredita “De acuerdo con lo manifestado por la administración de la Compañía, no cuenta en propiedad con personal activo bajo nómina propia, no obstante, tienen un Contrato de Gestión, Administración y Operación, donde Emgesa S.A. ESP le presta los servicios de gestión, para la administración, explotación, operación y mantenimiento de los activos de, desde el día 1 de agosto de 2010 hasta el día 30 de noviembre de 2022, motivo por el cual, la Sociedad Portuaria Central Cartagena S.A., no cuenta con personal propio”. A pesar de que la evidencia permite dar cierre a la No Conformidad, se recomendó adelantar seguimiento sobre pagos de los aportes al sistema de seguridad social y parafiscales exigidos por la Ley a los eventuales subcontratistas. (Daniel Felipe Sáenz Lozano)</t>
  </si>
  <si>
    <t xml:space="preserve">1.	En cuanto al reconocimiento de un evento eximente de responsabilidad el 27 de junio de 2019, no se evidenció que, dentro de los 15 días  siguientes a la notificación, la ANI manifestara si acepta o no la ocurrencia del evento eximente de responsabilidad notificado por el Concesionario; sin embargo, este término está reglamentado en la parte general del contrato de concesión, sección 14.3(c)(ii), según se cita a continuación:_x000D_
“Una vez efectuada la Notificación dentro del término indicado en la sección 14.2(d)(i) anterior, la Parte notificada deberá, dentro de los quince (15) Días siguientes a dicha Notificación, expresar si acepta, o no, la ocurrencia del Evento Eximente de Responsabilidad.”_x000D_
Al respecto, en el proceso de socialización de conclusiones parciales de auditoría, la Supervisión explicó una antinomia entre el plazo contractual de 15 días y los tiempos necesarios para cumplir el procedimiento para el trámite de estudio de un EER al interior de la Entidad; sin embargo, las disposiciones contractuales señaladas, están vigentes._x000D_
</t>
  </si>
  <si>
    <t>Autopista Conexión Pacífico 2</t>
  </si>
  <si>
    <t>27/01/2020</t>
  </si>
  <si>
    <t>31/07/2022</t>
  </si>
  <si>
    <t xml:space="preserve">
5/02/2020 Mediante radicado ANI No. 20201020025583 se respondió la comunicación con radicado 20195000204433 del 27 de diciembre de 2019, actualizando el avance de ejecución del plan de mejoramiento y recomendando nuevamente implementar acciones correctivas para superar la situación que dio origen a la No Coformidad. (Carlos Felipe Sánchez Pinzón)
10/07/2020 El 10 de julio de 2020 se envía memorando Rad ANI N. 20201020086273 solicitando las evidencias de ejecución de las acciones pendientes del plan de mejoramiento, que venció en enero de 2020, o ajustes del mismo a partir del plan de mejoramiento propuesto por la Entidad para subsanar la No Conformidad No. 3825 formulada en la auditoría a la gestión de la ANI respecto al reconocimiento de EER, adelantada entre febrero y mayo de 2020. (Adriana Barrios Rodríguez)
31/07/2020 El 28 de julio se recibe memorando Rad ANI 20205000093403 solicitando incorporar las acciones de mejoramiento propuestas para la No Conformidad 3825  formulada en la auditoría a la gestión de la ANI respecto al reconocimiento de EER y solicitándo como nueva fecha de finalización del PMP el 31 de diciembre de 2020, al respecto la OCI responde con memorando Rad ANI 20201020095293 del 31 de julio de 2020 aceptando cuanto solicitado por la supervisión.  (Adriana Barrios Rodríguez)
24/01/2021 se recibe memorando 20215000008753 del 13 de enero de 2021 presentando los avances en el Plan de Mejoramiento, la OCI responde con memorando 20211020018023 del 20 de enero de 2021, cambiando el avance al 50%. (Adriana Barrios Rodríguez)
16/02/2021  -Modificación de fecha- Se ajusta fecha de terminación a 31/12/2021 con base en solicitud recibida mediante radicado ANI No. 20215000033743 del 11/02/2021 (Adriana Barrios Rodríguez)
29/07/2021  -Modificación de fecha- Mediante memorando con radicado ANI No. 20215000104103 del 28 de julio de 2021 la Vicepresidencia Ejecutiva solicitó prórroga para dar cumplimiento al plan de mejoramiento, en virtud de la gestión que actualmente se adelanta con la CCI. La OCI respondió la solicitud a través del memorando ANI No. 20211020104833 del 29 de julio de 2021. (Adriana Barrios Rodríguez)</t>
  </si>
  <si>
    <t xml:space="preserve">1.	En la gestión por parte de la ANI para la atención de los presuntos Eventos Eximentes de Responsabilidad solicitados por el Concesionario, no se evidenció que la ANI expresara si acepta, o no, la ocurrencia de los Eventos Eximentes de Responsabilidad notificados por el Concesionario dentro de los 15 días siguientes a la notificación. Por ejemplo, el presunto EER por la contingencia de Bogotá – Villavicencio, solicitado por el Concesionario mediante Rad. 20194090661922 de 28/06/2019. La ANI allegó al Concesionario su concepto negativo al respecto mediante Rad. 20195000289021 de 27/08/2019. También se tiene el caso del EER solicitado por el bloqueo de vías mediante Rad. 20194090473182 de 10/05/2019, para el cual la ANI envió la respuesta negativa al Concesionario mediante Rad. 20195000246511 del 30/07/2019; sin embargo, este término está consignado en la Parte General del Contrato de Concesión N. 009 de 2015, literal (c)(iii) de la Sección 14.2 Evento Eximente de Responsabilidad, citada a continuación:_x000D_
_x000D_
“Una vez efectuada la Notificación dentro del término indicado en la Sección 14.2(c)(i) anterior, la Parte notificada deberá, dentro de los quince (15) Días siguientes a dicha Notificación, expresar si acepta, o no, la ocurrencia del Evento Eximente de Responsabilidad.”_x000D_
</t>
  </si>
  <si>
    <t>Transversal del Sisga</t>
  </si>
  <si>
    <t>1.	En razón a los mayores tiempos que se generan por la complejidad de análisis de los EER por parte de la Interventoría, el proceso interno en la Agencia y considerando que este mismo caso se ha presentado en el proyecto 4G Autopista Pacífico 2, de la Vicepresidencia Ejecutiva, se solicitará a la Vicepresidencia de Estructuración, revisar y ajustar el plazo establecido para aceptación o no de un EER para los próximos Contratos de Concesión que se suscriban, ya que este ha sido insuficiente.
2.	Solicitar a la Gerencia de Contratación de la ANI, que una vez culminen los contratos de Interventoría de los proyectos 4G en ejecución y se licite los nuevos contratos de Interventoría. 
considere establecer un plazo de respuesta para las solicitudes o consultas que formule la ANI en relación con ocurrencia de un presunto EER, dependiendo de la complejidad del mismo.</t>
  </si>
  <si>
    <t>28/01/2020</t>
  </si>
  <si>
    <t>17/12/2019 – Mediante oficio con radicado ANI 20195000183783 del 29 de noviembre de 2019, el equipo de supervisión allego a la Oficina de Control Interno las acciones de mejora para las no conformidades 3775 y 3776. Por lo que esta oficina se pronunció mediante memorando ANI 20191020195953 de 17 de diciembre de 2019 de la siguiente manera: 
“Una vez revisada la comunicación, procedemos a incorporar las acciones y fechas consignadas en el plan de mejoramiento por procesos de la Entidad (disponible en https://www.ani.gov.co/planes/plan-mejoramiento-procesos-pmp-21720) según su propuesta.
Sin embargo, se considera que las acciones propuestas para la no conformidad No. 3775 son de carácter preventivo porque buscan garantizar el cumplimiento del plazo para manifestar si se acepta o no la ocurrencia de un Evento Eximente de Responsabilidad (EER), ajustando los plazos relacionados en futuros contratos de concesión y de interventoría, por lo que estas acciones no serán suficientes para garantizar que en la ejecución del proyecto Transversal del Sisga, la Entidad cumpla con el término contractual (Contrato de concesión No. 009 de 2015, literal (c )(iii) de la Sección 14.2) para manifestar si acepta, o no, la ocurrencia de un EER.
En consecuencia, recomendamos complementar el plan de mejoramiento formulando acciones correctivas para la no conformidad No. 3775, que conduzcan a garantizar el cumplimiento de los términos contractuales señalados por parte de la ANI.” (Mary Alexandra Cuenca Noreña)
05/06/2020 La supervisión allego mediante memo Rad 20205000030243 y 20205000025293 a esta oficina la siguiente documentación: _x000D_
_x000D_
1.	Memorando 20205000021053 donde se solicitó a la VE, revisar los tiempos de respuesta por parte de la Agencia para aceptar o negar un EER para los próximos contratos de concesión _x000D_
2.	Memorando 20205000021053 Remitió solicitud al GIT de contratación relacionada con revisión del tiempo para que el interventor emita su concepto en referencia a un EER en los contratos de interventoría. _x000D_
 (Mary Alexandra Cuenca Noreña)</t>
  </si>
  <si>
    <t>31/10/2019</t>
  </si>
  <si>
    <t xml:space="preserve">2.	En virtud de la solicitud del Concesionario mediante Rad ANI 20194090715662 del 12/07/2019 a la ANI del Plan de Manejo de Tráfico para las intervenciones en el sector del Puente Sutatenza, no se evidenció que la ANI hubiera otorgado la aprobación o negación del PMT al Concesionario; sin embargo, este término está consignado en la sección 4.5.8. Supervisión al PMT del Manual del Señalización vial de 2015, citada a continuación: _x000D_
“El responsable de la revisión, aprobación, seguimiento y retroalimentación de los PMT para obras civiles que se ejecuten en las vías debe tener los respectivos controles para que el plan diseñado sea el mismo implementado en el terreno y a lo largo de todo el proceso de ejecución de los trabajos. La autoridad de tránsito de la jurisdicción será la encargada de dar aprobación previa al inicio de las obras al PMT. En el caso de autopistas y carreteras será la entidad responsable de la vía.”_x000D_
</t>
  </si>
  <si>
    <t>1.	Incluir dentro de la respuesta a la notificación de Evento Eximente de Responsabilidad relacionada con la Contingencia de la vía Bogotá Villavicencio, el concepto de la Agencia Nacional de Infraestructura relacionada con la solicitud de aprobación de PMT para que el Concesionario adelantara actividades en el sector del Puente Sutatenza.</t>
  </si>
  <si>
    <t xml:space="preserve">
17/12/2019 – Mediante oficio con radicado ANI 20195000183783 del 29 de noviembre de 2019, el equipo de supervisión allego a la Oficina de Control Interno las acciones de mejora para las no conformidades 3775 y 3776. Por lo que esta oficina se pronunció mediante memorando ANI 20191020195953 de 17 de diciembre de 2019 de la siguiente manera: 
“Una vez revisada la comunicación, procedemos a incorporar las acciones y fechas consignadas en el plan de mejoramiento por procesos de la Entidad (disponible en https://www.ani.gov.co/planes/plan-mejoramiento-procesos-pmp-21720) según su propuesta.
Sin embargo, se considera que las acciones propuestas para la no conformidad No. 3775 son de carácter preventivo porque buscan garantizar el cumplimiento del plazo para manifestar si se acepta o no la ocurrencia de un Evento Eximente de Responsabilidad (EER), ajustando los plazos relacionados en futuros contratos de concesión y de interventoría, por lo que estas acciones no serán suficientes para garantizar que en la ejecución del proyecto Transversal del Sisga, la Entidad cumpla con el término contractual (Contrato de concesión No. 009 de 2015, literal (c )(iii) de la Sección 14.2) para manifestar si acepta, o no, la ocurrencia de un EER.
En consecuencia, recomendamos complementar el plan de mejoramiento formulando acciones correctivas para la no conformidad No. 3775, que conduzcan a garantizar el cumplimiento de los términos contractuales señalados por parte de la ANI.” (Mary Alexandra Cuenca Noreña)
05/06/2020 La supervisión allego mediante memo Rad 20205000030243 y 20205000025293 a esta oficina la siguiente documentación: _x000D_
_x000D_
1.	Oficio 20205000023391 donde la Agencia remitió respuesta a la comunicación del concesionario con rad 20194090715662 (solicitud de PMT) _x000D_
 (Mary Alexandra Cuenca Noreña)</t>
  </si>
  <si>
    <t xml:space="preserve">1.	Dentro de la muestra selectiva que se tomó para el desarrollo de la auditoría técnica, se evidenció que la interventoría ha respondido las solicitudes o consultas de la Agencia Nacional de Infraestructura fuera de los términos establecidos en el Contrato de Interventoría N. 416 de 2015; sin embargo, este término esta consignado en la sección (a) Área Administrativa del literal 5.3.3 Funciones Generales del Plan de Cargas, citada a continuación: _x000D_
“Responder a las solicitudes o consultas que le formule la AGENCIA NACIONAL DE INFRAESTRUCTURA o el Concesionario en un término no mayor a diez (10) días hábiles contados a partir de la fecha de solicitud. Este término podrá ser ampliad de mutuo acuerdo, cuando la naturaleza de la consulta así lo requiera.”_x000D_
</t>
  </si>
  <si>
    <t>1.	Establecer un mecanismo de alerta en el cuadro de control de correspondencia_x000D_
2.	Reunión interna socializando el análisis de causa y las acciones correctivas, generando compromisos mediante acta._x000D_
3.	Notificar a los especialistas y asesores sobre la no conformidad solicitándoles un compromiso para responder dentro de los tiempos contractuales._x000D_
4.	Realizar una dinámica de equipo para actualizar conceptos claves sobre el Contrato_x000D_
5.	Notificar y justificar al Director de Proyecto con mínimo 3 días antes del vencimiento de la solicitud que se requiere la ampliación del plazo._x000D_
6.	Revisar y ajustar el procedimiento para la gestión de comunicaciones e indicadores de informes de gestión.</t>
  </si>
  <si>
    <t xml:space="preserve">
05/06/2020 Mediante correo electrónico la Interventoria allega a esta Oficina evidencia de lo siguiente: _x000D_
1. Determinación de mecanismo de alerta en cuadro de control. _x000D_
2. Acta de reunión interna socializando el análisis de causa y las acciones correctivas._x000D_
3. Correos de notificación a los especialistas y asesores solicitándoles un compromiso para responder dentro de los tiempos contractuales_x000D_
4. Dinámica de capacitación para los empleados de respuestas en los términos establecidos “Quien quiere ser millonario” _x000D_
5. Correos de alerta de notificación de vencimiento. _x000D_
6. Revisión y corrección de la alerta del cuadro de control._x000D_
 (Mary Alexandra Cuenca Noreña)</t>
  </si>
  <si>
    <t>Persiste el incumplimiento al deber contenido en el artículo 22 de la Resolución interna No. 1185 de 2017, razón por la que se reiteran las No Conformidades identificadas con los números 2058/2014, 2968/2015, 2972/2015, 3278/2016, 3281/2016 y 3276/2016 (50%), por cuanto que una vez vencido el plazo para el cumplimiento de las metas no se acreditó gestión ni cumplimiento efectivo de las unidades formuladas a modo de acción de mejora por parte de la Vicepresidencia Jurídica (5.2.1.)</t>
  </si>
  <si>
    <t>Vicepresidencia Jurídica</t>
  </si>
  <si>
    <t xml:space="preserve">Mediante radicados Nos. 20197010058263, 20191020066853 y 20197010129273, el GIT Defensa Judicial formula los planes de mejoramiento a fecha 31/12/2019. </t>
  </si>
  <si>
    <t>Se revisó la información registrada en ANISCOPIO y relativa a la “Ficha Proyecto”, observando que para el proyecto carretero 1G – Santa Marta – Riohacha – Paraguachón se presenta inconsistencia en la página 8”Avance tipo de actividad” de la ficha técnica, toda vez que, registra como actividad pendiente la construcción de un puente, pero al revisar el cumplimiento contractual el proyecto en mención se encuentra 100% ejecutado y en estado “OPERACIÓN” por lo que no tendría infraestructura pendiente de ejecución._x000D_
_x000D_
Lo anterior, denota inobservancia de lo establecido en el artículo 3° de la Ley 1712 de 2014 “Por medio de la cual se crea la Ley de Transparencia y del Derecho de Acceso a la Información Pública Nacional y se dictan otras disposiciones.”</t>
  </si>
  <si>
    <t>INCUMPLIMIENTO DE POLITICA DE GOBIERNO DIGITAL</t>
  </si>
  <si>
    <t>Transparencia y publicidad de la información</t>
  </si>
  <si>
    <t>Revisión y ajuste en ANISCOPIO del avance de obras terminadas para el proyecto Santa Marta - Riobacha - Paraguachón.</t>
  </si>
  <si>
    <t>31/01/2020</t>
  </si>
  <si>
    <t xml:space="preserve">
31/01/2020 Mediante memorando No. 2019-500-019900-3 del 20 de diciembre de 2019, la dependencia suscribió el plan y aportó el soporte que da cuenta del cumplimiento de la acción corrección._x000D_
Ya no se encuentra pendiente ningún puente. (Yuber Alexander Peña Cárdenas)</t>
  </si>
  <si>
    <t>30/10/2019</t>
  </si>
  <si>
    <t xml:space="preserve">En el seguimiento a las disposiciones contenidas del artículo 3 del Decreto 1167 de 2016, que  modifica el artículo 2.2.4.3.1.2.12. del Decreto 1069 de 2015, y su aplicación por la ANI, para el periodo comprendido entre el 1 de junio y el 30 de septiembre de 2019, se encontraron las siguientes no conformidades, por incumplimiento de la norma citada: 
5.2.1 Continúa vigente lo verificado en el Informe de Seguimiento al Cumplimiento de las Acciones de Repetición del mes de junio de 2019, ya que a la fecha de corte de este informe no se habían presentado al comité de Conciliación, respecto a los siguientes actos administrativos:
i)  Pagos efectuados por la ANI en diciembre de 2018, ordenados en las Resoluciones 2277 y 2278 del 17 de diciembre de 2018;
ii)  Pagos realizados el 5 de febrero y el 7 de febrero de 2019, ordenados por las Resoluciones 2830 y 2397 del 27 de diciembre de 2018; y el 
iii) Laudo Arbitral ANI – CONSORCIO VIAL DE LOS ANDES con Títulos del Tesoro TES Clase B, reconocidos por el Ministerio de Hacienda y Crédito Público, a través de la Resolución 4680 del 10 de diciembre de 2018. 
</t>
  </si>
  <si>
    <t>INCUMPLIMIENTO EN LA GESTIÓN JURÍDICA</t>
  </si>
  <si>
    <t xml:space="preserve">Desconocimiento normativo en las Acciones de Repetición que se someten a consideración del Comité de Conciliación. </t>
  </si>
  <si>
    <t>Grupo interno de trabajo defensa judicial</t>
  </si>
  <si>
    <t xml:space="preserve">Octubre de 2019 </t>
  </si>
  <si>
    <t>CORRECTIVA
- Someter a consideración del Comité de Conciliación la recomendación por parte de los apoderado de la Entidad de iniciar o no la acción de repetición.
PREVENTIVA
- Unificación de controles diseñados para el control de pago de sentencias y trámites de acciones de repetición
- Establecimiento de luineaminetos para sesionar períodicamente en materia de acción de repetición
- Designación de funcionario del GIT de Defensa Judicial con dedicación exclusiva como secretario (a) técnico (a) del Comité de Conciliación como responsable de control a la gestión del Comité de Conciliación conforme al procedimiento adoptado para tal fin.</t>
  </si>
  <si>
    <t>07/05/2020. Los pagos a que se refiere esta no conformidad, corresponden: i) Resolución 2277 de 27 de diciembre de 2018, pago de 27/12/2018. Se presentó al Comité de Conciliación el 19/12/2019, se decidió: “Presentar demanda en ejercicio del medio de control de repetición.” ii) Resolución 2278 de 17/12/2018, fecha de pago 24/12/2018. Se presentó al Comité de Conciliación el 19/12/2019, se decidió: “Se presentará el 20/05/2020, al Comité de Conciliación, para inicio o no de Acción de Repetición.”  Se incluyó en la sesión del Comité de esa fecha. iii)  Laudo Arbitral ANI – CONSORCIO VIAL DE LOS ANDES del 3 de mayo de 2018. Se presentó al Comité en sesiones del 10/07/2019 y 30/10/2019, se aplazó la decisión. El 19/12/2019, se presentó al Comité, decidió: “No presentar demanda en ejercicio del medio de control de repetición.”
En Informe de Seguimiento a las Acciones de Repetición de marzo de 2020, se concluyó respecto a las resoluciones 2277 y 2278, que estaban por fuera del término de los cuatro (4) meses; sin embargo, el GIT de Defensa Judicial, adelantó las acciones correctivas propuestas en el plan de mejoramiento respecto a las no conformidades, presentando los asuntos en dichas sesiones.  (Martha Guzmán León)
05/06/2020 El asunto al que hace referencia la Resolución No. 2278 de 2018, fue sometido a consideración del Comité de Conciliación, en la sesión del 19 de diciembre de 2019, en la cual, los miembros del comité sugieren que el asunto sea excluido y sometido en la próxima sesión del Comité para asuntos de Repetición. En sesión realizada el día 21 de mayo de 2020, se sometió a consideración de los miembros del Comité y una vez debatida la recomendación por parte de la apoderada, los miembros del Comité deciden realizar un ajuste a la Ficha Técnica y volver a someter el asunto en la próxima sesión del Comité para asuntos de Repetición. Correo electrónico de 28/05/2020, Coordinador GIT Defensa Judicial. (Anexos) (Martha Guzmán León)
10/07/2020 09/07/2020. A través de correo electrónico del 1° de julio de 2020, se solicitó al Coordinador del GIT Defensa Judicial, la formulación del Plan de Mejoramiento. No se aportó.  (Martha Guzmán León)
10/08/2020. A través de correo electrónico de 23 de julio de 2020, se informó al Coordinador del GIT Defensa Judicial, el estado de la No conformidad, sin plan, solicitando la formulación del mismo. 
Mediante Memorando 20207010093183 de 27 de julio de 2020, el Coordinador del GIT Defensa Judicial, solicitó: “Teniendo en cuenta las actuales circunstancias de trabajo en casa y la dificultad de acudir a las instalaciones de la Entidad se ha presentado una inmensa dificultad para dar cumplimiento o generar avance a las actividades propuestas, por lo que resulta necesario reprogramar la fecha de cumplimiento para el día 31 de octubre de 2020.” (Martha Guzmán León)
13/11/2020 12/11/2020. Mediante correo electrónico del 15 de octubre de 2020, se informó al Coordinador del GIT de Defensa Judicial el estado de la no conformidad. Teniendo en cuenta lo solicitado por el Coordinador del GIT Defensa Judicial, mediante Memorando 20207010093183 del 27 de julio de 2020, se reprogramó la fecha de cumplimiento 31 de octubre de 2020; sin embargo, no se enviaron los soportes de cumplimiento del Plan en el término previsto. En consecuencia, la no conformidad está vencida. (Martha Guzmán León) (Martha Guzmán León)
11/12/2020 11/12/2020. A través de correo electrónico de 30 de noviembre de 2020, se informó al Coordinador del GIT de Defensa Judicial, que en el Informe de Seguimiento al cumplimiento de las Acciones de Repetición, del 2 de octubre al 30 de noviembre de 2020, se validará el estado de la no conformidad.  (Martha Guzmán León)
24/12/2020 Se verificó en el Sistema Único de Gestión e Información Litigiosa del Estado - eKOGUI, que el Doctor Jaime Humberto Martínez Barrera, se encuentra activo desde el 18 de septiembre de 2019, en el Perfil Secretario Técnico del Comité de Conciliación. _x000D_
En cuanto a las acciones de mejoramiento formuladas por el Coordinador del GIT de Defensa Judicial, para la No conformidad 3780, en esencia, comprende el Plan de Acción SEPGF-019-Acción Correctiva, que se formuló el 30 de noviembre de 2020, para la No conformidad 3859, con fecha de vencimiento 31 de marzo de 2021. _x000D_
Por lo tanto, se evidencia cumplimiento de la acción para la No conformidad 3780 y se harán las anotaciones correspondientes en el plan de mejoramiento por procesos, con soporte en el "Informe de seguimiento al cumplimiento de las Acciones de Repetición del 2 de octubre al 30 de noviembre de 2020", del mes de diciembre de 2020.  (Martha Guzmán León)</t>
  </si>
  <si>
    <t xml:space="preserve">En el seguimiento a las disposiciones contenidas del artículo 3 del Decreto 1167 de 2016, que  modifica el artículo 2.2.4.3.1.2.12. del Decreto 1069 de 2015, y su aplicación por la ANI, para el periodo comprendido entre el 1 de junio y el 30 de septiembre de 2019, se encontraron las siguientes no conformidades, por incumplimiento de la norma citada: 5.2.2 De la información remitida por el Coordinador del GIT de Defensa Judicial, se establece que respecto al pago ordenado mediante Resolución 1416 del 2 de agosto de 2018, del Vicepresidente Jurídico, que se presentó al Comité de Conciliación el 10 de julio de 2019, y se decidió presentar demanda de repetición, venció el término de los dos (2) meses, sin que se hubiese presentado la demanda, de conformidad con lo previsto en el artículo 3 del Decreto 1167 de 2016, que  modifica el artículo 2.2.4.3.1.2.12. del Decreto 1069 de 2015, que establece 2 “ y se presente la correspondiente demanda, cuando la misma resulte procedente, dentro de los dos (2) meses siguientes a la decisión”. </t>
  </si>
  <si>
    <t xml:space="preserve">Desconocimiento normativo en las Acciones de Repeticiòn que se someten a consideraciòn del Comitè de Conciliaciòn. </t>
  </si>
  <si>
    <t>CORRECTIVA
Radicar las respectivas demandas dentro de los dos (2) meses siguientes a la autorización por parte del Comité de Conciliación</t>
  </si>
  <si>
    <t>07/05/2020. En los asuntos que se sometieron a consideración del Comité de Conciliación el 30 de octubre y 19 de diciembre de 2019, donde se acordó presentar demanda en ejercicio del medio de control de repetición, las demandas se presentaron dentro del término de dos (2) meses siguientes a la decisión, de conformidad con lo previsto en el artículo 3° del Decreto 1167 de 2016. 
El GIT de Defensa Judicial, no aportó los soportes de presentación de la demanda que ordenó el Comité en sesión de 10/07/2019, relacionado con el pago ordenado mediante Resolución 1416 del 2 de agosto de 2018, del Vicepresidente Jurídico.  (Martha Guzmán León)
05/06/2020 El asunto al que hace referencia la Resolución No. 1416 de 2018, el 19 de diciembre de 2019, se presentó demanda en ejercicio de la acción de repetición ante el Tribunal Administrativo de Cundinamarca al cual le correspondió el radicado No. 25000233600020190090900. Correo electrónico de 28/05/2020, Coordinador GIT Defensa Judicial. (Anexos) (Martha Guzmán León)</t>
  </si>
  <si>
    <t>No conformidad para los procesos de Gestión de Talento Humano, Gestión Jurídica, Gestión de la información y comunicaciones y Sistema Estratégico de Planeación y Gestión._x000D_
_x000D_
De acuerdo con la responsabilidad asignada a la primera línea de defensa a través del Manual para la administración de riesgos institucionales y anticorrupción en la ANI (SEPG-M-004 Versión 002 del 11 de julio de 2018), en la cual se estipula que: “Mantener actualizados los mapas de riesgos por procesos y mapas de riesgo de corrupción, de conformidad con las políticas institucionales aprobadas y las normas nacionales vigentes. Así como de velar por el cumplimiento de los lineamientos señalados por la metodología de administración del riego aprobada en lo concerniente al análisis del contexto estratégico, la identificación del riesgo, su análisis, valoración, medidas de tratamiento, monitoreo y seguimiento”(subrayado fuera de texto), se evidenció que los mapas de riesgos publicados en la página web de la Entidad, presentan inconsistencias asociadas a la valoración del riesgo después de controles y medias de tratamiento, incumpliendo de esta manera la responsabilidad señalada en el capítulo 5 denominado “responsables en la administración y gestión del riesgo” del manual mencionado anteriormente.</t>
  </si>
  <si>
    <t>Dificultades para implementar la Primera Línea de Defensa en materia de riesgos.</t>
  </si>
  <si>
    <t>Grupo Interno de Trabajo de Planeación, Grupo Interno de Trabajo de Talento Humano, Vicepresidencia Jurídica y Grupo Interno de trabajo de tecnologia de la información</t>
  </si>
  <si>
    <t>Se informa la siguiente corrección por parte del GIT de planeación a través del memorando interno radicado bajo el número 20196010182973 del 28/11/2019: ajustar el mapa de riesgos del proceso Sistema estratégico de Planeación y Gestión.
Se informa el siguiente plan de acción por parte del GIT de talento humano a través del memorando interno radicado bajo el número 20194030183983 del 29/11/2019:
1.	Remitir memorando al GIT de planeación, solicitando se remita la matriz de identificación de riesgos con las fórmulas corregidas. (06/12/2019)
2.	Actualizar la matriz de identificación de riesgos y remitirlas para revisión y publicación. (28/02/2020)
3.	Solicitar al GIT de planeación de la Vicepresidencia de planeación Riesgos y Entorno, se adelante una capacitación para el GIT de talento humano. (06/12/2019)
Se informa el siguiente plan de acción por parte de la Vicepresidencia Jurídica a través del memorando interno radicado bajo el número 20191010196843 del 18 de diciembre de 2019:
1.	Solicitar al GIT de planeación profundización en la metodología de gestión de riesgos (13/12/2019)
2.	Capacitar al equipo de riesgos del proceso jurídico en la metodología de gestión del riesgo. (30/06/2020).
3.	Solicitar al GIT de planeación mesa de trabajo para ajustar la matriz de riesgos del proceso gestión jurídica. (13/12/2019).
4.	Solicitar publicar en la página web de la entidad el mapa de riesgos ajustado (31/12/2019).</t>
  </si>
  <si>
    <t>12/12/2019: De acuerdo con el memorando interno radicado bajo el número 20196010182973 del 28 de noviembre del presente año, GIT de planeación, propone como corrección “ajustar el mapa de riesgo asociada al proceso Sistema Estratégico de Planeación y Gestión”. Se incorpora acción y fechas de cumplimiento.
Por otra parte, a través del memorando interno radicado bajo el número 20194030183983, el GIT de Talento Humano, envía el plan de acción para tratar esta no conformidad y el 18/12/2019, se recibe memorando interno radicado bajo el número 20191010196843, donde se informa el plan de acción que tomará la Vicepresidencia Jurídica para abordar esta no conformidad.
26/05/2020 Se solicitó a los responsables, a través de correo electrónico del 14 de mayo del presente año, reportar los avances y ajustar las fechas de cumplimiento de las acciones de mejora. (Yuly Andrea Ujueta Castillo )
11/06/2020 Teniendo en cuenta la solicitud realizada por el GIT de planeación a través del memorando interno radicado bajo el número 20206010070253 del 1 de junio del presente año, se informó a través de correo electrónico el 3 de junio del presente año, al GIT de Planeación que esta no conformidad hace referencia al cumplimiento de las responsabilidades asignadas como primera línea de defensa en materia de riesgos y se encuentra asociada a varios procesos de la Entidad. En este caso, se había relacionado una acción de mejora por parte del GIT de planeación asociado al ajuste del mapa de riesgos correspondiente al proceso Sistema Estratégico de Planeación y Gestión. De acuerdo con los resultados de la última auditoría de riesgos, esta acción de mejora se cumplió, pero la acción no fue efectiva debido a que persisten las situaciones, ya expuestas en el informe de auditoría. De acuerdo con lo anterior, se recomienda generar un plan de mejoramiento que se encuentre relacionado con el cumplimiento de las responsabilidades asignadas a la primera línea de defensa._x000D_
_x000D_
Por lo anterior, no se registra plan de mejoramiento para esta no conformidad y se notifica a través de correo electrónico al GIT de planeación, recomendaciones para generar las acciones de mejora que contribuyan al tratamiento de esta no conformidad. (Yuly Andrea Ujueta Castillo )
21/09/2020 Los incumplimientos relacionados en esta no conformidad se encuentran asociados a la no conformidad 3815, generada en el informe de auditoría de la administración del riesgo de la Entidad en abril del presente año, se realiza el cierre de esta no conformidad y se mantiene la 3815 debido a que esta no conformidad está dirigida a todos los procesos y en la 3782 se dirigió la no conformidad a tres procesos. Se tendrán en cuenta los planes de mejoramiento formulados por los procesos para la no conformidad 3782 y se incluirán en la no conformidad 3815. (Yuly Andrea Ujueta Castillo )</t>
  </si>
  <si>
    <t xml:space="preserve">Segunda Línea de defensa: A cargo de servidores que tienen responsabilidades directas frente al monitoreo y evaluación del estados de los controles y la gestión del riesgo. Entre ellos pueden citarse: jefes de planeación o quienes hagan sus veces, coordinadores de equipos de trabajo, supervisores e interventores de contratos o proyectos, comités de riesgos (donde existan), comité de contratación, áreas financieras, de TIC, entre otros que generen información para el aseguramientos de la operación. _x000D_
No conformidad para el proceso asociado al Sistema Estratégico de Planeación y Gestión._x000D_
Los mapas de riesgo del año 2019, presentan inconsistencias en el cálculo de los riesgos residuales, ocasionando la asignación errada del tratamiento del riesgo y la no asignación de acciones de mitigación, debido a las inconsistencias que presentaban los formatos en materia de fórmulas. Teniendo en cuenta que el Grupo Interno de Trabajo de Planeación, realizó la revisión de los mapas de riesgos, antes de ser formalizados y aprobados por los líderes de los procesos auditados, se evidenció el incumplimiento de la siguiente responsabilidad señalada en el Manual Operativo del Modelo Integrado de Planeación y Gestión “Asegura que los controles y procesos de gestión del riesgo de la primera línea de defensa sean apropiadas y funcionen correctamente”._x000D_
De esta manera se dio lugar a la publicación de información no confiable, incumpliendo del Literal m del capítulo 6.1 del manual de la administración el riesgo de la ANI vigente, donde se estipula que, “La confiabilidad de la información a publicar será responsabilidad de quien tenga las funciones de la administración y la gestión de riesgos de la Entidad”. </t>
  </si>
  <si>
    <t>Inconsistencias en las herramientas asignadas para aplicar la metodología de la administración del riesgo de la Entidad.</t>
  </si>
  <si>
    <t>A través de memorando interno radicado bajo el número 20196010182973 se comunican las siguientes correcciones:
1.	Revisar y ajustar la formulación del formato SEPG-F-030 mapa de riesgos y medidas anticorrupción y enviarlo a los procesos. (20/12/2019)
2.	Realizar ajustes a los riesgos residuales de cada uno de los mapas de procesos, enviar a los responsables en caso de requerir acciones para que se planteen. (31/12/2019)
3.	Publicar en la página web los mapas de riesgos ajustados. (31/12/2019)
4.	Unificar el mapa de calor de riesgos de corrupción y procesos. (31/01/2020)</t>
  </si>
  <si>
    <t xml:space="preserve">
26/05/2020 Se solicitó a los responsables, a través de correo electrónico del 14 de mayo del presente año, reportar los avances y ajustar las fechas de cumplimiento de las acciones de mejora. (Yuly Andrea Ujueta Castillo )
11/06/2020 Se recibe memorando interno radicado bajo el número 20206010070253, donde se relaciona el plan de mejoramiento para abordar las no conformidades asociadas a la segunda línea de defensa. De igual manera se solicita realizar la unificación de las no conformidades relacionadas. _x000D_
_x000D_
Teniendo en cuenta lo anterior, se realizó el análisis de las no conformidades asociadas al cumplimiento de las responsabilidades asignadas a la segunda línea de defensa y se encontró que las no conformidades 3702, 3783 y 3817 se encuentran relacionadas en este sentido. Por esta razón se unificarán y se dejara vigente la 3817 que es la más reciente._x000D_
_x000D_
En consecuencia, se realiza el cierre de esta no conformidad y se mantiene vigente la 3817 en donde se relacionará el Plan de Mejoramiento propuesto por el GIT de planeación. (Yuly Andrea Ujueta Castillo )</t>
  </si>
  <si>
    <t xml:space="preserve">1.	En la gestión por parte de la ANI para la atención de los presuntos Eventos Eximentes de Responsabilidad solicitados por el Concesionario, no se evidenció que la ANI expresara si acepta, o no, la ocurrencia del Evento Eximente de Responsabilidad notificado por el Concesionario dentro de los 15 días calendario siguientes a la notificación; como, por ejemplo, el presunto EER por el hallazgo arqueológico fortuito en la Unidad Funcional 1.1 notificado por el Concesionario mediante Rad ANI 20194090965842 del 13/09/2019 cuyo término vencía el 30/09/2019. Una vez socializada la no conformidad con el equipo de Supervisión, manifestaron lo siguiente : _x000D_
“(…) mediante comunicación número 20193120339761 de fecha 2 de octubre de 2019, la Agencia le informa al concesionario que se ha solicitado concepto integral a la Interventoria, y que una vez fuesen emitidos los respectivos conceptos por parte de las áreas del equipo de supervisión del proyecto, se daría respuesta sobre el EER, esto de conformidad con lo previsto en el Código de Procedimiento Administrativo y de lo Contencioso Administrativo. _x000D_
Igualmente, mediante memorando interno número 20193120145773 del 02 de octubre de 2019 se solicito concepto a todas las áreas del proyecto sobre la notificación del EER (…)”_x000D_
No obstante, de haber informado al Concesionario que se le notificaría en un término superior al contractual, esto se dio una vez se venció el termino y a la fecha este informe no se ha pronunciado; sin embargo, este término está consignado en la Parte General del Contrato de Concesión N. 007 de 2015, literal (c)(iii) de la Sección 14.2 Evento Eximente de Responsabilidad, citada a continuación:_x000D_
_x000D_
“Una vez efectuada la Notificación dentro del término indicado en la Sección 14.2(c)(i) anterior, la Parte notificada deberá, dentro de los quince (15) Días siguientes a dicha Notificación, expresar si acepta, o no, la ocurrencia del Evento Eximente de Responsabilidad.”_x000D_
</t>
  </si>
  <si>
    <t>Puerta de Hierro - Cruz del Viso</t>
  </si>
  <si>
    <t>Noviembre de 2019</t>
  </si>
  <si>
    <t>Noviembre</t>
  </si>
  <si>
    <t xml:space="preserve">1. Proponer al Concesionario que en el siguiente modificatorio al Contrato de Concesión, se Incluya un párrafo que permita la modificación de los plazos de respuesta para los Eventos Eximentes de Responsabilidad _x000D_
2. Si es el caso, una vez sea aprobada la propuesta, incluir la misma en el siguiente modificatorio a suscribir por las partes. </t>
  </si>
  <si>
    <t xml:space="preserve">
28/01/2020 16/12/2019 – Mediante memorando ANI 20193120191283 de 11/12/2019 la Supervisión allega a esta oficina el plan de mejoramiento de la siguiente manera: 
1. Proponer al Concesionario que en el siguiente modificatorio al Contrato de Concesión, se Incluya un párrafo que permita la modificación de los plazos de respuesta para los Eventos Eximentes de Responsabilidad 
2. Si es el caso, una vez sea aprobada la propuesta, incluir la misma en el siguiente modificatorio a suscribir por las partes. 
Como fecha de cierre se propone el 31 de diciembre de 2020. 
Por lo anterior se realizará seguimiento continuo al cumplimiento de las acciones de mejora y registro de porcentaje de cumplimiento. 
 (Mary Alexandra Cuenca Noreña)
22/12/2020 22/12/2020 – Mediante correo electrónico se solicitó al equipo de supervisión allegar las evidencias de las acciones de mejora propuestas en el plan de mejoramiento de la no conformidad. (Mary Alexandra Cuenca Noreña)
23/12/2020  -Modificación de fecha- Mediante correo electrónico del 23 de diciembre de 2020 la Supervisión informó sobre cambios que tendrán los contratos de 5G en materia de análisis de reconocimiento de EER; sin embargo, debido a que el plan de mejoramiento no se ha cumplido se solicitó extensión del plazo hasta el 31 de diciembre de 2021. (Mary Alexandra Cuenca Noreña)
29/07/2021 La Supervisión mediante correo electrónico allega el memorando con Rad 20215000195131 donde “la ANI propone modificar los Contratos de Concesión de Cuarta Generación, teniendo en cuenta la justificación y la propuesta aquí manifestada, razón por la cual quedamos atentos a que ésta sea revisada, discutida y analizada; y una vez tengamos la respuesta de la entidad gremial que Usted preside, se iniciarían los trámites que sean pertinentes para la modificación con los Contratos de Concesion” 
Lo anterior, evidencia un avance del 50% en las acciones de mejoramiento para la no conformidad. 
 (Mary Alexandra Cuenca Noreña)</t>
  </si>
  <si>
    <t>15/11/2019</t>
  </si>
  <si>
    <t>INCUMPLIMIENTO AL PROCEDIMIENTO GEJU-P-002 DENOMINADO “COBRO PERSUASIVO Y COACTIVO” Y A LA NORMATIVIDAD EXTERNA QUE REGULA LOS PROCESOS DE COBRO PERSUASIVO Y COACTIVO._x000D_
Se observó la falta de soportes y/o registros de cumplimiento de algunas actividades y/o observaciones señaladas en el procedimiento denominado “Cobro persuasivo y coactivo”.</t>
  </si>
  <si>
    <t>Incumplimiento normatividad interna y externa</t>
  </si>
  <si>
    <t xml:space="preserve">1.Actualizar el procedimiento de “Cobro persuasivo y coactivo” GEJU-P-002                                                                      fecha de cumplimiento : 14/08/2020
2.Diseñar y adoptar herramienta ofimática incorporada al Sistema Integrado de Gestión para el control de los trámites de cobro persuasivo/coactivo     fecha de cumplimiento: 16/06/2020
3.Elaborar una hoja de control de registro de actuaciones dentro de cada trámite persuasivo y/o coactivo                       fecha de cumplimiento: 17/06/2020.
4.Establecer un reporte de seguimiento periódico a los procesos activos                                                                                fecha de cumplimiento: 16/06/2020
5.Ajuste de cada uno de los expedientes e incorporación  de la hoja de control documental                                                  fecha de cumplimiento 30/10/2020
6.Registrar los procesos activos en el instrumento de control                                                                                                        fecha de cumplimiento : 30/09/2020
7.Generar reporte periódico de los procesos activos                                                                                                                       fecha de cumplimiento: 15/03/2021
</t>
  </si>
  <si>
    <t>23-06-2020: UM2 Sobre el particular, atendiendo al requerimiento -seguimiento a PMP- realizado por la Oficina de Control Interno ( correos electrónicos de fecha 27 de mayo y 5 de junio de 2020) mediante correo electrónico de fecha 19 de junio de 2020, la Vicepresidencia Jurídica, a través del enlace con Control Interno, remite como cumplimiento formato de seguimiento de procesos coactivos con código en el SGC: GEJU-F-042, el cual se evidencia su publicación en el siguiente link: https://www.ani.gov.co/sig/formatos?field_codigo_value=&amp;title=seguimiento&amp;field_tipo_de_formato_tid=All&amp;page=1
UM3 Sobre el particular, atendiendo al requerimiento - seguimiento a PMP- realizado por la Oficina de Control Interno (correos electrónicos de fecha 27 de mayo y 5 de junio de 2020 )  mediante correo electrónico de fecha 19 de junio de 2020, la Vicepresidencia Jurídica, a traves del enlace de Control Interno, remite lista de chequeo de procedimiento coactivo con código en el SGC : GEJU-F-041, el cual se evidencia su publicación en el siguiente link: https://www.ani.gov.co/sig/formatos?field_codigo_value=&amp;title=lista&amp;field_tipo_de_formato_tid=All&amp;page=1
UM4 Sobre el particular, atendiendo al requerimiento- seguimiento a PMP-realizado por la Oficina de Control Interno ( correos electrónicos de fecha 27 de mayo y 5 de junio de 2020) mediante correo electrónico de fecha 19 de junio de 2020, la Vicepresidencia Jurídica, a traves del enlace de Control Interno, remite formato de seguimiento procesos coactivos con código en el SGC GEJU-F-042, el cual se encuentra publicado en el siuiente link https://www.ani.gov.co/sig/formatos?field_codigo_value=&amp;title=seguimiento&amp;field_tipo_de_formato_tid=All&amp;page=1
17/07/2020 : (i) la solicitud de prorroga y justificación del GIT de Defensa Judicial radicada a la OCI mediante memorando interno No. 20207010089043 del 16 de julio de 2020 y (ii) respuesta a la solicitud emitida por la OCI mediante radicado 20201020089633 del 17 de julio (Andra Reyes Saavedra)
20-08-2020: Respecto de la actividad denominada "Actualización del procedimiento de cobro persuasivo y coactivo"  cuya fecha de cumplimiento era el 14 de agosto de 2020, la OCI recibió correo electrónico de la Vicepresidencia Jurídica, por medio del cual remiten adjunto procedimiento denominado Cobro Persuasivo y Coactivo con fecha de vigencia de 14 de agosto de 2020, motivo por el cual se verificó su publicación en el Sistema de Gestión de Calidad observándose el mismo en el siguiente link https://www.ani.gov.co/sites/default/files/sig//geju-p 002_cobro_persuasivo_y_coactivo_v2.pdf, cumpliendo  oportunamente con la acción enunciada %cumplimiento : 14.28.
09/10/2020 La Oficina de Control, en el marco del seguimiento del PMP el 1 de septiembre de 2020 remitió correo electrónico a la Vicepresidencia Jurídica solicitando que a más tardar el día 1 de octubre de 2020 remitiera los soportes del cumplimiento de la acción de mejoramiento No. 6 “.Registrar los procesos activos en el instrumento de control  fecha de cumplimiento : 30/09/2020”, es así que vía correo electrónico del 30 de septiembre de 2020 la Vicepresidencia remite formato denominado “ Seguimiento procesos coactivos” con código GEJU-F-042 versión 001 de fecha 16 de junio de 2020, una vez analizada la información se procedió a la consulta en el Sistema de Gestión de Calidad de la Entidad consultando el formato el cual se encuentra publicado, es así que se observa el cumplimiento de la acción.  (Aurora Andrea Reyes Saavedra)
10/11/2020 Mediante correo electrónico del 1 de octubre de 2020 la OCI solicitó avance de cumplimiento de la actividad No. 5 denominada " Ajuste de cada uno de los expedientes e incorporación de la hoja de control documental fecha de cumplimiento 30/10/2020." mediante memorando 20207010132593 del 27 de octubre la Coordinación de Defensa Jurídica solicitó prórroga de la actividad sin establecer una fecha cierta por lo que la OCI emitió el memorando de respuesta No. 20201020134553 del 30 de octubre de 2020 solicitando que el líder del proceso realice la precisión para efectos del seguimiento, es así que vía correo electrónico del 6 de noviembre de 2020 el líder del proceso indicó que: "... le solicito por favor se prorrogue el plazo para el cumplimiento del plan de mejoramiento para las no conformidades No. 3785-3786-3787-3788 hasta el 30 de marzo de 2021...", motivo por el cual una vez analizados los argumentos la Oficina de Control Interno aprobó el plazo e informó al líder del proceso vía correo electrónico del 9 de noviembre de 2020 (los soportes se encuentran en los papeles de trabajo del seguimiento) (Aurora Andrea Reyes Saavedra)
10/11/2020  -Modificación de fecha- analizados los argumentos la Oficina de Control Interno aprobó el plazo e informó al líder del proceso vía correo electrónico del 9 de noviembre de 2020. (Aurora Andrea Reyes Saavedra)
09/04/2021 Mediante correo electrónico del 9 de marzo de 2021 la OCI solicitó avance de cumplimiento de la actividad No. 5 denominada " Ajuste de cada uno de los expedientes e incorporación de la hoja de control documental fecha de cumplimiento 30/10/2020." mediante memorando 20217010056473 del 6 de abril de 2021 la Coordinación de Defensa Jurídica indicó el cumplimiento total de las acciones, es así que mediante memorando No. 20211020060803 del 15 de abril de 2021 la Oficina de Control Interno dio respuesta e indicó, además: 
Se inserta el porcentaje de cumplimiento respecto del cumplimiento de las acciones de mejoramiento planteadas para las No. Conformidades Nos. 3785-3786-3787 y 3788; No obstante, con el fin de verificar el cumplimiento de lo señalado en el memorando No. 20217010056473 del 6 de abril de 2021 remitido por la Coordinación de Defensa Judicial de la Vicepresidencia Jurídica, la Oficina de Control Interno precisa que, en el marco del rol de evaluación, esta se realizará en la auditoría al proceso que se programe y ejecute en próximas vigencias.
De esta manera se da un cumplimiento del 100% de todas las acciones de las No conformidades No. No. 3785-3786-3787 y 3788. (Aurora Andrea Reyes Saavedra)</t>
  </si>
  <si>
    <t xml:space="preserve">5.2.	DESACTUALIZACIÓN DEL PROCEDIMIENTO GEJU-P-002 DENOMINADO “COBRO PERSUASIVO Y COACTIVO”Del análisis documental al procedimiento, la entrevista realizada y la verificación adelantada a los expedientes que hacen parte de la muestra de auditoría se observó que algunas de las actividades realizadas hoy en día por el GIT de Defensa Judicial, no obedecen a las establecidas en el procedimiento denominado “Cobro Persuasivo y Coactivo”, las cuales se indican a continuación:_x000D_
1.	Asignación de los Procesos para Cobro Persuasivo y Coactivo. _x000D_
2.	Control de recepción de títulos ejecutivos para cobro persuasivo y/o coactivo._x000D_
3.	Número de requerimientos para agotar la etapa de persuasiva._x000D_
4.	Aprobación del acuerdo de pago por parte de la Vicepresidencia u Oficina solicitante del proceso de cobro. _x000D_
</t>
  </si>
  <si>
    <t>Procedimientos internos no actualizados</t>
  </si>
  <si>
    <t xml:space="preserve">
1.Actualizar el procedimiento de “Cobro persuasivo y coactivo” GEJU-P-002                                                                       fecha de cumplimiento : 14/08/2020
2.Diseñar y adoptar herramienta ofimática incorporada al Sistema Integrado de Gestión para el control de los trámites de cobro persuasivo/coactivo     fecha de cumplimiento: 16/06/2020
3.Elaborar una hoja de control de registro de actuaciones dentro de cada trámite persuasivo y/o coactivo                       fecha de cumplimiento: 17/06/2020.
4.Establecer un reporte de seguimiento periódico a los procesos activos                                                                                  fecha de cumplimiento: 16/06/2020
5.Ajuste de cada uno de los expedientes e incorporación  de la hoja de control documental                                                  fecha de cumplimiento 30/10/2020
6.Registrar los procesos activos en el instrumento de control                                                                                                        fecha de cumplimiento : 30/09/2020
7.Generar reporte periódico de los procesos activos                                                                                                                       fecha de cumplimiento: 15/03/2021</t>
  </si>
  <si>
    <t>5.3. FALENCIA EN EL MECANISMO DE SEGUIMIENTO, AUTOCONTROL Y AUTOEVALUACIÓN DE LA GESTIÓN DE LOS PROCESOS DE COBRO PERSUASIVO Y COACTIVO EN LA AGENCIA NACIONAL DE INFRAESTRUCTURA._x000D_
_x000D_
- FALTA DE REGISTRO Y/O INFORMACIÓN DE RESOLUCIONES SANCIONATORIAS REMITIDAS PARA LA GESTIÓN DE COBRO EN LA ENTIDAD._x000D_
-  INCLUSIÓN DE INFORMACIÓN QUE NO CORRESPONDE A PROCESOS DE COBRO PERSUASIVO Y COACTIVO._x000D_
-  FALTA DE INCLUSIÓN DE INFORMACIÓN DE LAS ACTUACIONES PROCESALES EN LOS PROCESOS DE COBRO PERSUASIVO Y COACTIVO.</t>
  </si>
  <si>
    <t>Falencias en mecanismos de seguimiento, autocontrol y evaluación</t>
  </si>
  <si>
    <t>1.Actualizar el procedimiento de “Cobro persuasivo y coactivo” GEJU-P-002                                                                       fecha de cumplimiento : 14/08/2020
2.Diseñar y adoptar herramienta ofimática incorporada al Sistema Integrado de Gestión para el control de los trámites de cobro persuasivo/coactivo     fecha de cumplimiento: 16/06/2020
3.Elaborar una hoja de control de registro de actuaciones dentro de cada trámite persuasivo y/o coactivo                       fecha de cumplimiento: 17/06/2020.
4.Establecer un reporte de seguimiento periódico a los procesos activos                                                                                  fecha de cumplimiento: 16/06/2020
5.Ajuste de cada uno de los expedientes e incorporación  de la hoja de control documental                                                  fecha de cumplimiento 30/10/2020
6.Registrar los procesos activos en el instrumento de control                                                                                                        fecha de cumplimiento : 30/09/2020
7.Generar reporte periódico de los procesos activos                                                                                                                       fecha de cumplimiento: 15/03/2021</t>
  </si>
  <si>
    <t xml:space="preserve">5.4.	DEBILIDADES EN LOS REGISTROS DE LAS ACTIVIDADES SEÑALADAS EN EL PROCEDIMIENTO INTERNO GEJU-P-002 DENOMINADO “COBRO PERSUASIVO Y COACTIVO”- PUNTOS DE CONTROL- ._x000D_
(i)	Algunas actividades no cuentan con puntos de control o registros; esto se evidencia en la siguiente actividad._x000D_
(ii)	No son claros los registros o puntos de control que permitan establecer el soporte del desarrollo de la actividad, su almacenamiento y ubicación; lo anterior se observó en la siguiente actividad. </t>
  </si>
  <si>
    <t>Falencias en los controles del procedimiento</t>
  </si>
  <si>
    <t>No se evidenció que desde la página web de la Interventoría se tenga acceso remoto a la operación de la báscula Fusagasugá permitiendo visualizar una panorámica de la instalación y del detalle del monitor de la báscula (indicador de peso), simultáneamente con los detalles del vehículo que se encuentra sobre la báscula, lo cual contraría las funciones generales de la Interventoría definidas en la sección 5.3.3 del Anexo 4 – Metodología y Plan de Cargas de Trabajo de los Pliegos de Condiciones del Concurso de Méritos de la Interventoría.</t>
  </si>
  <si>
    <t>1. Culminar el proceso de contratación con el proveedor seleccionado._x000D_
2. Verificación del funcionamiento de la señal de la báscula y el acceso desde la página de la Interventoría para asegurar la visualización de la panorámica de la instalación y del detalle del monitor de la báscula (indicador de peso), simultáneamente con los detalles del vehículo que se encuentra sobre la báscula._x000D_
3. Revisión periódica del funcionamiento de la página web y la báscula.</t>
  </si>
  <si>
    <t>16/01/2020</t>
  </si>
  <si>
    <t xml:space="preserve">
16/01/2020 Vía correo electrónico del 27 de diciembre se recibió copia de la comunicación con radicado No. CSI-ANI-OBRA-01452, en la cual, adicional a presentar el plan de mejoramiento, la Interventoría entrega evidencias de gestión que se ha venido adelantando para dar cumplimiento a la acción de mejoramiento No. 1, que incluyen la cotización del servicio por parte del proveedor DERSAT y la aprobación de la cotización al interior de la Interventoría. Se tiene pendiente evidenciar la culminación del proceso de contratación con el proveedor, así como el seguimiento remoto por parte de la Interventoría a la operación de la báscula Fusagasugá para dar cierre a la no conformidad._x000D_
_x000D_
Lo anterior se informa vía correo electrónico, poniendo bajo consideración que la fecha estimada del cierre del plan de mejoramiento es el 31 de enero de 2020. (Daniel Felipe Sáenz Lozano)
30/01/2020 Mediante memorando con radicado ANI 20204090064842 del 23 de enero de 2020, la Interventoría informó a la Vicepresidencia Ejecutiva que se ha reestablecido la emisión de señal de imagen desde la estación de pesaje Fusagasugá con recepción en la página web de la Interventoría (intercsi.com - usuario admin - clave admin2017). Lo indicado en este memorando se validó por la Oficina de Control Interno. El restablecimiento de la conexión evidencia cumplimiento del plan de mejoramiento; por lo tanto, se da cierre a la no conformidad, notificando el estado de esta a la Interventoría mediante correo electrónico. (Daniel Felipe Sáenz Lozano)</t>
  </si>
  <si>
    <t>No se evidenció que la Interventoría validara los egresos de la subcuenta Compensaciones Ambientales que, según el informe correspondiente a septiembre de 2019, registra pagos a terceros de $32,818,000, lo cual contraria su obligación de “(…) vigilar que los ingresos y egresos durante la ejecución de la concesión se ajusten a lo establecido en el Contrato de Concesión y en los Contratos Fiduciarios celebrados”, definida en la sección 5.3.3 (c) del Anexo 4 – Metodología y Plan de Cargas de Trabajo de los Pliegos de Condiciones del Concurso de Méritos de la Interventoría. Según la sección 3.15 (f) de la parte general del contrato de concesión No. 04 de 2016 “los recursos disponibles en esta Subcuenta Compensaciones Ambientales se destinarán única y exclusivamente a la atención de los pagos de las Compensaciones Ambientales (…)”; sin embargo, en el desarrollo de la auditoría se evidenció que no se han aprobado pagos con cargo a dicha subcuenta.</t>
  </si>
  <si>
    <t>1. Solicitar soportes a la fiducia de los respectivos desembolsos._x000D_
2. Enviar al área técnica respectiva (ambiental) para la validación de los pagos respectivos._x000D_
3. Emitir oficio dirigido al Concesionario solicitando el reintegro inmediato de los dineros desembolsados para el pago del FONAM, con los rendimientos correspondientes._x000D_
4. Mensualmente el área financiera enviará al área ambiental los movimientos de la subcuenta para su respectivo control y revisión._x000D_
5. En los informes mensuales del ambiental se incluirá seguimiento de los movimientos generados en la subcuenta._x000D_
6. Se reiterará al Concesionario la solicitud del comunicado CSI-ANI-OBRA-01418, recibido por el Concesionario el 29 de noviembre de 2019._x000D_
7. Mensualmente las áreas de predial y redes recibirán los extractos de financiera y en los informes mensuales incluirán el seguimiento de los movimientos generados de las subcuentas.</t>
  </si>
  <si>
    <t xml:space="preserve">
16/01/2020 Vía correo electrónico del 27 de diciembre se recibió copia de la comunicación con radicado No. CSI-ANI-OBRA-01452, en la cual, adicional a presentar el plan de mejoramiento, la Interventoría entrega evidencias de la gestión que se ha venido adelantando para dar cumplimiento a las acciones del plan de mejoramiento, así:_x000D_
_x000D_
1. Solicitar soportes a la fiducia de los respectivos desembolsos: Se evidenció que el 26 de noviembre, vía correo electrónico, la Interventoría solicitó a la fiduciaria el soporte del egreso causado en marzo de 2018 por $32.818.000, cuyo beneficiario, según lo indicado por Interventoría, fue el Fondo Nacional Ambiental – FONAM._x000D_
_x000D_
2. Enviar al área técnica respectiva (ambiental) para la validación de los pagos respectivos: Se evidenció que una vez la fiduciaria remitió los soportes a la Interventoría, estos se remitieron al área ambiental el 27 de noviembre de 2019._x000D_
_x000D_
3. Emitir oficio dirigido al Concesionario solicitando el reintegro inmediato de los dineros desembolsados para el pago del FONAM con los rendimientos correspondientes: Se evidenció que mediante radicado ANI No. 20194091253722 del 2 de diciembre de 2019 (CSI-ANI-OBRA-01418) de Interventoría hizo la solicitud correspondiente al Concesionario._x000D_
_x000D_
4. Mensualmente el área financiera enviará al área ambiental los movimientos de la subcuenta para su respectivo control y revisión: Pendiente el recibo de evidencias al respecto._x000D_
_x000D_
5. En los informes mensuales del ambiental se incluirá seguimiento de los movimientos generados en la subcuenta: Pendiente el recibo de evidencias al respecto._x000D_
_x000D_
6. Se reiterará al concesionario la solicitud del comunicado CSI-ANI-OBRA-01418, recibido por el concesionario el 29 de noviembre de 2019: Se evidenció que mediante radicado ANI No. 20194091313582 del 16 de diciembre de 2019 (CSI-ANI-OBRA-01444) de Interventoría reiteró la solicitud al Concesionario._x000D_
_x000D_
7. Mensualmente las áreas de predial y redes recibirán los extractos de financiera y en los informes mensuales incluirán el seguimiento de los movimientos generados de las subcuentas: Se evidenció el envío de parte de la profesional financiera de la Interventoría, de los extractos correspondientes a noviembre de 2019, a las áreas encargadas del seguimiento al movimiento de redes y de predios. Pendiente evidenciar seguimiento en los informes mensuales de interventoría._x000D_
_x000D_
En virtud de que se evidenció el cumplimiento de cuatro de las siete acciones de mejoramiento, el avance del cumplimiento del plan de mejoramiento es del 57%._x000D_
_x000D_
Lo anterior se informa vía correo electrónico, poniendo bajo consideración que la fecha estimada del cierre del plan de mejoramiento es el 31 de enero de 2020, recomendando a la Interventoría incluir acciones asociadas al reembolso de los $32.818.000 ya que estas últimas atacarían la causa raíz que dio lugar a la no conformidad._x000D_
 (Daniel Felipe Sáenz Lozano)
14/02/2020 Se recibió comunicación con radicado ANI No. 20204090123362 del 06/02/2020 en la cual la Interventoría informa sobre la gestión frente a las acciones de mejoramiento. Respecto de las acciones pendientes informadas por la Oficina de Control Interno mediante correo electrónico del 16 de enero se evidenció lo siguiente:_x000D_
_x000D_
Se evidenció cumplimiento de las acciones de mejoramiento No. 4 y 5, ya que la Interventoría demostró el envío de los extractos de la subcuenta ambiental, del área financiera al área ambiental, y demostró que en los informes mensuales incluyó una sección de seguimiento a los movimientos de dicha subcuenta (Sección 6.1.4.4 del informe correspondiente a diciembre de 2019)._x000D_
_x000D_
Con relación a la acción de mejoramiento No. 7, se considera que se tiene pendiente evidenciar el seguimiento por parte del área técnica y predial a los movimientos de las subcuentas de redes y predios, respectivamente._x000D_
_x000D_
Finalmente, se evidenció que se atacó la causa raíz de la no conformidad, ya que mediante radicado ANI No. 20204090113012 del 4/02/2020 la Interventoría informó a la Oficina de Control Interno que el Concesionario reintegró los $32.818.000 producto de la no conformidad. En dicha comunicación se informó que se tiene pendiente el ajuste de los rendimientos dejados de percibir._x000D_
_x000D_
Con base en lo anterior, vía correo electrónico se solicitó a la Interventoría evidencias de cumplimiento de la acción de mejoramiento No. 7 e informar si el Concesionario realizó el ajuste de los rendimientos dejados de percibir en la subcuenta ambiental, para dar cierre a la no conformidad. (Daniel Felipe Sáenz Lozano)
12/03/2020 Una vez revisado el contenido y los anexos de la comunicación con radicado ANI No. 20204090174612, mediante el cual la Interventoría atendió las observaciones realizadas mediante correo electrónico del 14/02/2020, entre otros, se evidenció lo siguiente:_x000D_
_x000D_
Con relación a costos prediales:_x000D_
_x000D_
• En la sección 6.3.4 de los informes mensuales de interventoría (Análisis de los instrumentos de gestión predial que lleva el Concesionario, velando que estén acordes con la información de las carpetas prediales y muestren el avance de la gestión), se evidencia seguimiento por parte del área técnica a los movimientos de la subcuenta predial._x000D_
• En la sección 7.3.3 de los informes mensuales de interventoría (Estimación de riesgo de sobrecostos con asignación público-privado), se evidencia seguimiento a los sobrecostos de la subcuenta predial, sobre lo cual se concluye en la sección 7.4 de dichos informes._x000D_
_x000D_
Con relación a costos asociados al manejo y/o traslado de redes:_x000D_
_x000D_
• En la sección 6.4.25 de los informes mensuales de interventoría (Seguimiento subcuenta redes), se evidencia seguimiento por parte del área técnica a los movimientos de la subcuenta redes._x000D_
• En las secciones 7.3.1 (Mapa de riesgos) y 7.4.3 (Redes) de los informes mensuales de interventoría se evidencia seguimiento al riesgo compartido con relación a sobrecostos en el traslado y/o manejo de redes del proyecto._x000D_
_x000D_
Con relación a ajuste de rendimientos de la subcuenta de compensaciones ambientales:_x000D_
_x000D_
• Mediante radicado de Vía 40 Express No. 202043000004501 el Concesionario solicita a la fiduciara el traslado de $14,961.41 a la subcuenta compensación ambiental. Traslado  correspondiente al ajuste de los rendimientos del día 20 al 24 de diciembre de 2019, correspondientes a pagos realizados al FONAM._x000D_
• Mediante radicado de fiduciaria Bancolombia No. 30370020096222297 se informa a la Vicepresidencia Ejecutiva el traslado de $14,961.41._x000D_
_x000D_
Con base en lo descrito se da cierre a la no conformidad, informando lo correspondiente a la Interventoría mediante correo electrónico._x000D_
 (Daniel Felipe Sáenz Lozano)</t>
  </si>
  <si>
    <t>No se evidenció que la Interventoría haya solicitado al Concesionario un cronograma de adquisición de predios que se encuentre en armonía con el plan de obras vigente, según lo dispuesto en la sección 2.8 del Apéndice Técnico 7 – Gestión Predial del contrato de concesión No. 04 de 2016, lo cual no permite contar con una línea base (cronograma y metodología) como herramienta al control de la gestión predial faltante del proyecto.</t>
  </si>
  <si>
    <t>1. Solicitar por parte del área predial la actualización del cronograma de adquisición de predios en armonía con el plan de obras para las unidades funcionales cuyos diseños ya estén no objetados.
2. Solicitar al Concesionario la entrega del cronograma de adquisición de predios, de acuerdo con el plan de obras.
3. Reiterar al Concesionario la solicitud del cronograma.</t>
  </si>
  <si>
    <t xml:space="preserve">
16/01/2020 Vía correo electrónico del 27 de diciembre se recibió copia de la comunicación con radicado No. CSI-ANI-OBRA-01452, en la cual, adicional a presentar el plan de mejoramiento, la Interventoría entrega evidencias de la gestión que se ha venido adelantando para dar cumplimiento a las acciones del plan de mejoramiento, así:_x000D_
_x000D_
1. Solicitar por parte del área predial la actualización del cronograma de adquisición de predios en armonía con el plan de obras para las unidades funcionales cuyos diseños ya estén no objetados: Se evidenció que la solicitud se hizo con el radicado ANI No. 20194091238332 del 27 de noviembre de 2019._x000D_
_x000D_
2. Solicitar al Concesionario la entrega del cronograma de adquisición de predios, de acuerdo con el plan de obras: Se evidenció que la solicitud se hizo en comité predial del 28 de noviembre de 2019; no obstante, la evidencia entregada no cuenta con la firma de los asistentes._x000D_
_x000D_
3. Reiterar al Concesionario la solicitud del cronograma: La Interventoría relaciona lo indicado para las acciones de mejoramiento No. 1 y 2; no obstante, teniendo en cuenta que el Concesionario no ha atendido la solicitud, se tendría pendiente evidenciar reiteraciones adicionales._x000D_
_x000D_
En virtud de que se evidenció el cumplimiento de dos de las tres acciones de mejoramiento, el avance del cumplimiento del plan de mejoramiento es del 67%._x000D_
_x000D_
Lo anterior se informa vía correo electrónico, recomendando proponer una fecha de terminación del plan de mejoramiento, la cual se estimó para 31 de enero de 2020 con base en las fechas propuestas para la terminación de los planes de mejoramiento de las no conformidades No. 3789 y 3790. Asimismo, se recomendó a la Interventoría incluir acciones asociadas al seguimiento de un PAP acorde al plan de obras vigente ya que estas últimas atacarían la causa raíz que dio lugar a la no conformidad. (Daniel Felipe Sáenz Lozano)
14/02/2020 Se recibió comunicación con radicado ANI No. 20204090123362 del 06/02/2020 en la cual la Interventoría informa sobre la gestión frente a las acciones de mejoramiento. Respecto de las acciones pendientes informadas por la Oficina de Control Interno mediante correo electrónico del 16 de enero se evidenció que i) mediante comunicación con radicado ANI No. 20204090049312 del 20/01/2020 la Interventoría reiteró al Concesionario actualización del plan de adquisición predial, ii) mediante radicado de la concesión No. 202050000001811 se remitió a la Interventoría plan de adquisición predial actualizado, al cual se le hará seguimiento periódico según lo dispuesto en el acta de comité predial del 31-01-2020. Lo anterior permite dar cierre a la no conformidad. (Daniel Felipe Sáenz Lozano)</t>
  </si>
  <si>
    <t>No se evidenció que se expresara la aceptación, o no, de la ocurrencia de Eventos Eximentes de Responsabilidad (EER) dentro del término contractual, una vez efectuadas las notificaciones por parte del Concesionario, definido en la sección 14.2 (c) (iii) de la parte general del contrato de concesión No. 04 de 2016, así:_x000D_
_x000D_
“(iii) Una vez efectuada la Notificación dentro del término indicado en la Sección 13.1.1 (c)(i) anterior, la Parte notificada deberá, dentro de los quince (15) Días siguientes a dicha Notificación, expresar si acepta, o no, la ocurrencia del Evento Eximente de Responsabilidad.”_x000D_
_x000D_
Lo anterior se corrobora con los pronunciamientos de la Entidad frente a 1) la solicitud del Concesionario de reconocimiento de un EER como consecuencia de demoras en la obtención de un levantamiento de veda en la Unidad Funcional 8 (Radicado ANI No. 20194090026422 del 11 de enero de 2019), sobre el que la Entidad expresó la no aceptación cerca de dos meses después a la notificación (Radicado ANI No. 20195000081911 del 15 de marzo de 2019) y 2) la solicitud del Concesionario de reconocimiento de un EER como consecuencia de una fuerza mayor por redes que afectaba la ejecución de la Unidad Funcional 8 (Radicado ANI No. 20194090200172 del 27 de febrero de 2019), sobre el que la Entidad expresó la no aceptación cerca de tres meses después a la notificación (Radicado ANI No. 20195000168461 del 30 de mayo de 2019).</t>
  </si>
  <si>
    <t>1.	Se adelantará la gestión con los Concesionarios para lograr una eventual modificación contractual que permita ampliar el término para resolver las solicitudes de EER, conforme a los tiempos que efectivamente requiere la entidad para su trámite. Lo anterior, con miras a otorgar respuesta al Concesionario, tan solo una vez se encuentre conciliado el texto del acta de ocurrencia, confiriendo eso sí, un término perentorio, pero mayor al actualmente establecido. 50%
2.	Continuar con las mesas de trabajo llevadas a cabo con la Vicepresidencia de Estructuración en aras de lograr la ampliación del término con el que cuenta la entidad para dar respuesta a las solicitudes de declaratoria de EER, de tal manera que en la minuta del Contrato de Concesión 5G que se está estructurando actualmente, quede incluido un plazo que honre la realidad contractual dada la complejidad que supone esta clase de eventos, en el que, para lograr la suscripción del Acta que declara el EER, deben concurrir las actuaciones efectuadas por parte del contratista, el interventor, las gerencias al interior de la ANI y el Comité de Contratación. 50%</t>
  </si>
  <si>
    <t>30/12/2021</t>
  </si>
  <si>
    <t>05/02/2020 Mediante radicado 20201020025243 se respondió solicitud de la Vicepresidencia Ejecutiva, remitida mediante radicado 20195000204453, en la que se solicitó cierre de la no conformidad. La posición de la OCI al respecto fue que no se ha propuesto un plan de mejoramiento que ataque la causa raíz de la no conformidad, relacionada con el incumplimiento del término contractual para que la ANI se pronuncie frente a una solicitud de reconocimiento de un Evento Eximente de Responsabilidad (EER). (Daniel Felipe Sáenz Lozano)
01/03/2020 Mediante memorando ANI No. 20205000036063 del 25 de febrero de 2020, la Vicepresidencia Ejecutiva presentó plan de mejoramiento, que a juicio de la Oficina de Control Interno contempla únicamente acciones preventivas y no considera acciones para que la situación que dio lugar a la no conformidad no se vuelva a presentar en la ejecución del contrato No. 04/2016, lo cual se informará mediante comunicación oficial. 
En virtud de que en el plan de mejoramiento vigente se tienen evidencias del cumplimiento de la primera acción de mejoramiento se registra un avance del 50%. (Daniel Felipe Sáenz Lozano)
02/03/2020 Mediante radicado ANI No. 20201020040433 se informó a la Vicepresidencia Ejecutiva sobre las observaciones del plan de mejoramiento propuesto y entregado mediante 20205000036063. En términos generales, se considera que las acciones propuestas dentro del plan de mejoramiento son de carácter preventivo; por lo tanto, se recomendó tener en cuenta acciones correctivas orientadas a que en la ejecución del contrato de concesión No. 04 de 2016 se cumplan los términos contractuales para aceptar, o no, una solicitud de un Evento Eximente de Responsabilidad. (Daniel Felipe Sáenz Lozano)
10/06/2020 El 02 de junio de 2020, mediante correo electrónico, se informó al Líder del Equipo de Coordinación y Seguimiento del proyecto que el plan de mejoramiento vigente vence el 30 de junio de 2020 y que sobre este tema se tiene pendiente evidenciar el cumplimiento de la segunda acción de mejoramiento propuesta por la Supervisión “2. Solicitar a la Gerencia de Contratación de la ANI, que una vez culminen los contratos de Interventoría de los proyectos 4G en ejecución y se licite los nuevos contratos de Interventoría. considere establecer un plazo de respuesta para las solicitudes o consultas que formule la ANI en relación con ocurrencia de un presunto EER, dependiendo de la complejidad del mismo.”, así como respuesta a la recomendación dada por la Oficina de Control Interno mediante radicado ANI No. 20201020040433. (Daniel Felipe Sáenz Lozano)
06/07/2020 Mediante correo electrónico del 06 de julio de 2020, la Supervisión solicitó prorrogar la fecha de terminación de la segunda acción de mejoramiento hasta  diciembre de 2020, con base en las determinaciones y acciones de mejora que se puedan plantear a partir de los resultados de la auditoría  a la gestión de la ANI en el reconocimiento de eventos eximentes de responsabilidad durante la ejecución de los proyectos de asociación público-privada (Radicado ANI No. 20201020072493).
18/08/2020 Mediante radicado ANI No. 20205000101563 del 17 de agosto de 2020 la Supervisión informó que se acoge al plan de mejoramiento formulado entre las Vicepresidencias Ejecutiva, de Gestión Contractual, Jurídica y de Planeación, Riesgos y Entorno, relacionado con el tiempo que toma la ANI en dar respuesta a los Concesionarios sobre la aceptación o no de una solicitud de EER
La fecha estimada para el cumplimiento de estas acciones es el 30 de julio de 2021.
En ese orden de ideas, se procede a modificar el plan de mejoramiento así como su avance. (Daniel Felipe Sáenz Lozano)
14/07/2021  -Modificación de fecha- A partir de solicitud recibida mediante correo electrónico del 13 de julio de 2021 se prorroga fecha de terminación hasta el 30 de diciembre de 2021, debido a que a la fecha no se tiene certeza de la solicitud hecha por la ANI a la CCI con relación a la modificación de los plazos en los contratos de 4G para que la Entidad se pronuncie frente a una solicitud de EER (Radicado ANI No. 20215000195131 del 29 de junio de 2021). (Mary Alexandra Cuenca Noreña)
15/07/2021 Se evidenció el avance en la gestión con los Concesionarios para lograr una eventual modificación contractual que permita ampliar el término para resolver las solicitudes de EER, considerando el oficio remitido a la Cámara Colombiana de la Infraestructura con radicado 20215000195131 del 29 de junio de 2021; sin embargo, se considera que el cumplimiento de la acción está condicionada al pronunciamiento de la CCI y a la gestión que se derive de dicho pronunciamiento._x000D_
_x000D_
Se evidenció que en la “Parte General del Contrato de Concesión N. 1 de 2021” correspondiente al proyecto Nueva Malla Vial del Valle del Cauca de 5G, cláusula 14.2 Evento Eximente de Responsabilidad, se amplió el término con el que cuenta la Entidad para dar respuesta a las solicitudes de declaratoria de EER en la minuta del contrato de concesión 5G, por lo cual esta acción de mejoramiento se ha realizado y representa un 50% de avance en el plan de mejoramiento. (Mary Alexandra Cuenca Noreña)</t>
  </si>
  <si>
    <t xml:space="preserve">1.	No se evidenció que la Supervisión lleve un control posterior a la ejecución de las inversiones contractuales, de manera que pueda establecer si estas han sido finalizadas a satisfacción (tanto técnica como contablemente) de acuerdo con el compromiso contractual de inversión o si es necesario activar los mecanismos conminatorios previstos en el contrato de concesión; sin embargo, esto hace parte de sus funciones, consignadas en el Manual de seguimiento a proyectos de interventoría y supervisión contractual de la ANI, sección 2.2.2, literal a:_x000D_
“Proponer metodologías y estrategias de carácter preventivo para garantizar la efectividad en el control y seguimiento del proyecto”._x000D_
</t>
  </si>
  <si>
    <t>Sociedad Portuaria del Dique S.A.</t>
  </si>
  <si>
    <t>Acción de mejoramiento 1 (14%): Mesa de Trabajo Gerencia Técnica y Gerencia Financiera / Acción de mejoramiento 2 (14%): Reportes de Avance de ejecución del Plan de Inversiones / Acción de mejoramiento 3 (14%): Mesa de Trabajo entre el Concesionario y el equipo Técnico-Financiero de la ANI para revisión y validación de los soportes presentados hasta diciembre de 2020 / Acción de mejoramiento 4 (14%):  Mesa de Trabajo entre el Concesionario y el equipo Técnico-Financiero de la ANI para revisión y validación de los soportes presentados en enero de 2021 / Acción de mejoramiento 5 (14%): Mesa de Trabajo Gerencia Técnica y Gerencia Financiera para consolidar información final para la imputación del Plan de Inversiones / Acción de mejoramiento 6 (14%): Mesa de Trabajo entre el Concesionario y el equipo Técnico-Financiero de la ANI para mostrar el ejercicio de imputación final y hacer los ajustes necesarios / Acción de mejoramiento 7 (16%): Documento de ACTA DE IMPUTACION con el balance final y aceptación de las inversiones ejecutadas.</t>
  </si>
  <si>
    <t>20/12/2019</t>
  </si>
  <si>
    <t xml:space="preserve">
25/06/2020 Mediante correo electrónico se recibieron avances de ejecución de primera acción de mejoramiento, del avance de la gestión de la supervisión y una solicitud de modificación de la fecha de finalización sustentada en dicha gestión. En vista de lo anterior y una vez revisados los soportes allegados, se modifica el avance del plan a un 25% y se modifica la fecha de finalización para el 31 de diciembre de 2020. (Carlos Felipe Sánchez Pinzón)
1/12/2020 Se realiza seguimiento a través de correo electrónico solicitando avance de las acciones de mejoramiento (Adriana Barrios Rodríguez)
07/12/2020  -Modificación de fecha- Se ajustó fecha de terminación del plan con base en cambios de las acciones de mejoramiento notificados por la Supervisión mediante correo electrónico del 3 de diciembre de 2020. (Adriana Barrios Rodríguez)
07/12/2020  -Modificación plan- Mediante correo electrónico del 3 de diciembre de 2020 la Supervisión solicitó modificación del plan de mejoramiento, debido a que, entre otros aspectos, la ejecución física de las obras en la terminal portuaria no han alcanzado el 100% de ejecución. (Adriana Barrios Rodríguez)
10/12/2020  -Modificación de fecha- Se ajustó fecha de terminación del plan con base en cambios de las acciones de mejoramiento notificados por la Supervisión mediante correo electrónico del 3 de diciembre de 2020. (Adriana Barrios Rodríguez)
10/12/2020 el 3 de diciembre de 2020 se recibe correo electrónico por parte de la Supervisión, evidenciando los avances en el plan de mejoramiento propuesto y solicitando algunas modificaciones al plan de mejoramiento y por consiguiente la ampliación del plazo a 30 de junio de 2021, la OCI procede a modificar lo solicitado por la Supervisión.  (Adriana Barrios Rodríguez)
30/06/2021  -Modificación de fecha- Mediante correo electrónico del 29 de junio de 2021, la Supervisión presenta estado de avance de plan de mejoramiento y solicita prorroga para acreditar su cumplimiento, hasta el 30 de octubre de 2021. (Adriana Barrios Rodríguez)
02/07/2021  -Modificación plan- Mediante correo electrónico del 29 de junio de 2021 la Supervisión presenta avances en el cumplimiento del plan de mejoramiento y solicita ajustes a las acciones, con base en el procedimiento de imputación del plan de inversiones. (Adriana Barrios Rodríguez)
2/07/2021 De acuerdo con las evidencias de realización de las primeras 4 acciones de mejoramiento, se procede a incluir un avance del 56% al plan de mejoramiento y se modifican las últimas 3 acciones de mejoramiento según solicitado por la Supervisión. (Adriana Barrios Rodríguez)</t>
  </si>
  <si>
    <t>22/11/2019</t>
  </si>
  <si>
    <t xml:space="preserve">2.	Se evidenció que mediante comunicado con radicado ANI No. 20193030188971 del 14 de junio de 2019 la ANI aprobó el cumplimiento del artículo tercero de la Resolución 1004 de la ANI de 2017, en cuanto a la presentación (por parte del Concesionario) de un cronograma de la ejecución de las inversiones contractuales; sin embargo, también se evidenció que para el momento de esta aprobación, el Concesionario había invertido en total USD 12.203 (cifra en valor presente) en la actividad de bitas de amarre, mientras que el compromiso contractual ascendía a USD 12.312 (cifra en valor presente)._x000D_
En consecuencia, la Supervisión aprobó un cronograma con unas inversiones presuntamente incumplidas en la actividad de bitas de amarre. Adicionalmente, a la fecha no se ha conminado al Concesionario al cumplimiento del compromiso contractual de Inversión, consignado en el numeral 3 de la cláusula sexta del Otrosí No. 1 y en el parágrafo segundo del Otrosí No. 2 del contrato de Concesión No. GG- P-DIQUE-0060 de 2004, respectivamente, según se cita a continuación:_x000D_
“Cumplir con el cronograma de ejecución del plan de inversiones”_x000D_
“La ejecución del Plan de Inversiones se debe desarrollar conforme al Cronograma autorizado a través del presente Otrosí”_x000D_
Lo anterior, en conexidad con el cumplimiento del cronograma de ejecución de inversiones presentado por el Concesionario y aprobado por la ANI, en cumplimiento de la Resolución No. 1004 de 2017 de la ANI._x000D_
Estas situaciones, evidencian incumplimiento de las funciones de Supervisión, consignadas en el Manual de seguimiento a proyectos e interventoría y supervisión contractual de la ANI, literales b y f:_x000D_
“Realizar el monitoreo y control necesario al proyecto de acuerdo con su competencia, de manera que se optimice la coordinación, articulación y que contribuyan a la detección de situaciones o factores que puedan dificultar el desarrollo del proyecto, para su adecuada gestión y superación.”_x000D_
“Recomendar al ordenador del gasto respectivo la solicitud de inicio de procedimientos sancionatorios, en el marco de los contratos que se suscriban para la ejecución del proyecto, cuando a ello haya lugar, en los eventos en que el interventor no las solicite o promueva, sin perjuicio de que el supervisor del contrato de interventoría evalúe la situación y promueva las sanciones en contra del interventor por tal situación, si a ello hubiere lugar.”_x000D_
Adicionalmente, son situaciones que fueron parcialmente alertadas por la Interventoría Planes Hidronsulta 005 (la cual estuvo contratada en el periodo comprendido entre el 15 de septiembre de 2017 y el 8 de noviembre de 2018) mediante radicado ANI No. 20184091199522 del 16 de noviembre de 2018._x000D_
</t>
  </si>
  <si>
    <t xml:space="preserve">1.	Mesa De trabajo Gerencia Financiera y Técnica
2.	Concepto INTEGRAL (Técnico y Financiero)
</t>
  </si>
  <si>
    <t xml:space="preserve">
25/06/2020 Mediante correo electróinico se solicitó modificar las acciones de mejoramiento planteadas como:
2.1.	Mesa de trabajo Gerencia Financiera, Gerencia Técnica y Gerencia Jurídica
2.2.	Concepto Técnico Cumplimiento Plan de Inversiones
2.3.	Concepto Financiero Cumplimiento Plan de Inversiones
2.4.	Concepto Jurídico Cumplimiento Plan de Inversiones
2.5.	Activar medidas que resulten de los conceptos internos de la ANI
Por las siguientes:
1.	Mesa De trabajo Gerencia Financiera y Técnica
2.	Concepto INTEGRAL (Técnico y Financiero)
En este sentido, se respondió a la Supervisión:
Frente a la solicitud de modificación del plan de mejoramiento, procedemos a incluirla dentro del plan de mejoramiento por procesos de la Entidad, recomendando que en la ejecución de las acciones se tenga en cuenta lo siguiente:
En la sección 5.1.3 del informe de auditoría a la supervisión e interventoría del proyecto (radicado ANI No. 20191020179663), se expresó la conclusión de la Oficina de Control Interno frente al seguimiento técnico y contable de las inversiones, así:
“(…) se evidenció que, de las inversiones hechas por el Concesionario hasta la fecha, la Supervisión no ha establecido cuales son a su cuenta y riesgo y cuales son imputables al plan de inversión, situación que ha venido siendo alertada por parte del área financiera del equipo de apoyo a la Supervisión.
Se considera que esta situación, genera que la Entidad pierda capacidad de vigilancia sobre el cumplimiento de la obligación del Concesionario de cumplir con el cronograma de ejecución de inversión, teniendo en cuenta que no se puede establecer si las inversiones imputables al plan de inversión son suficientes para dar cumplimiento al cronograma de ejecución de inversión y hacerle seguimiento al avance del VPN del proyecto.
A la vez, se considera que esta situación promueve la materialización del riesgo de 3 de los 14 riesgos de la matriz de riesgos del proceso de Gestión Contractual y Seguimiento de Proyectos de Infraestructura de Transporte, de la siguiente manera (…)”
 (Carlos Felipe Sánchez Pinzón)
8/07/2020 Mediante memorando con radicado ANI N. 2020-303-008047-3 la Supervisión solicitó el cierre de la No Conformidad presentando el cumplimiento de las dos acciones de mejoramiento. Respecto al concepto técnico y financiero informó sobre la ejecución de la bita y sobre la concordancia con la inversión según el VPN establecido en el contrato de concesión. _x000D_
Mediante memorando No. 20201020085303 la OCI informa que la Gerencia de Proyectos Portuarios ha realizado el Plan de Mejoramiento propuesto para subsanar la No Conformidad por lo tanto procede a cerrarla. Asimismo, recomendó implementar medidas preventivas para evitar que situaciones similares a las que originaron la No Conformidad se vuelvan a presentar en concesiones portuarias a cargo de la ANI. (Adriana Barrios Rodríguez)</t>
  </si>
  <si>
    <t>No se evidenció que la Supervisión solicitara al Concesionario con 6 meses de anticipación, la actualización de las pólizas a vencer (de cumplimiento y de responsabilidad civil extracontractual), según se establece en el procedimiento de “aprobación y administración de pólizas y demás garantías” (GCSP-P-012):
“10. Identificar con seis (6) meses de antelación las pólizas a vencer, de acuerdo a la alerta generada por el sistema de información Project Online, mediante correo electrónico (…).
11. Solicitar al tomador actualización de la póliza en los tiempos establecidos, informándole sobre el vencimiento, renovación o adición de la póliza por modificación de plazo, valor, entre otros.”
Adicionalmente, no se evidenció que una vez vencidas las pólizas (de cumplimiento y de responsabilidad civil extracontractual), se activaran los mecanismos para conminar al concesionario al cumplimiento de su obligación contractual consignada en el contrato de concesión No. GG- P-DIQUE-0060 de 2004, cláusula séptima, parágrafo primero, según se cita a continuación:
“Las garantías mencionadas en la presente cláusula deberán expedirse por periodos de cinco (5) años prorrogables en cada vencimiento hasta completar el plazo de la concesión y seis (6) meses más. En caso de ampliación deberá ser prorrogada o reajustada según el caso, por el mismo término y seis (6) meses más.” (subrayado fuera del texto).
Estas situaciones, evidencian incumplimiento de las funciones de Supervisión, consignadas en el Manual de seguimiento a proyectos e interventoría y supervisión contractual de la ANI, literales b y f:
“Realizar el monitoreo y control necesario al proyecto de acuerdo con su competencia, de manera que se optimice la coordinación, articulación y que contribuyan a la detección de situaciones o factores que puedan dificultar el desarrollo del proyecto, para su adecuada gestión y superación.”
“Recomendar al ordenador del gasto respectivo la solicitud de inicio de procedimientos sancionatorios, en el marco de los contratos que se suscriban para la ejecución del proyecto, cuando a ello haya lugar, en los eventos en que el interventor no las solicite o promueva, sin perjuicio de que el supervisor del contrato de interventoría evalúe la situación y promueva las sanciones en contra del interventor por tal situación, si a ello hubiere lugar.”</t>
  </si>
  <si>
    <t xml:space="preserve">3.1.	Concepto Técnico relacionando condiciones de la póliza aprobada_x000D_
3.2.	Implementación Cuadro de Control de las pólizas en donde se puedan establecer alertas y fechas de compromisos para la presentación por parte del Concesionario y que sirva como medida preventiva para el Control del Cumplimiento de las Pólizas de los Contrato de Concesión Portuaria. _x000D_
</t>
  </si>
  <si>
    <t xml:space="preserve">
24/06/2020 Mediante correo electrónico se hizo seguimiento a los avances de ejecución de las acciones de mejoramiento de la no conformidad, indicando lo siguiente:_x000D_
_x000D_
La evidencia que me comparte puede servir para evidenciar la ejecución de la acción de mejoramiento 3.2, por lo que para dar cierre a esta no conformidad es necesario evidenciar la ejecución de la acción 3.1._x000D_
_x000D_
En cuanto a las no conformidades 3793 (control de inversiones) y 3794 (bita), al igual que la no conformidad 3795 (pólizas), tienen fecha de vencimiento el próximo 30 de junio, por lo que quedamos atentos a recibir los soportes de ejecución o una solicitud de cambio de fecha de finalización o plan de mejoramiento, justificados en la gestión adelantada a la fecha por la Supervisión. (Carlos Felipe Sánchez Pinzón)
24/06/2020 Mediante correo electrónico la Supervisión aportó las evidencias de ejecución de acciones de mejoramiento, las cuales, una vez revisadas por la Oficina de Control Interno, sirvieron como soporte para dar cierre a la no conformidad. (Carlos Felipe Sánchez Pinzón)</t>
  </si>
  <si>
    <t xml:space="preserve">Cronograma de trasferencias documentales:_x000D_
_x000D_
De acuerdo con lo señalado en el desarrollo del informe se observó la falta de emisión del cronograma de transferencias, respecto de la vigencia 2018, establecido en el procedimiento interno denominado archivo observación 3 y/o actividad No. 44._x000D_
_x000D_
De igual manera se evidenció que en el procedimiento existen diferencias en cuanto a la periodicidad del cronograma de trasferencias documentales, toda vez que en la observación 3 del procedimiento se indica la emisión anual, en la actividad 44 se indica la emisión de dos veces al año y en entrevista a la líder del proceso se indica que se realiza cada dos años.  _x000D_
</t>
  </si>
  <si>
    <t>PROBLEMAS EN LA GESTIÓN DOCUMENTAL DE LA ENTIDAD</t>
  </si>
  <si>
    <t>Diciembre de 2019</t>
  </si>
  <si>
    <t>Diciembre</t>
  </si>
  <si>
    <t>1. Elaborar el Cronograma de transferencias _x000D_
2. Memorando de comunicación a los responsables con el cronograma de trabajo_x000D_
3. Elaborar y adoptar el procedimiento de Transferencias documentales.</t>
  </si>
  <si>
    <t xml:space="preserve">
4/08/2020 Se recibe correo electrónico por parte de la VAF, (26/07/2020) en el cual adjuntan soportes de las gestiones efectuadas: Relacion memorandos enviados a las vicepresidencias para el tema de cronograma de transferencias documentales, correo enviado a la VPPRE, referente con el procedimeinto de transferencias documentales. (Luz Mary Hernández Villadiego)</t>
  </si>
  <si>
    <t xml:space="preserve">Sala de Consulta de documentación en la Entidad_x000D_
 _x000D_
Se observó en la verificación realizada a las instalaciones de archivo ubicados en el segundo piso de la Entidad que el área asignada, para la atención y consulta de documentos, en la actualidad se encuentra ocupada para la radicación interna de documentos. Lo anterior evidencia incumplimiento de: (i) El procedimiento denominado Archivo actividad 52 y (ii) el Programa de Gestión Documental (PGD), acápite acceso y consulta, (Pág.14- 15 )._x000D_
</t>
  </si>
  <si>
    <t>Disponer de la sala de consulta de documentos en el piso 2 de la entidad</t>
  </si>
  <si>
    <t xml:space="preserve">
24/12/2020  -Modificación de fecha- Mediante correo la auditora solicita el cambio de acuerdo con el análisis de la viabilidad de su parte (2019)
14/07/2021 El 01/07/2021, la VAF, informó y soportó en correo electrónico, las acciones relacionadas con las No Conformidades 3797 y 3798:  _x000D_
De manera atenta  informo que en el link https://anionline-my.sharepoint.com/:f:/g/personal/jagutierrez_ani_gov_co/Ejz6BiPs6d9FpjeNkVWNQE0BcPWlnIhfuo7G-RiYOVRJTw?e=oCCJ6p se encuentra la evidencia sobre ejecución de las actividades establecidas en el plan de mejoramiento de las NO CONFORMIDADES 3797 y 3798. El Auditor procerdió con la revisión de los soportes y registros fotográficos (5) , que evidencian lo concerniente con la disposición de la sala de consultas en la Entidad._x000D_
 (Luz Mary Hernández Villadiego)</t>
  </si>
  <si>
    <t>De acuerdo con los resultados de las visitas realizadas a las instalaciones donde se encuentra el archivo central y el archivo de gestión, expuestos en el desarrollo del presente informe, se evidenciaron debilidades en cuanto a la organización, almacenamiento, preservación y control de los archivos físicos y digitales que se encuentran en estos sitios, incumpliendo los parámetros establecidos en  : Manual del sistema integrado de conservación de documentos de archivo de la Agencia Nacional de Infraestructura la Ley General de archivo, Ley 594 de 2000 y sus acuerdos concordante sobre la materia. Por lo que se sugiere la adopción de acciones preventivas y correctivas a fin de evitar posibles eventos relacionados con la pérdida y/o deterioro de la documentación que se encuentra en ese depósito.</t>
  </si>
  <si>
    <t>1. Realizar un plan de trabajo para fortalecer la organización, almacenamiento, preservación y control de los archivos físicos y digitales._x000D_
_x000D_
2. Organización de 500.000 planos siempre y cuando sean descogenlados los recursos solicitados para ello._x000D_
_x000D_
3. Aseo para el archivo de fontibón y los archivos de gestión _x000D_
_x000D_
4. Realización de contrato de arrendamiento que incluya el aseo a los documentos, y demás elementos de la Gestión Documental de la bodega y areas de trabajo._x000D_
_x000D_
5. Socializaciones para fortalecer la gestión documental en la entidad._x000D_
_x000D_
6. Memorando dirigido al  GIT de Planeación para gestionar la aprobación de la Política de Gestión Documental de la Entidad y el reglamento de archivo en el siguiente Comité de Gestión y Desempeño.</t>
  </si>
  <si>
    <t xml:space="preserve">
24/12/2020  -Modificación de fecha- Mediante correo la auditora solicita el cambio de acuerdo con el análisis de la viabilidad de su parte (2019)
14/07/2021 El 01/07/2021, la VAF, informó y soportó en correo electrónico, las acciones relacionadas con las No Conformidades 3797 y 3798:  _x000D_
De manera atenta informo que en el link https://anionline-my.sharepoint.com/:f:/g/personal/jagutierrez_ani_gov_co/Ejz6BiPs6d9FpjeNkVWNQE0BcPWlnIhfuo7G-RiYOVRJTw?e=oCCJ6p se encuentra la evidencia sobre ejecución de las actividades establecidas en el plan de mejoramiento de las NO CONFORMIDADES 3797 y 3798. El Auditor procedió con la revisión y consulta de los soportes documentales enviados en las diferentes carpetas, al igual que los diferentes registros fotográficos que evidencian lo concerniente con el Estado Actual del Archivo de Gestión de la Entidad. Como soportes, se adjuntó, un plan de trabajo, organización de los planos, lo concerniente con el aseo de la Boodega situada en Fontibón, adicionalmente lo propio con el el actual contrato de arrendamiento de la Bodega de Archivo y la aprobación de diferentes documentos de Gestión: Reglamento de la Gestión documental y la política de gestión documental._x000D_
 (Luz Mary Hernández Villadiego)</t>
  </si>
  <si>
    <t>En el seguimiento a las disposiciones contenidas del artículo 3 del Decreto 1167 de 2016, que  modifica el artículo 2.2.4.3.1.2.12. del Decreto 1069 de 2015, y su aplicación por la ANI, para el periodo comprendido entre el 1 de Octubre y el 30 de noviembre de 2019, se encontró la siguiente no conformidad, por incumplimiento de la norma citada: 
En el primer asunto expuesto, demandados: Concesionario Vías de las Américas S.A.S./Valorcon S.A./Interventoría Vías de las Américas, se sometió a consideración al Comité de Conciliación para inicio o no de acción de repetición, el 30 de octubre de 2019, por fuera del término de cuatro (4) meses, a partir del pago el 22 de marzo de 2019. 
Teniendo en cuenta que se siguen presentando incumplimientos respecto a la presentación dentro del término, se recomienda implementar las acciones preventivas a la mayor brevedad.</t>
  </si>
  <si>
    <t>Acción correctiva_x000D_
Someter a consideración del_x000D_
Comité de Concilldción la_x000D_
recomendación por parte de los_x000D_
apoderados de la Entidad de iniciar_x000D_
0 no la Acción de Repetición dentro_x000D_
de los cuatro (4) meses siguientes_x000D_
contados a partir del pago._x000D_
_x000D_
Acciones preventivas_x000D_
1. Unifícación de controles diseñados para el control de_x000D_
pago desentenciasytrámitedeacdones de repetición_x000D_
2. Establecimiento de íineamentos para sesionar_x000D_
periódicamente en materia de acción de repetición_x000D_
3. Designación de funcionario del Gil de Defensa Judicial_x000D_
con dedicación exclusiva como secretario (a) Técnico_x000D_
(a) del Comité de Conciliación, como responsable de_x000D_
control a la gestión del Comité de Conciliación_x000D_
conforme ai procedimiento adoptado para tal fin</t>
  </si>
  <si>
    <t>Se envió correo electrónico el 12 de febrero de 2020, reiterandole al Doctor Andrés Mauricio Maya, Coordinador del GIT Defenda Judicial, lo solicitado a través de correo electrónico del 30 de enero de 2020, en el sentido de informar a la Oficina de Control Interno, dentro de los cinco (5) primeros días hábiles de los meses de febrero y marzo, los avances y acciones con los soportes que lo sustenten. 
07/05/2020. Resolución 398 de 12/03/2019, pago 20/03/2019, demandados: Concesionario Vías de las Américas S.A.S./Valorcon S.A./Interventoría Vías de las Américas. Se presentó al Comité de Conciliación el 10/07/2019, decidió: “Presentar demanda en ejercicio del medio de control de repetición.”
En Informe de Seguimiento a las Acciones de Repetición de marzo de 2020, se concluyó respecto a este asunto que se presentó al Comité el 10 de julio de 2019, que estaba por fuera del término de los cuatro (4) meses; sin embargo, el GIT de Defensa Judicial, adelantó las acciones correctivas propuestas en el plan de mejoramiento respecto a las no conformidades, presentando los asuntos en dichas sesiones.   (Martha Guzmán León)</t>
  </si>
  <si>
    <t>19/12/2019</t>
  </si>
  <si>
    <t>No se evidenciaron los soportes de la evaluación inicial del componente técnico, predial, social y ambiental, resultante de una visita de reconocimiento al proyecto Nueva Malla Vial del Valle del Cauca y Accesos Cali y Palmira conforme a lo definido en la actividad No. 13 del procedimiento EPIT-P-006.</t>
  </si>
  <si>
    <t>PROBLEMAS EN LA GESTIÓN DE LOS PROYECTOS</t>
  </si>
  <si>
    <t>Se realizara la modificación del Procedimiento para establecer quienes son los encargados de realizar el reconocimiento de los proyectos.</t>
  </si>
  <si>
    <t>28/01/2020 Vía correo electrónico se solicitó a la Vicepresidencia de Estructuración el plan de mejoramiento para subsanar la no conformidad. El plazo recomendado para remitir este insumo a la OCI venció el 17 de enero de 2020. (Daniel Felipe Sáenz Lozano)
12/02/2020 Vía correo electrónico se recibe plan de mejoramiento de parte de la Vicepresidencia de Estructuración. (Daniel Felipe Sáenz Lozano)
28/05/2020 Se solicitó mediante correo electrónico a la Vicepresidencia de Estructuración que las evidencias del cumplimiento del plan de mejoramiento sean remitidas a la Oficina de Control Interno antes del vencimiento del plan vigente, 30 de junio de 2020. (Daniel Felipe Sáenz Lozano)
07/07/2020 Mediante correo electrónico del 7 de julio de 2020 la Vicepresidencia de Estructuración solicitó modificar la fecha de terminación del plan de mejoramiento a 31 de octubre de 2020, indicando que se procederá a realizar mesas de trabajo al interior de dicha vicepresidencia para demostrar cumplimiento del plan. (Daniel Felipe Sáenz Lozano)
06/10/2020 El 06 de octubre de 2020, vía correo electrónico, se solicitó a la Vicepresidencia de Estructuración evidencias del cumplimiento del plan de mejoramiento: “Se realizará la modificación del Procedimiento para establecer quienes son los encargados de realizar el reconocimiento de los proyectos.”, debido a que este tiene 31 de octubre de 2020 como fecha de terminación. (Daniel Felipe Sáenz Lozano)
06/10/2020  -Modificación de fecha- Mediante correo electrónico del 06 de octubre de 2020, la Vicepresidencia de Estructuración solicitó modificación a la fecha de terminación del plan de mejoramiento, argumentando, entre otros, que se requieren de una revisión exhaustiva y completa por parte del equipo técnico y financiero para actualizar el procedimiento EPIT-P-006. (2019)
11/06/2021 Teniendo en cuenta que el plan de mejoramiento vence el 30-06-2021, mediante correo electrónico se solicitó remitir evidencias que acrediten el cumplimiento de la acción de mejoramiento. (Daniel Felipe Sáenz Lozano)
24/06/2021  -Modificación de fecha- Mediante correo electrónico del 24 de junio de 2021 la Vicepresidencia de Estructuración solicita una prórroga hasta el 30 de septiembre de 2021 para dar cumplimiento al plan de mejoramiento. (Daniel Felipe Sáenz Lozano)
06/09/2021 Teniendo en cuenta que el plan de mejoramiento vence el 30-09-2021, mediante correo electrónico se solicitó remitir evidencias que acrediten el cumplimiento de la acción de mejoramiento (Daniel Felipe Sáenz Lozano)</t>
  </si>
  <si>
    <t>17/12/2019</t>
  </si>
  <si>
    <t xml:space="preserve">2.	A pesar de que, según los soportes entregados en la auditoría, la Entidad definió una posición unánime frente al plazo para pronunciarse sobre la factibilidad de un proyecto de iniciativa privada, según la cual superar los nueve meses definidos en el artículo No. 16 de la Ley 1508 no constituye la pérdida de competencia de la ANI para decidir sobre la factibilidad presentada por el originador, a la fecha de radicación de este informe de auditoría no se contaba con el acta suscrita del Comité Jurídico que adoptó dicha posición, de acuerdo con lo previsto en la Resolución No. 351 del 1 de marzo de 2019, que regula el funcionamiento de dicho Comité. </t>
  </si>
  <si>
    <t>Remitir a la Oficina de Control Interno copia del acta del Comité Jurídico con referencia a los plazos de factibilidad.</t>
  </si>
  <si>
    <t>19/02/2020</t>
  </si>
  <si>
    <t>28/01/2020 Vía correo electrónico se solicitó a la Vicepresidencia de Estructuración el plan de mejoramiento para subsanar la no conformidad. El plazo recomendado para remitir este insumo a la OCI venció el 17 de enero de 2020. (Daniel Felipe Sáenz Lozano)
19/02/2020 Mediante correo electrónico del 12 de febrero de 2020 la Vicepresidencia de Estructuración remitió copia del acta del comité jurídico del 9 de septiembre de 2019 en que se analizó el efecto jurídico del vencimiento de los nueve meses sin que se haya emitido pronunciamiento de la Entidad respecto de la evaluación de la etapa de factibilidad, concluyendo que el paso del tiempo no constituye la pérdida de competencia de la Entidad para decidir y, en ese sentido, hay facultad para tomar una decisión pasados los nueve meses. La copia remitida cuenta con las firmas de representantes de la Vicepresidencia Jurídica de la ANI. (Daniel Felipe Sáenz Lozano)</t>
  </si>
  <si>
    <t>No se evidenció que la estructuración de iniciativa privada del proyecto Aeropuertos del Suroccidente Colombiano contara con un Gerente de la Vicepresidencia de Estructuración a pesar de que el procedimiento EPIT-P-002 lo exige.</t>
  </si>
  <si>
    <t xml:space="preserve">1. Se contratará el Gerente de Aeropuertos. Fecha:  31 de marzo de 2020 (50%)._x000D_
_x000D_
2. Se modificara la actividad No. 2 del procedimiento EPIT-P-002, se incluirá que el Vicepresidente de Estructuración podrá realizar las labores del Gerente en caso de  existir esa vacante. 30 de junio de 2020. Fecha: 30 de junio de 2020. (50%)._x000D_
</t>
  </si>
  <si>
    <t>28/01/2020 Vía correo electrónico se solicitó a la Vicepresidencia de Estructuración el plan de mejoramiento para subsanar la no conformidad. El plazo recomendado para remitir este insumo a la OCI venció el 17 de enero de 2020.  (Daniel Felipe Sáenz Lozano)
12/02/2020 Vía correo electrónico, la Vicepresidencia de Estructuración remitió plan de mejoramiento para subsanar la no conformidad. (Daniel Felipe Sáenz Lozano)
12/03/2020 Vía correo electrónico la Vicepresidencia de Estructuración remitió soportes que evidencian el cumplimiento de la primera acción de mejoramiento, así:
1. Notificación de funciones correspondientes al cargo de Gerente de Proyectos o Funcional de la Vicepresidencia de Estructuración. Memorando No. 20204030043083.
2. Copia de Resolución No. 291 de 2020, por medio de la cual se nombró con carácter ordinario a Germán Andrés Fuertes Chaparro en el cargo de Gerente de Proyectos o Funcional.
Se modifica avance del plan de mejoramiento a 50%. (Daniel Felipe Sáenz Lozano)
28/05/2020 Se solicitó mediante correo electrónico a la Vicepresidencia de Estructuración que las evidencias del cumplimiento de la segunda acción de mejoramiento sean remitidas a la Oficina de Control Interno antes del vencimiento del plan vigente, 30 de junio de 2020. (Daniel Felipe Sáenz Lozano)
07/07/2020 Mediante correo electrónico del 7 de julio de 2020 la Vicepresidencia de Estructuración solicitó modificar la fecha de terminación del plan de mejoramiento a 31 de octubre de 2020, indicando que se procederá a realizar mesas de trabajo al interior de dicha vicepresidencia para demostrar cumplimiento de la segunda acción de mejoramiento. (Daniel Felipe Sáenz Lozano)
06/10/2020 El 06 de octubre de 2020, vía correo electrónico, se solicitó a la Vicepresidencia de Estructuración evidencias del cumplimiento de la acción de mejoramiento No. 2 “Se modificará la actividad No. 2 del procedimiento EPIT-P-002, se incluirá que el Vicepresidente de Estructuración podrá realizar las labores del Gerente en caso de existir esa vacante. (50%).”, debido a que el plan de mejoramiento tiene 31 de octubre de 2020 como fecha de terminación. (Daniel Felipe Sáenz Lozano)
06/10/2020  -Modificación de fecha- Mediante correo electrónico del 06 de octubre de 2020, la Vicepresidencia de Estructuración solicitó modificación a la fecha de terminación del plan de mejoramiento, argumentando, entre otros, que se requiere de una revisión exhaustiva y completa por parte del equipo técnico y financiero para actualizar el procedimiento EPIT-P-002. (Daniel Felipe Sáenz Lozano)
11/06/2021 Teniendo en cuenta que el plan de mejoramiento vence el 30-06-2021, mediante correo electrónico se solicitó remitir evidencias que acrediten el cumplimiento de la acción de mejoramiento No. 2. (Daniel Felipe Sáenz Lozano)
24/06/2021  -Modificación de fecha- Mediante correo electrónico del 24 de junio de 2021 la Vicepresidencia de Estructuración solicita una prórroga hasta el 30 de septiembre de 2021 para dar cumplimiento al plan de mejoramiento. (Daniel Felipe Sáenz Lozano)
06/09/2021 Teniendo en cuenta que el plan de mejoramiento vence el 30-09-2021, mediante correo electrónico se solicitó remitir evidencias que acrediten el cumplimiento de la acción de mejoramiento No. 2.  (Daniel Felipe Sáenz Lozano)</t>
  </si>
  <si>
    <t>1.	No se evidenció que los equipos de grabación de la Interventoría instalados en los peajes de la concesión estén disponibles para ser accedidos en tiempo real en las oficinas de la ANI; sin embargo, esta es una de sus obligaciones contractuales, consignada en el apéndice técnico 4 del contrato de Interventoría, numeral 5.3.3, literal e, según se cita a continuación:_x000D_
“Instalar equipos de video nuevos e independientes de los del concesionario de última generación que permitan visualizar claramente la categoría de cada vehículo, fecha y hora las cuales deberán estar sincronizadas con las de los equipos del concesionario, para la grabación de las 24 horas del día en cada uno de los carriles de cada una de las estaciones o casetas de peaje, con el fin de verificar los datos de tráfico obtenidos por el Concesionario, la composición del tráfico y que los mismos coincidan con la realidad, este sistema deberá estar disponible para accederlo en tiempo real y sin retardos en la señal en las oficinas de la Interventoría y de la AGENCIA NACIONAL DE INFRAESTRUCTURA. En caso de ser necesario el traslado de equipos servidores al datacenter de la AGENCIA NACIONAL DE INFRAESTRUCTURA, estos deberán ser en formato BLADE” (subrayado fuera del texto)</t>
  </si>
  <si>
    <t>Autopista Villavicencio - Yopal</t>
  </si>
  <si>
    <t>1. La interventoría realizará consecuciónde proveedor y análisis de propuestas para la prestación del servicio de internet en los puntos de peajes._x000D_
2.De ser factible la cobertura en la zona, se instalará el servicio de internet en cada punto de peaje para tener acceso remoto en la Interventoría y en la ANI._x000D_
3.De ser factible la cobertura en la zona, se realizaran pruebas de_x000D_
instalación del internet en cada punto de peaje._x000D_
4. En caso de no ser factible la cobertura del servicio de internet por_x000D_
parte de ningún proveedor en los puntos de peajes, se le informara a la ANI._x000D_
Fecha de terminación: 15-03-2020</t>
  </si>
  <si>
    <t>4/02/2020 Mediante correo electrónico del 27 de enero de 2020, se recordó a la Supervisión que la fecha de entrega del plan de mejoramiento se encontraba vencida y se solicitó allegarlo lo antes posible.
Mediante correo electrónico del 4 de febrero de 2020 se reiteró la solicitud. (Carlos Felipe Sánchez Pinzón)
6/03/2020 Mediante correos electronico del 6 de marzo se reiteró por tercera vez la solicitud de plan de mejoramiento, la Supervisión manifestó que lo enviará a más tardar el 10 marzo. (Carlos Felipe Sánchez Pinzón)
17/04/2020 Mediante memorando No. 20201020055143 del 13 de abril de 2020 se requirió a la Vicepresidencia Ejecutiva la formulacón de acciones de mejoramiento relacionadas con el proyecto Autopista Villavicencio - Yopal. (Carlos Felipe Sánchez Pinzón)
22/05/2020 Mediante radicado ANI No. 20205000060083 del 27 de abril de 2020 la supervisión allegó el plan de mejoramiento, evidencias de los avances a la fecha y las fechas de finalización propuestas. Mediante radicado ANI No. 20201020065333 del 14 de mayo 2020 la Oficina de Control Interno respondió que se evidenció la formulación de acciones de mejoramiento cuyas fechas de
finalización se encuentran vencidas, por lo que se solicita allegar evidencias
de su ejecución. En caso de no contar con los equipos instalados y en
funcionamiento, informar cómo se le está dando cumplimiento a la obligación
y qué seguimiento se lleva desde la Supervisión de la ANI. (Carlos Felipe Sánchez Pinzón)
12/06/2020 Mediante correo electrónico se le solicitó a la Supervisión allegar las evidencias de ejecución de todas las acciones de mejoramiento, dado que la fecha de vencimiento ha sido superada. (Carlos Felipe Sánchez Pinzón)
8/07/2020 A través de correo electrónico se reiteró la solicitud a la Supervisión el envío de las evidencias de ejecución de las acciones de mejora del Plan de Mejoramiento, dado que el Plan de Mejoramiento por Procesos venció el 13 de mayo de 2020. (Adriana Barrios Rodríguez)
22/07/2020 El 15 de julio se recibió correo electrónico por parte de la supervisión informando que se había remitido la solicitud a la interventoría mediante comunicación  20205000197971, solicitando enviar una respuesta en los 3 días siguientes a la comunicación, adicionalmente solicitan ampliar el plazo de la no conformidad al 31 de julio de 2020. Se aprueba la nueva fecha de terminación mediante correo electrónico. (Adriana Barrios Rodríguez)
31/07/2020 El 23 de julio de 2020 se recibe el memorando con Rad ANI 20205000091833 en donde se presentan las evidencias de la interventoría enviadas en la comunicación con Rad ANI 20204090642582  del 16 de julio de 2020, en donde se presenta la instalación de las cámaras y correspondiente transmisión en tiempo real en los peajes solicitados, la OCI responde a través del memorando con Rad ANI N 20201020095263 del 31 de julio de 2020 comunicando el cierre de la No Conformidad.  (Adriana Barrios Rodríguez)
31/07/2020  (Adriana Barrios Rodríguez)</t>
  </si>
  <si>
    <t>2.	Dentro del periodo revisado, se evidenció la entrega de informes mensuales de interventoría por fuera del plazo contractual (informes No. 39, 40 y 43 al 50) de los primeros 15 días calendario de cada mes, consignado en el contrato de Interventoría, cláusula 4.2, romanito III, según se cita a continuación:_x000D_
“Preparar y presentar a la ANI dentro de los quince (15) primeros días calendario de cada mes, un Informe Mensual que, metodológicamente, comprenderá una parte ejecutiva y otra de temas generales (…)”._x000D_
Al respecto, como respuesta a la socialización de conclusiones de auditoría, la Interventoría manifestó que esto se debe parcialmente a demoras en la entrega del informe gerencial mensual por parte del Concesionario, por lo que se recomienda exigirle el cumplimiento de la entrega de información en tiempo, en el marco de la facultad de la Interventoría consignada en el anexo 4 del contrato de Interventoría, numeral 4, literal b, según se cita a continuación:_x000D_
“El Interventor está autorizado para (…) (ii) exigirle (al Concesionario) la información que considere necesaria, siempre y cuando se relacione con el objeto del Contrato de Concesión, la cual deberá ser suministrada por el Concesionario dentro de los 10 días hábiles siguientes, contados a partir de la fecha de solicitud, o dentro del plazo que se encuentre establecido en el Contrato de Concesión, si este lo estableciere.”</t>
  </si>
  <si>
    <t>1. Se realizara sensibilización y reunión por parte del Director del proyecto, con el fin de ajustar el tiempo de entrega de los informes por parte los respectivos responsables._x000D_
2. Se verificará mensualmente el cumplimiento de la fecha de entrega del informe mensual por parte del subdirector técnico y operativo en apoyo con el profesional de Calidad de la interventoría._x000D_
Fecha de finalización: 18-02-2020.</t>
  </si>
  <si>
    <t>4/02/2020 Mediante correo electrónico del 27 de enero de 2020, se recordó a la Supervisión que la fecha de entrega del plan de mejoramiento se encontraba vencida y se solicitó allegarlo lo antes posible.
Mediante correo electrónico del 4 de febrero de 2020 se reiteró la solicitud. (Carlos Felipe Sánchez Pinzón)
6/03/2020 Mediante correos electronico del 6 de marzo se reiteró por tercera vez la solicitud de plan de mejoramiento, la Supervisión manifestó que lo enviará a más tardar el 10 marzo. (Carlos Felipe Sánchez Pinzón)
17/04/2020 Mediante memorando No. 20201020055143 del 13 de abril de 2020 se requirió a la Vicepresidencia Ejecutiva la formulacón de acciones de mejoramiento relacionadas con el proyecto Autopista Villavicencio - Yopal. (Carlos Felipe Sánchez Pinzón)
22/05/2020 Mediante radicado ANI No. 20205000060083 del 27 de abril de 2020 la supervisión allegó el plan de mejoramiento, evidencias de los avances a la fecha y las fechas de finalización propuestas. Mediante radicado ANI No. 20201020065333 del 14 de mayo 2020 la Oficina de Control Interno respondió que se evidenció la formulación de acciones de mejoramiento cuyas fechas de
finalización se encuentran vencidas, por lo que se solicita allegar evidencias
de su ejecución. Adicionalmente, con el fin de medir la efectividad de las
acciones ejecutadas, se solicita allegar los números de radicado de los
informes de Interventoría correspondientes al año 2020. (Carlos Felipe Sánchez Pinzón)
12/06/2020 Mediante correo electrónico se le solicitó a la Supervisión allegar las evidencias de ejecución de todas las acciones de mejoramiento, dado que la fecha de vencimiento ha sido superada. (Carlos Felipe Sánchez Pinzón)
8/07/2020 A través de correo electrónico se reiteró la solicitud a la Supervisión el envío de las evidencias de ejecución de las acciones de mejora del Plan de Mejoramiento, dado que el Plan de Mejoramiento por Procesos venció el 13 de mayo de 2020. (Adriana Barrios Rodríguez)
22/07/2020 El 15 de julio se recibió correo electrónico por parte de la supervisión informando que se había remitido la solicitud a la interventoría mediante comunicación  20205000197971, solicitando enviar una respuesta en los 3 días siguientes a la comunicación, adicionalmente solicitan ampliar el plazo de la no conformidad al 31 de julio de 2020. Se aprueba la nueva fecha de terminación mediante correo electrónico. (Adriana Barrios Rodríguez)
31/07/2020 El 23 de julio de 2020 se recibe el memorando con Rad ANI 20205000091833 en donde se presentan las evidencias de la interventoría enviadas en la comunicación con Rad ANI 20204090642582  del 16 de julio de 2020,  la OCI responde a través del memorando con Rad ANI N 20201020095263 del 31 de julio de 2020 en donde se hace un seguimiento a las fechas de entrega de informes mensuales del año 2020 en donde se observa que se siguen presentando retrasos en la entrega de los informes dado que se hacen entre los días 16 a 19, y contractualmente debería ser el día 15 de cada mes, se comunica que se continuará haciendo seguimiento y se solicita la fecha de finalización del PMP.  (Adriana Barrios Rodríguez)
25/08/2020 Se envía correo electronico solicitándo nuevamente la fecha de terminación del PMP visto que está vencido desde el 31 de julio de 2020, la Supervisión notifica a través de Teams que enviará respuesta el 2 de septiembre  (Adriana Barrios Rodríguez)
21/09/2020 El 2 de septiembre se recibió correo electrónico por parte de la supervisión, solicitando la modificación la fecha de terminación, para hacer seguimiento a la interventoría de la entrega de los informes mensuales hasta diciembre de 2020, por lo cual se atiende la solicitud. (Adriana Barrios Rodríguez)
22/09/2020 El 3 de septiembre se recibió memorando 20205000109403 reportando la misma información del correo electrónico del 2 de septiembre, por lo cual la OCI dio respuesta con memorando 20201020116533 del 22 de septiembre, aceptando el plazo propuesto. (Adriana Barrios Rodríguez)
10/12/2020 Se realiza seguimiento a través de correo electrónico solicitando avance de las acciones de mejoramiento (Adriana Barrios Rodríguez)
24/01/2021 La Supervisión remite por correo electrónico las últimas fechas de entrega de los informes mensuales, las cuales se verifica que han sido en el plazo contractual establecido, por lo cual se da cierre a la No Conformidad (Adriana Barrios Rodríguez)</t>
  </si>
  <si>
    <t>3.	No se evidenció que la Interventoría verifique que el Concesionario da cumplimiento a su obligación de “realizar estudios anuales de Tramos de Concentración de Accidentes (TCA) y de seguridad vial con propuestas de actuaciones y seguimiento anual de su eficacia” (contrato de concesión, apéndice técnico 2, numeral 3.3.7)._x000D_
Así mismo, dado que no se evidenció que la Interventoría reporte y analice los datos históricos de siniestralidad en el proyecto, tampoco se evidenció que la Interventoría verifique que se da cumplimiento a “la obligación que asume el Concesionario para realizar todas las acciones necesarias para reducir los índices de accidentalidad de la(s) vía(s), tanto en número como en gravedad” (numeral 3.1.5 del apéndice técnico 2 del contrato de concesión)._x000D_
La verificación del cumplimiento contractual del Concesionario es una obligación contractual de la Interventoría, consignada en el contrato de Interventoría, cláusula 2.1, literal f, según se cita a continuación:_x000D_
“Verificar el cumplimiento de las obligaciones del Concesionario, contenidas en el Contrato de Concesión, en sus Apéndices y en los planes, programas y manuales presentados por el Concesionario y que no sean objetados por la ANI, salvo en aquellos casos en que el Contrato de Concesión o los Apéndices indiquen que tales manuales no son de carácter obligatorio.”</t>
  </si>
  <si>
    <t>1.	Realizar la solicitud formal al Concesionario, del informe de Tramos de Concentración de Accidentes TCA, correspondiente a los años 2016, 2017, 2018 y 2019.
2.	Informar la respuesta del Concesionario a la OCI</t>
  </si>
  <si>
    <t>4/02/2020 Mediante correo electrónico del 27 de enero de 2020, se recordó a la Supervisión que la fecha de entrega del plan de mejoramiento se encontraba vencida y se solicitó allegarlo lo antes posible.
Mediante correo electrónico del 4 de febrero de 2020 se reiteró la solicitud. (Carlos Felipe Sánchez Pinzón)
6/03/2020 Mediante correos electronico del 6 de marzo se reiteró por tercera vez la solicitud de plan de mejoramiento, la Supervisión manifestó que lo enviará a más tardar el 10 marzo. (Carlos Felipe Sánchez Pinzón)
17/04/2020 Mediante memorando No. 20201020055143 del 13 de abril de 2020 se requirió a la Vicepresidencia Ejecutiva la formulacón de acciones de mejoramiento relacionadas con el proyecto Autopista Villavicencio - Yopal. (Carlos Felipe Sánchez Pinzón)
22/05/2020 Mediante radicado ANI No. 20205000060083 del 27 de abril de 2020 la supervisión allegó el plan de mejoramiento, evidencias de los avances a la fecha y las fechas de finalización propuestas. Mediante radicado ANI No. 20201020065333 del 14 de mayo 2020 la Oficina de Control Interno respondió que La Interventoría manifiesta que “se identificó que en el Apéndice Técnico 4,
numeral 3.3.7 Seguridad Vial, en el párrafo donde describen que "el concesionario deberá realizar estudios anuales de Tramos de Concentración
de Accidentes (TCA) y de seguridad vial con propuestas de actuaciones y
seguimiento anual de su eficacia. Estas propuestas deberán ser
comunicadas a la ANI, cuyos posibles comentarios no eximen al
Concesionario en ningún caso de cumplir con lo especificado en los
Indicadores correspondientes. ", en congruencia al apéndice 4, este numeral
corresponde al indicador del Indice de Mortalidad, en cuyo caso aplica para
la Etapa de Operación y Mantenimiento; por lo tanto, en razón de que el
proyecto se encuentra actualmente en la etapa Preoperativa- fase de
construcción, aún no aplica la entrega del Estudio Anual de Tramos de
Concentración de Accidentes (TCA), por parte del Concesionario.”
Sin embargo, según se señala en la no conformidad, la obligación se
encuentra en el apéndice técnico 2 del contrato de concesión, numeral 3.3.7.
En este apéndice, se especifica “en el presente Apéndice se encuentra: (i) el
alcance de los servicios a prestar por el Concesionario durante la Etapa
Preoperativa y la Etapa de Operación y Mantenimiento y su clasificación
como Servicios Obligatorios y Servicios Adicionales.”, por lo que se
considera que la obligación aplica para la etapa preoperativa del contrato, no
se da cierre a la no conformidad y se recomienda a la Interventoría formular
las acciones de mejoramiento respectivas y su fecha de finalización.
Por otra parte, la Interventoría señala que “reporta a la Concesión y a la ANI
a los tramos de concentración de accidentes por Unidad Funcional, así
mismo, se le exige al Concesionario tomar las acciones pertinentes para
minimizar la accidentalidad.”; sin embargo, este reporte es una obligación
del Concesionario y no de la Interventoría, por lo que en la no conformidad
se señaló que “No se evidenció que la Interventoría verifique que el
Concesionario da cumplimiento a su obligación de "realizar estudios anuales
de Tramos de Concentración de Accidentes (…)”. Por lo anterior, se
recomienda tener esto en consideración en las acciones de mejoramiento
que se formulen. (Carlos Felipe Sánchez Pinzón)
12/06/2020 Mediante correo electrónico se le reiteró a la Supervisión la necesidad de que se formlen las acciones de mejoramietno correspondientes. (Carlos Felipe Sánchez Pinzón)
8/07/2020 A través de correo electrónico se reiteró la solicitud a la Supervisión de la formulación del Plan de Mejoramiento por parte de la Interventoría. (Adriana Barrios Rodríguez)
22/07/2020 En correo electrónico el 15 de julio se renueva la solicitud de plantear el plan de mejoramiento de esta no conformidad. (Adriana Barrios Rodríguez)
31/07/2020 El 23 de julio de 2020 se recibe el memorando con Rad ANI 20205000091833 en donde se presentan las evidencias de la interventoría enviadas en la comunicación con Rad ANI 20204090642582  del 16 de julio de 2020,  la OCI responde a través del memorando con Rad ANI N 20201020095263 del 31 de julio de 2020  en donde se presentan los antecedentes de la No Conformidad y se aprueba el Plan de Mejoramiento propuesto por la interventoría, solicitándo la fecha de finalización.  (Adriana Barrios Rodríguez)
25/08/2020 Se envía correo electronico solicitándo nuevamente las fechas de implementación del PMP visto que en el memorando 20201020095263 del 31 de julio se aprobó el Plan de Mejoramiento, la Supervisión notifica a través de Teams que enviará respuesta el 2 de septiembre  (Adriana Barrios Rodríguez)
21/09/2020 El 2 de septiembre se recibió correo electrónico por parte de la supervisión, anexando la comunicación 20204090810772 del 27 de agosto de 2020 por parte de la interventoría en donde se evidencia que la interventoría dio cumplimiento al Plan de Mejoramiento propuesto de la No conformidad, por lo cual se procede a cerrar la No Conformidad.  (Adriana Barrios Rodríguez)
22/09/2020 El 3 de septiembre se recibió memorando 20205000109403 reportando la misma información del correo electrónico del 2 de septiembre, por lo cual la OCI dio respuesta con memorando 20201020116533 del 22 de septiembre, notificando nuevamente el cierre de la no conformidad. (Adriana Barrios Rodríguez)</t>
  </si>
  <si>
    <t>1.	En cuanto al pronunciamiento frente a cinco eventos eximentes de responsabilidad notificados por el Concesionario  (e.g. radicado ANI No. 2018-409-128227-2 del 06 de diciembre de 2018), no se evidenció que, dentro de los 15 días  siguientes a la notificación, la ANI manifestara si acepta o no la ocurrencia del evento eximente de responsabilidad; sin embargo, este término está reglamentado en la parte general del contrato de concesión, sección 14.2(c)(iii), según se cita a continuación:_x000D_
“Una vez efectuada la Notificación dentro del término indicado en la sección 14.2(c)(i) anterior, la Parte notificada deberá, dentro de los quince (15) Días siguientes a dicha Notificación, expresar si acepta, o no, la ocurrencia del Evento Eximente de Responsabilidad.”</t>
  </si>
  <si>
    <t>Solicitar al concesionario realizar un otrosí modificatorio al contrato que amplíe los tiempos de respuesta a las solicitudes de reconocimiento de Eventos Eximentes de Responsabilidad.</t>
  </si>
  <si>
    <t xml:space="preserve">
4/02/2020 Mediante correo electrónico del 27 de enero de 2020, se recordó a la Supervisión que la fecha de entrega del plan de mejoramiento se encontraba vencida y se solicitó allegarlo lo antes posible.
Mediante correo electrónico del 4 de febrero de 2020 se reiteró la solicitud. (Carlos Felipe Sánchez Pinzón)
6/03/2020 Mediante correos electronico del 6 de marzo se reiteró por tercera vez la solicitud de plan de mejoramiento, la Supervisión manifestó que lo enviará a más tardar el 10 marzo. (Carlos Felipe Sánchez Pinzón)
17/04/2020 Mediante memorando No. 20201020055143 del 13 de abril de 2020 se requirió a la Vicepresidencia Ejecutiva la formulacón de acciones de mejoramiento relacionadas con el proyecto Autopista Villavicencio - Yopal. (Carlos Felipe Sánchez Pinzón)
22/05/2020 Mediante radicado ANI No. 20205000060083 del 27 de abril de 2020 la supervisión allegó el plan de mejoramiento, evidencias de los avances a la fecha y las fechas de finalización propuestas. Mediante radicado ANI No. 20201020065333 del 14 de mayo 2020 la Oficina de Control Interno respondió que Se considera que las acciones de mejoramiento formuladas contribuyen a
superar la situación señalada en la no conformidad; sin embargo, se
recomienda formular acciones para que esta situación no se vuelva a
presentar en futuras solicitudes de reconocimiento de eventos eximentes de
responsabilidad. (Carlos Felipe Sánchez Pinzón)
12/06/2020 Mediante correo electrónico se le solicitó a la Supervisión allegar las evidencias de ejecución de todas las acciones de mejoramiento, dado que la fecha de vencimiento ha sido superada. (Carlos Felipe Sánchez Pinzón)
8/07/2020 A través de correo electrónico se reiteró la solicitud a la Supervisión el envío de las evidencias de ejecución de las acciones de mejora del Plan de Mejoramiento, dado que el Plan de Mejoramiento por Procesos venció el 29 de mayo de 2020. (Adriana Barrios Rodríguez)
22/07/2020 El 15 de julio se recibió correo electrónico por parte de la supervisión solicitando plazo respecto a estas no conformidades ya que se encuentran en consolidación de la información, se cambia terminación del PMP para el 31 de julio de 2020. (Adriana Barrios Rodríguez)
30/07/2020 El 23 de julio de 2020 se recibe el memorando con Rad ANI 20205000091833 en donde la Supervisión comunica que enviará la actualización del Plan de Mejora para las No Conformidades de la supervisión a más tardar el próximo 31 de julio de 2020. (Adriana Barrios Rodríguez)
6/08/2020 A través de correo eléctronico el 5 de agosto la OCI recibieron los siguientes oficios como respuesta a la ejecución del Plan de Mejoramiento: 
20205000094523 del 29 de julio de 2020 de la Supervisión a la Vicepresidencia de Estructuración con asunto:  Tiempos de pronunciamiento ante la solicitud de Declaratoria de un Evento Eximente de Responsabilidad. Contrato de Concesión No 010 de 2015. Corredor Villavicencio – Yopal, en donde se comunica: "Tal como se ha podido esbozar, los tiempos de respuesta contractualmente establecidos para que la Agencia se pronuncie ante el Concesionario cuentan con muy baja probabilidad de cumplimiento.", con lo anterior se da por cumplida la Acción de Mejora N. 1. 
Acción de mejora 2: 20205000219151 del 3 de agosto de 2020 de la Vicepresidencia Ejecutiva al Concesionario COVIORIENTE en donde se da respuesta al reconocimiento del EER de Redes LLANOGAS, el cual fue solicitado el 17 de octubre de 2019, lo cual no cumpliría con los 15 días de respuesta estipulados en el Contrato de Concesión 
Acción de mejora 3: 20205000219091 del 3 de agosto de 2020 de la Vicepresidencia Ejecutiva al Concesionario COVIORIENTE en donde se da respuesta al reconocimiento del EER de Redes EDESA, el cual fue solicitado el 28 de octubre de 2019, lo cual no cumpliría con los 15 días de respuesta estipulados en el Contrato de Concesión 
Acción de mejora 4: 20195000110371 del 8 de abril de 2019 de la Vicepresidencia Ejecutiva al Concesionario COVIORIENTE en donde se da respuesta al reconocimiento del EER predios baldíos, el cual fue solicitado el 6 de diciembre de 2018, lo cual no cumpliría con los 15 días de respuesta estipulados en el Contrato de Concesión. 
Visto que los plazos de respuesta no están dentro de los 15 días contractuales, se propondrá a la Supervisión implementar el Plan de Mejoramiento establecido para la No Conformidad 3825, establecido para la auditoría a la gestión de la ANI en el reconocimiento de EER.  (Adriana Barrios Rodríguez)
25/08/2020 El 12 de agosto de 2020 a través de correo electrónico se sugirió a la supervisión implementar el PMP de la auditoría de EER, el 25 de agosto se envía correo electronico solicitándo la respuesta al respecto, visto que la No Conformidad está vencida desde el 31 de julio de 2020, la Supervisión notifica a través de Teams que enviará respuesta el 2 de septiembre  (Adriana Barrios Rodríguez)
21/09/2020 El 2 de septiembre se recibió correo electrónico por parte de la supervisión, solicitando la modificación del Plan de Mejoramiento de la No Conformidad y la fecha de terminación, por lo cual se atiende la solicitud.  (Adriana Barrios Rodríguez)
04/11/2020  -Modificación de fecha- Mediante correo electrónico del 3 de noviembre de 2020 la Supervisión solicitó ampliar el plazo para el día 30 de noviembre, toda vez que el documento de solicitud asociado al plan de mejoramiento se va a usar para requerir a todas las concesiones de la Vicepresidencia Ejecutiva y se requiere tener los VoBo de todas las áreas involucradas. (Adriana Barrios Rodríguez)
1/12/2020  Se envió correo electrónico a la Supervisión, solicitando el avance en el Plan de Mejoramiento, visto que la No conformidad venció el 30 de noviembre de 2020. (Adriana Barrios Rodríguez)
10/12/2020 Se realiza seguimiento a través de correo electrónico solicitando avance de las acciones de mejoramiento, a lo cual la supervisión solicita plazo hasta el 30 de diciembre de 2020  (Adriana Barrios Rodríguez)
11/12/2020  -Modificación de fecha- Mediante correo electrónico del 10 de diciembre de 2020 la Supervisión solicitó ampliar el plazo hasta el 30 de diciembre de 2020 debido a que se estan recolectando las firmas del oficio mediante el cual se hará la solicitud al Concesionario para dar cumplimiento al plan de mejoramiento. (Adriana Barrios Rodríguez)
16/02/2021  -Modificación de fecha- Con base en solicitud de la Supervisión recibida el 16 de febrero de 2021 mediante correo electrónico se modifica fecha de terminación para el 30/03/2021. (Adriana Barrios Rodríguez)
26/03/2021  -Modificación de fecha- Mediante correo electrónico la Supervisión informó que "En atención a la No Conformidad 3806 solicito ampliar el plazo para el día 30 de abril de 2021 toda vez que el área jurídica no ha conciliado el  texto el oficio.", por lo tanto, se ajustó la fecha de terminación del plan. (Adriana Barrios Rodríguez)
30/04/2021  -Modificación de fecha- Mediante correo electrónico del 30/04/2021 la Supervisión solicita prórroga del plan de mejoramiento hasta el 31/05/2021, debido a que "el área jurídica no ha aprobado el nuevo texto oficio." (Adriana Barrios Rodríguez)
08/06/2021  -Modificación de fecha- Mediante correo electrónico del 8 de junio de 2021, el Líder del Equipo de Coordinación y Seguimiento del proyecto informa que: "Teniendo en cuenta que tramite para el plan de mejoramiento se debe hacer para todos los proyectos de la ANI tal como lo expreso la Vicepresidencia Jurídica; por lo tanto para entregar la no conformidad 3806 del proyecto Villavicencio Yopal. Por tanto se requieren de mínimo dos meses para el tramite de los respectivos VoBos del respectivo circular de la ANI."; razón por la cual, se amplía el plazo de terminación del plan de mejoramiento hasta el 31 de julio de 2021. (Adriana Barrios Rodríguez)
17/08/2021  -Modificación de fecha- Mediante correo electrónico del 17 de agosto de 2021 el Líder del Equipo de Coordinación y Seguimiento del Proyecto informa: "En atención a la No conformidad 3806 Villavicencio Yopal y teniendo en cuenta los tiempos de respuesta por parte de la CCI y los tiempos de gestión de un otrosí modificatorio según la acción de mejoramiento propuesta, solicito  como fecha de finalización del plan de mejoramiento el 31 de diciembre de 2021." (Adriana Barrios Rodríguez)</t>
  </si>
  <si>
    <t>2.	Una vez vencidos 8 periodos de cura notificados al Concesionario por la Interventoría  (e.g. radicado ANI No. 2019409040755 del 22 de abril de 2019), no se evidenció que la Supervisión solicitara el inicio de un proceso administrativo sancionatorio a la Vicepresidencia Jurídica, en cumplimiento de lo dispuesto en el contrato de concesión, parte general, sección 10.2, literales b y d, según se cita a continuación:_x000D_
“(b) El Plazo de Cura se contará desde el Día en que el Interventor o la ANI notifiquen al Concesionario del incumplimiento, vencido el cual, si persiste el incumplimiento la ANI impondrá la Multa desde la fecha en que inició el incumplimiento” (subrayado fuera del texto)._x000D_
“(d) Vencido el Plazo de Cura sin que el Concesionario haya saneado el incumplimiento, se causarán las Multas correspondientes, hasta que el Concesionario sanee el incumplimiento (…)”._x000D_
Adicionalmente, esto hace parte de las funciones de la Supervisión, consignadas en el Manual de seguimiento a proyectos e interventoría y supervisión contractual, numeral 2.2.2, literal f, según se cita a continuación:_x000D_
“Recomendar al ordenador del gasto respectivo la solicitud de inicio de procedimientos sancionatorios, en el marco de los contratos que se suscriban para la ejecución del proyecto, cuando a ello haya lugar, en los eventos en que el interventor no las solicite o promueva, sin perjuicio de que el supervisor del contrato de interventoría evalúe la situación y promueva las sanciones en contra del interventor por tal situación, si a ello hubiere lugar”.</t>
  </si>
  <si>
    <t>1. Solicitud a Interventoría de respuesta al oficio ANINo 2019-500-032620-1._x000D_
2. Solicitud a la Vicepresidencia Jurídica de la ANI inicio del debido proceso administrativo sancionatorio en contra del Concesionario por la no obtención de la No Objeción por parte de la Interventoría de las Unidades Funcionales de los estudios y diseños de detalle.</t>
  </si>
  <si>
    <t xml:space="preserve">
4/02/2020 Mediante correo electrónico del 27 de enero de 2020, se recordó a la Supervisión que la fecha de entrega del plan de mejoramiento se encontraba vencida y se solicitó allegarlo lo antes posible._x000D_
Mediante correo electrónico del 4 de febrero de 2020 se reiteró la solicitud. (Carlos Felipe Sánchez Pinzón)
6/03/2020 Mediante correos electronico del 6 de marzo se reiteró por tercera vez la solicitud de plan de mejoramiento, la Supervisión manifestó que lo enviará a más tardar el 10 marzo. (Carlos Felipe Sánchez Pinzón)
17/04/2020 Mediante memorando No. 20201020055143 del 13 de abril de 2020 se requirió a la Vicepresidencia Ejecutiva la formulacón de acciones de mejoramiento relacionadas con el proyecto Autopista Villavicencio - Yopal. (Carlos Felipe Sánchez Pinzón)
22/05/2020 Mediante radicado ANI No. 20205000060083 del 27 de abril de 2020 la supervisión allegó el plan de mejoramiento, evidencias de los avances a la fecha y las fechas de finalización propuestas. Mediante radicado ANI No. 20201020065333 del 14 de mayo 2020 la Oficina de Control Interno respondió que Se considera que las acciones de mejoramiento formuladas contribuyen a_x000D_
superar la situación señalada en la no conformidad; sin embargo, se_x000D_
recomienda formular acciones adicionales para que esta situación no se_x000D_
vuelva a presentar frente a futuras alertas de presunto incumplimiento._x000D_
Así mismo, se recomienda incluir una acción de mejoramiento que permita_x000D_
evidenciar el tratamiento que se le dio a cada uno de los 8 periodos de cura_x000D_
señalados en la no conformidad. (Carlos Felipe Sánchez Pinzón)
12/06/2020 Mediante correo electrónico se le solicitó a la Supervisión allegar las evidencias de ejecución de todas las acciones de mejoramiento, dado que la fecha de vencimiento ha sido superada. (Carlos Felipe Sánchez Pinzón)
8/07/2020 A través de correo electrónico se reiteró la solicitud a la Supervisión el envío de las evidencias de ejecución de las acciones de mejora del Plan de Mejoramiento, dado que el Plan de Mejoramiento por Procesos venció el 29 de mayo de 2020. (Adriana Barrios Rodríguez)
22/07/2020 El 15 de julio se recibió correo electrónico por parte de la supervisión solicitando plazo respecto a estas no conformidades ya que se encuentran en consolidación de la información, se cambia terminación del PMP para el 31 de julio de 2020. (Adriana Barrios Rodríguez)
30/07/2020 El 23 de julio de 2020 se recibe el memorando con Rad ANI 20205000091833 en donde la Supervisión comunica que enviará la actualización del Plan de Mejora para las No Conformidades de la supervisión a más tardar el próximo 31 de julio de 2020. (Adriana Barrios Rodríguez)
6/08/2020 A través de correo eléctronico el 5 de agosto la OCI recibió el oficio 20205000093783 del 28 de julio de 2020, como respuesta a la ejecución del Plan de Mejoramiento. _x000D_
_x000D_
Al respecto se procede a cerrar la No Conformidad según se describe a continuación: _x000D_
_x000D_
Acción de mejora N. 1: Solicitud a Interventoría de respuesta al oficio ANI No 2019-500-032620-1 Ha sido resuelta a través de la comunicación de la interventoría con Rad. ANI 20204090428102 del 15 de mayo de 2020, que incluye el oficio 4G2IVIYO215-4963-20 de la interventoría en donde se presenta a la ANI el informe correspondiente de concepto de la interventoría para iniciar el procedimiento sancionatorio de multa. _x000D_
_x000D_
Acción de mejora N. 2: Solicitud a la Vicepresidencia Jurídica de la ANI inicio del debido proceso administrativo sancionatorio en contra del Concesionario por la no obtención de la No Objeción por parte de la Interventoría de las Unidades Funcionales de los estudios y diseños de detalle: En la comunicación 20205000093783 del 28 de julio de 2020 se presenta la solicitud por parte de la Supervisión a la Vicepresidencia Juridica de inicio de Proceso Sancionatorio Administrativo Contractual, con la correspondiente justificación. _x000D_
_x000D_
Visto lo anterior se da cierre a la No Conformidad.   (Adriana Barrios Rodríguez)</t>
  </si>
  <si>
    <t>3.	No se evidenció oportunidad en la aprobación de las pólizas actualizadas del contrato de Interventoría No. 432 de 2015 ni del contrato de Concesión No. 101 de 2015 ya que las actualizaciones a las pólizas se constituyeron en noviembre de 2018 (responsabilidad civil extracontractual del Concesionario y de cumplimiento de la Interventoría) y en enero de 2018 (todo riesgo del Concesionario), sin que a la fecha se cuente con la aprobación de la ANI, situación que contraría lo previsto en el artículo 41 de la Ley 80 de 1993._x000D_
Adicionalmente, tampoco se evidenció que la Supervisión solicitara al Concesionario con 6 meses de anticipación, la actualización de las pólizas a vencer (de cumplimiento, de responsabilidad civil extracontractual y todo riesgo), según se establece en el procedimiento de “aprobación y administración de pólizas y demás garantías” (GCSP-P-012):_x000D_
“10. Identificar con seis (6) meses de antelación las pólizas a vencer, de acuerdo a la alerta generada por el sistema de información Project Online, mediante correo electrónico (…)._x000D_
11. Solicitar al tomador actualización de la póliza en los tiempos establecidos, informándole sobre el vencimiento, renovación o adición de la póliza por modificación de plazo, valor, entre otros.”_x000D_
Estas situaciones, evidencian incumplimiento de las funciones de Supervisión, consignadas en el Manual de seguimiento a proyectos e interventoría y supervisión contractual de la ANI, literal b:_x000D_
“Realizar el monitoreo y control necesario al proyecto de acuerdo con su competencia, de manera que se optimice la coordinación, articulación y que contribuyan a la detección de situaciones o factores que puedan dificultar el desarrollo del proyecto, para su adecuada gestión y superación.”</t>
  </si>
  <si>
    <t>1. Aprobar las pólizas de construcción de la Concesionaria._x000D_
2. Aprobar las pólizas de construcción de la Interventoría._x000D_
3. Solicitar al área de tecnología de la Agencia, crear las alertas del vencimiento de las pólizas.</t>
  </si>
  <si>
    <t xml:space="preserve">
4/02/2020 Mediante correo electrónico del 27 de enero de 2020, se recordó a la Supervisión que la fecha de entrega del plan de mejoramiento se encontraba vencida y se solicitó allegarlo lo antes posible.
Mediante correo electrónico del 4 de febrero de 2020 se reiteró la solicitud. (Carlos Felipe Sánchez Pinzón)
6/03/2020 Mediante correos electronico del 6 de marzo se reiteró por tercera vez la solicitud de plan de mejoramiento, la Supervisión manifestó que lo enviará a más tardar el 10 marzo. (Carlos Felipe Sánchez Pinzón)
17/04/2020 Mediante memorando No. 20201020055143 del 13 de abril de 2020 se requirió a la Vicepresidencia Ejecutiva la formulacón de acciones de mejoramiento relacionadas con el proyecto Autopista Villavicencio - Yopal. (Carlos Felipe Sánchez Pinzón)
22/05/2020 Mediante radicado ANI No. 20205000060083 del 27 de abril de 2020 la supervisión allegó el plan de mejoramiento, evidencias de los avances a la fecha y las fechas de finalización propuestas. Mediante radicado ANI No. 20201020065333 del 14 de mayo 2020 la Oficina de Control Interno respondió que Se considera que las acciones de mejoramiento formuladas contribuyen a superar la situación señalada en la no conformidad, entendiendo que las pólizas a las que se hace referencia incluyen las señaladas en la no conformidad y que a partir de la solicitud al área de tecnología se crearán las alertas que permitirán a futuro solicitar y aprobar las pólizas (o sus actualizaciones) antes de su entrada en vigencia.
Al respecto, la Oficina de Control Interno hará seguimiento al funcionamiento de las alertas de vencimiento de las pólizas y a su efectividad para lograr la solicitud y aprobación de las pólizas antes de su entrada en vigencia. (Carlos Felipe Sánchez Pinzón)
12/06/2020 Mediante correo electrónico se le solicitó a la Supervisión allegar las evidencias de ejecución de todas las acciones de mejoramiento, dado que la fecha de vencimiento ha sido superada. (Carlos Felipe Sánchez Pinzón)
8/07/2020 A través de correo electrónico se reiteró la solicitud a la Supervisión el envío de las evidencias de ejecución de las acciones de mejora del Plan de Mejoramiento, dado que el Plan de Mejoramiento por Procesos venció el 29 de mayo de 2020. (Adriana Barrios Rodríguez)
22/07/2020 El 15 de julio se recibió correo electrónico por parte de la supervisión solicitando plazo respecto a estas no conformidades ya que se encuentran en consolidación de la información, se cambia terminación del PMP para el 31 de julio de 2020. (Adriana Barrios Rodríguez)
30/07/2020 El 23 de julio de 2020 se recibe el memorando con Rad ANI 20205000091833 en donde la Supervisión comunica que enviará la actualización del Plan de Mejora para las No Conformidades de la supervisión a más tardar el próximo 31 de julio de 2020. (Adriana Barrios Rodríguez)
6/08/2020 A través de correo eléctronico el 5 de agosto la OCI recibieron los siguientes oficios como respuesta a la ejecución del Plan de Mejoramiento: _x000D_
_x000D_
20205000222761 del 4 de agosto de 2020 de la Vicepresidencia Ejecutiva a la Interventoría en donde se aprueban las pólizas del contrato de Interventoría, con lo cual se cumple la Acción de Mejora N. 2 _x000D_
_x000D_
20205000094203 del 29 de julio de 2020 de la Supervisión al GIT de Tecnología de la información y las telecomunicaciones, presentando la solicitud de creación de alerta de vencimiento de las pólizas para futura gestión, con lo cual se cumple la Acción de Mejora N. 3 _x000D_
_x000D_
Se solicita a la Supervisión allegar el oficio correspondiente a la aprobación de las pólizas del Concesionario. _x000D_
_x000D_
Visto el avance en las acciones de mejoramiento (2/3) se cambia avance al 66%.  (Adriana Barrios Rodríguez)
25/08/2020 El 12 de agosto de 2020 a través de correo electrónico se solicitó a la Supervisión el oficio de aprobación de las pólizas del Concesionario, el 25 de agosto se envía correo electronico solicitándo la respuesta al respecto, visto que la No Conformidad está vencida desde el 31 de julio de 2020, la Supervisión notifica a través de Teams que enviará respuesta el 2 de septiembre  (Adriana Barrios Rodríguez)
21/09/2020 El 2 de septiembre se recibió correo electrónico por parte de la supervisión, anexando como avance de la gestión el memorando N. 20201010102913 del 20 de agosto de 2020 con la aprobación de la renovación de las pólizas del Concesionario por parte de la Vicepresidencia Jurídica, y comunicando que el documento se encuentra en validación financiera y firma por parte de la Vicepresidencia Juridica, solicitando como nueva fecha de terminación el próximo 30 de septiembre de 2020, se procede a realizar el cambio.  (Adriana Barrios Rodríguez)
09/10/2020  -Modificación de fecha- Mediante correo electrónico del 09 de octubre de 2020 la Supervisión informó a la OCI que la documentación asociada a la aprobación de pólizas se encuentra en trámite para firmas, solicitando prorroga del cumplimiento del plan de mejoramiento hasta el 30 de octubre de 2020. (2019)
22/10/2020 el 21 de octubre a través de correo electrónico la Supervisión remitió la comunicación 20205000310941 del 16 de octubre de 2020 en donde se evidencia la aprobación de las pólizas del concesionario por parte de la ANI, por lo cual se procede a cerrar la No Conformidad e informar a la supervisión a través de correo electrónico.  (Adriana Barrios Rodríguez)</t>
  </si>
  <si>
    <t>1.	En la gestión por parte de la ANI para la atención de los presuntos Eventos Eximentes de Responsabilidad solicitados por el Concesionario, no se evidenció que la ANI expresara si acepta, o no, la ocurrencia de los Eventos Eximentes de Responsabilidad – EER notificados por el Concesionario dentro de los 15 días siguientes a la notificación. Por ejemplo, el presunto EER por demoras en el trámite de modificación a las Licencias Ambientales de la UF4, solicitado por el Concesionario mediante Rad. 20194090926162 del 05/09/2019. La ANI allegó al Concesionario el Oficio con Rad ANI 20193110318821 de 17/09/2019, mediante el  cual informó al Concesionario que la Entidad se encuentra efectuando el análisis y trámite correspondiente para dar respuesta; sin embargo, a la fecha no se ha notificado al Concesionario si se acepta o no, la ocurrencia del EER. Este término está consignado en la Parte General del Contrato de Concesión N. 001 de 2016, literal (c)(iii) de la Sección 14.2 Evento Eximente de Responsabilidad, citada a continuación:_x000D_
_x000D_
“Una vez efectuada la Notificación dentro del término indicado en la Sección 14.2(c)(i) anterior, la Parte notificada deberá, dentro de los quince (15) Días siguientes a dicha Notificación, expresar si acepta, o no, la ocurrencia del Evento Eximente de Responsabilidad.” (Negrilla fuera de texto)</t>
  </si>
  <si>
    <t>Actividad No. 1: Armar carpeta de cada una de las solicitudes de Evento Eximente de Responsabilidad, en la cual se pueda evidenciar la trazabilidad de todos los insumos y documentos.
Actividad No. 2: Para las futuras solicitudes de Eventos Eximentes de Responsabilidad se elaborará una respuesta parcial para el concesionario, indicando que se realizará la revisión por parte de interventoría y del equipo de seguimiento al proyecto, y una vez se cuente con la totalidad de los insumos se dará la respectiva respuesta de fondo a su solicitud.
Actividad 3: En la próxima modificación contractual que se realice al contrato de concesión, se incluirá la  modificación de los tiempos de respuesta de EER de manera razonable y en concordancia con el contrato de interventoría y demás lineamientos de la Entidad. Cabe aclarar que a la fecha no se tiene prevista la suscripción de modificaciones contractuales, razón por la cual es necesario esperar la necesidad de la está para incluir este tema.</t>
  </si>
  <si>
    <t>31/08/2021</t>
  </si>
  <si>
    <t>02/04/2020 - En atención al memorando 2020-102-002458-3 por parte de la OCI, mediante correo electrónico la supervisión allega las acciones para el plan de mejora de la no conformidad: (0%)
Acciones de mejora (Fecha de cierre 27/12/2020) 
22/12/2020 22/12/2020 – Mediante correo electrónico se solicitó al equipo de supervisión allegar las evidencias de las acciones de mejora propuestas en el plan de mejoramiento de la no conformidad. (Mary Alexandra Cuenca Noreña)
28/01/2021  -Modificación de fecha- Mediante correo electrónico del 27/01/2021 la Supervisión informó que no fue posible atender la acción de mejora en el tiempo propuesto, por lo cual se requiere aplazar nuevamente la fecha de terminación seis meses más, mientras se concreta una modificación contractual con el Concesionario relacionada con las tarifas de peajes. Se estableció 30/06/2021 como nueva fecha de terminación.  (Mary Alexandra Cuenca Noreña)
29/06/2021 Mediante correo electronico se solicito a la Supervisión lo siguiente: En virtud de la NC N. 3809 a cargo del proyecto IP Vías del Nus, y teniendo en cuenta que el cumplimiento del plan de mejoramiento cuenta con una fecha de cierre para el 30/06/2021 (correos en cola), se solicita allegar las evidencias o gestión del plan de mejoramiento para su cierre y/o en dado caso proponer nueva fecha de cierre.  (Mary Alexandra Cuenca Noreña)
30/06/2021  -Modificación de fecha- Mediante correo electrónico del 29 de junio de 2021, la Supervisión informa que las modificaciones contractuales donde se espera realizar un ajustes a los plazos asociados a Eventos Eximentes de Responsabilidad no se han logrado suscribir, por lo que se requiere una prórroga hasta el 31 de agosto de 2021. (Mary Alexandra Cuenca Noreña)
26/08/2021 Mediante correo electronico se solicito a la Supervisión lo siguiente: En virtud de la NC N. 3809 a cargo del proyecto IP Vías del Nus, y teniendo en cuenta que el cumplimiento del plan de mejoramiento cuenta con una fecha de cierre para el 31/08/2021, se solicita allegar las evidencias o gestión del plan de mejoramiento para su cierre y/o en dado caso proponer nueva fecha de cierre.   (Mary Alexandra Cuenca Noreña)</t>
  </si>
  <si>
    <t xml:space="preserve">2.	No se evidenció que la Supervisión haya remitido al Coordinador del Grupo Interno de trabajo de Contratación (área encargada para la publicación en el Secop) una vez expedida o a más tardar dentro de los dos (2) días hábiles siguientes a la expedición el Acta de Inicio de la Fase de Construcción del Contrato de Concesión N. 001 de 2016. Lo anterior esta señalado en el Decreto 1082 de 2015 y en la circular con Rad ANI 20154090000304 de 30/11/2015 donde se describen los documentos correspondientes a la etapa de ejecución contractual. </t>
  </si>
  <si>
    <t>Actividad No. 1: Dar lectura de la Circular con Rad ANI 20154090000304.
Actividad No. 2: Realizar listado de verificación de cumplimiento de los requisitos de la Circular con Rad ANI 20154090000304 
Actividad No. 3: Implementar el listado de verificación de cumplimiento</t>
  </si>
  <si>
    <t xml:space="preserve">02/04/2020 - En atención al memorando 2020-102-002458-3 por parte de la OCI, mediante correo electrónico la supervisión allega las acciones para el plan de mejora de la no conformidad: (0%)
Acciones de mejora (Fecha de cierre 30/06/2020): 
08/07/2020 – Se remitió correo electrónico al equipo de supervisión solicitando evidencias del cumplimiento de los planes de mejora de las no conformidades 3525, 3810 y 3811 cuyo cumplimiento se venció el 30/06/2020.
29/07/2020 – En virtud del memorando con Rad ANI 20203110086063 allegado a esta Oficina, se tiene lo siguiente: 
Actividad No. 2:  Formato de lista de chequeo circular ANI N. 20154090000304 (incluye link de secop I). (anexo 120203110086063_00004).
Actividad No. 3:  Implementación de la lista chequeo (se verifico que se cargara al secop I el acta de inicio de fase construcción) 
Así mismo, no se evidencio soporte de la Actividad No. 1: Acta de reunión del 26 de mayo de 2020, donde se expuso al equipo de seguimiento al proyecto el contenido de la circular ANI N. 20154090000304. Por lo tanto se solicita allegar el acta correspondiente para dar cierre a la no conformidad. (70% de cumplimiento)
31/08/2020 – Mediante correo electrónico la Supervisión allegó el acta de la reunión del 26 de mayo de 2020 (en formato Word), donde se evidenció que se expuso el contenido de la circular 20154090000304 al equipo de apoyo a la Supervisión. Por lo anterior, se cierra la no conformidad. (100%). No obstante, en virtud del formato en Word allegado a esta oficina el cual es un documento de fácil edición, se recomienda a la Supervisión, gestionar de manera adecuada dichos documentos con el fin de asegurar la calidad de la informacion contenida en las actas en virtud de lo establecido en el Artículo 3 de la Ley 1712 de 2014. </t>
  </si>
  <si>
    <t>3.	Se evidenció que se encuentran plazos de cura con términos vencidos donde la Interventoría ha manifestado el reiterado incumplimiento del Concesionario, como por ejemplo el periodo de cura para sanear el presunto incumplimiento de las obligaciones ambientales por utilización material de corte en sitio no autorizado para la construcción de la UF2 (solicitado por la Interventoria mediante Rad ANI 20194090804862 del 02/08/2019; no objetado por la ANI mediante Rad ANI 201931103069511 del 06/09/2019; notificado al Concesionario mediante Rad ANI 20194090977322 del 17/09/2019), donde se otorgó un plazo de cura de 10 días hábiles cuyo término venció el 01/10/2019 y la Interventoria ratificó a la ANI el incumplimiento del Concesionario mediante Rad 20194091097232 del 10/08/2019 y 20194091165582 del 06/11/2019. Esta situación también se presenta con el plazo de cura otorgado por un periodo de 30 días calendario para sanear un incumplimiento asociado a la obligación de presentar los Estudios y diseños de Detalle (otorgado mediante Rad ANI 20193110242781 del 26/07/2019) cuyo plazo venció el 01/09/2019 y la Interventoria ha notificado a la ANI que persiste el incumplimiento mediante los Rad ANI 20194090990422 del 19/09/2019 y 20194091162232 del 06/11/2019. En virtud de lo anterior, no se evidenció que la Supervisión solicitara dar inicio al trámite de proceso sancionatorio. La anterior obligación se encuentra consignada en el artículo 15 del Decreto 4165 del 3 de noviembre de 2011 citada a continuación: _x000D_
_x000D_
“Gestionar los procesos para la imposición de multas y demás sanciones establecidas en los contratos y en la Ley en caso de incumplimiento de las obligaciones pactadas en los mismos”_x000D_
_x000D_
Así mismo, se encuentra estipulado en el Artículo 83 de la Ley 1474 lo siguiente: “La supervisión consistirá en el seguimiento técnico, administrativo, financiero, contable, y jurídico que sobre el cumplimiento del objeto del contrato, es ejercida por la misma entidad estatal cuando no requieren conocimientos especializados. (Negrilla fuera de texto)</t>
  </si>
  <si>
    <t xml:space="preserve">
Actividad No. 1: Armar carpeta de cada uno de los plazos de cura y los procesos sancionatorios en el one drive del proyecto que esta compartido con todo el equipo de seguimiento en las cuales se pueda evidenciar la trazabilidad de todos los insumos y documentos.
Actividad No. 2: Se diligenciará matriz en excel en la que se llevan los tiempos y se realiza la actualización semanal del estado de cada plazo de cura y proceso sancionatorio, como herramienta para el seguimiento de plazos de cura otorgados y la necesidad de solicitar procesos de incumplimiento.
Actividad No. 3: En los planes de seguimiento semanal y mensual se realizará seguimiento a cada uno de los procesos de incumplimiento que se tienen en el proyecto, con el fin de evidenciar a tiempo el vencimiento de plazos de cura y hacer los respectivos requerimientos que sean necesarios a interventoría.</t>
  </si>
  <si>
    <t>02/04/2020 - En atención al memorando 2020-102-002458-3 por parte de la OCI, mediante correo electrónico la supervisión allega las acciones para el plan de mejora de la no conformidad: (0%)
Acciones de mejora (Fecha de cierre 30/06/2020)
08/07/2020 – Se remitió correo electrónico al equipo de supervisión solicitando evidencias del cumplimiento de los planes de mejora de las no conformidades 3525, 3810 y 3811 cuyo cumplimiento se venció el 30/06/2020.
29/07/2020 - En virtud del memorando con Rad ANI 20203110086063 allegado a esta Oficina, se tiene lo siguiente:
Actividad No. 1: Pantallazo de carpeta en OneDrive de cada uno de los plazos de cura con los que cuenta el proyecto
Actividad No. 3: Actas de las reuniones de seguimiento semanales del 09/06/2020 (anexo 120203110086063_00002), 23/06/2020 (anexo 120203110086063_00003), 16/06/2020 (anexo 120203110086063_00005) y 30/06/2020 (anexo 120203110086063_00006) donde se evidencia el seguimiento a los procesos de incumplimiento que se tienen en el proyecto (plazos de cura y procesos sancionatorios), con el fin de identificar a tiempo el vencimiento de plazos de cura y hacer los respectivos requerimientos que sean necesarios a interventoría.
Así mismo, se solicita se allegue evidencia de la Actividad No. 2: Matriz de Excel con trazabilidad de tiempos de plazos de cura y procesos sancionatorios para dar cierre a la no conformidad. (70% de cumplimiento)
31/08/2020 – Mediante correo electrónico la Supervisión allegó la Matriz de Excel con trazabilidad de tiempos de plazos de cura y procesos sancionatorios herramienta originada al interior del equipo de supervisión para el seguimiento y control de estos trámites. Con lo anterior, se cierra la no conformidad. (100%)</t>
  </si>
  <si>
    <t>7.1.1 En la Entidad no está creado el usuario “JEFE FINANCIERO”. De conformidad con los artículos 2.2.3.4.1.6 y 2.2.3.4.1.12 del Decreto 1069 de 2015, para efectos de lo establecido en el capítulo 4, en la Entidad todos los usuarios deben estar creados en el “Sistema Único de Gestión e Información Litigiosa del Estado – Ekogui”, entre otros, los funcionarios que ocupen el cargo del jefe financiero o quien haga sus veces en la entidad, quien ejercerá las funciones allí previstas. Norma vigente desde el año 2015.</t>
  </si>
  <si>
    <t>Febrero de 2020</t>
  </si>
  <si>
    <t>13/04/2020 Se modifica el plan de mejoramiento y se prórroga la fecha para su cumplimiento hasta el 15 de mayo de 2020. (Martha Guzmán león)
07/05/2020. A través de correo del 30 de abril de 2020, la Doctora Liliana Poveda Buendía, Asesora del GIT de Defensa Judicial, informó que: “conforme al plan de mejoramiento propuesto respecto de la auditoría del Ekogui, el día de hoy quedó creado el usuario de Jefe Financiero en el sistema.” Aporta la imagen de pantalla del resultado de la búsqueda en el Sistema eKOGUI, donde se evidencia que, en efecto, el 30 de abril de 2020, se creó el usuario “Jefe Financiero”, y se designó a la Doctora Juana Celina Carvajal Reyes, del GIT Administrativo y Financiero, de la Vicepresidencia Administrativa y Financiera. (Martha Guzmán León)</t>
  </si>
  <si>
    <t>28/02/2020</t>
  </si>
  <si>
    <t xml:space="preserve">7.1.2 Se verificó el 21 de febrero de 2010, en el Sistema eKOGUI lo siguiente: i) procesos registrados en el último mes 2, y ii) procesos sin asignación de abogado 257. </t>
  </si>
  <si>
    <t>Reiterar la solicitud a la ANDJE para que se eliminen del sistema los procesos de expropiación que no pueden ser asignados.</t>
  </si>
  <si>
    <t>13/04/2020 Se incorpora el plan de mejoramiento y la fecha de terminación para el 15 de abril de 2020. (Martha Guzmán León)
07/05/2020. En diferentes oportunidades, la última de ellas el 29 de noviembre de 2019, se ha solicitado a la ANDJE la eliminación de los procesos de expropiación. A esta solicitud le fue asignado el número de caso 0113212 que a la fecha no ha sido resuelta por la ANDJE. (Martha Guzmán León)
05/06/2020 Mediante correo electrónico del 19 de mayo de 2020, la Dirección de Gestión de información de la ANDJE informó que la solicitud del pasado 29 de noviembre de 2019 relacionada con la eliminación de procesos de expropiación había quedado por fuera de seguimiento el que se retomaba a partir de la fecha para dar respuesta lo antes posible. Anexo como soporte: i) Correo del 2 de diciembre de 2019 por medio del cual la ANDJE asigna número de caso a la solicitud hecha el 29 de noviembre de 2019. Ii) Correo del 19 de mayo de 2020 informando que se retomaba el seguimiento y atención de la solicitud. Correo electrónico de 28/05/2020, Coordinador GIT Defensa Judicial. (Anexos) (Martha Guzmán León)
10/08/2020 A través de correo electrónico de 23 de julio de 2020, se informó al Coordinador del GIT Defensa Judicial, el estado de la No conformidad, fecha de vencimiento 31/07/2020.
Mediante Memorando 20207010093183 de 27 de julio de 2020, el Coordinador del GIT Defensa Judicial, solicitó: “Teniendo en cuenta las actuales circunstancias de trabajo en casa y la dificultad de acudir a las instalaciones de la Entidad se ha presentado una inmensa dificultad para dar cumplimiento o generar avance a las actividades propuestas, por lo que resulta necesario reprogramar la fecha de cumplimiento para el día 31 de octubre de 2020.” (martha Guzmán León)
13/11/2020 12/11/2020. Mediante correo electrónico del 15 de octubre de 2020, se informó al Coordinador del GIT de Defensa Judicial el estado de la no conformidad. Teniendo en cuenta lo solicitado por el Coordinador del GIT Defensa Judicial, mediante Memorando 20207010093183 de 27 de julio de 2020, se reprogramó la fecha de cumplimiento 31 de octubre de 2020; sin embargo, no se enviaron los soportes de cumplimiento del Plan en el término previsto. En consecuencia, la no conformidad está vencida. (Martha Guzmán León)
5/03/2021 A través de correo electrónico del 19 de febrero de 2021, se solicitó al Coordinador del GIT de Defensa Judicial, enviar a más tardar el martes 2 de marzo de 2021, el informe con soportes, de avance de cumplimiento del Plan de mejoramiento - medidas correctivas formulado. De acuerdo con información de la OCI el 5 de marzo de 2021, hasta la fecha no se había radicado en el Sistema ORFEO.  (Martha Guzmán León)
5/03/2021  (Martha Guzmán León)
7/04/2021 A través de correo electrónico del 17 de marzo de 2021, se solicitó al Corrdinador del GIT de Defensa Judicial, enviar el informe con soportes, de avance de cumplimiento del Plan de mejoramiento - medidas correctivas formulado. 
Con Memorando 20217010055973 del 5 de abril de 2021, el Coordinador del GIT de Defensa Jusdicial, informó que: "(...) a la fecha la ANDJE no ha remitido el concepto definitivo respecto de la procedencia de excluir los procesos de expropiación, ante lo cual no se ha realizado una nueva solicitud pues generaría una nueva radicación.  (Martha Guzmán León)
8/04/2021 Mediante Memorando 20217010054883 del 30 de marzo de 2021, la Coordinadora del GIT de Defensa Judicial (A), solicitó se amplié el plazo para el cumplimiento de la UM propuesta, hasta el 30 de julio de 2021, conforme a las razones expuestas.  (Martha Guzmán León)
5/06/2021 A través de correo electrónico del 13 de mayo de 2021, se informó al Coordinador del GIT de Defensa Judicial, el estado de la No conformidad 3813, con corte a 30 de abril de 2021. Se hizo la claridad, en el sentido que: "(...) si bien es cierto tiene (n) fecha de cumplimiento 30 de julio de 2021, es preciso que se vea reflejado en el informe de seguimiento y la certificación a la Agencia Nacional de Defensa Jurídica, del primer semestre de 2021". Así mismo, se solicitó remitir un informe de avance de las acciones formuladas. 
De otra parte, , se reiteró: "(...)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Mediante Memorando 20217010079983 del 27 de mayo de 2021, el Coordinador del GIT de Defensa Judicial, remitió el informe de avance de las acciones de mejoramiento formuladas, el cual se incorpora al Repostorio SharePoint de la Oficina de Control Interno - Seguimiento No conformidades del Plan de Mejoramiento por Procesos. Así mismo, se aportará al informe de seguimiento a la actualización del Sistema Único de Gestión e Información Litigiosa del Estado - eKOGUI, del primer semestre de 2021, donde se validará su cumplimiento.  (Martha Guzmán León)
13/07/2021 A través de correo electrónico del 23 de junio de 2021, se informó al Coordinador del GIT de Defensa Judicial, el estado de la no conformidad, en el sentido que se encuentra con Plan, fecha de vencimiento: 31 de julio de 2021.  (Martha Guzmán León)
13/07/2021 En el mismo correo, se informó: "El porcentaje de avance de las acciones formuladas se verá reflejado en el informe de seguimiento y la certificación a la Agencia Nacional de Defensa Jurídica del Estado, del primer semestre de 2021."
Así mismo: "Como en informes y correos electrónicos, es preciso señalar, una vez más, que la formulación del Plan no sustituye la obligación legal de la Entidad, ni los lineamientos de la Agencia Nacional de Defensa Jurídica del Estado - ANDJE, para el registro diario de la información el el Sistema Único de Gestión e Información Litigiosa del Estado - eKOGUI." (Martha Guzmán León)
5/08/2021 Mediante Memorando 20217010106013 del 30 de julio de 2021, el Coordinador del GIT de Defensa Judicial, solicitó ampliación del plazo para el cumplimiento de la UM, hasta el 31 de agosto de 2021.  (Martha Guzmán León)
9/09/2021 En "Informe de seguimiento a la actualizaciòn del Sistema Ùnico de Gestiòn e Informaciòn Litigiosa del Estado - eKOGUI perìodo comprendido del 1ª de enero al 30 de junio de 2021", se dispuso consolidar todas las no conformidades de seguimiento al Sistema eKOGUI del PMP, y acumularlas por conexidad. En consecuencia, respecto al Mòdulo PROCESOS JUDICIALES, de la Plantilla de Certificado de Control Interno - eKOGUI, Agencia Nacional de Defensa Jurìdica del Estado, esta no conformidad se acumulò a la no conformidad 3877.  (Martha Guzmán León)</t>
  </si>
  <si>
    <t xml:space="preserve">7.1.3 La Administradora del Sistema no aportó las bases de datos de las conciliaciones y procesos judiciales de la Entidad. Hizo la precisión en el sentido de que para determinar el número de procesos activos y terminados, se acude al reporte de procesos que está en formato GEJU-F-010; sin embargo, los que envió a través de correo electrónico corresponden a los consultados en el Sistema eKOGUI. </t>
  </si>
  <si>
    <t>Se remite el formato Acción Correctiva SEPG-F-019 actualizado al 26 de mayo de 2020 con el ajuste del estado de avance de las unidades propuestas y la formulación de acción de mejora respecto a la inexistencia de formato para el registro de conciliaciones prejudiciales. Soporte: Formato SEPG-F-019 Acción correctiva al informe de auditoría interna al sistema Ekogui. Correo electrónico de 28/05/2020, Coordinador GIT Defensa Judicial – Acción correctiva. (Anexo)</t>
  </si>
  <si>
    <t>07/05/2020. En relación con esta no conformidad, en el Formato Acción Correctiva Código: SEPG-F-019, el Coordinador del GIT de Defensa Judicial, preciso: “No se cuenta con formato oficial para el registro de conciliaciones prejudiciales.” (Martha Guzmán león)
05/06/2020 Se remite el formato Acción Correctiva SEPG-F-019 actualizado al 26 de mayo de 2020 con el ajuste del estado de avance de las unidades propuestas y la formulación de acción de mejora respecto a la inexistencia de formato para el registro de conciliaciones prejudiciales. Soporte: Formato SEPG-F-019 Acción correctiva al informe de auditoría interna al sistema Ekogui. Correo electrónico de 28/05/2020, Coordinador GIT Defensa Judicial – Acción correctiva. (Anexo) (Martha Guzmán León)
10/08/2020 A través de correo electrónico de 23 de julio de 2020, se informó al Coordinador del GIT Defensa Judicial, el estado de la No conformidad, fecha de vencimiento 31/07/2020.
Mediante Memorando 20207010093183 de 27 de julio de 2020, el Coordinador del GIT Defensa Judicial, solicitó: “Teniendo en cuenta las actuales circunstancias de trabajo en casa y la dificultad de acudir a las instalaciones de la Entidad se ha presentado una inmensa dificultad para dar cumplimiento o generar avance a las actividades propuestas, por lo que resulta necesario reprogramar la fecha de cumplimiento para el día 31 de octubre de 2020.” (Martha Guzmán León)
09/10/2020 Septiembre 30 de 2020. A través de correo electrónico de 23 de septiembre de 2020, se aportó el reporte de conciliaciones de 10 de agosto de 2020. En cuanto a procesos judiciales, se creó el Reporte Procesos Judiciales Código GEJU-F-010. En el Seguimiento a la actualización del Sistema Único de Gestión e Información Litigiosa del Estado eKOGUI en el período comprendido del 1° de enero al 30 de junio de 2020, se verificaron los soportes. Martha Guzmán.   (Martha Guzmán León)</t>
  </si>
  <si>
    <t>No conformidad para todos los procesos – Primera Línea de Defensa._x000D_
_x000D_
Teniendo en cuenta que, en los informes de auditoría correspondientes a la administración del riesgo de la Entidad realizados en el año 2019, se identificaron situaciones asociadas al riesgo residual, diseño de controles y tratamiento del riesgo a las cuales se les generaron recomendaciones con el fin de corregir estas situaciones. Se observó que dichas situaciones persisten de acuerdo con la evaluación realizada por esta auditoría evidenciando de esta manera que los líderes de proceso y equipos de riesgos de los procesos no aplican las recomendaciones resultantes de las evaluaciones del control interno, incumpliendo de esta manera el literal g, art. 4 de la Ley 87 de 1993.</t>
  </si>
  <si>
    <t>VGC_x000D_
VAF_x000D_
VPRE_x000D_
VJ_x000D_
VEJ_x000D_
VEST</t>
  </si>
  <si>
    <t>Abril de 2020</t>
  </si>
  <si>
    <t>Plan de mejoramiento del proceso de Gestión de Talento Humano: Fecha de cumplimiento (30/07/2020) 
1.	Actualizar la matriz de Riesgos del Proceso de Gestión de Talento Humano. 
2.	Socializar la matriz de Riesgos con los funcionarios y colaboradores del GIT de Talento para recibir retroalimentación. 
3.	Remitir la matriz actualizada de Riesgo del Proceso al GIT de Planeación Riesgos y Entornos. 
4.	Solicitar al GIT de Planeación una capacitación para el equipo de GIT de Talento Humano en relación con la Identificación de Riesgos al GIT de talento Humano. 
Plan de mejoramiento del proceso de Gestión Administrativa y Financiera: Fecha de cumplimiento (30/07/2020) 
1.	Solicitar al GIT de Planeación una capacitación para el equipo de GIT Administrativo y Financiero sobre la gestión de Riesgos. 
2.	Socializar la matriz de Riesgos del Proceso Gestión Administrativa y Financiera con los funcionarios y colaboradores del GIT Administrativo y Financiero para recibir realimentación. 
3.	Actualizar la matriz de Riesgos del Proceso de Gestión Administrativa y Financiera 
4.	Remitir la matriz actualizada de Riesgo del Proceso al GIT de Planeación Riesgos y Entornos. 
Plan de mejoramiento del proceso asociado al sistema estratégico de planeación y gestión: Fecha de cumplimiento 30/12/2020. 
1.	Ajustar el mapa de riesgo del proceso Sistema Estratégico de Planeación y Gestión para dar cierre y cumplimiento a las no conformidades relacionadas por la OCI en su informe de auditoría del 2020-1. 
Plan de mejoramiento del proceso asociado a Gestión de la Tecnología: fecha de cumplimiento 24/06/2020.  
1.	Revisar y validar la matriz de riesgos identificando las falencias de acuerdo a la Guía del DAFP y las áreas de Planeación y Control interno de la Entidad. 
2.	Corregir de acuerdo a los estándares, las valoraciones y la redacción de los controles. 
3.	Validación y aprobación por parte del Coordinador del GIT. 
4.	Formalizar la solicitud a Planeación de la publicación la matriz ajustada. (Memorando 20206070092333 del 24/07/2020) 
Plan de mejoramiento del proceso asociado a Gestión de la Contratación: fecha de cumplimiento 24/06/2020.  
1.	Actualizar el mapa de Riesgos del Proceso de Gestión de contratación (30/11/2020) 
2.	Socializar el mapa de riesgos del Proceso de Gestión de contratación, así como las generalidades del procedimiento y la metodología, con los funcionarios y colaboradores del GIT de Contratación para recibir retroalimentación. (30/11/2020) 
3.	Remitir el mapa de riesgos actualizado del Proceso al GIT de Planeación. (30/11/2020) 
4.	Solicitar al Git de planeación capacitación sobre la metodología para la administración del riesgo, para el equipo de riesgos del GIT de contratación. (30/11/2020) 
5.	Analizar el mapa de riesgos del proceso del GIT de contratación, en comparación con el PMI y PMP (30/11/2020). 
Se informa el siguiente plan de acción por parte de la Vicepresidencia Jurídica (proceso gestión jurídica) a través del memorando interno radicado bajo el número 20191010196843 del 18 de diciembre de 2019 (Se incluye plan de mejoramiento de la no conformidad 3782): 
1.	Solicitar al GIT de planeación profundización en la metodología de gestión de riesgos (13/12/2019) 
2.	Capacitar al equipo de riesgos del proceso jurídico en la metodología de gestión del riesgo. (30/06/2020). 
3.	Solicitar al GIT de planeación mesa de trabajo para ajustar la matriz de riesgos del proceso gestión jurídica. (13/12/2019). 
4.	Solicitar publicar en la página web de la entidad el mapa de riesgos ajustado (31/12/2019). 
Se recibe correo electrónico del 23 de noviembre del presente año con el plan de mejoramiento por parte del proceso de estructuración, de la siguiente manera:
1.Actualizar la matriz de Riesgos del Proceso de la Vicepresidencia de Estructuración de acuerdo con la nueva metodología del DAFP.
2.Socializar la matriz de Riesgos con los funcionarios y colaboradores del Vicepresidencia de Estructuración.
3.Remitir la matriz actualizada de Riesgo del Proceso al GIT de Planeación Riesgos y Entornos.
(31/03/2021)
Se incorpora plan de acción asociado a la no conformidad 3701, correspondiente al proceso de Gestión Contractual y Seguimiento de Proyectos, de la siguiente manera, previsto para cumplir el 30 de julio de 2021:
1. Aplicación de la nueva metodología de identificación y gestión de riesgos propuesta por la Gerencia de Planeación, basada en la metodología del DAFP</t>
  </si>
  <si>
    <t>11/06/2020 Se recibe memorando interno radicado bajo el número 20204030071363 del 3 de junio del presente año, donde se informa el plan de mejoramiento del proceso de Gestión de Talento Humano como primera línea de defensa.
Se recibe de igual manera el memorando interno radicado bajo el número 202040000714483 del 4 de junio del presente año, donde se notifica el plan de mejoramiento que el proceso asociado a la gestión administrativa y financiera realizaran para superar la no conformidad. (Yuly Andrea Ujueta Castillo )
25/06/2020 Se incorpora acción de mejora propuesta por el GIT de planeación a través del memorando interno radicado bajo el número 20206010075673 del 12 de junio del presente año.  (Yuly Andrea Ujueta Castillo )
21/09/2020 Se recibe el 28 de julio del presente año, se recibe el memorando interno radicado bajo el número 20206070093603, donde el proceso de gestión de la tecnología informa su plan de mejoramiento para abordar esta no conformidad y se informa que las acciones ya fueron cumplidas.  Sin embargo, en la verificación del cumplimiento de las acciones se evidenció en la página web de la Entidad que el mapa de riesgos no se encuentra actualizado y que difiere del proporcionado a través del memorando que recibió la OCI. Debido a lo anterior, se escribió un correo electrónico a los responsables del proceso solicitando la confirmación de la actualización del mapa de riesgos, a lo cual respondieron que no han publicado el mapa de riesgo aún debido a unas observaciones que recibieron por parte de la segunda línea de defensa el 11 de agosto del presente año (20206010099333).
Por otro lado, se recibe memorando interno radicado bajo el número 20207030112673 del 11 de septiembre de 2020 (Otro número de radicado 20207030113843 del 15 de septiembre con el mismo plan de mejoramiento), asociado al plan de mejoramiento propuesto por el proceso correspondiente a contratación. Se incorpora la información con plazo de cumplimiento a 30 de noviembre de 2020.
El 17 de septiembre del presente año, se recibe a través de correo electrónico, por parte del proceso de gestión administrativa y financiera, la solicitud para aplazar las fechas de cumplimiento del plan de mejoramiento por procesos. Debido a la justificación enviada, se realizan observaciones y recomendaciones con el fin de direccionar la efectividad de los planes de mejoramiento. Se encuentra pendiente confirmar si las fechas de cumplimiento quedan para junio de 2021 o para diciembre de 2020.
Finalmente, la no conformidad 3782 se cierra y queda vigente la 3815, debido a que estas dos no conformidades están evaluando el cumplimiento de las responsabilidades de la primera línea de defensa, sin embargo, en la 3782 solo se abordaron 3 procesos, en la 3815 se abordan todos los procesos. Por este motivo se realiza el cierre de la no conformidad 3782. (Yuly Andrea Ujueta Castillo )
12/11/2020 De acuerdo con el seguimiento realizado a las acciones de mejora propuestas por lo auditados, se evidenciaron avances en los procesos de:
Gestión administrativa y financiera de las cuatro acciones de mejora propuestas, tres se cumplieron en un 100%. Se reporta un avance del 75% para este proceso.
Gestión de la tecnología, se evidenció el cumplimiento de las cuatro acciones de mejora propuestas en un 100%.
De acuerdo con lo anterior, las acciones de mejora propuestas para tratar esta no conformidad registran un avance del 22%. 
Se informó a través del informe de auditoría de riesgos y en las entrevistas a los equipos de riesgos los procesos que debían enviar el plan de mejoramiento.
Se envío correo al proceso de gestión de talento humano, solicitando los avances asociados a la gestión de las acciones reportadas para tratar esta no conformidad.
Cabe resaltar, que la segunda línea de defensa ha venido adelantando capacitaciones para los equipos de riesgos a través de módulos y realizó la actualización del formato del mapa de riesgos con el fin de aplicar adecuadamente la metodología de la administración del riesgo de la Entidad.
La primera línea de defensa se encuentra realizando las capacitaciones y generando las actualizaciones de los mapas de riesgos de acuerdo con los ajustes realizados  a la metodología. (Yuly Andrea Ujueta Castillo )
14/12/2020 De acuerdo con el correo electrónico del 23 de noviembre del presente año, el proceso de estructuración informa su plan de mejoramiento para tratar esta no conformidad. Fecha máxima de cumplimiento de planes el 30 de marzo de 2021.
Por otro lado, el 18 de noviembre del presente año, el proceso de gestión de talento humano solicita ampliación de la fecha de cumplimiento de los planes de mejoramiento para el 31 de diciembre del presente año. (Yuly Andrea Ujueta Castillo )
29/12/2020 Se recibe correo electrónico del proceso de gestión administrativa y financiera, solicitando el cambio de fecha de cumplimiento de la acción de mejora “1.       Solicitar al GIT de Planeación una capacitación para el equipo de GIT Administrativo y Financiero sobre la gestión de Riesgos.” para el 28 de febrero de 2021. Se realizan los ajustes en el PMP. (Yuly Andrea Ujueta Castillo )
30/03/2021 A través de correo electrónico del 26 de marzo del presente año, se solicitó avances asociados a las acciones de mejora formuladas para atender esta no conformidad por parte de los procesos relacionados con esta no conformidad, con el fin de reportar en el plan de mejoramiento por procesos las acciones de mejora cumplidas. De acuerdo con lo anterior, se recibieron los siguientes avances: 
El proceso de gestión administrativa y financiera reportó un avance de sus acciones de mejora asociada a la capacitación recibida para generar el mapa de riesgos con los ajustes en la metodología para administrar los riesgos de este proceso. Teniendo en cuenta que la segunda línea de defensa dispuso en la herramienta SharePoint capacitaciones virtuales para construir y actualizar de manera correcta el mapa de riesgos de cada proceso, se evidenció a través de la publicación del mapa de riesgo del proceso de gestión administrativa y financiera el cumplimiento de la actividad correspondiente a la solicitud de capacitación para el equipo de administración del riesgo de este proceso. Por lo anterior, el proceso de gestión administrativa y financiera cumplió en un 100% las acciones de mejora propuestas para abordar esta no conformidad. 
Talento Humano: Reportó a través de correo electrónico el 29 de marzo del presente año, los avances logrados hasta esta fecha. De acuerdo con el seguimiento realizado y las evidencias suministradas, el proceso de gestión de talento humano cumplió el 100% de las acciones de mejora.
Sistema Estratégico de Planeación y Gestión: A través de correo electrónico del 29 de marzo del presente año, se solicitó realizar el cambio de la fecha de cumplimiento de las acciones de mejora para el 30/04/2021.
Gestión de la Contratación Pública: A través de correo electrónico del 29 de marzo de 2021, este proceso informa que las acciones de mejora propuestas fueron cumplidas en un 100%. De acuerdo con las evidencias suministradas, se observó el cumplimiento total de las acciones propuestas.
Estructuración de proyectos: Se recibió correo electrónico del 26 de marzo del presente año, solicitando el cambio de la fecha de cumplimiento para el 31 de mayo del presente año. Se realizan ajustes en el PMP.
Teniendo en cuenta la información anterior, se evidenció un avance de cumplimiento del 53% con respecto al total de las acciones de mejora propuestas por todos los procesos responsables. Se encuentra pendiente recibir el reporte de avances de los procesos asociados a la gestión jurídica y Transparencia. (Yuly Andrea Ujueta Castillo )
29/04/2021 29 de abril de 2021: Teniendo en cuenta los resultados de la auditoría realizada a la gestión del riesgo, se evidenció que el plan de mejoramiento propuesto por cada proceso, para tratar esta no conformidad, fue cumplido en un 100% a través de la actualización de los mapas de riesgos de cada proceso. Estos mapas de riesgos se encuentran legalizados a través de los memorandos internos radicados bajo los números 20213110061183, 20216010061713, 20212000055343, 20207030164683, 20204030167913, 20214000062563, 20211010044243, 20216070057133 y 20204000159943. (Yuly Andrea Ujueta Castillo )</t>
  </si>
  <si>
    <t>No conformidad para el proceso Sistema Estratégico de Planeación y Gestión – Segunda Línea de Defensa._x000D_
La información publicada en la página web correspondiente al documento “mapa de riesgos corporativo” presenta diferencias en relación con los mapas de riesgos de los procesos. Por lo anterior, se evidenció el incumplimiento de los principios de transparencia asociados a la calidad de la información y divulgación proactiva de la información estipulados en el Art. 3 de la Ley 1712 de 2014.</t>
  </si>
  <si>
    <t>Publicación de información desactualizada, no confiable o inconsistente, asociada a los riesgos de la Entidad.</t>
  </si>
  <si>
    <t>1.	Eliminar de la página Web de la ANI el mapa de riesgos corporativo._x000D_
2.	Solicitar al Grupo Interno de Trabajo Tecnologías de la Información y las Telecomunicaciones la actualización del instructivo “Actualización de la Página Web e Intranet de la ANI.”</t>
  </si>
  <si>
    <t>25/06/2020</t>
  </si>
  <si>
    <t xml:space="preserve">
11/06/2020 Se informa al proceso a través de correo electrónico del 3 de junio del presente año, que la no conformidad, se encuentra asociada al cumplimiento de los principios de transparencia. El plan de mejoramiento a través del memorando interno radicado bajo el número 20206010070253 del 1 de junio del presente año, no ataca las causas de esta no conformidad. Se recomienda realizar el análisis de causa para esta no conformidad y generar acciones de mejora encaminadas a eliminar las causas identificadas en el ejercicio de análisis._x000D_
Por lo anterior, no se registra plan de mejoramiento para esta no conformidad, de igual manera se envía correo electrónico el 3 de junio del presente año, al GIT de planeación, aclarando la información y recomendaciones para formular acciones que contribuyan al tratamiento de la no conformidad. (Yuly Andrea Ujueta Castillo )
25/06/2020 Se recibe memorando interno radicado bajo el número 20206010075673 del 12 de junio del presente año, donde se informa el plan de mejoramiento para tratar esta no conformidad. Teniendo en cuenta lo informado en el correo del 23 de junio del presente año, se evidenció que el documento fue retirado de la página web, como corrección. Por lo anterior, se reporta un avance del 50% en esta no conformidad, con respecto a las dos acciones de mejora formuladas para tratar esta no conformidad. (Yuly Andrea Ujueta Castillo )
27/07/2020 a través de correo electrónico reportado el 26 de junio del presente año, se informa avance sobre el cumplimiento de las actividades formuladas para tratar esta no conformidad. Como evidencia envían el memorando interno radicado bajo el número 20206010078473 del 23 de junio del presente año, donde se solicita al GIT de tecnologías de la información y comunicaciones actualizar el instructivo asociado a “Actualización de la Página Web e Intranet de la ANI”. Teniendo en cuenta la información anterior, se verificó en la página web de la Entidad y se evidenció la creación del instructivo asociado a los lineamientos y responsabilidades para la publicación de información en la página web (GTEC-I-002 versión 1 del 22 de julio del presente año. Por lo anterior se evidenció el cumplimiento de las acciones de mejora propuestas por el proceso y se realiza el cierre de la no conformidad. (Yuly Andrea Ujueta Castillo )</t>
  </si>
  <si>
    <t>Si bien la Segunda Línea de Defensa, realizó mesas de trabajo para socializar la nueva metodología asociada a la administración del riesgo de la Entidad y solicitó los seguimientos de los riesgos, que se encuentran establecidos en la política de la administración del riesgo, se observó que, durante la evaluación realizada en esta auditoría a la Segunda Línea de Defensa, el 50% de los riesgos de la muestra presentan inconsistencias. De acuerdo con las responsabilidades asignadas a través del Manual Operativo del Modelo Integrado de Planeación las responsabilidades correspondientes a: verificar que el diseño de los controles establecidos por la primera línea de defensa sea pertinente frente a los riesgos identificados; verificar que los controles contribuyan a la mitigación de los riesgos hasta niveles aceptables y verificar que el diseño y ejecución de los controles mitiguen los riesgos estratégicos o institucionales, no son cumplidas. Lo anterior da lugar al incumplimiento del esquema de responsabilidades para la implementación de las líneas de defensa de acuerdo con la estructura del Modelo Estándar de Control Interno – MECI, actualizado a través del Modelo Integrado de Planeación y Gestión - MIPG, acogidos dichos modelos por la Ley 87 de 1993 y el Decreto 1499 de 2017.</t>
  </si>
  <si>
    <t>Dificultades para implementar la Segunda Línea de Defensa en materia de riesgos.</t>
  </si>
  <si>
    <t>1.	Solicitar capacitación al DAFP en materia de riesgos y controles. (mayo de 2020)
2.	Fortalecer los conocimientos y capacidades del equipo de la segunda línea de defensa, con el fin de implementar de manera efectiva la metodología de validación. (julio de 2020)
3.	Generar una metodología de validación efectiva para los diferentes mapas de riesgos de la Entidad, así como la validación del cumplimiento de las responsabilidades de la línea estratégica y la primera línea de defensa. (septiembre de 2020).
4.	Tener en cuenta las recomendaciones de la OCI y el resultado de las validaciones de la segunda línea de defensa durante los monitoreos 2020. (diciembre de 2020)
5.	Presentar a la Alta Dirección, para su correspondiente aprobación, la metodología de riesgos corporativos establecida en el Manual para la Gestión Integral de Riesgos V3 (abril de 2021)
6.	Optimizar los mapas de riesgos. (mayo de 2021)</t>
  </si>
  <si>
    <t>11/06/2020 Se recibe memorando interno radicado bajo el número 20206010070253, donde se relaciona el plan de mejoramiento para abordar las no conformidades asociadas a la segunda línea de defensa. De igual manera se solicita realizar la unificación de las no conformidades relacionadas. 
Teniendo en cuenta lo anterior, se realizó el análisis de las no conformidades asociadas al cumplimiento de las responsabilidades asignadas a la segunda línea de defensa y se encontró que las no conformidades 3702, 3783 y 3817 se encuentran relacionadas en este sentido. Por esta razón se unificarán y se dejara vigente la 3817 que es la más reciente.
En consecuencia, se realiza el cierre de las no conformidades 3702 y 3783 y se mantiene vigente la 3817 en donde se relaciona el Plan de Mejoramiento propuesto por el GIT de planeación.
 (Yuly Andrea Ujueta Castillo )
12/11/2020 De acuerdo con la información suministrada en la auditoría de riesgos, se evidenció el cumplimiento que de las 7 acciones de mejora propuestas, se han cumplido 3 al 100%. Es decir que este plan de mejoramiento presenta un avance del 75%.
Por otro lado, se recibe memorando interno radicado bajo el número 20206010140113 del 11 de noviembre de 2020, donde el proceso solicita el aplazamiento de los planes de mejoramiento y remplazar actividades. En el caso de la actividad “Ajustar mapa de riesgos corporativo y publicar”, se solicita eliminarla del plan, debido a que esta actividad con los ajustes que se están realizando a la metodología de riesgos es necesaria. Se deja fecha de cumplimiento del plan a 30 de junio de 2021. (Yuly Andrea Ujueta Castillo )
13/11/2020  -Modificación de fecha- Solicitado mediante correo de 12 de noviembre de 2020 por el auditor. (Yuly Andrea Ujueta Castillo )
29/04/2021 Teniendo en cuenta la solicitud realizada por el proceso a través del memorando interno radicado bajo el número 20206010140113 del 11 de noviembre de 2020, de las 7 actividades programadas se eliminó 1. Quedando un total de 6 actividades. De acuerdo con los resultados de la auditoría realizada a la gestión del riesgo, se evidenció que el plan de mejoramiento propuesto para tratar esta no conformidad registra un avance del 50%, se ajusta el % de cumplimiento de esta no conformidad. Por otra parte, se recibió memorando interno radicado bajo el número 20216010055873 del 5 de abril de 2021, donde se solicita el ajuste de la fecha de cumplimiento del plan de mejora propuesta. Se incorpora el ajuste pertinente. (Yuly Andrea Ujueta Castillo )</t>
  </si>
  <si>
    <t>Se observó incumplimiento del acuerdo de pago realizado el 31 de agosto de 2018 con la Sociedad Portuaria de la Península – Pensoport por los valores pendientes por cancelar correspondiente a 35 cuotas iguales por valor de $3.548.745 correspondiente a la sanción emitida mediante Resolución No. 1482 del 10 de octubre de 2016, aclarada y confirmada mediante Resolución No. 1409 del 12 de octubre de 2017, sin que el mismo fuera reportado en el Boletín de Deudores Morosos del Estado – BDME, de acuerdo con los artículos 3, 5 y 9 de la Resolución 037 de 2018 de la Contaduría General de la Nación – CGN._x000D_
Toda vez que la Entidad afirma que se realizaron pagos parciales y en las Notas a los Estados Financieros con corte al 31 de diciembre de 2019 se revela que el deudor canceló en la vigencia 2019 $27,1 millones, debiendo cancelar el valor de $42,5 millones correspondiente a 12 cuotas.</t>
  </si>
  <si>
    <t>Mediante correo electrónico del 6/11/2020 el GIT Defensa Judicial suscribe el plan._x000D_
Informar a la VAF la solicitud de reportar en el boletín de deudores morosos a la Sociedad Portuaria de la Península – Pensoport correspondiente a la sanción emitida mediante Resolución No. 1482 del 10 de octubre de 2016, aclarada y confirmada mediante Resolución No. 1409 del 12 de octubre de 2017. Responsable (Abogado que adelanta el proceso), fecha cumplimiento: 4/06/2020_x000D_
Diseñar y adoptar un procedimiento que permita determinar el reporte positivo o negativo al boletín de deudores morosos. Responsable: Maria Lorena Arena Suarez, fecha de cumplimiento: 19/12/2020.</t>
  </si>
  <si>
    <t>30/11/2020</t>
  </si>
  <si>
    <t>07/07/2020 Mediante correo electrónico del 26 de junio de 2020 se solicitó a la Vicepresidencia Administrativa y Financiera y a la Vicepresidencia Jurídica la suscripción del Plan de Mejoramiento. (Yuber Alexander Peña Cárdenas)
02/09/2020 Mediante correo electrónico del 1 de septiembre de 2020 se reiteró nuevamente al GIT Administrativa y Financiera, y al GIT Contratos la suscripción del Plan de Mejoramiento. (Yuber Alexander Peña Cárdenas)
08/10/2020 Mediante correo electrónico del 01/09/2020 la OCI reiteró la suscripción del Plan de Mejora y mediante Correo electrónico del 02/09/2020 el GIT Administrativa y Financiera informa que el Plan de Mejoramiento no le corresponde a la VAF, la OCI mediante correo electrónico del 07/10/2020 solicito al GIT Administrativa y Financiera y al GIT Defensa Judicial, aclarar el responsable y suscribir el Plan de Mejoramiento respectivo. (Yuber Alexander Peña Cárdenas)
08/04/2021 Mediante correo electrónico del 8 de abril de 2021 se solicitó a la Vicepresidencia Jurídica el suministro de las evidencias y soportes del cumplimiento de las acciones de mejora propuestas. (Yuber Alexander Peña Cárdenas)
27/04/2021 Mediante correo del 14/04/2021 del GIT Defensa Judicial suministró el Memorando No. 20207010071833 del 04/06/2020 en el que se reporta a la VAF el incumplimiento del acuerdo de pago de Pensoport, para que se reporte en el BDME con corte a mayo de 2020; por lo que la acción de reportar a la VAF se cumplió.
Para la segunda acción de diseñar y adoptar un procedimiento de reporte para el BDME, el GIT Defensa Judicial remitió a la OCI copia del correo dirigido al GIT de Defensa Judicial del 21/12/2020 sobre los lineamientos para el reporte de deudores morosos en el BDME; por lo que la acción se da por cumplida.
De acuerdo con lo anterior, las acciones de mejora se dan como completadas y la No Conformidad como subsanada. (Yuber Alexander Peña Cárdenas)</t>
  </si>
  <si>
    <t>Se observaron diferencias entre los registros contables reportados por Contabilidad en las Notas a los Estados Contables con corte al 31 de diciembre de 2019 y la información reportada por el GIT de Asesoría de Estructuración y el área de Defensa Judicial, respecto de los saldos de las cuentas por cobrar de la Concesión Bogotá - Girardot._x000D_
Situación evidenciada en el seguimiento a las acreencias a favor de la ANI con corte al 30 de junio de 2019, sin que se hubieran realizado acciones para corregir las diferencias.</t>
  </si>
  <si>
    <t>Acción Corrección._x000D_
Mediante correo del 30 de noviembre de 2020 el GIT Administrativa y Financiera reportó la acción corrección._x000D_
Solicitud actualización de la cuenta por cobrar relacionadas con la Concesión Bogotá – Girardot._x000D_
Conciliación de saldos entre el GIT Administrativa y Financiera y el GIT Defensa Judicial._x000D_
Actualización de las acreencias Autopista Bogotá – Girardot, Laudos Arbitrales.</t>
  </si>
  <si>
    <t>07/07/2020 Mediante correo electrónico del 26 de junio de 2020 se reiteró a la Vicepresidencia Administrativa y Financiera y a la Vicepresidencia Jurídica la suscripción del Plan de Mejoramiento. (Yuber Alexander Peña Cárdenas)
02/09/2020 Mediante correo electrónico del 1 de septiembre de 2020 se reiteró nuevamente al GIT Administrativa y Financiera, y al GIT Contratos la suscripción del Plan de Mejoramiento. (Yuber Alexander Peña Cárdenas)
08/10/2020 Mediante correo electrónico del 01/09/2020 la OCI reiteró la suscripción del Plan de Mejora y mediante Correo electrónico del 02/09/2020 el GIT Administrativa y Financiera informa “Por lo anterior, y dado que el Área de Contabilidad registró y concilió la información con el área competente, desde el GIT Administrativo y Financiero se considera superada esta No Conformidad, por tanto, no consideraos suscribir Plan de Mejoramiento”, mediante correo del 07/10/2020 la OCI aclara que el informe ya se formalizó y por lo tanto, lo que procede es la suscripción del plan de mejora dado que en la auditoría se observó que las diferencias persisten. (Yuber Alexander Peña Cárdenas)
30/11/2020 Mediante reunión virtual del 29/10/2020 se determinó establecer acción corrección mediante el envío de los soportes en los que se evidencie que no hay diferencias entre el saldo contable y el valor del documento fuente (Jurídica) correspondiente a la cuenta por cobrar con corte al 31 de diciembre de 2020._x000D_
Mediante correo electrónico del 30 de noviembre se solicitó al área Contable y al área Jurídica suscribir el plan de mejoramiento por procesos dado que los soportes enviados por Jurídica siguen presentando diferencia con los saldos contables. El plazo de suscripción es hasta el 4 de diciembre de 2020. (Yuber Alexander Peña Cárdenas)
10/12/2020 SEGUIMENTO_x000D_
Mediante correo del 30 de noviembre de 2020 el GIT Administrativa y Financiera reportó la acción corrección de la siguiente manera:_x000D_
Mediante memorando 20204010064853 del 13 de mayo de 2020, la coordinación del GIT Administrativo y Financiero solicitó la actualización de las cuentas por cobrar, para efectos de remitir el reporte Boletín Deudores Morosos del Estado. En el mismo, se detalló las personas naturales y jurídicas que presentan saldos con una antigüedad mayor a 6 meses, e igualmente se indicaron las personas que fueron reportadas en el Boletín de Deudores Morosos del Estado a 30 de noviembre de 2019. _x000D_
Una vez analizada, la información reportada para la Concesión Bogotá – Girardot, el área de contabilidad, solicitó mediante correo electrónico del día 8 de junio de 2020, la remisión de los documentos donde se evidencie la información reportada a cargo de la CONCESION_x000D_
Mediante correo electrónico del día 10 de junio de 2020, el GIT de Defensa Judicial remitió los soportes e igualmente indicó lo siguiente:_x000D_
Teniendo en cuenta lo anterior, el área de contabilidad mediante comprobante manual No. 802-21, comprobante SIIF No. 7461 del 29 de mayo de 2020, procedió a registrar la actualización de las acreencias Autopista Bogotá - Girardot, laudos arbitrales Nos 1 y 2 Radicados Cámara de Comercio de Bogotá Nos. 2121 y 2767 respectivamente, en atención a las pretensiones de las demandas ejecutivas presentadas ante el Tribunal Administrativo de Cundinamarca. _x000D_
Por lo anteriormente expuesto, se informa que a fecha 31 de mayo de 2020, no hay diferencias entre el saldo contable y el valor del documento del área fuente (Jurídica) correspondiente a la cuenta por cobrar de la Concesión Bogotá – Girardot, quedando debidamente conciliadas las dos áreas en lo relacionado a esta acreencia. (Yuber Alexander Peña Cárdenas)</t>
  </si>
  <si>
    <t>5.1 Respuestas extemporáneas a las solicitudes efectuadas por el Congreso de la República. Se evidenció que, en el segundo semestre de 2019, se presenta un incumplimiento en el término en la atención del (17,76%) de las solicitudes provenientes del Congreso, en especial al art. 258 de la Ley 5 de 1992.</t>
  </si>
  <si>
    <t>1. Se dejarán las evidencias de las_x000D_
solicitudes de prórroga, en el radicado_x000D_
padre._x000D_
2. Se registrarán a los radicados del_x000D_
Congreso de la República en el archivo_x000D_
de seguimiento a radicados_x000D_
diligenciado por el Enlace de la_x000D_
Vicepresidencia.</t>
  </si>
  <si>
    <t xml:space="preserve">
10/09/2020 Se informa mediante memorando 20204000081493 que se realizaran unos ajustes para el tema de las solicitudes procedentes del Congreso  y se actualizará el procedimiento de atención al ciudadano y partes interesadas. En este sentido, se evidenció que a finales del mes de julio de 2020, se actualizó el procedimiento Códigó TPSC-P-001- Versión 014. (Luz Mary Hernández Villadiego)</t>
  </si>
  <si>
    <t>En lo concerniente con las acciones de tutelas, se evidenció un porcentaje del (5,13%) aparentemente incumplido, por cuanto no se cuenta en el Orfeo, con la trazabilidad apropiada de la gestión efectuada. Generándose con esta conducta un incumplimiento en los términos judiciales.</t>
  </si>
  <si>
    <t xml:space="preserve">Ajuste del procedimiento TPSC-P-001 ‘Atención al ciudadano_x000D_
y partes interesadas’, en el sentido de incorporar unas claridades tanto al tratamiento de_x000D_
peticiones del Congreso, como de las actuaciones de defensa judicial en cuya redacción_x000D_
participarán esas áreas._x000D_
</t>
  </si>
  <si>
    <t xml:space="preserve">
10/09/2020 Se informa mediante memorando 20204000081493 que se realizaran unos ajustes para el tema actuaciones judiciales, para lo cual se propuso actualizar el procedimiento de atención al ciudadano y partes interesadas. En este sentido, se evidenció que a finales del mes de julio de 2020, se actualizó y publicó el procedimiento Códigó TPSC-P-001- Versión 014. (Luz Mary Hernández Villadiego)</t>
  </si>
  <si>
    <t>No se evidenció que en el trámite para para la obtención de la licencia ambiental que permita construir la segunda línea férrea entre el PK865+000 al PK873+300 del proyecto Red Férrea del Atlántico, con auto de inicio No. 05647 del 17 de septiembre de 2018, se haya dado cumplimiento a lo establecido en el procedimiento GCSP-P-007 (Seguimiento al proceso de licenciamiento ambiental o modificación de licencia de proyectos concesionados), según el cual, desde el GIT Ambiental se debe “solicitar mediante oficio a la Autoridad Ambiental Competente que vincule a la ANI como Tercer Interviniente dentro del proceso de trámite de la Licencia Ambiental o modificación de la Licencia Ambiental, según sea el caso”</t>
  </si>
  <si>
    <t>Mayo de 2020</t>
  </si>
  <si>
    <t>1. Solicitar ante Anla hacer a la ANI tercer interviniente dentro del proceso de licenciamiento ambiental iniciado con LAV0043-00-2018, para la construcción de la segunda línea férrea en Fundación y corregimiento de Buenos Aires Aracataca. (50%)
2. Obtener acto administrativo de la ANLA respecto a la solicitud como Tercer interviniente dentro del proceso de licenciamiento LAV0043-00-2018. (50%)</t>
  </si>
  <si>
    <t>04/06/2020 El 3 de junio de 2020 el GIT Ambiental de la VPRE remitió vía correo electrónico el siguiente plan de mejoramiento subsanar la No Conformidad:
1. Solicitar ante Anla hacer a la ANI tercer interviniente dentro del proceso de licenciamiento ambiental iniciado con LAV0043-00-2018, para la construcción de la segunda línea férrea en Fundación y corregimiento de Buenos Aires - Aracataca. (50%)
2. Obtener acto administrativo de la ANLA respecto a la solicitud como Tercer interviniente dentro del proceso de licenciamiento LAV0043-00-2018. (50%)
Fecha de terminación: 31-12-2020.
Asimismo, remitió copia del radicado ANI No. 20206050147321 del 22 de mayo de 2020, mediante el cual se solicitó a la Anla “reconocer a la Agencia Nacional de Infraestructura - ANI como TERCERO INTERVINIENTE en los trámites de solicitud de Licencia Ambiental, seguimientos ambientales, procesos sancionatorios y demás que se deriven de la misma, para el proyecto de “Construcción de la segunda Línea Férrea en el Municipio de Fundación y Corregimiento de Buenos Aires, municipio de Aracataca, departamento del Magdalena” - expediente LAV0043-00-2018, para la Concesión Red Férrea del Atlántico, Cuyo solicitante de la licencia es FERROCARRILES DEL NORTE DE COLOMBIA S.A, dentro del Contrato de Concesión O-ATLA-00-99.” Lo cual evidencia cumplimiento del 50% de plan de mejoramiento.
(Daniel Felipe Sáenz Lozano)
18/06/2020 El GIT Ambiental de la VPRE remitió vía correo electrónico copia del Auto No. 05409 del 11 de junio de 2020 de la ANLA, que dispone en su artículo primero “Reconocer como tercero interviniente dentro del trámite administrativo de evaluación de solicitud de Licencia Ambiental, iniciado mediante Auto 05647 del 17 de septiembre de 2018, para el proyecto “Construcción de la segunda línea férrea del sector 2 - Fundación (Pk865+000) y del sector rural del corregimiento de Buenos Aires - municipio de Aracataca (Pk873+300)”, localizado en los municipios de Fundación y Aracataca en el departamento de Magdalena, a la Agencia Nacional de Infraestructura – ANI.”_x000D_
_x000D_
Lo cual demuestra cumplimiento de la segunda acción de mejoramiento y por ende del plan. Se cierra No Conformidad. (Daniel Felipe Sáenz Lozano)</t>
  </si>
  <si>
    <t>29/05/2020</t>
  </si>
  <si>
    <t>No se evidenció que en lo que lleva de ejecución el contrato de interventoría No. VEJ 519 del 21 de agosto de 2019, correspondiente al proyecto Red Férrea del Atlántico, se hayan adelantado comités ambientales con la participación del concesionario de ese proyecto, lo cual contraría lo definido en diferentes actividades de los procedimientos en cabeza del GIT Ambiental GCSP-P-007 (Seguimiento al proceso de licenciamiento ambiental o modificación de licencia de proyectos concesionados), GCSP-P-008 (Seguimiento a la Gestión Ambiental para trámites de permisos, concesiones o autorizaciones ambientales) y GCSP-P-031 (Seguimiento a la gestión ambiental de la interventoría).</t>
  </si>
  <si>
    <t>Se realizarán comités ambientales mensuales, con interventoría, concesionario y ANI, en algunos casos serán solo ANI e Interventoría, o ANI y Concesionario según la necesidad de los temas. (100%).</t>
  </si>
  <si>
    <t>04/06/2020 El 3 de junio de 2020, el GIT Ambiental de la VPRE remitió vía correo electrónico el siguiente plan de mejoramiento subsanar la No Conformidad:
Se realizarán comités ambientales mensuales, con interventoría, concesionario y ANI, en algunos casos serán solo ANI e Interventoría, o ANI y Concesionario según la necesidad de los temas. (100%).
Asimismo, remitió evidencias de realización de comité ambiental llevado a cabo el 29 de mayo de 2020. En virtud de que se propuso terminar el plan de mejoramiento dentro de los seis meses posteriores a la radicación del informe de auditoría, se tiene un avance del 17%.
(Daniel felipe Sáenz Lozano)
19/06/2020 El GIT Ambiental remitió evidencias de realización de comité ambiental con Interventoría llevado a cabo el 18 de junio de 2020. Se ajusta avance de plan de mejoramiento a 34%. (Daniel Felipe Sáenz Lozano)
10/08/2020 El GIT Ambiental remitió evidencias de realización de comité ambiental con Interventoría llevado a cabo el 23 de julio de 2020. Se ajusta avance de plan de mejoramiento a 50%.  (Daniel Felipe Sáenz Lozano)
10/09/2020 El GIT Ambiental remitió evidencias de realización de comité ambiental con la Interventoría llevado a cabo el 24 de agosto de 2020. Se ajusta plan de mejoramiento a 67%. (Daniel Felipe Sáenz Lozano)
29/10/2020 El GIT Ambiental remitió evidencias de realización de comité ambiental con la Interventoría llevado a cabo el 30 de septiembre de 2020. Se ajusta plan de mejoramiento a 84%. (Daniel Felipe Sáenz Lozano)
09/11/2020 Mediante correo electrónico del 9 de noviembre de 2020, el GIT Ambiental remitió evidencias de realización de comité ambiental con la Interventoría llevado a cabo el 29 de octubre de 2020. Dado que se evidenció la ejecución de comités ambientales en lo que va de 2020, desapareció la causa que dio lugar a la No Conformidad; razón por la cual, se dio cierre a la misma. (Daniel Felipe Sáenz Lozano)</t>
  </si>
  <si>
    <t>No se evidenció que, previo a la expedición de las Resoluciones No. 471 y 498 de 2020, se haya solicitado al GIT de Procedimientos Administrativos Sancionatorios Contractuales el inicio de un procedimiento administrativo sancionatorio contra el concesionario del proyecto Perimetral de Oriente de Cundinamarca debido al presunto incumplimiento ocasionado por inadecuadas medidas de manejo ambiental en lo que se refiere al manejo integral de materiales de construcción y manejo y disposición de escombros y lodos en el corredor La Calera – Choachí (Unidad Funcional 4 del proyecto).</t>
  </si>
  <si>
    <t>Perimetral de Oriente de Cundinamarca</t>
  </si>
  <si>
    <t>Solicitud formal del inicio del procedimiento administrativo sancionatorio ocasionado por inadecuadas medidas de manejo ambiental en lo que se refiere al manejo integral de materiales de construcción y manejo y disposición de escombros y lodos en el corredor La Calera – Choachí (Unidad Funcional 4 del proyecto)</t>
  </si>
  <si>
    <t>30/06/2020 El 26 de junio de 2020 el Equipo de Coordinación y Seguimiento del proyecto remitió mediante correo electrónico plan de mejoramiento, consistente en demostrar la solicitud formal del inicio del procedimiento administrativo sancionatorio ocasionado por inadecuadas medidas de manejo ambiental en lo que se refiere al manejo integral de materiales de construcción y manejo y disposición de escombros y lodos en el corredor La Calera – Choachí (Unidad Funcional 4 del proyecto), lo cual se evidenció con el radicado ANI No. 20203060069493 del 29 de mayo de 2020.
Por otro lado, el Equipo de Coordinación y Seguimiento del proyecto informó que implementó una matriz de seguimiento, en la cual se registran la totalidad de solicitudes de la Interventoría (Solicitud de No Objeción de Periodos de Cura, Solicitud Inicio de procesos Sancionatorios) y notificación de EER por parte del Concesionario, esto con el fin de realizar seguimiento continuo y saber el estado en el que se encuentra cada solicitud, lo que se considera una medida preventiva que contribuirá a evitar que situaciones similares a las que dieron lugar a la No Conformidad se repitan.
En ese orden de ideas, se dio cierre a la No Conformidad.</t>
  </si>
  <si>
    <t>6.2.1	Para las Vicepresidencias Ejecutiva, de Gestión Contractual, Jurídica, de Planeación, Riesgos y Entorno y de Estructuración_x000D_
1.	Se evidenció que para el 98% de los EER solicitados por los concesionarios entre enero de 2019 y enero de 2020, se superó el plazo con el que cuenta la ANI para pronunciarse sobre si acepta o no la ocurrencia de un EER. Lo anterior constituye un incumplimiento de las cláusulas de dichos contratos relacionadas con el procedimiento de información, según se cita a continuación:_x000D_
“(iii) Una vez efectuada la Notificación dentro del término indicado en la Sección 14.2(c)(i) anterior, la Parte notificada deberá, dentro de los quince (15) Días siguientes a dicha Notificación, expresar si acepta, o no, la ocurrencia del Evento Eximente de Responsabilidad.” (subrayado fuera del texto).</t>
  </si>
  <si>
    <t>PROBLEMAS EN LA EJECUCIÓN DE LOS PROYECTOS</t>
  </si>
  <si>
    <t>Enero de 2020</t>
  </si>
  <si>
    <t>Enero</t>
  </si>
  <si>
    <t>1. Se adelantará la gestión con los Concesionarios para lograr una eventual modificación contractual que permita ampliar el término para resolver las solicitudes de EER, conforme a los tiempos que efectivamente requiere la entidad para su trámite. Lo anterior, con miras a otorgar respuesta al Concesionario, tan solo una vez se encuentre conciliado el texto del acta de ocurrencia, confiriendo eso sí, un término perentorio, pero mayor al actualmente establecido. (50%)
2. Continuar con las mesas de trabajo llevadas a cabo con la Vicepresidencia de Estructuración en aras de lograr la ampliación del término con el que cuenta la entidad para dar respuesta a las solicitudes de declaratoria de EER, de tal manera que en la minuta del Contrato de Concesión 5G que se está estructurando actualmente, quede incluido un plazo que honre la realidad contractual dada la complejidad que supone esta clase de eventos, en el que, para lograr la suscripción del Acta que declara el EER, deben concurrir las actuaciones efectuadas por parte del contratista, el interventor, las gerencias al interior de la ANI y el Comité de Contratación. (50%)</t>
  </si>
  <si>
    <t xml:space="preserve">
10/07/2020 Las Vicepresidencias de Gestión Contractual, Ejecutiva, Jurídica y de Planeación Riesgos y Entorno, remitieron el memorando con Radicado ANI N. 20203000084983 del 8 de julio de 2020, en donde se formula el Plan de Mejoramiento. La OCI respondió con memorando N. 20201020086283, en donde indicó la incorporación del plan de mejoramiento al Plan de Mejoramiento por Procesos de la Entidad y solicitó aclarar la fecha de su finalización. (Adriana Barrios Rodríguez)
30/07/2020 La OCI envía correo electrónico solicitando respuesta al  memorando con Rad ANI N. 20201020086283 en donde se retira la solicitud de la fecha de finalización del PMP. (Adriana Barrios Rodríguez)
24/01/2021 se recibe memorando 20215000017693 del 20 de enero de 2021 presentando los avances en el Plan de Mejoramiento relacionados con el proyecto Pacífico 3, la OCI responde con memorando 20211020018693 del 21 de enero de 2021. (Adriana Barrios Rodríguez)
12/07/2021 La Supervisión remitió el oficio 20215000195131 del 29 de junio de 2021 dirigido a la CCI por parte de la ANI, solicitando apoyo en la realización de la gestión de modificación contractual con los concesionarios, lo cual se registra como avance en la realización de la primera acción de mejoramiento. Por otra parte, la Supervisión remitió la parte general del contrato de concesión N. 001 de 2021 de 5G en donde se modificó el plazo para la gestión de los EER en las concesiones de esta generación con lo que se evidencia la realización de la segunda acción de mejoramiento, por lo cual se asigna un avance del 50% a la No Conformidad. (Adriana Barrios Rodríguez)
14/07/2021  -Modificación de fecha- Se modifica fecha de terminación del plan de mejoramiento con base en solicitud de la Supervisión recibida mediante correo electrónico del 13 de julio de 2021. Solicitud basada en los resultados que tendrá el requerimiento hecho a la CCI mediante radicado ANI No. 20215000195131 del 29 de junio de 2021. (Adriana Barrios Rodríguez)</t>
  </si>
  <si>
    <t>6.2.2	Para la supervisión y equipo de apoyo del proyecto Perimetral de Oriente de Cundinamarca_x000D_
1.	Considerando que el periodo especial especificado en el acuerdo tercero del acta de reconocimiento de EER formalizada en agosto de 2018, correspondiente a la suspensión de actividades en las Unidades Funcionales 4 y 5, se venció en mayo de 2019 y que no se evidenció que, durante aproximadamente 8 meses, contados entre mayo de 2019 (fecha de finalización del periodo especial) y enero de 2020 (fecha de corte del alcance de la presente auditoría), se hubieran adoptado las acciones necesarias y efectivas para posibilitar la continuidad en la ejecución de dichas unidades funcionales.</t>
  </si>
  <si>
    <t xml:space="preserve">Acción de mejoramiento 1(50%): Memorando presentado las aclaraciones frente a la vigencia del Periodo Especial de este EER de acuerdo con lo establecido en el Contrato de Concesión y en el Acta de EER / Acción de mejoramiento 2 (50%): Informes de gestiones realizadas con el fin de superar el Evento Eximente de Responsabilidad del tramo 4 y 5 con corte a Enero de 2021, Julio de 2021 y Febrero 2022. </t>
  </si>
  <si>
    <t>7/07/2020 El 1 de julio de 2020 se realiza reunión de seguimiento con el Equipo de Coordinación y Seguimiento del proyecto en donde se acuerda el Plan de Mejoramiento y se hace el compromiso que será remitido el Plan de Mejoramiento a través de correo electrónico a la brevedad. 
El 6 de julio de 2020 el Equipo de Coordinación y Seguimiento del proyecto remite por correo electrónico el Plan de Mejoramiento adjuntando borrador del "Acta de seguimiento frente a las actividades dispuestas en el acuerdo tercero del acta de declaratoria de evento eximente de responsabilidad y consecuente suspensión de la ejecución de las obras y actividades de intervenciones de las unidades funcionales no. 4 y 5, con ocasión de la declaratoria referida en desarrollo del proyecto Perimetral de Oriente de Cundinamarca concesión Perimetral Oriental de Bogotá S.A.S., contrato bajo el esquema de APP no. 002 de 2014.suscrito entre la Agencia Nacional de Infraestructura y la concesionaria Perimetral Oriental de Bogotá S.A.S" (Adriana Barrios Rodríguez)
16/09/2020 Se recibe correo electrónico por parte de la Supervisión solicitando la modificación del Plan de Mejoramiento visto que el 13 de julio se remitió el "Acta de seguimiento frente a las actividades dispuestas en el acuerdo tercero del acta de declaratoria de evento eximente de responsabilidad y consecuente suspensión de la ejecución de las obras y actividades de intervenciones de las unidades funcionales no. 4 y 5, con ocasión de la declaratoria referida en desarrollo del proyecto Perimetral de Oriente de Cundinamarca concesión Perimetral Oriental de Bogotá S.A.S., contrato bajo el esquema de APP no. 002 de 2014.suscrito entre la Agencia Nacional de Infraestructura y la concesionaria Perimetral Oriental de Bogotá S.A.S", y el Concesionario respondió que no considera necesario la suscripción de dicha acta adjuntando los soportes de comunicaciones correspondientes, por lo cual según solicitud se modifica el Plan de Mejoramiento y se establece la nueva fecha de finalización del PMP para agosto de 2021, con seguimiento de la primera acción de mejora para el 15 de noviembre de 2020.  (Adriana Barrios Rodríguez)
1/12/2020 Se hizo seguimiento a la primera acción de mejoramiento por correo electrónico el día 13 de noviembre de 2020, a lo cual la Supervisión respondió el 17 de noviembre de 2020, comunicando que está en trámite el memorando de la primera acción de mejora, por lo cual solicitaban un nuevo plazo para el 30 de noviembre de 2020, posteriormente el 30 de noviembre se hizo nuevamente seguimiento y el 1 de diciembre la Supervisión envió el memorando 20203060149133 del 30 de noviembre de 2020, con lo cual se da cumplimiento de la primera acción de mejora por lo cual se cambia el estado de avance del PMP al 50%, lo cual se comunicó por correo electrónico a la supervisión el 1 de diciembre de 2020 (Adriana Barrios Rodríguez)
10/12/2020 se recibió memorando 20203060149133 del 30 de noviembre de 2020 con evidencia de la realización de la primera acción de mejora, se procede a cambiar e avance del plan de mejoramiento al 50%.  (Adriana Barrios Rodríguez)
24/01/2021 la OCI envía memorando 20201020155303 del 14 de diciembre de 2020 comunicando el avance en el plan de mejoramiento (Adriana Barrios Rodríguez)
02/09/2021  -Modificación de fecha- Se modifica fecha de terminación a 28 de febrero de 2022 debido a que la Supervisión estima entregar un informe de gestión para superar la causa que dio lugar a la no conformidad en enero de 2022, lo anterior con base en lo informado por la Supervisión mediante correo del 01 de septiembre de 2022. (Adriana Barrios Rodríguez)
02/09/2021  -Modificación plan- Mediante correo electrónico del 01 de septiembre de 2021 la Supervisión solicita ajustes a la segunda acción de mejora, planteando un informe de gestión adicional con corte a febrero de 2022. (Adriana Barrios Rodríguez)</t>
  </si>
  <si>
    <t>No se evidenció que el otrosí No. 5 al contrato de concesión portuaria No. 010 de 1994, suscrito con la Sociedad Portuaria Algranel S.A, contara con bitácora, lo que genera incumplimiento de a) la sección 10.o del Manual de Contratación vigente (GCOP-M-001), según el cual:_x000D_
_x000D_
 “(…) se elaborará una Bitácora del Proyecto, la cual deberá reflejar en forma pormenorizada el proceso de estructuración y contratación surtido hasta la adjudicación y suscripción del respectivo contrato, así como las modificaciones contractuales que se surtan en la ejecución del contrato, incluyendo el aval que en cada caso le haya dado el funcionario competente y los asesores externos participantes si los hubiere. No se requerirá de la Bitácora citada, en los demás procesos de selección, contratos y convenios de la Entidad.” (negrita fuera de texto.) _x000D_
_x000D_
Y b) del artículo primero de la Resolución No. 959 de 2013, según la cual:_x000D_
_x000D_
“También se aplicará esta metodología a los procesos que se orienten a definir y suscribir actos modificatorios a los contratos de concesión vigentes. Dicho registro deberá reflejar la participación de todos los funcionarios, contratistas y entidades que inciden en los procesos y en la definición de políticas y criterios para la estructuración y contratación de los proyectos, o para la adopción de las decisiones que consten en las modificaciones a los contratos de concesión”</t>
  </si>
  <si>
    <t>Junio de 2020</t>
  </si>
  <si>
    <t>Entrega de la bitácora del otrosí No. 5 del 20 de septiembre de 2019 al Contrato de Concesión Portuaria No. 010 del 21 de abril de 1994, debidamente diligenciada</t>
  </si>
  <si>
    <t xml:space="preserve">
03/08/2020 Mediante radicado ANI No. 20203030095253 del 31 de julio de 2020 la Gerencia de Proyectos Portuarios presentó acción de mejoramiento, sobre la cual, vía correo electrónico, se aclararon dudas respecto a la fecha de terminación (31-10-2020). (Daniel Felipe Sáenz Lozano)
06/10/2020 El 06 de octubre de 2020, vía correo electrónico, se solicitó al Equipo de Proyectos Portuarios evidencias del cumplimiento del plan de mejoramiento: “Entrega de la bitácora del otrosí No. 5 del 20 de septiembre de 2019 al Contrato de Concesión Portuaria No. 010 del 21 de abril de 1994, debidamente diligenciada.”, debido a que dicho plan tiene 31 de octubre de 2020 como fecha de terminación. (Daniel Felipe Sáenz Lozano)
29/10/2020 Mediante correo electrónico se recibió copia de la comunicación con radicado ANI No. 20203030132723 del 27 de octubre de 2020, mediante la que la Gerencia del Equipo de proyectos portuarios remitió copia de la bitácora No 2020-023, correspondiente al otrosí No. 5 del 20 de septiembre de 2019 al contrato de concesión portuaria No. 010 de 1994, suscrito con la Sociedad Portuaria Algranel, lo que demostró cumplimiento del plan de mejoramiento y permitió dar cierre a la No Conformidad. (Daniel Felipe Sáenz Lozano)</t>
  </si>
  <si>
    <t>No se evidenció el agotamiento del trámite de aprobación de la modificación de las garantías del contrato de concesión No. 001 de 2017 a partir de lo acordado en la cláusula décima cuarta del otrosí No. 1 suscrito el 13 de mayo de 2019, lo cual demuestra incumplimiento de la actividad No. 31 del procedimiento GCSP-P-021, (Iniciar procedimiento GCSP-P-012 Aprobación y Administración de Pólizas y Garantías) y, además, a la actividad No. 5 del procedimiento GCSP-P-012 (Aprobar la póliza de conformidad con el formato Aprobación de Pólizas, GCSP-F-003).</t>
  </si>
  <si>
    <t>1. Dar celeridad en los tiempos de respuesta en el trámite de revisión y aprobación de pólizas de las partes involucradas (Concesionario, Interventoría, ANI) en el marco del procedimiento interno de aprobación y administración de pólizas y demás garantías. 50%_x000D_
                                    _x000D_
2. Iniciar trámite de proceso de periodo de cura para subsanar el incumplimiento, definiendo periodos máximos de respuesta. 50%</t>
  </si>
  <si>
    <t xml:space="preserve">
04/08/2020 Vía correo electrónico la Líder del Equipo de Coordinación y Seguimiento remitió plan de mejoramiento. (Daniel Felipe Sáenz Lozano)
03/12/2020 Mediante correo electrónico del 3 de diciembre de 2020 se solicitaron evidencias de cumplimiento del plan de mejoramiento, cuya terminación se tiene prevista para diciembre de 2020. (Daniel Felipe Sáenz Lozano)
21/12/2020 Mediante correo electrónico del 19 de diciembre de 2020 la Supervisión remitió documentación que soporta la gestión adelantada para dar cumplimiento al plan de mejoramiento. Una vez revisada se evidenció que mediante comunicación con radicado ANI No. 20203060206851 del 22 de julio de 2020 se aprobaron las pólizas correspondientes a las UFs 2 y 3 y que se tiene pendiente lo referente a la UF4, en lo que corresponde al estudio de pérdidas máximas probables, sobre lo que se viene adelantando la gestión correspondiente por parte del Concesionario, Interventoría y Supervisión._x000D_
_x000D_
Lo anterior demuestra cumplimiento de la primera acción de mejoramiento; por lo tanto, se registra un avance del 50%. Sin embargo, en respuesta al correo electrónico de la Supervisión, se solicitaron aclaraciones respecto a las pólizas de la UF1, informando que dichas aclaraciones y lo correspondiente a la UF4 condicionan el cierre de la No Conformidad. (Daniel Felipe Sáenz Lozano)
21/12/2020  -Modificación de fecha- Mediante correo electrónico del 21 de diciembre de 2021, la Supervisión solicitó ampliación del plazo para cumplimiento del plan de mejoramiento hasta el 30 de marzo de 2021, con base en las observaciones de la revisión realizada por parte de la Oficina de Control Interno, y con base en los trámites y actuaciones que se encuentran en curso y encaminadas a la aprobación de la actualización de las pólizas. (Daniel Felipe Sáenz Lozano)
08/03/2021 Mediante correo eléctronico se solicitó a la Supervisión remitir la aprobación de la actualización de las pólizas correspondientes a las unidades funcionales 1 y 4 con el fin de dar cierre a la No Conformidad, teniendo en cuenta que el plan de mejoramiento vigente finaliza el 30 de marzo de 2021. (Daniel Felipe Sáenz Lozano)
23/03/2021  -Modificación de fecha- Mediante correo electrónico del 23 de marzo de 2021, la Supervisión presenta el siguiente reporte respecto al estado de aprobación de las garantías:_x000D_
_x000D_
- RCE: En proceso de emisión de concepto de vialidad por parte de interventoria_x000D_
- Cumplimiento : En proceso de aprobación por parte de la Vicepresidencia de Gestión Contractual._x000D_
- Obra Civil terminada (UFs 2 y 4): Se aprobaría una vez se suscriba Otrosi N3 en el cual se modificará vigencia, debido a que las aseguradoras no estan amparando 5 años como exige el contrato, sino en periodos inferiores, para este caso , año y medio y hasta tanto no se modifique el contrato, no se puede aprobar._x000D_
- Obra Civil (UF3): en proceso de ajuste por parte del concesionario para atender observaciones de interventoría._x000D_
_x000D_
La Supervisión estima que la aprobación de la póliza asociada a obra civil terminada (UF 2 y 4) se obtendrá, a más tardar, el 30 de agosto de 2021. Asimismo, estima que la aprobación de las demás pólizas se obtendra, a más tardar, el 30 de mayo de 2021. En ese orden de ideas, se amplía el plazo para cumplir con el plan de mejoramiento hasta el 30 de agosto de 2021._x000D_
 (Daniel Felipe Sáenz Lozano)
25/08/2021  -Modificación de fecha- Mediante correo electrónico del 25 de agosto de 2021 la Líder del Equipo de Coordinación y Seguimiento del Proyecto compartió un informe que resume el estado de las pólizas del contrato de concesión, allí se indica que el 26 de julio de 2021 se suscribió el otrosí No. 3 al contrato de concesión, con el cual se modificó la sección 7.5 (c) de la parte especial del contrato y que mediante radicado ANI No. 20214090931232 del 17 de agosto de 2021, la Concesión, en cumplimiento de la cláusula octava del otrosí No.3, presentó la actualización de la póliza de cumplimiento y obra civil, que se encuentran en proceso de revisión por parte de la interventoría. Lo anterior dio lugar a solicitar una prórroga hasta el 30 de noviembre de 2021 para dar cumplimiento al plan de mejoramiento. (Daniel Felipe Sáenz Lozano)</t>
  </si>
  <si>
    <t>Se revisaron las Entradas y Salidas del Almacén generadas del aplicativo SINFAD y registradas en la vigencia 2019 y las de enero a marzo de 2020, observando que no tienen registrada la imputación contable, lo que dificulta la determinación y trazabilidad del registro contable de los movimientos de Almacén, denotando que se presenta incumplimiento de lo establecido en el numeral 4.2. Comprobantes de Contabilidad, de la Norma de Proceso Contable y Sistema Documental Contable, incorporado por la Contaduría General de la Nación al Régimen de Contabilidad Pública, mediante la Resolución No. 525 del 13 de septiembre de 2016 y modificada mediante la Resolución No. 625 del 28 de diciembre de 2018.</t>
  </si>
  <si>
    <t>Realizar una copia o backup en PDF de los movimientos mensuales de documentos de almacén (Entradas y Salidas). Responsable Diana Rodriguez_x000D_
Cuando se requiera este tipo de reportes de meses o años anteriores se deben generar directamente desde el módulo de SINFAD Contabilidad o pedir copia de los backup de almacén. Responsable Ilban Alfredo Rodriguez_x000D_
Solicitar capacitaciones sobre el SINFAD. Responsable Fabian Ramos</t>
  </si>
  <si>
    <t>14/10/2020</t>
  </si>
  <si>
    <t xml:space="preserve">
02/09/2020 Mediante correo electrónico del 2 de septiembre de 2020 se solicitó a la VAF la suscripción del Plan de Mejoramiento. (Yuber Alexander Peña Cárdenas)
14/10/2020 Mediante Memorando 20204000126203 del 14 de octubre de 2020 el GIT Administrativa y Financiera suscribe el Plan de Mejoramiento. (Yuber Alexander Peña Cárdenas)
05/03/2021 Mediante correo electrónico del 26 de febrero de 2021 se solicitó al GIT Administrativa y Financiera enviar los soportes y evidencias de las acciones vencidas. (Yuber Alexander Peña Cárdenas)
07/04/2021 Mediante correo electrónico del 7 de abril de 2021 se reiteró correo del 26 de febrero de 2021 al GIT Administrativa y Financiera de enviar los soportes y evidencias de las acciones vencidas. (Yuber Alexander Peña Cárdenas)
7/07/2021 Mediante correo del 23/04/2021 el GIT Administrativa y Financiera suministró las evidencias de las acciones de mejora, así:_x000D_
Para la primera y segunda acción de mejora de hacer backup en PDF de los movimientos mensuales de almacén, se aportaron entradas de Almacén de octubre, noviembre de 2020 observando que tienen registrada la imputación contable; sin embargo, las salidas de Almacén de los meses de octubre y noviembre de 2020 suministradas no contienen la imputación contable, las salidas 3027 y 3028 de marzo de 2021 suministradas, contienen la imputación contable incompleta dado que no tiene la contrapartida._x000D_
Para la tercera acción de solicitar capacitaciones sobre el SINFAD, se remitió correo del 19/02/2021 en la que Almacén solicita al soporte del SINFAD la inducción; se envió correo del 22/02/2021 en la que soporte indica la fecha de realización y los temas a tratar._x000D_
Una vez analizada la evidencia suministrada, el 28/04/2021 y el 07)07)2021 se envió correo al GIT Administrativa y Financiera – Servicios Generales de solicitud de aclaración. (Yuber Alexander Peña Cárdenas)
21/07/2021 Mediante correo del 8 de julio de 2021 el GIT Administrativa y Financiera informó que se solicitó un desarrollo a la responsable del soporte del SINFAD, para que se ajusten los reportes acordes a los requerimientos y se enviaron las salidas 3027 y 3028 con la imputación contable._x000D_
Por lo anterior, se dan como cumplidas las acciones de mejora y subsanada la No Conformidad. (Yuber Alexander Peña Cárdenas)</t>
  </si>
  <si>
    <t xml:space="preserve">Se verificaron las conciliaciones de los meses de enero de 2019 (Acta No 854 de 2019) y la conciliación del mes de enero de 2020 (Acta No. 938 de 2020) observando las siguientes diferencias:_x000D_
Acta 854 de 2019 conciliación enero de 2019._x000D_
Diferencia de $3.990.128,96 en la cuenta 1685 Depreciación acumulada de propiedades planta y equipo, de la subcuenta 168507001 Equipo de Comunicación, dado que en la columna “TOTAL ALMACEN” del cuadro “Conciliación Almacén – Contabilidad” se registró el valor de $170.108.700,72 pero el reporte del SINFAD (Estado Mensual de Propiedades Planta y Equipo) de la depreciación elementos para el servicio, del mismo mes, presenta una depreciación acumulada de $166.118.571,76 lo que denota, diferencia entre el saldo de Almacén (SINFAD) y el saldo de Contabilidad (SIIF)._x000D_
Diferencia de $3.187.441,85 en la cuenta 1685 Depreciación acumulada de propiedades planta y equipo, de la subcuenta 168508002 Terrestre, dado que en la conciliación del mes de enero de 2019 en la columna “TOTAL ALMACEN” del cuadro “Conciliación Almacén – Contabilidad” se registró el valor de $993.908.623,36 pero el reporte del SINFAD (Estado Mensual de Propiedades Planta y Equipo) de la depreciación elementos para el servicio, del mismo mes, tiene en esta cuenta una depreciación acumulada de $990.721.181,51 lo que denota diferencia entre el saldo de Almacén (SINFAD) y el saldo de Contabilidad (SIIF)._x000D_
El reporte del SINFAD “Estado Mensual de Propiedades Planta y Equipo” de la depreciación del mes de enero de 2019 de elementos de Almacén 02 presenta movimiento en la cuenta 8315 Bienes y Derechos Retirados de la subcuenta 831510001 Propiedades Planta y Equipo por valor de $1.712.947.408,75 movimiento que no está en el reporte de saldos y movimiento del SIIF Nación del mismo periodo, está partida conciliatoria tampoco se observó en la conciliación del respectivo mes._x000D_
Acta No. 938 de 2020 conciliación mes de enero de 2020._x000D_
En la columna “TOTAL ALMACÉN” del cuadro de Conciliación Almacén – Contabilidad se registró en la subcuenta 834704001 Propiedades Planta y Equipo el valor de $155.312.159,94 valor que difiere de la columna “saldos siguientes” del reporte del SINFAD “Elementos en Servicio – Costo” por valor de $332.709.420,25_x000D_
Diferencia de $20.130,84 en la cuenta 1685 Depreciación acumulada de propiedades planta y equipo, de la subcuenta 1685006001 Muebles y Enseres, dado que en la columna “TOTAL ALMACEN” del cuadro “Conciliación Almacén – Contabilidad” de enero de 2020 se registró el valor de $4.067.891.602,76 el cual difiere del reporte del SINFAD (Estado Mensual de Propiedades Planta y Equipo) de la depreciación elementos para el servicio que tiene  en esta subcuenta el valor de $4.067.871.471,92 lo que denota, diferencia entre el saldo de Almacén (SINFAD) y el saldo de Contabilidad (SIIF)._x000D_
Diferencia de $963.946,48 en la cuenta 1685 Depreciación acumulada de propiedades planta y equipo, de la subcuenta 168507001 Equipo de Comunicación, dado que en la columna “TOTAL ALMACEN” del cuadro “Conciliación Almacén – Contabilidad” de enero de 2020 se registró el valor de $232.991.997,42 el cual difiere del reporte del SINFAD (Estado Mensual de Propiedades Planta y Equipo) de la depreciación elementos para el servicio que tiene  en esta subcuenta el valor de $232.028.050,94 lo que denota, diferencia entre el saldo de Almacén (SINFAD) y el saldo de Contabilidad (SIIF)._x000D_
No se observó partida conciliatoria en el mes de enero de 2020 entre Almacén y Contabilidad por valor de $1.032.750.720,69 dado que en el reporte del SINFAD “Histórico de ajuste por inflación y depreciación elementos para el Almacén 02” se registra este valor en la cuenta 8315 Bienes y Derechos Retirados de la subcuenta 831510001 Propiedades Planta y Equipo, pero que no está en el reporte de saldos y movimientos del SIIF Nación._x000D_
_x000D_
Lo anterior, denota inconsistencias en la elaboración de las conciliaciones de los saldos de las cuentas contables del SINFAD y del SIIF Nación entre Almacén y Contabilidad, generando debilidad en el Sistema de Control Interno Contable y que la información contable no represente fielmente ni garantice la razonabilidad de dicha información._x000D_
</t>
  </si>
  <si>
    <t>Antes que contabilidad integre los documentos al cierre de cada mes, se realizara una copia o backup en PDF de los movimientos mensuales de documentos de almacén con cada uno de los reportes que genera el SINFAD para almacén. Responsable Diana Rodriguez_x000D_
Cuando se requiera este tipo de reportes de meses o años anteriores se deben generar directamente desde el módulo de SINFAD Contabilidad o pedir copia de los backup de almacén. Responsable Ilban Alfredo Rodriguez_x000D_
Solicitar capacitaciones sobre el SINFAD. Responsable Fabian Ramos</t>
  </si>
  <si>
    <t xml:space="preserve">
02/09/2020 Mediante correo electrónico del 2 de septiembre de 2020 se solicitó a la VAF la suscripción del Plan de Mejoramiento. (Yuber Alexander Peña Cárdenas)
14/10/2020 Mediante Memorando 20204000126203 del 14 de octubre de 2020 el GIT Administrativa y Financiera suscribe el Plan de Mejoramiento. (Yuber Alexander Peña Cárdenas)
05/03/2021 Mediante correo electrónico del 26 de febrero de 2021 se solicitó al GIT Administrativa y Financiera enviar los soportes y evidencias de las acciones vencidas. (Yuber Alexander Peña Cárdenas)
07/04/2021 Mediante correo electrónico del 7 de abril de 2021 se reiteró correo del 26 de febrero de 2021 al GIT Administrativa y Financiera de enviar los soportes y evidencias de las acciones vencidas. (Yuber Alexander Peña Cárdenas)
7/07/2021 Mediante correo 23/04/2021 el GIT Administrativo y Financiero suministro los movimientos de Almacén desde septiembre de 2020 hasta marzo de 2021, sin embargo, la OCI solicitó con correo del 28/04/2021 y del 07/07/2021 copia de las conciliaciones entre Contabilidad y Almacén para poder hacer las validaciones y verificaciones. (Yuber Alexander Peña Cárdenas)
21/07/2021 Mediante correo del 8 de julio de 2021 el GIT Administrativa y Financiera suministró las conciliaciones entre Almacén y Contabilidad, con las que se realizó verificación de los saldos contables del SINFAD versus los reportes generados del SINFAD y no se observaron diferencias._x000D_
Por lo anterior, las actividades se dan como cumplidas y la No Conformidad subsanada. (Yuber Alexander Peña Cárdenas)</t>
  </si>
  <si>
    <t xml:space="preserve">En la página web de la Entidad, en lo relacionado con indicadores de desempeño, no se evidencian los seguimientos correspondientes al cuarto trimestre de 2019 ni al primer trimestre de 2020, lo cual presuntamente incumple el Literal d) del Artículo 9o. Información mínima obligatoria respecto a la estructura del sujeto obligado de la Ley 1712 de 2014 </t>
  </si>
  <si>
    <t>Indicadores imprecisos</t>
  </si>
  <si>
    <t>Solicitar al Grupo Interno de Trabajo Tecnologías de la Información y las Telecomunicaciones la actualización del instructivo “Actualización de la Página Web e Intranet de la ANI.” versión 2</t>
  </si>
  <si>
    <t xml:space="preserve">
04/09/2020 Actualmente se encuentran trabajando en la elaboración del documento (Juan Diego Toro Bautista)
04/09/2020  (Juan Diego Toro Bautista)
05/09/2020  (Juan Diego Toro Bautista)
25/09/2020 Se aprueba la prórroga. (Juan Diego Toro Bautista)
28/09/2020 Modifación de fechaSe aprueba por solicitud del auditor y por correo de fecha (Juan Diego Toro Bautista)
28/09/2020 Modificación planSe apruba por solicitud del auditor (Juan Diego Toro Bautista)
28/09/2020 Modificación planSe aprueba  (Juan Diego Toro Bautista)
09/10/2020 Se constató en la página web y se certifica el cumplimiento de la unidad de medida instructivo GTEC-I-002 Versión 001 Instructivo lineamientos y responsabilidades para la publicación de información en la página web en el link https://www.ani.gov.co/sites/default/files/sig//gtec-i-002_lineamientos_y_responsabilidades_publicacion_pagina_web_v1.pdf (Juan Diego Toro Bautista)</t>
  </si>
  <si>
    <t>26/06/2020</t>
  </si>
  <si>
    <t xml:space="preserve">De conformidad con el artículo 3° del Decreto 1167 de 2016, modificatorio del artículo 2.2.4.3.1.2.12. del Decreto 1069 de 2015, los siguientes asuntos se presentaron al Comité de Conciliación, en un término superior a cuatro (4) meses, a partir de la fecha de pago, para que se adoptara la decisión de iniciar o no el proceso de repetición: i) Resolución 827 de 12 de junio de 2019, y ii) Resolución 1056 de 15 de julio de 2019. </t>
  </si>
  <si>
    <t>ACCIÓN: 1. Generar lineamientos dirigidos a los apoderados de la Entidad y a los miembros del Comité de Conciliación respecto de la periodicidad de sesiones para someter a estudio la procedencia del ejercicio de la acción de repetición. 
Responsable: Coordinador GIT Defensa Judicial. 
Fecha de cumplimiento: 31/10/2020. 
ACCIÓN 2. Establecer un instrumento de control que contenga alertas del vencimiento de términos para el estudio por parte del Comité de Conciliación y la presentación de la demanda, cuando resulte procedente. 
Responsable: Coordinador GIT Defensa Judicial. 
Fecha de cumplimiento: 30/03/2021. 
ACCIÓN 3. Actualizar el procedimiento de gestión de la acción de repetición. 
Responsable: Coordinador GIT Defensa Judicial. 
Fecha de cumplimiento: 30/03/2021</t>
  </si>
  <si>
    <t>10/08/2020 A través de correo electrónico de 23 de julio de 2020, se informó al Coordinador del GIT Defensa Judicial, que teniendo en cuenta que el “Informe de Seguimiento al cumplimiento de las Acciones de Repetición del 1° de marzo al 30 de mayo de 2020”, se radicó el 30 de junio, el plan se debía remitir a más tardar el jueves 30 de julio de 2020.
Mediante Memorando 20207010093183 de 27 de julio de 2020, el Coordinador del GIT Defensa Judicial, solicitó: “Teniendo en cuenta las actuales circunstancias de trabajo en casa y la dificultad de acudir a las instalaciones de la Entidad se ha presentado una inmensa dificultad para dar cumplimiento o generar avance a las actividades propuestas, por lo que resulta necesario reprogramar la fecha de cumplimiento para el día 31 de octubre de 2020.” (Martha Guzmán León)
31/08/2020 A través de correo de 21 de agosto de 2020, se solicitó al Coordinador del GIT de Defensa Judicial el Plan de Mejoramiento; el cual envió con Memorando 7010107233 de 31 de agosto de 2020:
ACCIÓN: 1. Generar lineamientos dirigidos a los apoderados de la Entidad y a los miembros del Comité de Conciliación respecto de la periodicidad de sesiones para someter a estudio la procedencia del ejercicio de la acción de repetición. 
Responsable: Coordinador GIT Defensa Judicial. 
Fecha de cumplimiento: 31/10/2020. 
ACCIÓN 2. Establecer un instrumento de control que contenga alertas del vencimiento de términos para el estudio por parte del Comité de Conciliación y la presentación de la demanda, cuando resulte procedente. 
Responsable: Coordinador GIT Defensa Judicial. 
Fecha de cumplimiento: 30/03/2021. 
ACCIÓN 3. Actualizar el procedimiento de gestión de la acción de repetición. 
Responsable: Coordinador GIT Defensa Judicial. 
Fecha de cumplimiento: 30/03/2021
13/11/2020 Mediante correo electrónico del 15 de octubre de 2020, sé informó al Coordinador del GIT de Defensa Judicial el estado de la no conformidad. En el Plan de Mejoramiento que se formuló el 31 de agosto de 2020, se estableció para la ACCIÓN 1, fecha de cumplimiento 31 de octubre de 2020; sin embargo, no se enviaron los soportes de cumplimiento del Plan en el término previsto. En consecuencia, la no conformidad está vencida (Martha Guzmán León)
11/12/2020 11/12/2020. A través de correo electrónico de 30 de noviembre de 2020, se informó al Coordinador del GIT de Defensa Judicial, que en el Informe de Seguimiento al cumplimiento de las Acciones de Repetición, del 2 de octubre al 30 de noviembre de 2020, se validará el estado de la No conformidad.  (Martha Guzmán León)
24/12/2020 En cuanto a las acciones de mejoramiento formuladas por el Coordinador del Grupo Interno de Trabajo de Defensa Judicial, para la No conformidad 3832, son las mismas que comprende el Plan de Acción SEPGF-019-Acción Correctiva, que se formuló el 30 de noviembre de 2020, para la No conformidad 3859, con fecha de vencimiento 31 de marzo de 2021. _x000D_
Por lo tanto, se evidencia cumplimiento de la acción para la No conformidad 3832 y se harán las anotaciones correspondientes en el plan de mejoramiento por procesos, con soporte en el "Informe de seguimiento al cumplimiento de las Acciones de Repetición del 2 de octubre al 30 de noviembre de 2020", del mes de diciembre de 2020.  (Martha Guzmán León)</t>
  </si>
  <si>
    <t>Se observó que las órdenes de pago Nos. 13460420, 15813220 y 154149420 cuyo pago se efectúo con traspaso a pagaduría, presentan incumplimiento del pago a beneficiario final, como se establece en los Artículos 2.9.1.2.1 y 2.9.1.2.4 del Decreto 1068 de 2015 “Por medio del cual se expide el Decreto Único Reglamentario del Sector Hacienda y Crédito Público” y tampoco están incluidas en el numeral tercero de la Circular Externa No. 002 de enero de 2018 de las excepciones del pago a beneficiario final; esto porque en las justificaciones entregadas por el GIT Administrativa y Financiera no se anexo la evidencia que soporte la autorización escrita del Ministerio de Hacienda y Crédito Público para realizar el pago a través del mecanismo de traspaso a pagaduría._x000D_
Para la orden de pago 13460420 se anexo el caso No. 28002 del 29 de enero de 2020 a la Línea de Soporte SIIF en el que se indica como solución “Se le indica a la usuaria que debe enviar a validación la cuenta bancaria nuevamente para que la entidad financiera la invalide con causal de rechazo R17 y el sistema le permita vincular cuenta a otro tercero.”, el GIT Administrativa y Financiera aduce que la recomendación del traspaso a pagaduría la realizó la mesa de ayuda vía telefónica, pero no se tiene registro que soporte la recomendación o autorización, además que para no pagar intereses de mora se tomó la determinación de hacer el traspaso a pagaduría. La Oficina de Control Interno considera el incumplimiento toda vez que, para realizar las novedades sobre los cambios de las cuentas para pago a beneficiario final, se deben informar al SIIF con un tiempo determinado para que se realice el cambio correspondiente, procedimiento que no se realizó._x000D_
Respecto de la orden de pago No. 15813220 el GIT Administrativa y Financiera aduce que la omisión del pago a beneficiario final se presentó por error al momento de la constitución de la caja menor._x000D_
En cuanto a la orden de pago No 154149420 el GIT Administrativa y Financiera informa que el error se cometió al momento de elaborar en el SIIF la obligación No. 160820, dado que se tomó el RP 12120 que corresponde al contrato de prestación de servicios No 103 (en liquidación, según justificación) y no el RP 94520 del contrato No 430, ambos contratos del mismo contratista; en reunión virtual del 28 de julio de 2020 se informó que no se le solicitó al contratista el reintegro del dinero, sino que el servidor que cometió el error realizó el reintegro, para luego realizarle la devolución del dinero mediante una la orden de pago No. 154149420 con traspaso a pagaduría; también se aduce que este tipo de procedimiento es legal. Para la Oficina de Control Interno no es procedente la justificación dado que no se anexa la novedad presentada por el GIT Administrativa y Financiera a la Línea de Soporte SIIF en la que se solicite el procedimiento a seguir para solucionar la inconsistencia y la autorización para realizar un pago con traspaso a Pagaduría.</t>
  </si>
  <si>
    <t>Julio de 2020</t>
  </si>
  <si>
    <t>Dar cumplimiento con lo establecido en los Artículos 2.9.1.2.1 y 2.9.1.2.4 del Decreto 1068 de 2015 “Por medio del cual se expide el Decreto Único Reglamentario del Sector Hacienda y Crédito Público” y con el numeral tercero de la Circular Externa No. 002 de enero de 2018 de las excepciones del pago a beneficiario final;_x000D_
Solicitar el permiso por escrito al SIIF NACION, que por alguna necesidad se deba realizar un traspaso a pagaduría._x000D_
Solicitar a las Dependencias responsables de los pagos a las Concesionarios, informar de manera oportuna el cambio de las cuentas bancarias._x000D_
Aplicar la guía del SIIF NACION para realizar un reintegro sin que se requiera el proceso de traspaso a pagaduría._x000D_
Las acciones se realizaran a partir del 01/08/2020</t>
  </si>
  <si>
    <t xml:space="preserve">
14/10/2020 Mediante Memorando 20204000126203 del 14 de octubre de 2020 el GIT Administrativa y Financiera suscribe el Plan de Mejoramiento. (Yuber Alexander Peña Cárdenas)
05/03/2021 Mediante correo electrónico del 26 de febrero de 2021 se solicitó al GIT Administrativa y Financiera enviar los soportes y evidencias de las acciones vencidas. (Yuber Alexander Peña Cárdenas)
07/04/2021 Mediante correo electrónico del 7 de abril de 2021 se reiteró correo del 26 de febrero de 2021 al GIT Administrativa y Financiera de enviar los soportes y evidencias de las acciones vencidas. (Yuber Alexander Peña Cárdenas)
7/07/2021 Mediante correos del 14 y 19 de abril de 2021 el GIT Administrativa y Financiera envío las evidencias de las acciones de mejora._x000D_
De la primera acción de mejora, se suministró la autorización dada por el SIIF para realizar pago con traspaso a pagaduría de la orden de pago No 394676820 del 29/12/2020._x000D_
Para la segunda acción de mejora, se suministró el correo del 04/11/2020 con la respuesta sobre la solicitud de la VAF de actualización de los datos (certificaciones bancarias) de los Concesionarios y que cuando se presenten cambios de cuentas bancarias se reporte inmediatamente a la VAF para el trámite ante el MinHacienda._x000D_
Para la tercera acción de mejora, se observó que desde agosto de 2020 en que se inició la ejecución del Plan de Mejoramiento hasta diciembre de 2020 no se presentaron inconsistencias en los reintegros por lo que se aplicó la guía del SIIF para realizar reintegros._x000D_
Por lo anterior, se dan como cumplidas las acciones de mejora y se subsana la No Conformidad. (Yuber Alexander Peña Cárdenas)</t>
  </si>
  <si>
    <t>Se observó que el comprobante de egreso de caja menor No. 920 del 7 de mayo de 2020 tiene como soporte la factura No 1393 cuya fecha se encuentra repisada, lo que incumple el Numeral 4 del Sistema Documental Contable de la Norma de Proceso Contable y Sistema Documental Contable de la Resolución No. 525 del 13 de septiembre de 2016, que dice:_x000D_
“4 SISTEMA DOCUMENTAL CONTABLE_x000D_
(…)_x000D_
Los hechos económicos se documentan a través de soportes, comprobantes y libros de contabilidad; estos documentos deben cumplir con tres características: autenticidad, integridad y veracidad. Es auténtico un documento cuando existe certeza sobre la persona que lo ha elaborado, manuscrito o firmado. Un documento es íntegro cuando no se encuentra alterado, es decir, cuando no se ha eliminado o adicionado información a la inicialmente establecida en el documento, o cuando no se han modificado los archivos electrónicos. La veracidad de un documento está relacionada con el contenido del mismo, en este sentido, se considera que un documento cumple con esta característica cuando la declaración que contiene corresponde a la realidad. (…)_x000D_
4.4 Prohibiciones relacionadas con los documentos contables._x000D_
En los documentos contables no se puede tachar, mutilar, enmendar, eliminar, alterar las denominaciones y cuantías ni adicionar información a la inicialmente establecida en el documento._x000D_
Si un soporte de contabilidad debe ser corregido, la entidad debe anular el documento inicial y solicitar al tercero que lo expidió uno nuevo o, en el evento en que sea originado internamente, deberá ser reproducido de acuerdo con el procedimiento que para tal efecto se haya definido."</t>
  </si>
  <si>
    <t>Verificar los soportes por parte de la Coordinadora del G.I.T. Administrativo y Financiero antes de realizar el pago de caja menor. Responsable Nelcy Maldonado._x000D_
Desde el área de servicios generales tener autocontrol y con contabilidad se verificará los soportes antes de solicitar y legalizar el reembolso de caja menor. Responsable Fabian Ramos-Contabilidad</t>
  </si>
  <si>
    <t xml:space="preserve">
02/09/2020 Mediante correo electrónico del 2 de septiembre de 2020 se solicitó a la VAF la suscripción del Plan de Mejoramiento. (Yuber Alexander Peña Cárdenas)
14/10/2020 Mediante Memorando 20204000126203 del 14 de octubre de 2020 el GIT Administrativa y Financiera suscribe el Plan de Mejoramiento. (Yuber Alexander Peña Cárdenas)
05/03/2021 Mediante correo electrónico del 26 de febrero de 2021 se solicitó al GIT Administrativa y Financiera enviar los soportes y evidencias de las acciones vencidas. (Yuber Alexander Peña Cárdenas)
07/04/2021 Mediante correo electrónico del 7 de abril de 2021 se reiteró correo del 26 de febrero de 2021 al GIT Administrativa y Financiera de enviar los soportes y evidencias de las acciones vencidas. (Yuber Alexander Peña Cárdenas)
7/07/2021 Mediante correo del 23/04/2021 el GIT Administrativa y Financiera, suministró los documentos soporte de la legalización definitiva en el mes de diciembre de 2020 de la Caja Menor de Servicios Generales, observando que la caja menor no presentó movimientos (gastos). Se verificaron las facturas del mes de julio de 2020 de la caja menor de Servicios Generales; también se verificaron las facturas suministradas para el cierre definitivo de la caja menor de viáticos, observando que cumplen con lo establecido en el Numeral 4 del Sistema Documental Contable de la Norma de Proceso Contable y Sistema Documental Contable de la Resolución No. 525 del 13 de septiembre de 2016._x000D_
Por lo anterior, se dan como cumplidas las acciones de mejora de propuestas y se da como subsanada la No Conformidad. (Yuber Alexander Peña Cárdenas)</t>
  </si>
  <si>
    <t>31/07/2020</t>
  </si>
  <si>
    <t>2.	Se observaron inconsistencias y diferencias en la elaboración de las conciliaciones bancarias de los meses de enero a junio de 2020, correspondientes a la cuenta corriente destinada para el manejo de los recursos de la Caja Menor de Servicios Generales del Grupo Bancolombia No. 18878515418, situaciones que pueden generar un inadecuado control para el manejo de los recursos, incumpliendo lo establecido en los Artículos 12, 17 y 18 del Decreto 2768 de 2012 que dicen:_x000D_
“Artículo 12. Registro de Operaciones. Todas las operaciones que se realicen a través de la caja menor deben ser registradas por el responsable de la caja menor en el SIIF Nación. Esto incluye los procesos relacionados con la apertura, ejecución, reembolso y de legalización para el cierre de la caja menor (…)_x000D_
_x000D_
Artículo 17. Vigilancia (…)_x000D_
_x000D_
Los responsables de las cajas menores deberán adoptar los controles internos que garanticen el adecuado uso manejo de los recursos, independientemente de las evaluaciones y verificaciones que compete adelantar a las oficinas de auditoría o control interno._x000D_
Artículo 18. Responsabilidad. Los funcionarios a quienes se les entregue recursos del Tesoro Público, para constituir cajas menores se harán responsables por el incumplimiento en la legalización oportuna y por el manejo de este dinero.”</t>
  </si>
  <si>
    <t>1.	Realizar la revisión documental asociada a la caja menor. Responsable la Coordinación GIT Administrativa y Financiera, fecha de cumplimiento 31/12/2021)
2.	Realizar solicitud al área contable para capacitar al cuentadante en temas relacionados con el manejo de las cajas menores de la Agencia. Responsable la Coordinación el GIT Administrativa y Financiera, fecha de cumplimiento 31/08/2021) 
3.	Actualizar el Procedimiento de Administración de Caja menor incluyendo los controles necesarios. Responsable Marisabel Londoño, fecha de cumplimiento 30/09/2021)</t>
  </si>
  <si>
    <t xml:space="preserve">
02/09/2020 Mediante correo electrónico del 2 de septiembre de 2020 se solicitó a la VAF la suscripción del Plan de Mejoramiento. (Yuber Alexander Peña Cárdenas)
14/10/2020 Mediante Memorando 20204000126203 del 14 de octubre de 2020 el GIT Administrativa y Financiera suscribe el Plan de Mejoramiento. (Yuber Alexander Peña Cárdenas)
05/03/2021 Mediante correo electrónico del 26 de febrero de 2021 se solicitó al GIT Administrativa y Financiera enviar los soportes y evidencias de las acciones vencidas. (Yuber Alexander Peña Cárdenas)
07/04/2021 Mediante correo electrónico del 7 de abril de 2021 se reiteró correo del 26 de febrero de 2021 al GIT Administrativa y Financiera de enviar los soportes y evidencias de las acciones vencidas. (Yuber Alexander Peña Cárdenas)
7/07/2021 Mediante correo del 23/04/2021 el GIT Administrativa y Financiera informó que requería apoyo de la OCI para reformular el Plan de Mejoramiento.
Mediante correo del 28/04/2021 y del 07/07/2021 la OCI informó que las acciones propuestas en el PMP ya estaban vencidas y que cuando se requiere realizar ajustes al PMP estos se realicen antes del vencimiento de las acciones de mejora; respecto de la reformulación del PMP se solicita informar la fecha prevista para reformular el Plan y envío a la OCI para realizar las modificaciones respectivas en la matriz del PMP. (Yuber Alexander Peña Cárdenas)
21/07/2021 Se citó a mesa de trabajo para reformulación del Plan de Mejoramiento para el 16 de julio de 2021 por solicitud del Git Administrativa y Financiera mediante correo del 8 de julio de 2021 y en la reunión el GIT Administrativa y Financiera se comprometió a suscribir la reformulación del plan para finales del mes de julio de 2021. (Yuber Alexander Peña Cárdenas)
29/07/2021 Mediante correo el auditor solicita la reformulación del plan de mejora y en virtud de ello se deja como fecha de cumplimiento la fecha más lejana, es decir, 31 de diciembre de 2021.  (Juan Diego Toro)</t>
  </si>
  <si>
    <t>3.	Se observó inconsistencia y debilidad en la ejecución del arqueo de caja menor de Servicios Generales realizado por el área Contable de la ANI toda vez que, el saldo de la cuenta corriente del arqueo por valor de $4.570.428,50 dice que es del 28 de febrero de 2020 y no del 2 de marzo de 2020 que es la fecha de ejecución del arqueo._x000D_
Por otra parte, el valor de $4.385.692,50 de la casilla “saldos bancos registrados en SIIF” se tomó del reporte del SIIF con fecha de generación del 27 de febrero de 2020 y no la fecha en que se ejecutó el arqueo que fue el 2 de marzo de 2020.</t>
  </si>
  <si>
    <t>Revisar que los arqueos estén firmados el mismo día que se realicen, de igual forma se tomaran los soportes del SIIF y bancos de acuerdo con las fechas que fueron generados y en la fecha que se realiza el arqueo. Responsable William Olarte
Elaboración de un cuarto de datos para la verificación de los arqueos. Responsable William Olarte</t>
  </si>
  <si>
    <t xml:space="preserve">
02/09/2020 Mediante correo electrónico del 2 de septiembre de 2020 se solicitó a la VAF la suscripción del Plan de Mejoramiento. (Yuber Alexander Peña Cárdenas)
14/10/2020 Mediante Memorando 20204000126203 del 14 de octubre de 2020 el GIT Administrativa y Financiera suscribe el Plan de Mejoramiento. (Yuber Alexander Peña Cárdenas)
05/03/2021 Mediante correo electrónico del 26 de febrero de 2021 se solicitó al GIT Administrativa y Financiera enviar los soportes y evidencias de las acciones vencidas. (Yuber Alexander Peña Cárdenas)
07/04/2021 Mediante correo electrónico del 7 de abril de 2021 se reiteró correo del 26 de febrero de 2021 al GIT Administrativa y Financiera de enviar los soportes y evidencias de las acciones vencidas. (Yuber Alexander Peña Cárdenas)
27/04/2021 Mediante Memorando No 20214000065013 del 23/04/2021 el GIT Administrativa y Financiera propuso nuevo plan de mejoramiento y con el Memorando 20211020066103 del 26/04/2021 la OCI informó al GIT Administrativa y Financiera que se procederá a realizar el ajuste del Plan de Mejoramiento. (Yuber Alexander Peña Cárdenas)</t>
  </si>
  <si>
    <t>No se evidenció que la ANI haya hecho efectivos los pagos mensuales a la interventoría Unión Temporal 4G desde abril de 2018, exceptuando el mes de octubre de 2018, lo cual contraviene lo establecido en el inciso (d) de la cláusula 1.4 del contrato de interventoría No. 450 de 2015, según el cual “La Agencia tendrá un plazo máximo de hasta dos (02) meses a partir de que se cumplan las condiciones para llevar a cabo los trámites pertinentes y dar las instrucciones necesarias para el pago del Interventor ante la Fiducia que maneja el Fideicomiso del Contrato de Concesión (…)”.</t>
  </si>
  <si>
    <t>Agosto de 2020</t>
  </si>
  <si>
    <t xml:space="preserve">1. Otrosí No 5. Disponibilidad de recursos. 25%_x000D_
2. Mesas de trabajo para establecer el procedimiento para pago. 25%_x000D_
3. Acuerdo de pago. 25%_x000D_
4. Pago del mandamiento ejecutivo. 25%_x000D_
</t>
  </si>
  <si>
    <t>28/09/2020</t>
  </si>
  <si>
    <t xml:space="preserve">
28/09/2020 El 25 de septiembre de 2020 se recibió propuesta de plan de mejoramiento a través de correo electrónico, el cual se ajustó a partir de recomendaciones de la Oficina de Control Interno. Asimismo, se evidenció que el 6 de agosto de 2020 se suscribió el otrosí No. 5 al contrato de concesión No. 011 de 2015, que en su cláusula séptima establece obligaciones de las partes con relación a los pagos de interventoría. Por lo anterior, establece un avance del 25%. (Daniel Felipe Sáenz Lozano)
15/10/2020 Mediante correo electrónico del 15 de octubre de 2020 se solicitó a la Supervisión evidencias del cumplimiento de las acciones pendientes del plan de mejoramiento, el cual tiene 31 de octubre de 2020 como fecha de terminación. (Daniel Felipe Sáenz Lozano)
20/10/2020 Mediante correo electrónico la Supervisión presentó avance en la gestión para superar la causa que dio lugar a la formulación de la No Conformidad, así:_x000D_
_x000D_
"Teniendo en cuenta que son varios los trámites que se deben llevar a cabo para el pago de la deuda, las siguientes son las actuaciones realizadas hasta el momento y las opciones que se han planteado en conjunto entre la Agencia, el concesionario, la interventoría y la fiducia para llevar a cabo el reconocimiento de las facturas restantes:  _x000D_
 _x000D_
• En cuanto a las facturas que se encontraban causadas en la fiducia (noviembre y diciembre de 2018 y enero 2019), la Agencia autorizó su pago a través de los oficios No.20203060277091 del 22 de septiembre, No.20203060276511 del 21 de septiembre y No.20203060279031 del 23 de septiembre de 2020, respectivamente.  _x000D_
• Respecto de las facturas incluidas dentro del proceso ejecutivo interpuesto por la Unión Temporal 4G en contra de la ANI, esto es las correspondientes a los meses de abril, mayo, junio y julio 2018, es preciso indicar que la solicitud de la Agencia, a la fiducia, para realizar el trámite de pago se encuentra actualmente en firmas.  _x000D_
• Frente a las facturas no causadas, (agosto, septiembre 2018, febrero-septiembre 2019) el concesionario, de conformidad con lo acordado el día 19 de octubre de 2020, procederá a remitir un documento en el que planteará una propuesta que no implique el cambio de facturación por la interventoría.  _x000D_
• Las facturas de octubre, noviembre y diciembre de 2019, que no fueron expedidas por la interventoría en esa anualidad, procedieron a ser anuladas y expedidas nuevamente para su trámite, por lo que fueron radicadas en la Agencia el 15 de octubre de 2020 con el No.  20204091022612, las cuales se encuentran en revisión por parte de la Vicepresidencia de Gestión Contractual.  _x000D_
• Las facturas de enero a julio de 2020 fueron cambiadas por la interventoría en atención a las observaciones realizadas por la Agencia y radicadas nuevamente con el No. 20204091022712 el 15 de octubre de 2020, por lo que se encuentran en revisión por parte de la Vicepresidencia de Gestión Contractual."_x000D_
_x000D_
A pesar de que el reporte presentado demuestra gestión para subsanar la No Conformidad, a la fecha no se evidencia que la causa que la originó se haya eliminado. En este sentido, mediante correo electrónico se solicitó a la Supervisión proponer una nueva fecha de terminación de las acciones de mejoramiento pendientes. (Daniel Felipe Sáenz Lozano)
22/10/2020  -Modificación de fecha- Mediante correo electrónico del 22 de octubre de 2020 la Supervisión informa que, si bien continúan avanzando parcialmente en los pagos a Interventoría, la totalidad de la deuda depende de una gestión tripartita y trámites que no son expeditos; por lo cual, se propone 15-12-2020 como fecha de terminación del plan de mejoramiento. (Daniel Felipe Sáenz Lozano)
03/12/2020 Mediante correo electrónico del 3 de diciembre de 2020 se solicitaron evidencias de cumplimiento del plan de mejoramiento, cuya terminación se tiene prevista para diciembre de 2020. (Daniel Felipe Sáenz Lozano)
17/12/2020 Se recibió la comunicación con radicado ANI No. 20203060157103 del 16 de diciembre de 2020, mediante la cual la Supervisión demostró cumplimiento del plan de mejoramiento ya que en noviembre de 2020 se efectuaron los pagos del mandamiento ejecutivo (incluidos intereses moratorios), correspondientes a la gestión de la Interventoría en abril, mayo, junio y julio de 2018. Entre octubre y diciembre de 2020 se ejecutaron los demás pagos pendientes de las vigencias 2018 y 2019._x000D_
_x000D_
Respecto a los pagos de 2020, la Supervisión demostró que la Interventoría presentó las facturas en octubre y diciembre de 2020; razón por la cual, los trámites de pago se encuentran dentro de los términos establecidos contractualmente._x000D_
_x000D_
Lo anterior demuestra que se dio cumplimiento al plan de mejoramiento y que se atacó la causa que dio lugar a la No Conformidad señalada a la Supervisión del proyecto Popayán – Santander de Quilichao en la auditoría técnica realizada en los meses de julio y agosto de 2020; razón por la cual, se procede a dar cierre a la misma. Cierre notificado mediante memorando No. 20201020158723 del 17 de diciembre de 2020. (Daniel Felipe Sáenz Lozano)</t>
  </si>
  <si>
    <t>28/08/2020</t>
  </si>
  <si>
    <t>No se evidenció que para la vigencia 2019 la Interventoría haya medido semestralmente la retroreflectividad de la señalización vertical y horizontal del corredor vial Popayán – Santander de Quilichao, requerida para verificar el cumplimiento de los niveles de servicio E11 y E12 definidos en la sección 3.3.1 del Apéndice Técnico 2 del contrato de concesión No. 11 de 2015.</t>
  </si>
  <si>
    <t xml:space="preserve">1. Medición de retroreflectividad vertical de los 77 Km del corredor, previsto para el periodo 10 al 15 de noviembre de 2020. 50%_x000D_
2. Medición de retroreflectividad2 horizontal de los 77 Km del corredor, previsto a partir del 15 de enero de 2021. 50%_x000D_
</t>
  </si>
  <si>
    <t xml:space="preserve">
28/09/2020 El 24 de septiembre de 2020 se recibió propuesta de plan de mejoramiento a través de correo electrónico, el cual se retroalimentó por parte de la Oficina de Control Interno. (Daniel Felipe Sáenz Lozano)
24/11/2020 Mediante correo electrónico del 23 de noviembre de 2020 la Supervisión remitió copia del informe presentado por la Interventoría con relación a los avances que ha tenido la medición de retroreflectividad horizontal, radicado en la Entidad por a través de la comunicación ANI No. 20204091158722 del 18 de noviembre de 2020. Al respecto se solicitaron aclaraciones y complementos mediante correo electrónico del 24 de octubre de 2020. (Daniel Felipe Sáenz Lozano)
27/11/2020 Una vez solucionadas las inquietudes por parte de la Supervisión, el 27 de noviembre de 2020, por medio de radicado ANI No. 20201020366331 del 27 de noviembre de 2020, se envió solicitud a la Interventoría de evidencias adicionales para certificar el cumplimiento de la segunda acción de mejoramiento (demarcación horizontal), así como avances respecto a la primera acción de mejoramiento (señalización vertical). (Daniel Felipe Sáenz Lozano)
15/12/2020 Mediante correo electrónico del 14 de diciembre de 2020 la Supervisión envió a la Oficina de Control Interno copia de la comunicación con radicado ANI No. 20204091248592 del 10 de diciembre de 2020, por medio del cual se demostró cumplimiento del plan de mejoramiento y que se atacó la causa que dio lugar a la no conformidad, asociada a la ausencia de mediciones de retroreflectividad horizontal y vertical por parte de la Interventoría. El cierre de la no conformidad se notificó mediante oficio No. 20201020386431 del 15 de diciembre de 2020. (Daniel Felipe Sáenz Lozano)</t>
  </si>
  <si>
    <t>En cuanto al reconocimiento de Eventos Eximentes de Responsabilidad (EER), no se evidenció que la ANI manifestara si acepta o no la ocurrencia del Evento Eximente de Responsabilidad por la emergencia sanitaria COVID-19 notificado por el Concesionario el 7 de abril de 2020, dentro de los 15 días siguientes a la notificación; sin embargo, este término está reglamentado en la parte general del contrato de concesión, sección 14.2(d)(iii), según se cita a continuación: _x000D_
_x000D_
(…) Una vez efectuada la Notificación dentro del término indicado en la sección 14.3(c)(ii) anterior, la Parte notificada deberá, dentro de los quince (15) Días siguientes a dicha Notificación, expresar si acepta, o no, la ocurrencia del Evento Eximente de Responsabilidad (…)</t>
  </si>
  <si>
    <t>IP Malla Vial del Meta</t>
  </si>
  <si>
    <t xml:space="preserve">Se adelantará la gestión con los Concesionarios para lograr una eventual modificación contractual que permita ampliar el término para resolver las solicitudes de EER, conforme a los tiempos que efectivamente requiere la entidad para su trámite. Lo anterior, con miras a otorgar respuesta al Concesionario, tan solo una vez se encuentre conciliado el texto del acta de ocurrencia, confiriendo eso sí, un término perentorio, pero mayor al actualmente establecido. (50%) _x000D_
_x000D_
 _x000D_
_x000D_
Al respecto la Agencia Nacional de Infraestructura y los representantes legales de las sociedades concesionarias viales acordaron adelantar mesas de trabajo con la mediación y moderación de la Cámara Colombiana de la Infraestructura, con el propósito de identificar las afectaciones comunes que pudieran tener un tratamiento transversal para mitigar los impactos de la emergencia sanitaria en la ejecución de los contratos de concesión. _x000D_
_x000D_
Las Partes acordaron metodológicamente iniciar las negociaciones en relación con el acuerdo sobre la configuración de un evento eximente de responsabilidad, para lo cual definieron la necesidad de referirse a los siguientes asuntos: (i) obligaciones afectadas, (ii) plazo de suspensión del cumplimiento de las obligaciones afectadas, (iii) costos ociosos, (iv) costos por desmovilización y reinicio de actividades, (v) costos asociados a la implementación de protocolos de bioseguridad, (vi) menores rendimientos, y (vii) mayor permanencia en obra, entre otros. _x000D_
_x000D_
La ANI y los Concesionarios han convenido, en aras de dar aplicación oportuna a los acuerdos alcanzados, suscribir un acuerdo que permita materializar inmediatamente su contenido y efectos. En todo caso, en atención a que la mesa de discusión permanece activa en relación con otras materias relacionadas con el COVID-19 y acordaron buscar un acuerdo integral frente a las afectaciones generadas por esta pandemia, reconociendo y entiendo que solo los suscribientes del presente documento podrán ser beneficiarios de posteriores acuerdos que se alcancen. (50%) </t>
  </si>
  <si>
    <t>28/10/2020</t>
  </si>
  <si>
    <t xml:space="preserve">
8/10/2020 El 6 de octubre de 2020 se envió correo electrónico a a la supervisión solicitando el Plan de Mejoramiento, a lo cual se obtuvo respuesta evidenciando que se definió dicho Plan en el Comité de Contratación y Conciliación llevado a cabo el 2 de octubre, como resultado del comité enviarán el Plan de Mejoramiento a través de memorando. (Adriana Barrios Rodríguez)
28/10/2020 El 21 de octubre se recibió un oficio por parte de la Supervisión con radicado ANI 20205000129903 formulando el Plan de Mejoramiento para esta no conformidad, al cual se dio respuesta a través de la comunicación del 20201020132503 del 27 de octubre estableciendo como fecha de finalización del PM el 30 de julio de 2021 (Adriana Barrios Rodríguez)
21/07/2021  -Modificación de fecha- Mediante correo electrónico del 19 de julio de 2021 se hace solicitud de prorroga, análisis al respecto se puede consultar en la respuesta dada por la Oficina de Control Interno a través del memorando No. 20211020101573 del 21/07/2021. (Adriana Barrios Rodríguez)</t>
  </si>
  <si>
    <t xml:space="preserve">No se evidenció que los equipos de grabación de la Interventoría instalados en todos los peajes de la Concesión estén disponibles para ser accedidos en tiempo real de manera remota, sin embargo, esta es una de sus obligaciones contractuales, consignada en la sección 5.3.3 (e) del Plan de Cargas de Trabajo del Contrato de Interventoría No. 251 de 2015 Según se cita a continuación: _x000D_
Instalar equipos de video nuevos e independientes de los del concesionario de última generación que permitan visualizar claramente la categoría de cada vehículo, fecha y hora las cuales deberán estar sincronizadas con las de los equipos del concesionario, para la grabación de las 24 horas del día en cada uno de los carriles de cada una de las estaciones o casetas de peaje, con el fin de verificar los datos de tráfico obtenidos por el Concesionario, la composición del tráfico y que los mismos coincidan con la realidad, este sistema deberá estar disponible para accederlo en tiempo real y sin retardos en la señal en las oficinas de la Interventoría y de la AGENCIA NACIONAL DE INFRAESTRUCTURA . En caso de ser necesario el traslado de equipos servidores al datacenter de la AGENCIA NACIONAL DE INFRAESTRUCTURA, estos deberán ser en formato BLADE. _x000D_
Este sistema deberá estar en funcionamiento a más tardar a los 60 días después de la fecha de la firma del acta de inicio del Contrato de Interventoría. El interventor deberá tener en sus archivos estos registros fílmicos desde el inicio de su contrato, los cuales deberán estar disponibles cuando la AGENCIA NACIONAL DE INFRAESTRUCTURA o las autoridades los solicite.  </t>
  </si>
  <si>
    <t>1. Indagar y solicitar a empresas operadoras del sector de la tecnología en la región conceptos técnicos y financieros; que permitan la viabilidad de la instalación del montaje técnico requerido, para la conexión inalámbrica y remota con las videocámaras en las estaciones de peaje y pesaje (tiempo real) de acuerdo a lo requerido por el cliente. - Seguimiento 30 de enero de 2021 (20%). 2. Realizar análisis respectivo por parte de las directivas y gerencia administrativa, de acuerdo con los conceptos y cotizaciones recibidas de las empresas que presten el servicio en las zonas donde se encuentran las estaciones de peaje del Proyecto, verificar los conceptos técnicos y financieros allegados, con base en la viabilidad para la instalación del montaje técnico y electrónico requerido, que permita la sincronización para la visualización en tiempo real de las estaciones de peaje con la pagina web de la UTM. En el caso de que los conceptos solicitados den como resultado una inviabilidad técnica o financiera para: una, algunas o todas las cinco (05) estaciones de peaje; se tomará como acción correctiva por parte de la Interventoría, un mecanismo alternativo mediante el cual se permita el acceso al registro fílmico de las videocámaras. - Seguimiento 15 de febrero de 2021. (20%) 3. Conforme al estudio previo sobre la viabilidad técnica y financiera, realizar la contratación de una empresa encargada de realizar el montaje técnico requerido y la conexión web, para sincronizar la visualización en tiempo real y de forma remota en las estaciones de peaje. Con base en los conceptos técnicos y financieros inviables, la Interventoría colocará a disposición el medio técnico idóneo para permitir el acceso a la ANI, a fin de que se pueda realizar la revisión al registro fílmico almacenado en los discos duros de la UTM de forma remota, el registro fílmico se pondrá a disposición cada ocho días calendario. - Seguimiento 30 de marzo de 2021. (20%) 4. La empresa contratada deberá realizar revisiones periódicas concertadas para el soporte técnico. En caso de requerirse, conforme a las necesidades del servicio, deberá adelantar las gestiones que permitan solucionar las posibles fallas en la prestación del servicio técnico y de conexión vía web, para lo cual el área de Sistemas de la UTM en coordinación con el área de aforos y recaudo realizará el seguimiento respectivo: sobre el transporte de los discos duros, el descargue de la información (registro fílmico), y habilitación técnica y remota para consulta por parte de la ANI. - Seguimiento 30 de agosto de 2021. (20%) 5. Tomar las acciones pertinentes con el Área de Sistemas de la Interventoría con el fin de resolver posibles inconvenientes y permitir la conexión remota y en tiempo real. - Seguimiento 30 de septiembre de 2021. (20%).</t>
  </si>
  <si>
    <t xml:space="preserve">
28/10/2020  -Modificación plan- Mediante comunicación con radicado ANI No. 20201020325941 del 27-10-2020 la Oficina de Control Interno se pronunció sobre solicitud de la Interventoría respecto a la modificación del plan de mejoramiento. (2020)
28/10/2020 El 21 de octubre se recibió un oficio por parte de la Interventoría con radicado ANI 20204091044732 solicitando algunas modificaciones al Plan de Mejoramiento, al cual se dio respuesta a través de la comunicación del 20201020325941 del 27 de octubre dando aceptación a la solicitud de la interventoría. (Adriana Barrios Rodríguez)
1/12/2020  Se hizo seguimiento por correo electrónico los días 11 y 23 de noviembre a las acciones de mejoramiento, a lo cual la Interventoría respondió el 27 de noviembre de 2020, anexando el avance de los planes de mejoramiento tales como verificación de cobertura de internet con las diferentes empresas prestadoras del servicio, se respondió a la Interventoría por correo electrónico el 1 de diciembre de 2020, confirmando recibido de la información y comunicando que se está pendiente del avance en el plan de mejoramiento teniendo en cuenta que la siguiente fecha de seguimiento es el 5 de diciembre de 2020.  (Adriana Barrios Rodríguez)
21/12/2020  -Modificación plan- Se modifican las fechas de terminación de cada una de las acciones con base en la solicitud hecha por la Interventoría a través de radicado ANI No. 20204091257462 del 14 de diciembre de 2020, atendida por la Oficina de Control Interno por medio de radicado ANI No. 20201020391531 del 18 de diciembre de 2020. (Adriana Barrios Rodríguez)
21/12/2020  -Modificación de fecha- Se modifica la fecha de terminación del plan de mejoramiento con base en la solicitud hecha por la Interventoría a través de radicado ANI No. 20204091257462 del 14 de diciembre de 2020, atendida por la Oficina de Control Interno por medio de radicado ANI No. 20201020391531 del 18 de diciembre de 2020. (Adriana Barrios Rodríguez)
24/03/2021 Se recibió memorando 20215000049013 del 16 de marzo de 2021 por parte de la Supervisión en donde se remitieron los avances de las primeras 2 acciones de mejora, enviados por la interventoría a través del oficio 20214090266362 del 10 de marzo de 2021, a lo cual se respondió a través del memorando 20211020051833 del 24 de marzo de 2021, reportando un avance del 40% en el Plan de Mejoramiento.  (Adriana Barrios Rodríguez)
2/07/2021 Se recibió la comunicación 20215000083133 del 4 de junio de 2021 con los avances del plan de mejoramiento, a lo cual se respondió con la comunicación 20211020087293 del 17 de junio de 2021, comunicando que se revisaron los avances del plan de mejoramiento y se establece un avance del 60%, y se queda a la espera de la nueva fecha de finalización del plan de mejoramiento. (Adriana Barrios Rodríguez)
06/07/2021  -Modificación de fecha- Se ajusta fecha de terminación con base en los argumentos descritos en el memorando con radicado ANI No. 20215000094243 del 1 de julio de 2021. (Adriana Barrios Rodríguez)
14/07/2021  -Modificación plan- Se modifican fechas de terminación de las acciones de mejoramiento 4 y 5, con base en solicitud hecha por medio de radicado ANI No. 20215000094243 del 1 de julio de 2021. (Adriana Barrios Rodríguez)
15/07/2021 Se responde a la supervisión e interventoría con el memorando 20211020099173 del 15 de julio de 2021, cambiando las fechas de seguimiento de las acciones de mejoramiento 4 y 5 estableciendo como nueva fecha de finalización el 30 de septiembre de 2021 (Adriana Barrios Rodríguez)
9/09/2021 La Supervisión remitió el memorando 20215000120283 del 1 de septiembre de 2021 enviando el oficio 20214090966852 del 25 de agosto de 2021 remitido por la Supervisión con el avance en el plan de mejoramiento a lo cual se respondió con el memorando 20211020122953 del 7 de septiembre de 2021 notificando la inclusión de los avances en archivo del PMP, y se continua en el avance del 60%. (Adriana Barrios Rodríguez)</t>
  </si>
  <si>
    <t xml:space="preserve">No se evidenció que los equipos de grabación de la Interventoría instalados en las básculas se tenga la visualización de la estación de pesaje en forma panorámica y el detalle del monitor de la báscula (indicador de peso) según lo dispuesto en la sección 5.3.3 (a) del Plan de Cargas de Trabajo del Contrato de Interventoría No. 251 de 2015 Según se cita a continuación: 
La página Web elaborada por la Interventoría, deberá contener dentro de las funciones técnicas, un link o enlace específico y único para el uso de la AGENCIA NACIONAL DE INFRAESTRUCTURA en el cual la entidad pueda en cualquier momento consultar toda la información digitalizada del proyecto, es decir desde los pliegos de condiciones, sus anexos y apéndices, pasando por la propuesta del concesionario, documentos contractuales, documentos de diseño (carteras topográficas, planos, actas, estudios, formatos de campo, etc.), informes de toda índole, y la correspondencia generada entre la AGENCIA NACIONAL DE INFRAESTRUCTURA, la interventoría, el concesionario y terceros actores. No deberá quedar ningún tipo de información exento de esta actividad. Adicionalmente debe contener la página Web, Video, en tiempo real, de los principales frentes de obra, y de la operación de cada una de las básculas. En la visualización de cada estación de báscula debe incluirse tanto una panorámica de la instalación como el detalle del monitor de la báscula (indicador de peso) simultáneo con los detalles del vehículo que se encuentra sobre la báscula. La AGENCIA NACIONAL DE INFRAESTRUCTURA podrá durante el desarrollo del Contrato de Interventoría, y según el desarrollo de las obras y/o operación vial pedir la ubicación de cámaras en sitios de especial interés.  </t>
  </si>
  <si>
    <t>1. Indagar y solicitar a empresas proveedoras del sector de la tecnología en la región conceptos técnicos y financieros; sobre la instalación de videocámaras de acuerdo con las especificaciones requeridas por la ANI. - (Estaciones de pesaje) - Seguimiento 30 de enero de 2021. (20%) 2. Seleccionar y adelantar la contratación de un proveedor que permita la instalación de videocámaras con las especificaciones técnicas requeridas por parte del cliente. Estudiar las propuestas presentadas y cotizaciones. En el caso de que los conceptos solicitados den como resultado una inviabilidad técnica o financiera para: una o las dos (02) estaciones de pesaje; se tomará como acción correctiva por parte de la Interventoría, un mecanismo alternativo mediante el cual se permita el acceso al registro fílmico de las videocámaras. - Seguimiento 30 de marzo de 2021 (20%) 3. Realizar la instalación y montaje técnico de las cámaras que se requieran en las estaciones de pesaje. - Seguimiento 15 de agosto de 2021. (20%) 4. Diseñar y ejecutar un programa de mantenimiento preventivo con el área de sistemas y administrativa de la UTM, para verificar el funcionamiento de las cámaras en las estaciones de peaje y de pesaje. Dentro de la verificación se realizarán visitas por parte del Ingeniero Residente Operativo y el Auxiliar de Ingeniería de Peajes y Operativo, con el fin de realizar seguimiento a la operación de las básculas en donde se verifiquen el cumplimiento de las condiciones contractuales estipuladas, consignar los hallazgos en el formato FET-UTM-432 v,02 "Listado de Verificación Estaciones de Pesaje - Seguimiento 30 de agosto de 2021 (20%) 5. Tomar los correctivos necesarios de acuerdo a las novedades que se presenten. - Seguimiento 30 de septiembre de 2021. (20%).</t>
  </si>
  <si>
    <t xml:space="preserve">
28/10/2020  -Modificación plan- Mediante radicado ANI No. 20201020325941 del 27-10-2020 la Oficina de Control Interno se pronunció sobre solicitud de la Interventoría sobre modificación del plan de mejoramiento. (2020)
28/10/2020 El 21 de octubre se recibió un oficio por parte de la Interventoría con radicado ANI 20204091044732 solicitando algunas modificaciones al Plan de Mejoramiento, al cual se dio respuesta a través de la comunicación del 20201020325941 del 27 de octubre dando aceptación a la solicitud de la interventoría.  (Adriana Barrios Rodríguez)
1/12/2020 Se hizo seguimiento por correo electrónico los días 11 y 23 de noviembre a las acciones de mejoramiento, a lo cual la Interventoría respondió el 27 de noviembre de 2020, anexando el avance de los planes de mejoramiento tales como verificación de cobertura de internet con las diferentes empresas prestadoras del servicio y cotizaciones para instalar las cámaras panorámicas en las estaciones de pesaje, se respondió a la Interventoría por correo electrónico el 1 de diciembre de 2020, confirmando recibido de la información y comunicando que se está pendiente del avance en el plan de mejoramiento teniendo en cuenta que la siguiente fecha de seguimiento es el 5 de diciembre de 2020. (Adriana Barrios Rodríguez)
21/12/2020  -Modificación plan- Se modifican las fechas de terminación de cada una de las acciones con base en la solicitud hecha por la Interventoría a través de radicado ANI No. 20204091257462 del 14 de diciembre de 2020, atendida por la Oficina de Control Interno por medio de radicado ANI No. 20201020391531 del 18 de diciembre de 2020. (Adriana Barrios Rodríguez)
21/12/2020  -Modificación de fecha- Se modificó la fecha de terminación del plan de mejoramiento con base en la solicitud hecha por la Interventoría a través de radicado ANI No. 20204091257462 del 14 de diciembre de 2020, atendida por la Oficina de Control Interno por medio de radicado ANI No. 20201020391531 del 18 de diciembre de 2020. (Adriana Barrios Rodríguez)
24/03/2021 Se recibió memorando 20215000049013 del 16 de marzo de 2021 por parte de la Supervisión en donde se remitieron los avances de las primeras 2 acciones de mejora, enviados por la interventoría a través del oficio 20214090266362 del 10 de marzo de 2021, a lo cual se respondió a través del memorando 20211020051833 del 24 de marzo de 2021, reportando un avance del 40% en el Plan de Mejoramiento.  (Adriana Barrios Rodríguez)
2/07/2021 Se recibió la comunicación 20215000083133 del 4 de junio de 2021 con los avances del plan de mejoramiento, a lo cual se respondió con la comunicación 20211020087293 del 17 de junio de 2021, comunicando que se revisaron los avances del plan de mejoramiento y se establece que no hubo avance adicional en el plan de mejoramiento. (Adriana Barrios Rodríguez)
06/07/2021  -Modificación de fecha- Se ajusta fecha de terminación con base en los argumentos descritos en el memorando con radicado ANI No. 20215000094243 del 1 de julio de 2021. (Adriana Barrios Rodríguez)
14/07/2021  -Modificación plan- Se modifican fechas de terminación de las acciones de mejoramiento 3 y 4, con base en solicitud hecha por medio de radicado ANI No. 20215000094243 del 1 de julio de 2021. (Adriana Barrios Rodríguez)
15/07/2021 Se responde a la supervisión e interventoría con el memorando 20211020099173 del 15 de julio de 2021, cambiando las fechas de seguimiento de las acciones de mejoramiento 3, 4 y 5 estableciendo como nueva fecha de finalización el 30 de septiembre de 2021 (Adriana Barrios Rodríguez)
9/09/2021 La Supervisión remitió el memorando 20215000120283 del 1 de septiembre de 2021 enviando el oficio 20214090966852 del 25 de agosto de 2021 remitido por la Supervisión con el avance en el plan de mejoramiento a lo cual se respondió con el memorando 20211020122953 del 7 de septiembre de 2021 notificando la inclusión de los avances en archivo del PMP, y se cambia el avance al 60%. (Adriana Barrios Rodríguez)</t>
  </si>
  <si>
    <t>1.	De acuerdo con lo informado por el Grupo Interno de Trabajo de Tecnologías de la Información y las Comunicaciones no se ha adoptado en su totalidad el protocolo IPV6, quedando a la fecha pendiente la completitud de la fase de implementación y su documento: G. Informe de activación de políticas de seguridad en IPv6 (Fase implementación) y la fase de pruebas de funcionalidad y sus documentos: _x000D_
H. Documento de pruebas de funcionalidad en IPv6 (Pruebas de funcionalidad) e _x000D_
I. Acta de cumplimiento a satisfacción de la entidad sobre el funcionamiento de los elementos intervenidos en la fase de implementación. (Pruebas de funcionalidad)._x000D_
_x000D_
Lo anterior incumple lo dispuesto en el artículo 3 de la Resolución 2710 del 3 de octubre de 2017 del Ministerio de tecnologías de la Información y las Comunicaciones, que dispone lo siguiente para el plazo de adopción: “Las Entidades Estatales de carácter Nacional que trata el artículo segundo de la presente resolución, deberán culminar el proceso de transición a protocolo IPV6 en convivencia con el protocolo IPV4 a más tardar el 31 de diciembre de 2019. Por su parte, las entidades territoriales deberán finalizar dicho proceso a más tardar el 31 de diciembre del año 2020, acorde al plan de diagnóstico formulado por cada entidad.”.</t>
  </si>
  <si>
    <t>Septiembre de 2020</t>
  </si>
  <si>
    <t>1.	Actualizar el direccionamiento IPV6 respecto al plan de implementación aprobado._x000D_
2.	Actualizar la resolución de nombres de dominio DNS públicos._x000D_
3.	Generar versiones finales de los Documentos: i) Informe de activación de políticas de seguridad en IPv6, ii) Documento de pruebas de funcionalidad en IPv6, iii) Acta de cumplimiento a satisfacción de la entidad sobre el funcionamiento de los elementos intervenidos en la fase de implementación._x000D_
4.	Actualizar la información en la plataforma Mintic para reporte sobre  estado de implementación adopción del protocolo IPV6.</t>
  </si>
  <si>
    <t>18/11/2020</t>
  </si>
  <si>
    <t xml:space="preserve">
24/11/2020 Mediante correo electrónico de fecha 24 de noviembre de 2020 la dependencia allega los documentos soportes de la totalida de las unidades de medida propuesta. Con lo anterior, se certifica el cumplimiento del 100% del plan de mejora y se cierre la no conformidad. (Juan Diego Toro Bautista)</t>
  </si>
  <si>
    <t>30/09/2020</t>
  </si>
  <si>
    <t>Se verificaron las conciliaciones bancarias de la cuenta corriente No 18815273624 de Bancolombia de los meses de enero, febrero y marzo de 2020, observando lo siguiente:_x000D_
Las partidas globales usadas para determinar las diferencias del SOI y del GMF 4X1000 no se soportan con anexos que detallen las partidas que las componen y además, se registran en la conciliación como un solo valor, sin que se pueda determinar el concepto, la fecha y discriminación de cada partida que componen el valor global, lo cual afecta los controles para la elaboración de las conciliaciones bancarias establecidos en el numeral “1.7 Puntos de Control”  del Manual Contable Bajo el Nuevo Marco Normativo de Contabilidad Pública como Entidad de Gobierno GADF-M-008._x000D_
Se observaron inconsistencias en las conciliaciones bancarias de los meses de enero hasta marzo, dado que en la partida global utilizada para las diferencias de las planillas de liquidación de aportes SOI, se le sumó la partida del extracto del 11/12/2019 por valor de $13.946.300 que debió cruzarse con el comprobante contable 16654 del 29/11/2019._x000D_
Respecto de los valores de $4.022.671,50 y $422.983,31 que suman $4.445.654,81 se observó que están en la conciliación de marzo en la columna “BANCO – GIROS” con fecha del 29/11/2019 por valor de $4.445.654,81 y se cruza con la partida del libro de bancos por $13.946,300 del comprobante contable 16654 del 29/11/2019 que no tiene que ver con el 4X1000, denotando inconsistencias al cruzar partidas que no corresponden al mismo concepto, además, la fecha del 29/11/2019 de la partida del 4X1000 por $4.445.654,81 no corresponde, dado que en los cuadros enviados por el GIT Administrativa y Financiera los valores pendientes del 4X1000 corresponden a partidas pendientes de enero, febrero y marzo de 2020._x000D_
Los cruces del 4X1000 registrados en el extracto bancario de enero de 2020 por un valor total de $12.720.749,71 con las partidas del libro de bancos por $31.184.410,02 (Comprobante 589), $717.219,83 (Comprobante 596), $33.364,64 (comprobante 599), $29.797,05 (comprobante 600), $28.893,67 (comprobante 601), $21.536,74 (comprobante 602), $17.608,50 (comprobante 603), $99,16 (comprobante 604) y $321.385,72 (comprobante 605) que suman $32.354.315,33 generan diferencia de $19.633.565,62 valor que no se observó como partida conciliatoria en la conciliación de enero de 2020._x000D_
El extracto bancario de febrero reporta varios registros de 4X1000 por valor total de $13.539.204,16 los cuales se cruzaron según conciliación de febrero con las partidas del libro de bancos por $13.029.569,84 (Comprobante contable 2088 del 28/02/2020) y $84.564,01 (Comprobante contable 2090 del 28/02/2020) que suman $13.114.133,85 pero este cálculo genera una diferencia de $-425.070,31 valor que no se observa como partida conciliatoria en la conciliación de febrero de 2020.</t>
  </si>
  <si>
    <t>ACTIVIDAD 1_x000D_
Elaborar y adoptar en el Sistema de Gestión de Calidad los formatos anexos conciliación bancaria pagos seguridad social funcionarios de planta y conciliación bancaria discriminación otras partidas globales. Responsable: Nelcy Maldonado, fecha 30/11/2020_x000D_
ACTIVIDAD 2_x000D_
Adjuntar mensualmente los formatos adoptados, para aclarar las partidas pendientes de conciliar. Responsable GIT Talento Humano, GIT Administrativa y Financiera (Presupuesto y Tesorería), fecha 30/03/2021</t>
  </si>
  <si>
    <t xml:space="preserve">
30/11/2020 Mediante correo electrónico del 30 de noviembre se solicitó al GIT Administrativa y Financiera suscribir el plan de mejoramiento. (Yuber Alexander Peña Cárdenas)
10/12/2020 Mediante Memorando No. 20204000148883 del 30 de noviembre de 2020 la VAF suscribió plan de mejoramiento, no obstante, se consideró que las fechas de cumplimiento de las actividades del 30/11/2020 no eran pertinentes, por lo que mediante correo del 2/12/2020 se solicitó ajustarlas de acuerdo, con las fechas de ejecución de las mismas._x000D_
Mediante correo del 3/12/2020 la VAF ajustó la fecha de cumplimiento de la actividad dos para el 31 de marzo de 2021._x000D_
Respecto de la actividad uno informó que se crearon los formatos “GADF-F-078 ANEXO CONCILIACIÓN BANCARIA PAGO SEGURIDAD SOCIAL FUNCIONARIOS DE PLANTA” y “GADF-F-079 ANEXO CONCILIACIÓN BANCARIA DISCRIMINACIÓN OTRAS PARTIDAS GLOBALES”, ambos en versión 1 con fecha de vigencia del 28/10/2020, se verificó en el SIG y se observó que ya están publicados, por lo que se da como cumplida la acción dos. (Yuber Alexander Peña Cárdenas)
08/04/2021 Mediante correo del 8 de abril de 2021 se solicitó al GIT Administrativa y Financiera enviar los soportes de la acción No. Dos. (Yuber Alexander Peña Cárdenas)
7/07/2021 Mediante correo del 23/04/2021 el GIT Administrativa y Financiera, suministro las conciliaciones bancarias de las cuentas bancarias para el manejo de los recursos de la ANI, correspondientes a los meses de agosto de 2020 a diciembre de 2020 y no se observó la implementación de los formatos “GADF-F-078 ANEXO CONCILIACIÓN BANCARIA PAGO SEGURIDAD SOCIAL FUNCIONARIOS DE PLANTA” y “GADF-F-079 ANEXO CONCILIACIÓN BANCARIA DISCRIMINACIÓN OTRAS PARTIDAS GLOBALES”. En el mismo correo el GIT Administrativa y Financiera solicita unos días para remitir la evidencia, puesto que se ha demorado la tarea porque el formato es nuevo y requiere un nivel de trabajo._x000D_
Mediante correo del 28/04/2021 y del 07/07/2021 se solicitó al GIT Administrativa y Financiera – Servicios Generales informar la fecha de entrega de las evidencias dado que las acciones de mejora se encuentran vencidas. (Yuber Alexander Peña Cárdenas)</t>
  </si>
  <si>
    <t>1.	USUARIOS Y ABOGADOS. I. Se evidenció que el Usuario Jefe Financiero no recibió capacitación en el período. II. Las abogadas Ivonne Maritza Novoa Guzmán, se encuentra en comisión de servicios en el Ministerio de Transporte, y Diana Lorena Quiñonez Bohorquez, está retirada de la entidad; no se inactivaron en eKOGUI. En los dos casos, a 30 de junio de 2020, tenían procesos asignados. III. De los 10 abogados de la muestra 1 abogada no registra información de estudios ni experiencia (Jesenia Paba) y solo 5 tienen registro de tipo de vinculación: contratista y correo electrónico, lo cual se valió como información laboral de acuerdo con lo indicado en el instructivo, los otros 5 no aparecen con registro de tipo de vinculación.</t>
  </si>
  <si>
    <t>ACCIÓN 1. Tramitar la capacitación de los usuarios Jefe Financiero y Enlace de pagos. RESPONSABLE: Administradora del Sistema. FECHA DE CUMPLIMIENTO: 31/03/2021._x000D_
ACCIÓN 2. Inactivación de los usuarios Ivonne Novoa y Diana Lorena Quiñonez. RESPONSABLE: Administradora del Sistema. FECHA DE CUMPLIMIENTO: 31/12/2020._x000D_
ACCIÓN 3. Actualización de la información laboral [tipo de vinculación] de los usuarios del sistema. RESPONSABLE: Administradora del Sistema. FECHA DE CUMPLIMIENTO: 31/12/2020._x000D_
ACCIÓN 4. Requerir a los usuarios que aún no han actualizado la información de formación en el sistema. RESPONSABLE: Administradora del Sistema. FECHA DE CUMPLIMIENTO: 31/12/2020. _x000D_
OBSERVACIONES:_x000D_
1. A efectos de comprobar el cumplimiento de la UM No. 3, se adjunta imagen de pantalla que da cuenta del estado inactivo de dichos usuarios_x000D_
2. A efectos de comprobar el cumplimiento de la UM No. 4, se adjunta imagen de pantalla de la información de los usuarios activos del sistema en el que se puede verificar la actualización de la información laboral</t>
  </si>
  <si>
    <t>13/11/2020</t>
  </si>
  <si>
    <t xml:space="preserve">
13/11/2020 Mediante Memorando 20207010134343 del 29 de octubre de 2020, el Coordinador del GIT de Defensa Judicial, relaciona como anexos 2 imágenes y una carpeta comprimida. Sin embargo, revisado el radicado en Orfeo no se enviaren los documentos.  (Martha Guzmán León)
11/12/2020 11/12/2020. Se radicó en Orfeo las siguienes carpetas: Archivo 0_PM (2). ZIP.1. Usuarios del Sistema, inactivación de usuarios, PMP-1. Remisión PM eKogui 2020-1. Teniendo en cuenta que las Acciones del Plan de Mejoramiento no están agrupadas para cada no conformidad: 3844, 3845 y 3846, se solicitará su revisión. 
El 30 de noviembre de 2020, se informó al Coordinador del GIT de Defensa Judicial, que la validación de la informaciíon por parte de la OCI se hará el mes de febrero de 2021, en el Informe de Seguimiento al Sistenma Unico de Gestión e Información Litigiosa del Estado - eKogui. y la certificación a la Agencia Nacional de Defensa Jurídica del Estado - ANDJE, en el período comprendido del 1° de julio al 30 de diciembre de 2020. 
 (Martha Guzmán León)
5/03/2021 A través de correo electrónico del 19 de febrero de 2021, se solicitó al Coordinador del GIT de Defensa Judicial, enviar a más tardar el martes 2 de marzo de 2021, el informe con soportes, de avance de cumplimiento del Plan de Mejoramiento - medidas correctivas formulado. De acuerdo con información de la OCI el 5 de marzo de 2021, hasta la fecha no se había radicado en el Sistema ORFEO.  (Martha Guzmán León)
7/04/2021 A través de correo electrónico del 17 de marzo de 2021, se solicitó al Coordinador del GIT de Defensa Judicial, el informe con soportes, de avance de cumplimiento del Plan de mejoramiento - medidas correctivas, formulado.
Con memorando 20217010055973 del 5 de abril de 2021, el Coordinador del GIT de Defensa Judicial, señaló: "Frente a esta NC, se ha generado avance en los siguientes puntos: 
1. Las abogadas Ivonne Maritza Novoa y Diana Lorena Quiñonez, fueron inactivadas tal como consta en el reporte de usuarios del sistema que fuera aportado en el curso de la auditoría al Sistema EKogui respecto del período 1 de julio al 31 de diciembre de 2020. 
2. La información de la totalidad de los usuarios se encuentra actualizada, tal como se verificó en el curso de la auditoría al Sistema Ekogui respecto del período 1 de julio a 31 de diciembre de 2020. 
3. Respecto de la capacitación del Usuario Jefe Financiero, el cumplimiento de esta UM quedó incorporado dentro de la solicitud de ampliación del plazo de cumplimiento solicitada mediante memorando 20217010054883.
Mediante Memorando 20217010054883 del 30 de marzo de 2021, la Coordinadora del GIT de Defensa Judicial (A), solicitó se amplié el plazo para el cumplimiento de la UM propuesta, hasta el 30 de julio de 2021, conforme a las razones expuestas.  (Martha Guzmán León)
5/06/2021 A través de correo electrónico del 13 de mayo de 2021, se informó al Coordinador del GIT de Defensa Judicial, el estado de la No conformidad 3844. Se hizo la claridad, en el sentido que: "(...) si bien es cierto tiene (n) fecha de cumplimiento 30 de julio de 2021, es preciso que se vea reflejado en el informe de seguimiento y la certificación a la Agencia Nacional de Defensa Jurídica del Estado, del primer semestre de 2021". Así mismo, se solicitó remitir un informe de avance de las acciones formuladas. 
De otra parte, se reiteró: "(...) como en informes y correos electrónicos, es preciso señalar, una vez más, que la formulación del Plan de Mejoramiento no sustituye la obligación legal de la Entidad, ni los lineamientos de la Agencia Nacional de Defensa Jurídica del Estado -ANDJE, para el registro diario de la información en el Sistema Único de Gestión e Información Litigiosa del Estado - eKOGUI."
Mediante Memorando 20217010079983 del 27 de mayo de 2021, el Coordinador del GIT de Defensa Judicial, remitió el informe de avance de las acciones de mejoramiento formuladas, el cual se incorpora al Repostorio SharePoint de la Oficina de Control Interno - Seguimiento No conformidades Plan de Mejoramiento por Procesos. Así mismo, se aportará al informe de seguimiento a la actualización del Sistema Único de Gestión e Información Litigiosa del Estado - eKOGUId, del primer semestre de 2021, donde se validará su cumplimiento.  (Martha Guzmán León)
13/07/2021 A través de correo electrónico del 23 de junio de 2021, se informó al Coordinador del GIT de Defensa Judicial, el estado de la no conformidad, en el sentido que se encuentra abierta con Plan, fecha de vencimiento: 31 de julio de 2021. Así mismo, que: "El porcentaje de avance de las acciones formuladas se verá reflejado en el informe de seguimiento y la certificación a la Agencia Nacional de Defensa Jurídica del Estado, del primer semestre de 2021.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(Martha Guzmán León)
5/08/2021 Mediante Memorando 20217010106013 del 30 de julio de 2021, el Coordinador del GIT de Defensa Judicial, solicitó la ampliación del plazo para el cumplimiento de la UM, hasta el 31 de agosto de 2021.  (Martha Guzmán León)
8/09/2021 En "Informe de seguimiento a la actualización del Sistema Único de Gestión e Información Litigiosa del Estado - eKOGUI en el período comprendido del 1° de enero al 30 de junio de 2021", se dispuso el consolidado de las no conformidades del PMP, por cada módulo de la Plantilla de Certificado de Control Interno eKOGUI, Agencia Nacional de Defensa Jurídica del Estado. En ésta, Módulo ABOGADOS, que tiene relación por conexidad, con la No conformidad 3876, donde se determinó: "Teniendo en cuenta las acciones correctivas adelantadas por el Coordinador del Grupo Interno de Trabajo de Defensa Judicial, se tendrá como cumplida y se harán las anotaciones correspondientes en el Plan de Mejoramiento por Procesos, con soporte en el presente informe de seguimiento."  (Martha Guzmán León)
9/09/2021 Se cierra con el 100% de cumplimiento. (Martha Guzmán León)</t>
  </si>
  <si>
    <t>2.	PROCESOS JUDICIALES. I. Se verificó en el Sistema eKOGUI, con corte a 30 de junio de 2020, que continúan 236 procesos sin abogado asignado. Por lo tanto, en este informe seguirá como una no conformidad, no obstante que en la formulación del Plan de Mejoramiento el Coordinador del GIT de Defensa Judicial, estableció el 31 de octubre de 2020, como fecha límite para el cumplimiento de las acciones. II. Se evidenció inconsistencia en el número de procesos activos en la entidad y los registrados en eKOGUI. III Se evidenciaron procesos sin calificación del riesgo que de acuerdo con los criterios definidos por la ANDJE deberían estar calificados. IV. Se evidenció durante el primer semestre de 2020, que terminaron 18 procesos y, de estos, en 4 se registró una actuación de terminación en el Sistema eKOGUI.</t>
  </si>
  <si>
    <t>ACCIÓN 1. Definir la estrategia a seguir con relación a la asignación de procesos de expropiación. RESPONSABLE: Administradora del Sistema y Jefe Jurídico. FECHA DE CUMPLIMIENTO: 31/03/2021._x000D_
ACCIÓN 2. Creación de los procesos que la ANI tiene como procesos activos y no se encuentran registrados en el sistema. Responsable: abogados. FECHA DE CUMPLIMIENTO: 30/01/2021._x000D_
ACCIÓN 3. Establecer mecanismo de reporte de los procesos a los que no se les registra calificación del riesgo o provisión contable por encontrarse en término de contestación de la demanda. RESPONSABLE: Administradora del Sistema y Jefe Jurídico. FECHA DE CUMPLIMIENTO: 31/12/2020._x000D_
ACCIÓN 4. Actualización de la terminación de los procesos en el Sistema eKOGUIi. RESPONSABLE: Apoderados. FECHA DE CUMPLIMIENTO: 30/01/2021.</t>
  </si>
  <si>
    <t xml:space="preserve">
11/12/2020 11/12/2020. Teniendo en cuenta que las Acciones de Mejoramiento del Plan de Acción no están agrupadas para cada no conformidad: 3844, 3845 y 3846, se solicitará la precisión. 
El 30 de noviembre de 2020, se informó al Coordinador del GIT de Defensa Judicial, que la validación de la información por parte de la OCI se hará el mes de febrero de 2021, en el informe de Seguimiento al Sistema Único de Gestión e Información Litigiosa del estado- eKogui, y la certificación a la Agencia Nacional de Defensa Jurídica del Estado - ANDJE, en el período comprendido del 1° de julio al 30 de diciembre de 2020.  (Martha Guzmán León)
5/03/2021 A través de correo electrónico del 19 de febrero de 2021, se solicitó al Coordinador del GIT de Defensa Judicial, enviar a más tardar el martes 2 de marzo de 2021, el informe con soportes, de avance de cumplimiento del Plan de mejoramiento - medidas correctivas formulado. De acuerdo con información de la OCI el 5 de marzo de 2021, hasta la fecha no se había radicado en el Sistema ORFEO.  (Martha Guzmán León)
7/04/2021 A través de correo electrónico del 17 de marzo de 2021, se solicitó al Coordinador del GIT de Defensa Judicial, el informe con soportes, de avance de cumplimiento del Plan de mejoramiento - medidas correctivas formulado. 
Mediante Memorando 20217010055973 del 5 de abril de 2021, el Coordinador del GIT de Defensa Judicial, manifestó: "Frente a esta NC, se ha generado avance en los siguientes puntos: 
1. Durante la Vigencia 2020, se realizó un ejercicio de validación de procesos asignados y de aquellos que no se encontraban creados en el sistema Ekogui, que permitió establecer que de 291 pendientes de creación-frente a 1177 procesos registrados en las bases de datos de la Entidad (GEJU-F-10) se pasara a 92 procesos pendientes de creación frente a 1340 procesos registrados, como consta en el archivo 1_Reporte de procesos GEJU-F-10 a 31-dic-2020 verificado ID Ekogui, que se aportó durante el ejercicio auditor del período 1 de julio a 31 de diciembre de 2020, y que se adjunta a la presente.
2. Frente a la diferencia del registro de procesos terminados durante el período, frente al registro de terminación de procesos en el sistema, si bien se presenta inconsistencia, esto obedece al ejercicio de actualización el (sic) sistema lo que fue puesto en conocimiento de la lider de auditoría en el marco del ejercicio auditor realizado en el primer trimestre de 2021. 
El cumplimiento de las demás UM quedaron incorporados dentro de la solicitud de ampliación del plazo de cumplimiento solicitada mediante memorando 20217010054883. 
Mediante Memorando 20217010054883 del 30 de marzo de 2021, la Coordinadora del GIT de Defensa Judicial (A), solicitó se amplié el plazo para el cumplimiento de la UM propuesta hasta el 30 de julio de 2021, conforme a las razones expuestas.   (Martha Guzmán León)
5/06/2021 A través de correo electrónico del 13 de mayo de 2021, se informó al Coordinador del GIT de Defensa Judicial, el estado de la No conformidad 3845, con corte a 30 de abril de 2021. Se hizo la claridad, en el sentido que: "(...) si bien es cierto tiene (n) fecha de cumplimiento 30 de julio de 2021, es preciso que se vea reflejado en el informe de seguimiento y la certificación a la Agencia Nacional de Defensa Jurídica del Estado, del primer semestre de 2021". Así mismo, se solicitó remitir un informe de avance de las acciones formuladas. 
De otra parte, se reiteró: "(...)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Mediante Memorando 20217010079983 del 27 de mayo de 2021, el Coordinador del GIT de Defensa Judicial, remitió el informe de avance de las acciones de mejoramiento formuladas, el cual se incorpora al Repostorio Share Point de la Oficina de Control Interno - Seguimiento No conformidades del Plan de Mejoramiento por Procesos. Así mismo, se aportará al informe de seguimiento a la actualización del Sistema Único de Gestión e Información Litigiosa del Estado - ANDJE, del primer semestre de 2021, donde se validará su cumplimiento.  (Martha Guzmán León)
13/07/2021 A través de correo electrónico del 23 de junio de 2021, se informó al Coordinador del GIT de Defensa Judicial, el estado de la no conformidad, en el sentido que se encuentra abierta con plan, fecha de vencimiento: 31 de julio de 2021. "El porcentaje de avance de las acciones formuladas se verá reflejado en el informe de seguimiento y la certificación a la Agencia Nacional de Defensa Jurídica del Estado, del primer semestre de 2021"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(Martha Guzmán León)
5/08/2021 Mediante Memorando 20217010106013 del 30 de julio de 2021, el Coordinador del GIT de Defensa Judicial, solicitó ampliación del plazo para el cumplimiento de la UM, hasta el 31 de agosto de 2021. (Martha Guzmán León)
9/09/2021 En "Informe de seguimiento a la actualizaciòn del Sistema Ùnico de Gestiòn e Informaciòn Litigiosa del Estado - eKOGUI periodo del 1ª de enero al 30 de junio de 2021", se dispuso consolidar todas las no conformidades de seguimiento al Sistema eKOGUI del PMP, y acumularlas por conexidad. En consecuencia, respecto al Mòdulo PROCESOS JUDICIALES, de la Plantilla de Certificado de Control Interno - eKOGUI, Agencia Nacional de Defensa Jurìdica del Estado, esta no conformidad, se acumulò a la no conformidad 3877. (Martha Guzmán León)</t>
  </si>
  <si>
    <t xml:space="preserve">3.	PAGOS. I. Se verificó que en la Entidad se gestionaron pagos en SIIF de MINHACIENDA; sin embargo, a la fecha no se han registrado en el Sistema eKOGUI. </t>
  </si>
  <si>
    <t>Mediante Memorando 20207010134343 del 29 de octubre de 2020, el Coordinador del GIT de Defensa Judicial remitió el Formato Acción Correctiva Código:  SEPG-F-019. ACCIÓN: Una vez cumplida la capacitación del usuario de Enlace de pagos, registrar los pagos realizados durante la vigencia 2020. RESPONSABLE: Enlace de pagos. SIN FECHA DE CUMPLIMIENTO.</t>
  </si>
  <si>
    <t xml:space="preserve">
11/12/2020 11/12/2020. Teniendo en cuenta que las Acciones del Plan de Mejoramiento no están agrupadas para cada no conformidad: 3844, 3845 y 3846, se solicitará precisión. 
El 30 de noviembre de 2020, se informó al Coordinador del GIT de Defensa Judicial, que la validación de la información por parte de la OCI se hará el mes de febrero de 2021, en el Informe de Seguimiento al Sistema Únicó de Gestión e Información Litigiosa del Estado - eKogui, y la certificación a la Agencia Nacional de Defensa Jurídica del Estado - ANDJE, en el período comprendido del 1° de julio al 30 de diciembre de 2020.  (Martha Guzmán León)
4/02/2021 Mediante correo electrónico del 26 de enero de 2021, se solicitó al Coordindor del GIT de Defensa Judicial, establecer la fecha de cumplimiento de la Acción Correctiva del Formato Código: SEPG-F-019 que se remitió con Memorando 10134343 del 29 de octubre de 2020, del GIT de Defensa Judicial, la cual consiste en que: "Una vez cumplida la capacitación del usuario Enlace de Pagos, registrar los pagos realizados durante la vigencia 2020". Esta información no fue suministrada.  (Martha Guzmán León)
5/03/2021 A través de correo electrónico del 19 de febrero de 2021, se solicitó al Coordinador del GIT de Defensa Judicial, remitir a más tardar el martes 2 de marzo de 2021, el informe con soportes, de avance de cumplimiento del Plan de mejoramiento - medidas correctivas formulado. Así mismo, se reiteró lo solicitado en correo del 26 de enero de 2021, en el sentido de informar la fecha de terminación. De acuerdo con información de la OCI el 5 de marzo de 2021, hasta la fecha no se había radicado en el Sistema ORFEO.  (Martha Guzmán León)
7/04/2021 A través de correo electrónico del 17 de marzo de 2021, se solicitó al Coordinador del GIT de Defensa Judicial, el informe con soportes, de avance de cumplimiento del Plan de mejoramiento- medidas correctivas formulado. 
Mediante Memorando 20217010055973 del 5 de abril de 2021, el Coordinador del GIT de Defensa Judicial, señaló: "Respecto de la fecha de cumplimiento de la UM formuladas para esta NC, se solicita tener como tal la señalada en el memorando 20217010054883, esto es el 30 de julio de 2021, lo cual se registra en el formato SEPG-F-019, que se adjunta a la presente." 
Mediante Memorando 20217010054883 del 30 de marzo de 2021, la Coordinadora del GIT de Defensa Judicial (A), solicitó se amplie el plazo para el cumplimiento de la UM propuestas hasta el 30 de julio de 2021.  (Martha Guzmán León)
5/06/2021 A través de correo electrónico del 13 de mayo de 2021, se informó al Coordinador del GIT de Defensa Judicial, el estado de la No conformidad 3846, con corte a 30 de abril de 2021. Se hizo la claridad, en el sentido que: "(...) si bien es cierto tiene (n) fecha de cumplimiento 30 de julio de 2021, es preciso que se vea reflejado en el informe de seguimiento y la certificación a la Agencia Nacional de Defensa Jurídica, del primer semestre de 2021". Así mismo, se solicitó remitir un informe de avance de las acciones formuladas. 
De otra parte, se reiteró: "(...)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Mediante Memorando 20217010079983 del 27 de mayo de 2021, el Coordinador del GIT de Defensa Judicial, remitió el informe de avance de las acciones de mejoramiento formuladas, el cual se incorpora al Repostorio SharePoint de la Oficina de Control Interno - Seguimiento No conformidades Plan de Mejoramiento por Procesos. Así mismo, se aportará al informe de seguimiento a la actualización del Sistema Único de Gestión e Información Litigiosa del Estado - eKOGUI, del primer semestre de 2021, donde se validará su cumplimiento. 
 (Martha Guzmán León)
13/07/2021 A través de correo electrónico del 23 de junio de 2021, se informó al Coordinador del GIT de Defensa Judicial, el estado de la no conformidad, en el sentido que está abierta con plan, fecha de vencimiento: 31 de julio de 2021. "El porcentaje de avance de las acciones formuladas, se verá reflejado en el informe de seguimiento y la certificación a la Agencia Nacional de Defensa Jurídica del Estado, del primer semestre de 2021."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(Martha Guzmán León)
5/08/2021 Mediante Memorando 20217010106013 del 30 de julio de 2021, el Coordinador del GIT de Defensa Judicial, solicitó la ampliación del plazo para el cumplimiento de la UM, hasta el 31 de agosto de 2021. (Martha Guzmán León)
9/09/2021 En "Informe de seguimiento a la actualizaciòn del Sistema Ùnico de Gestiòn e Informaciòn Litigiosa del Estado - eKOGUI perìodo del 1ª de enero al 30 de junio de 2021.", se dispuso consolidar todas las no conformidades de seguimiento al Sistema eKOGUI del PMP, y acumularlas por conexidad. En consecuencia, respecto al Mòdulo PAGOS, de la Plantilla de Certificado de Control Interno - eKOGUI, Agencia Nacional de Defensa Jurìdica del Estado, se acumulò esta no conformidad, a la no conformidad 3879. (Martha Guzmán León)</t>
  </si>
  <si>
    <t>1.	Se evidenció incumplimiento del artículo 2.8.3.1.6. del Decreto 1080 de 2015, que establece: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 y la Circular 20204010101901 del 27 de mayo de 2020 [1]; obligación que corresponde al contratista, que en cada caso es responsable de ese cargue en la plataforma SECOP, conforme el numeral 16, cláusula novena de los contratos de prestación de servicios.  _x000D_
Situación que se evidenció por la ausencia del cargue de cuentas de cobro e informes de ejecución de los contratos de prestación de servicios: VE-470-2020, directa; VJ-465-2020, directa; VE-500-2020, directa; VPRE-474-2020, directa.</t>
  </si>
  <si>
    <t xml:space="preserve">Plan parcial VES (rad. 20212000081193). Unidad de Medida Correctiva: - Realizar el cargue en la plataforma del SECOP II, de los contratos VE-470-2020 y VE-500-2020. 
Unidad de Medida Preventiva: - Socializar a los contratistas (Personas Naturales y Jurídicas), sobre el cargue de los informes mensuales en el SECOP II. -Socializar a los supervisores de los contratos de prestación de servicios, (Personas Naturales y Jurídicas), sobre la obligación y exigencia del cargue de los e los informes mensuales en el SECOP II). Cumplimiento para 15/12/2021. </t>
  </si>
  <si>
    <t>02/08/2021 Mediante memorando rad. 20212000081193 la dependencia formula el plan de mejora y determina fecha de cumplimiento para el 15 de diciembre de 2021. (Andrés Fernando Huérfano Huérfano)</t>
  </si>
  <si>
    <t xml:space="preserve">Se evidenció en el contrato de prestación de servicios VE-470-2020, ausencia del soporte de las verificaciones efectuadas para la elaboración del numeral 3. del estudio previo, valor estimado del contrato y justificación, incumpliendo lo establecido en el Anexo al Manual de Contratación, Tabla de Honorarios de 2020. </t>
  </si>
  <si>
    <t>Plan parcial VES (rad. 20212000081193). Unidad de Medida Preventiva: - Solicitar mediante comunicación Interna al GIT de Contratación, los lineamientos para la realización de los 
Estudios de Mercado. -  Estudios previos aprobados por el GIT de Contratación que contenga los estudios de Mercado bajo la modalidad de contratación directa</t>
  </si>
  <si>
    <t>No se evidenció el agotamiento del trámite de aprobación de los amparos y garantías del contrato de concesión No. 002 de 2016 para la fase de construcción del proyecto Bucaramanga – Pamplona, fase que inició el 20 de agosto de 2019, lo cual incumple el procedimiento GCSP-P-012 (Aprobación y Administración de Pólizas y Garantías).</t>
  </si>
  <si>
    <t>Bucaramanga - Pamplona</t>
  </si>
  <si>
    <t>Octubre de 2020</t>
  </si>
  <si>
    <t>1. Agotar el trámite de aprobación de garantías, GCSP-P-012, para la fase de construcción (50%). Fecha de terminación: 15/12/2020_x000D_
_x000D_
2. Incluir en el comité de seguimiento mensual de enero de 2021 con la interventoría la verificación de las vigencias de las pólizas para el año 2021 (50%). Fecha de terminación: 31/03/2021</t>
  </si>
  <si>
    <t>24/11/2020</t>
  </si>
  <si>
    <t xml:space="preserve">
25/11/2020 Mediante correo electrónico del 25 de noviembre de 2020 se recibió copia de la comunicación con radicado ANI No. 20205000359631 del 23 de noviembre de 2020, mediante la cual la Supervisión dio aprobación a las pólizas del contrato de concesión No. 002 de 2016 para la fase de construcción. Lo anterior demuestra cumplimiento de la primera acción de mejoramiento; por lo tanto, se registra un avance del 50%. (Daniel Felipe Sáenz Lozano)
02/03/2021 Mediante correo electrónico del 02/03/2021 se solicitó a la Supervisión evidencias del cumplimiento de la segunda acción de mejoramiento, dado que que el plan vigente finaliza el 31/03/2021. (Daniel Felipe Sáenz Lozano)
05/04/2021 A partir de reiteraciones a la Supervisión sobre cumplimiento de la segunda acción de mejoramiento, mediante correo electrónico del 05 de abril de 2021 la Supervisión informó que ”(...) es pertinente señalar que este tema no se incluyó en comité de seguimiento mensual de enero de 2021, sin embargo, la Agencia y la Interventoría han estado atendiendo las solicitudes del Concesionario en lo relacionado a las garantías, lo cual en este momento la Agencia ha emitido su aprobación mediante los comunicados con radicado ANI No. 20215000073691 de 15 de marzo de 2021 para la póliza de seguro de obras civiles y el comunicado con radicado ANI 20215000087401 del 25 de marzo pólizas Responsabilidad Civil Extracontractual y Garantía Única de Cumplimiento." _x000D_
_x000D_
En ese orden de ideas, se procedió a revisar el contenido de las comunicaciones con radicado ANI No. 20215000073691 y No. 20215000087401, verificando que el contrato de concesión No. 002 de 2016 tiene vigente para todo 2021 la póliza de seguro de obras civiles, la póliza de RCE y la garantía única de cumplimiento, lo que demuestra que se logró el objetivo propuesto con la segunda acción de mejoramiento._x000D_
_x000D_
Se da cierra a la No Conformidad debido a que desapareció la causa que la originó. (Daniel Felipe Sáenz Lozano)</t>
  </si>
  <si>
    <t>23/10/2020</t>
  </si>
  <si>
    <t>No se evidenció que se haya dado cumplimiento al plazo contractual para que la ANI se pronuncie con la aceptación, o no, de la solicitud de reconocimiento de Evento Eximente de Responsabilidad, de quince días siguientes la notificación del Concesionario, según lo establecido en la sección 14.2 (c)(iii) de la parte general del contrato de concesión No. 002 de 2016, en lo que tiene que ver con la concertación de vías industriales requeridas para la construcción de la Conectante C1-C2, según las comunicaciones con radicados ANI No. No 20204090272482 del 13 de marzo de 2020 y radicado ANI No 20204090549402 del 24 de junio de 2020.</t>
  </si>
  <si>
    <t xml:space="preserve">1. Presentar respuesta definitiva a comunicaciones con radicados ANI No. 20204090272482 y ANI No 20204090549402 del 13/03/2020 y 24/06/2020, respectivamente. (50%) Fecha de terminación: 30/11/2020 2. Se adelantará la gestión con el Concesionarios para lograr una eventual modificación contractual que permita ampliar el término para resolver las solicitudes de EER, conforme a los tiempos que efectivamente requiere la entidad para su trámite. Lo anterior, con miras a otorgar respuesta al Concesionario, tan solo una vez se encuentre conciliado el texto del acta de ocurrencia, confiriendo eso sí, un término perentorio, pero mayor al actualmente establecido. (50%) Fecha de terminación: 31/12/2021 </t>
  </si>
  <si>
    <t xml:space="preserve">
24/11/2020 Mediante correo electrónico se solicitó oportunidad en el cumplimiento de la acción de mejoramiento No. 1, referente a la respuesta a la solicitud de un EER relacionado con las vías industriales requeridas para la Conectante C1-C2 del proyecto. Lo anterior debido a que el plazo para presentar dicha respuesta a la Oficina de Control Interno finaliza el 30-11-2020. (Daniel Felipe Sáenz Lozano)
25/11/2020 Mediante correo electrónico del 25 de noviembre de 2020 se recibió copia de la comunicación con radicado ANI No. 20205000325361 del 27 de octubre de 2020, mediante la cual la Supervisión informó al Concesionario que no se evidencian circunstancias para reconocer un EER, lo cual demuestra cumplimiento de la primera acción de mejoramiento; por lo tanto, se registra un avance del 50%. (Daniel Felipe Sáenz Lozano)
27/01/2021 Mediante correo eléctronico del 26 de enero de 2021 la Supervisión demostró gestión en virtud de la acción de mejoramiento número 2, debido a que se cuenta con una propuesta inicial de modificación del Concesionario, radicada en la Entidad con el número 20204091240212 del 09-12-20, la cual ha sido analizada por la Interventoría por medio de la comunicación ANI No. 20214090073462 del 21-01-21. Con base en estos pronunciamientos, se evidenció que la Supervisión procederá a establecer sus conceptos por área. (Daniel Felipe Sáenz Lozano)
05/04/2021 Mediante correo electrónico del 5 de abril de 2021 la Supervisión expone la gestión adelantada a la fecha para cumplir con el plan de mejoramiento, indicando su compromiso de adelantar la gestión con el Concesionario para lograr una eventual modificación contractual que permita ampliar el término para resolver las solicitudes de EER, manteniendo como fecha de cumplimiento el 30 de Julio de 2021. (Daniel Felipe Sáenz Lozano)
21/07/2021  -Modificación de fecha- Mediante memorando ANI No. 20215000099983 del 16 de julio de_x000D_
2021 se informa gestión para dar cumplimiento a la acción de mejoramiento No. 2, la que depende de los resultados de trabajo colaborativo con la CCI. Se estima que los resultados de dicho trabajo se tengan a más tardar el 31 de diciembre de 2021. La Oficina de Control Interno se pronunció respecto a la solicitud de prórroga mediante memorando ANI No. 20211020101753 del 21 de julio de 2021. (Daniel Felipe Sáenz Lozano)
21/07/2021  -Modificación plan- El ajuste únicamente corresponde a la fecha de terminación de la segunda acción de mejoramiento, como se informa en el memorando con radicado ANI No. 20211020101753 del 21 de julio de 2021. (Daniel Felipe Sáenz Lozano)</t>
  </si>
  <si>
    <t xml:space="preserve">No se evidenció cumplimiento del plazo contractual para que la ANI se pronuncie frente a solicitudes de ocurrencia de Eventos Eximentes de Responsabilidad, término reglamentado en la parte general del contrato de concesión, sección 14.2(d)(iii), según se cita a continuación:_x000D_
(…) Una vez efectuada la Notificación dentro del término indicado en la sección 14.3(c)(ii) anterior, la Parte notificada deberá, dentro de los quince (15) Días siguientes a dicha Notificación, expresar si acepta, o no, la ocurrencia del Evento Eximente de Responsabilidad (…)_x000D_
</t>
  </si>
  <si>
    <t xml:space="preserve">Se adelantará la gestión con el Concesionario en una de las reuniones gerenciales mensuales que se desarrollan con el concesionario y la interventoría, manifestando la posibilidad de una modificación contractual que permita ampliar el término para resolver las solicitudes de EER, conforme a los tiempos que efectivamente requiere la entidad para su trámite, en coherencia con los términos de los nuevos proyectos de Concesión 5 G. </t>
  </si>
  <si>
    <t xml:space="preserve">
1/12/2020 Se envió correo electrónico a la Supervisión solicitándo el Plan de Mejoramiento visto que el 5 de diciembre se cumplen 30 días de la formulación de la No Conformidad. (Adriana Barrios Rodríguez)
10/12/2020  se recibió el memorando 20203110145013 del 24 de noviembre de 2020, en donde la supervisión comunicó el Plan de Mejoramiento, por correo electrónico del 2 de diciembre de 2020 la Supervisión comunicó la fecha de finalización para diciembre de 2021, la OCI dio respuesta a la Supervisión con memorando 20201020152803 del 9 de diciembre de 2020 y se procede a incluir el Plan de Mejoramiento (Adriana Barrios Rodríguez)</t>
  </si>
  <si>
    <t>No se evidenció que los equipos de grabación de la Interventoría instalados en el peaje de la concesión estén disponibles para ser accedidos en tiempo real de manera remota; sin embargo, esta es una de sus obligaciones contractuales, consignada en la sección 5.3.3 (a) del Plan de Cargas de Trabajo del Contrato de Interventoría No. 024 de 2015, según se cita a continuación:_x000D_
Instalar equipos de video nuevos e independientes de los del concesionario de última generación que permitan visualizar claramente la categoría de cada vehículo, fecha y hora las cuales deberán estar sincronizadas con las de los equipos del concesionario, para la grabación de las 24 horas del día en cada uno de los carriles de cada una de las estaciones o casetas de peaje, con el fin de verificar los datos de tráfico obtenidos por el Concesionario, la composición del tráfico y que los mismos coincidan con la realidad, este sistema deberá estar disponible para accederlo en tiempo real y sin retardos en la señal en las oficinas de la Interventoría y de la AGENCIA NACIONAL DE INFRAESTRUCTURA . En caso de ser necesario el traslado de equipos servidores al datacenter de la AGENCIA NACIONAL DE INFRAESTRUCTURA, estos deberán ser en formato BLADE._x000D_
Este sistema deberá estar en funcionamiento a más tardar a los 60 días después de la fecha de la firma del acta de inicio del Contrato de Interventoría. El interventor deberá tener en sus archivos estos registros fílmicos desde el inicio de su contrato, los cuales deberán estar disponibles cuando la AGENCIA NACIONAL DE INFRAESTRUCTURA o las autoridades los solicite.</t>
  </si>
  <si>
    <t xml:space="preserve">1. (11%) Solicitar a los actuales operadores de la tecnología en la Región, una nueva cotización para la instalación del montaje técnico requerido, cumpliendo con la garantía para la conexión inalámbrica y remota con las videocámaras en la estación de peaje (tiempo real) de acuerdo con lo requerido por el cliente – Seguimiento 31 de marzo de 2021 _x000D_
_x000D_
2. (11%) Seleccionar y adelantar la contratación de un proveedor que permita la instalación de las videocámaras existentes a la red de internet con las especificaciones técnicas requeridas por parte del cliente. Estudiar las propuestas presentadas y cotizaciones – Seguimiento 31 de marzo de 2021 _x000D_
_x000D_
3. (11%) Analizar sí las otras alternativas de solución siguen siendo viables para garantizar la disponibilidad de la información solicitada – Seguimiento 31 de marzo de 2021 _x000D_
_x000D_
4. (11%) De acuerdo con la respuesta de los operadores, se realizará el análisis para el montaje requerido y la conexión web, para sincronizar la visualización en tiempo real y de forma remota en la estación de peaje de las videocámaras existentes – Seguimiento 30 de abril de 2020 _x000D_
_x000D_
5. (11%) En caso de que la respuesta sea negativa por parte de los operadores, la interventoría continuará con los procedimientos actuales utilizados como alternativa que suple la condición de transmisión en tiempo real. – Seguimiento 30 de abril de 2020 _x000D_
_x000D_
6. (11%) Ejecutar el programa de mantenimiento preventivo establecido en los procesos administrativos para verificar la disponibilidad permanente de los equipos y software para la transmisión en tiempo real. – Seguimiento 1 de febrero de 2020 _x000D_
_x000D_
7. (11%) Realizar de manera trimestral las visitas de auditoria a la estación de peaje para verificar el adecuado funcionamiento de los equipos y programas instalados. – Seguimiento 1 de febrero de 2020 _x000D_
_x000D_
8. (11%) Mantener por parte del área de operación y mantenimiento asignado en la Interventoría, un adecuado control de la información grabada, almacenada y en custodia en el área de sistemas. – Seguimiento 1 de febrero de 2020. _x000D_
_x000D_
9. (12%) Se realizará seguimiento, mantenimiento y capacitación al personal encargado para su respectivo sostenimiento del sistema - Seguimiento 01 de mayo de 2021. _x000D_
_x000D_
 </t>
  </si>
  <si>
    <t xml:space="preserve">
1/12/2020 Se envió correo electrónico a la Interventoría solicitándo el Plan de Mejoramiento visto que el 5 de diciembre se cumplen 30 días de la formulación de la No Conformidad. (Adriana Barrios Rodríguez)
10/12/2020 se recibió oficio 20204091215932 del 2 de diciembre de 2020 por parte de la Interventoría, proponiendo el plan de mejoramiento y la fecha de terminación para el 1 de mayo de 2021, la OCI dio respuesta con oficio 20201020377691 del 9 de diciembre de 2020 y se procede a incluir el Plan de Mejoramiento (Adriana Barrios Rodríguez)
21/01/2021  -Modificación de fecha- Se ajusta fecha de terminación con base en lo comunicado a la Interventoría mediante correo electrónico del 7 de diciembre de 2020, donde se informó sobre la incorporación del plan de mejoramiento. (Adriana Barrios Rodríguez)
25/01/2021  -Modificación de fecha-  (Adriana Barrios Rodríguez)
25/01/2021  -Modificación de fecha-  (2020)
30/04/2021 Se recibió oficio 20214090355092 del 31 de marzo de 2021 con la respuesta de la interventoría al seguimiento por correo electrónico al cual se dio respuesta con el oficio 20211020109771 del 16 de abril de 2021 de la OCI notificando que se incluirá un avance del 11% en el Plan de Mejoramiento, sin embargo, se sugiere la reformulación vista la imposibilidad de realizar el plan de mejoramiento establecido y que aún no ha cesado la causa que dio origen a la No Conformidad.  (Adriana Barrios Rodríguez)
06/05/2021  -Modificación de fecha- Mediante radicado ANI No. 20211020134661 la Oficina de Control Interno atiende oficio de la Interventoría con radicado ANI No. 20214090475452 del 30 de abril de 2021, mediante el cual se solicitó prórroga al plan de mejoramiento hasta el 01/03/2022. (Adriana Barrios Rodríguez)</t>
  </si>
  <si>
    <t>1.1	Se evidenció incumplimiento de los términos establecidos en el art. 14 de la Ley 14 de la Ley 1437 de 2011, que para los dos (2) primeros trimestres de 2020, en la muestra auditada fue del 23% .</t>
  </si>
  <si>
    <t xml:space="preserve">Mediante memorando Rad. 20206010135493 del 03/11/2020, la Vicepresidencia de PRE, remite a la OCI, plan de mejoramiento, con 5 acciones con fecha de cumplimiento julio de 2021. Con memorando No. 20204000134333 del 29/10/2020 la VAF, informa sobre tres (3) consideraciones sobre el tema. </t>
  </si>
  <si>
    <t xml:space="preserve">
12/03/2021 	_x000D_
Mediante memorando Rad. 20206010135493 del 03/11/2020, la VPRE, informa  cuatro acciones adcionalaes a seguir:_x000D_
•	Solicitud de socialización sobre PQRS a los colaboradores de la VPRE, al equipo de Atención al ciudadano._x000D_
•	Solicitud de socialización sobre el manejo de la herramienta ORFEO a los colaboradores de la VPRE, al grupo de Archivo y correspondencia._x000D_
•	Seguimiento mensual al informe de PQRS presentado por el equipo de Atención al ciudadano._x000D_
•	Presentación de informe trimestral al Vicepresidente de Planeación, Riesgos y Entorno sobre el estado de las PQRS en la VPRE._x000D_
 (Luz Mary Hernández Villadiego)</t>
  </si>
  <si>
    <t>De acuerdo con el memorando No. 20214000067963 del 29 de abril de 2021, la VAF solicita la unificación de esta NC con las NC 3476 y 3854 por unicidad de contenido. La jefatura de la OCI da viabilidad a esta solicitud mediante correo electrónico de fecha 21 de julio de 2021. En virtud de lo anterior esta no conformidad se cierra y se considera vigente solo la NC 3854. Es importante tener presente que se cerró con un avance a la fecha del 30%.</t>
  </si>
  <si>
    <t>26/10/2020</t>
  </si>
  <si>
    <t xml:space="preserve">1.2	Se evidenció ausencia de respuesta, incumpliéndose la Ley 14 de la Ley 1437 de 2011, que para los dos (2) primeros trimestres de 2020, en la muestra auditada fue del 9% </t>
  </si>
  <si>
    <t>12/03/2021 Mediante memorando Rad. 20206010135493 del 03/11/2020, la VPRE, plantea cuatro acciones adicionales a seguir: 
•	Solicitud de socialización sobre PQRS a los colaboradores de la VPRE, al equipo de Atención al ciudadano.
•	Solicitud de socialización sobre el manejo de la herramienta ORFEO a los colaboradores de la VPRE, al grupo de Archivo y correspondencia.
•	Seguimiento mensual al informe de PQRS presentado por el equipo de Atención al ciudadano.
•	Presentación de informe trimestral al Vicepresidente de Planeación, Riesgos y Entorno sobre el estado de las PQRS en la VPRE.
 (Luz Mary Hernández Villadiego)</t>
  </si>
  <si>
    <t>De acuerdo con el memorando No. 20214000067963 del 29 de abril de 2021, la VAF solicita la unificación de esta NC con las NC 3476 y 3853 por unicidad de contenido. La jefatura de la OCI da viabilidad a esta solicitud mediante correo electrónico de fecha 21 de julio de 2021. En virtud de lo anterior esta NC unifica las dos y queda vigente.</t>
  </si>
  <si>
    <t xml:space="preserve">1.3	En los radicados Nos. 20204090554572 del 25 de junio de 2020 y en el radicado No. 20204090444212 del 20 de mayo de 2020 , se evidenció que las respuestas otorgadas mediante correo electrónico no fueron radicadas en el área de archivo y correspondencia- Sistema de Gestión Documental ORFEO-, incumplimiento lo señalado en la Circular No. 20204090052033 del 27/03/2020 </t>
  </si>
  <si>
    <t>De acuerdo con el memorando No. 20214000067963 del 29 de abril de 2021, la VAF solicita la unificación de esta NC con la NC 3857 por unicidad de contenido. La jefatura de la OCI da viabilidad a esta solicitud mediante correo electrónico de fecha 21 de julio de 2021. En virtud de lo anterior esta no conformidad se cierra y se considera vigente solo la NC 3857. Es importante tener presente que se cerró con un avance a la fecha del 0%.</t>
  </si>
  <si>
    <t>1.4	Se evidenciaron fallas recurrentes que imposibilitan efectuar seguimiento y consulta a los radicados desde el vínculo https://orfeo.ani.gov.co/consultaRadicados.php. La presente situación impide al ciudadano consultar el estado del radicado. (ver anexo-2). Esto genera incumplimiento a lo estipulado en el art. 2.1.1.3.1.2. del Decreto 1081 del 26 de mayo de 2015, que establece la obligación de “indicar al solicitante un número o código que permita hacer seguimiento al estado de su solicitud, la fecha de recepción y los medios por los cuales se puede hacer seguimiento a la misma”.</t>
  </si>
  <si>
    <t xml:space="preserve">
12/03/2021 El 03/03/2021, se envió correo al Coordinador del GIT- Tecnologías de la información y las telecomunicaciones, requiriéndole informar las acciones de mejora emprendidas sobre la NO Conformidad identificada con el No. 3864, la cual se encontraba sin plan de mejoramiento y la cual fue comunicada en el “Informe de evaluación en el marco de la atención al ciudadano y en particular sobre Derechos de Peticiones, Quejas, Reclamos y Sugerencias – En tiempos del COVID-19.”._x000D_
En correo recibido el 09/03/2021, él Coordinador del GIT- Tecnologías de la información y las telecomunicaciones informa que “no corresponde al GIT de Tecnologías de la información adelantar un plan de mejoramiento frente a lo observado en el informe; pues las causas no son atribuibles a fallas de la plataforma tecnológica”._x000D_
 (Luz Mary Hernández Villadiego)</t>
  </si>
  <si>
    <t>1.5	En la muestra auditada se evidenciaron situaciones descritas en el anexo 1, relacionadas con el archivo de un trámite de peticiones, cuando estas han sido trasladadas a un tercero, sin encontrarse soporte de haberse informado al peticionario y cuando estas se encuentran en proceso de recolección de información. Esto genera incumplimiento a lo establecido en la Circular No. 2013-409-000009-4 del 10 de mayo de 2013 que establece las directrices internas relacionadas con el manejo del Sistema de Gestión Documental.</t>
  </si>
  <si>
    <t>De acuerdo con el memorando No. 20214000067963 del 29 de abril de 2021, la VAF solicita la unificación de esta NC con la NC 3855 por unicidad de contenido. La jefatura de la OCI da viabilidad a esta solicitud mediante correo electrónico de fecha 21 de julio de 2021. En virtud de lo anterior esta NC unifica la NC 3855 y queda vigente.</t>
  </si>
  <si>
    <t xml:space="preserve">1.6	Incumplimientos directrices internas relacionadas con el manejo del Sistema de Gestión Documental._x000D_
-	Se pierde la trazabilidad cuando no se enlazada de manera apropiada el documento de respuesta. El trámite de la gestión efectuada solamente se informa de manera escrita en el histórico del Orfeo “pestaña de comentarios” y no se adjunta ningún documento de respuesta._x000D_
</t>
  </si>
  <si>
    <t>De conformidad con el artículo 3° del Decreto 1167 de 2016, modificatorio del artículo 2.2.4.3.1.2.12. del Decreto 1069 de 2015, los siguientes actos administrativos no se han presentado al Comité de Conciliación, para que en un término no superior a cuatro (4) meses, a partir de la fecha de pago, se adoptara la decisión de iniciar o no demanda en ejercicio del medio de control repetición: i) Resolución 2039 de 31 de diciembre de 2019, y ii) Resolución 2041 de 31 de diciembre de 2019.</t>
  </si>
  <si>
    <t xml:space="preserve">Mediante Memorando 20207010149263 de 30 de movienbre de 2020, el Coordinador del GIT de Defensa Judicial, remitió el Formato SEPGF-019-Acción Correctiva, por medio del cual se formula el Plan de Mejoramiento frente a la auditoría realizada a las Acciones de Repetición, cuyo informe fue notificado el pasado 30 de octubre del año en curso. _x000D_
PLAN DE ACCIÓN. 1. Generar mecanismos dirigidos a los apoderados de la Entidad y a los miembros del Comité de Conciliación respecto a la periodisidad de sesiones para someter  a estudio la procedencia del ejercicio de la acción de repetición. Responsable: Coordinador del GIT de Defensa Judicial. 2. Establecer un instrumento de control que contenga alertas del vencimiento de términos para el estudio por parte del Comité de Conciliación y la presentación de la demanda, cuando resulte procedente. Responsable: Coordinador del GIT de Defensa Judicial. 3. Actualizar el procedimiento de gestión de la acción de repetición. Responsable: Corrdinador del GIT de Defensa Judicial. </t>
  </si>
  <si>
    <t xml:space="preserve">
5/03/2021 A través de correo electrónico del 19 de febrero de 2021, se solicitó al Coordinador del GIT de Defensa Judicial, enviar a más tardar el martes 2 de marzo de 2021, el informe con soportes, de avance de cumplimiento del Plan de mejoramiento - medidas correctivas formulado. De acuerdo con información de la OCI el 5 de marzo de 2021, hasta la fecha no se había radicado en el Sistema ORFEO.  (Martha Guzmán León)
8/04/2021 A través de correo electrónico del 17 de marzo de 2021, se solicitó al Coordinador del GIT de Defensa Judicial, informe con soportes, de avance de cumplimiento del Plan de mejoramiento- medidas correctivas formulado.
Mediante Memorando 20217010055963 del 5 de abril de 2021, el Coordinador del GIT de Defensa Judicial, manifestó: "Frente a esta No conformidad y de acuerdo a lo que se estableció en el Plan de Acción, el cual, estaba dirigido a crear mecanismos para los apoderados de la Entidad y a los miembros del Comité de Conciliación, respecto de la periodicidad de sesiones para someter a estudio la procedencia del ejercicio de la acción de repetición, se adoptó lo siguiente: 
El Coordinador del G.I.T. de Defensa Judicial mediante memorando 20207010106563 de fecha 8 de agosto de 2020, estableció lineamientos dirigidos a los apoderados responsables, para la presentación de las fichas de estudio y las fechas en que se realizarían la sesiones del Comité de Conciliación; posteriormente, mediante radicado No. 20207010142663 de fecha 18 de noviembre de 2020, se dio alcance al radicado del mes de agosto en el sentido de adoptar medidas imperativas para reportar oportunamente las condenas, realizar el trámite de pago y adelantar el estudio oportuno de los procesos que deban ser sometidos a consideración del Comité de Conciliación con fines de repetición. (anexo memorandos)"
Mediante Memorando 20217010054883 del 30 de marzo de 2021, la Coordinadora del GIT de Defensa Judicial (A), solicitó se amplié el plazo para el cumplimiento de la UM propuesta hasta el 30 de julio de 2021, conforme a las razones expuestas.  (Martha Guzmán León)
5/06/2021 En Informe de Seguimiento a las Acciones de Repetición del 1° de diciembre de 2020 al 31 de marzo de 2021, se tomó la siguiente determinación respecto a esta no conformidad - 3859: _x000D_
_x000D_
"Teniendo en cuenta las acciones correctivas adelantadas por el Vicepresidente Jurídico y los Coordindores del GIT de Defensa Judicial, con el propósito de dar cumplimiento a lo establecido en el artículo 3° del Decreto 1167 de 2016, modificatorio del artículo 2.2.4.3.1.2.12 del Decreto 1069 de 2015, la no conformidad se tendrá como cumplida y se harán las anotaciones correspondientes en el Plan de Mejoramiento por Procesos, con soporte en el presente informe de seguimiento".  (Martha Guzmán León)</t>
  </si>
  <si>
    <t>30/10/2020</t>
  </si>
  <si>
    <t xml:space="preserve">De conformidad con el Decreto 1167 de 2016 “Por el cual se modifican y se suprimen algunas disposiciones del Decreto 1069 de 2015, Decreto Único Reglamentario del Sector Justicia y del Derecho” Artículo 3, modificatorio del artículo 2.2.4.3.1.2.12. del Decreto 1069 de 2015, de la Acción de Repetición, el ordenador del gasto, al día siguiente al pago total o al pago de la última cuota efectuado por la entidad pública, de una conciliación, condena o de cualquier otro crédito surgido por concepto de la responsabilidad patrimonial de la entidad, deberá remitir el acto administrativo y sus antecedentes al Comité de Conciliación, para que en un término no superior a cuatro (4) meses se adopte la decisión motivada de iniciar o no el proceso de repetición._x000D_
_x000D_
Por lo tanto, el GIT Administrativo y Financiero, remitió al GIT de Defensa Judicial para el estudio del Comité de Conciliación los actos administrativos y los antecedentes de los pagos efectuados el 26 y 30 de junio de 2020, por fuera del término legal. </t>
  </si>
  <si>
    <t>Desconocimiento normativo de las Acciones de Repetición que se someten a consideración del Comité de Conciliación</t>
  </si>
  <si>
    <t xml:space="preserve">Mediante Memorando 20204000148883 de 30 de noviembre de 2020, la Coordinadora del GIT Administrativo y Financiero, remitió el Plan de Acción Formato Acciones Correctivas SEPG-F-019. PLAN DE ACCIÓN. Remitir correo electrónico con los documentos soporte de pago de la sentencia a la Vicepresidencia Jurídica, al día siguiente de realizar el pago de sentencias, cumpliendo con lo establecido en el Decreto 1167 de 2016. Responsable: Juana Celina Carvajal. </t>
  </si>
  <si>
    <t xml:space="preserve">
24/12/2020 Para el período comprendido del 2 de octubre al 30 de noviembre de 2020, el GIT Administrativo y Financiero, hizo dos pagos: i. Resolución 14605 de 14 de octubre de 2020, de la Vicepresidencia Jurídica. El pago se hizo el 16 de octubre de 2020, el mismo día, a través de correo electrónico, se envió al GIT de Defensa Judicial, los soportes y el Depósito Judicial correspondiente al pago de Honorarios fijados en la demanda arbitral impuesta por la Concesión Autopista Bogotá-Girardot, por valor de $1.716.963.541. ii. Resolución 15565 del 29 de octubre de 2020, de la Vicepresidencia Planeación, Riesgos y Entorno. El pago se hizo el 10 de noviembre de 2020, el 9 de noviembre de 2020, se envió "los soportes de pago de la Sentencia de Primera Instancia de fecha de (sic) 26 de septiembre de 2019, proferida por el Juzgado Civil del Circuito de Chocontá, por valor de $34.968.712.98, proceso de expropiación del señor José Miguel Sarmiento Rubiano._x000D_
Se evidencia que el GIT Administrativo y Financiero, envió los actos administrativos y los soportes al GIT de Defensa Judicial, dentro del término previsto en el Decreto 1167 de 2016, "Por el cual se modifican y se suprimen algunas disposiciones del Decreto 1069 de 2015, Decreto Único Reglamentario del Sector Justicia y del Derecho" Artículo 3, modificatorio del artículo 2.2.4.3.1.2.12 del Decreto 1069 de 2015"._x000D_
En consecuencia, se reportará como cumplida y se harán las anotaciones correspondientes en el plan de mejoramiento por procesos, con soporte en el "Informe de seguimiento al cumplimiento de las Acciones de Repetición del 2 de octubre al 30 de noviembre de 2020", del mes de diciembre de 2020.  (Martha Guzmán León)</t>
  </si>
  <si>
    <t xml:space="preserve">1.	Se evidenció que la Interventoría ha realizado dos informes de seguimiento a los cercados de la UF8 (uno en octubre de 2019 y el segundo en septiembre de 2020), no obstante, en la sábana predial del corredor concesionado, se identificó que hay 152 predios disponibles y en custodia del Concesionario ubicados en las Unidades Funcionales 1, 2, 3, 4, 5, 6 y 7, de los cuales 63 se entregaron al Concesionario en la vigencia de 2019 y 89 se dispusieron en la vigencia de 2020; por lo anterior, se evidenció la falta de seguimiento por parte de la Interventoría en la verificación de lo dispuesto en el Apéndice técnico 7 Capitulo III Obligaciones Generales de la Gestión Predial numeral 8.1 Obligaciones generales del Concesionario del contrato de Concesión, citado a continuación: _x000D_
(c ) Una vez el Predio sea entregado por el propietario, realizar el cercado del área adquirida, bajo su propio costo y riesgo, de tal manera que al concluir el proceso de adquisición de los Predios, el corredor vial a lado y lado quede delimitado mediante una cerca que cumpla con las especificaciones descritas en el Manual INVIAS </t>
  </si>
  <si>
    <t xml:space="preserve">1.	Realizar visita a campo, con el objetivo de constatar si los 41 predios que no hacen parte de la vía están cercados o no en su totalidad, verificando el cercado del remanente del área que no se utilizó para la construcción y cuyo propietario es la ANI._x000D_
2.	A partir de la fecha y como parte de la revisión de los insumos recibidos por parte del Concesionario, se constatará también de manera mensual en campo su cerramiento, conforme al Anexo técnico 7-Gestión predial, numeral 8.1 Obligaciones contractuales del concesionario, literal c)._x000D_
Como por la misma circunstancia están pendientes los insumos de los predios revisados en los meses de septiembre y octubre 2020 , aprovecharemos para realizar  en esta visita a los 41 predios ,para revisar en cada unidad funcional los predios revisados en los meses citados a los predios ANI con sobrantes._x000D_
3.	Realizar recorridos mensuales de verificación aplicando la herramienta del formato  Anexo 2 CSI-TEC-FOR-071_ Seguimiento Cercado predios UF_x000D_
4.	Se reportara el estado de la verificación en los informe mensuales iniciando con el informe mensuales a partir de enero 2021 que se entregara en febrero 2021_x000D_
5.	En la sabana actual se han detectado predios ANI que seguirían aún con sobrantes, los cuales se están censado y aprobado y guardado en una carpeta con el fin de hacerle seguimiento una vez se ejecute la gestión por este proyecto y se realizará la verificación si están cercados actualmente o no. aplicando la herramienta del formato  Anexo 2 CSI-TEC-FOR-071_ Seguimiento Cercado predios UF._x000D_
</t>
  </si>
  <si>
    <t>22/12/2020</t>
  </si>
  <si>
    <t xml:space="preserve">
22/12/2020 26/11/2020 – Mediante memorando con radicado ANI 20204091191412 la Interventoria allegó el plan de mejoramiento de la no conformidad. _x000D_
_x000D_
22/12/2020 – Mediante correo electrónico se realizo seguimiento al plan de mejoramiento y la Interventoria propuso nueva fecha para el cumplimiento de este para el 31/01/2021. _x000D_
 (Mary Alexandra Cuenca Noreña)
03/02/2021 29/01/2021 - Mediante correo electrónico la Interventoría allegó la siguiente documentación: _x000D_
1.	Formato Cerramiento Predios diciembre 2020._x000D_
2.	Formato Cerramiento Predios enero 2021._x000D_
3.	Tabla resumen cerramientos._x000D_
4.	INFORME MENSUAL DE INTERVENTORIA No. 49 - Firmado._x000D_
5.	CSI-ANI-OBRA-02108 Solicitud Cerramiento Predios ANI FD_x000D_
SOPORTE RADICADO ANI CSI-ANI-OBRA-02108_x000D_
Con la anterior gestión, se identificaron 12 predios a nombre de la ANI que aun no cuentan los cercados correspondientes los cuales están ubicados en la UF1 y UF6. La interventoría por medio del oficio con Rad CSI-ANI-OBRA-02108 del 27 de enero de 2021 solicitó al Concesionario se realizara el cercado y a la fecha se encuentra en espera del pronunciamiento por parte del Concesionario. _x000D_
No obstante, el proyecto cuente con predios a nombre de la ANI los cuales aún no están cercados, la interventoría realizo el cumplimiento total de las acciones de mejora para la no conformidad y se procede al cierre de la no conformidad. Se recomienda seguir gestionando y conminado al concesionario para que ejecute el cercado de la totalidad de los predios a favor de la Entidad.  _x000D_
 (Mary Alexandra Cuenca Noreña)</t>
  </si>
  <si>
    <t>Se verificó el Boletín de Deudores Morosos del Estado – BDME y no se observó el reporte de las cuentas por cobrar de la cuenta contable 1.3.84.26.001 Pago por Cuenta de Terceros, correspondientes a las incapacidades pagadas a los servidores públicos y fueron reconocidas por las EPS (Resolución No. 1223 del 14/08/2019 por $6.835.855 y Resolución No. 413 del 6/03/2018 por $6.007.030) y se encuentran pendientes de pago a la ANI porque cumplieron con mora de más de seis meses y superaron los cinco (5) salarios mínimos legales mensuales vigentes, lo que incumple con lo establecido en la Resolución No. 037 del 5 de febrero de 2018 “Por medio de la cual se fijan los parámetros para el envío de información a la UAE Contaduría General de la Nación relacionada con el Boletín de Deudores Morosos del Estado (BDME)” y lo establecido en el parágrafo 3° del Artículo 2° de la Ley 901 de 2004 “Por medio de la cual se prorroga la vigencia de la Ley 716 de 2001, prorrogada y modificada por la Ley 863 de 2003 y se modifican algunas de sus disposiciones”, que dice:_x000D_
_x000D_
Ley 901 de 2004_x000D_
_x000D_
“ARTÍCULO 2o. Modifíquese y adiciónese al artículo 4o de la Ley 716 de 2001, el cual quedará así:_x000D_
_x000D_
(…)_x000D_
_x000D_
PARÁGRAFO 3o. Las entidades estatales para relacionar las acreencias a su favor pendientes de pago deberán permanentemente en forma semestral, elaborar un boletín de deudores morosos, cuando el valor de las acreencias supere un plazo de seis (6) meses y una cuantía mayor a cinco (5) salarios mínimos legales vigentes. Este boletín deberá contener la identificación plena del deudor moroso, bien sea persona natural o jurídica, la identificación y monto del acto generador de la obligación, su fecha de vencimiento y el término de extinción de la misma.</t>
  </si>
  <si>
    <t>Noviembre de 2020</t>
  </si>
  <si>
    <t>Mediante Memorando No. 20214000065993 del 26/04/2021 se suscribe Plan de Mejoramiento conjunto entre el GIT Administrativa y Financiera, el GIT de Talento Humano y el GIT Defensa Judicial._x000D_
ACCIONES DE MEJORA_x000D_
1) Contratar un abogado especialista en derecho laboral, con el fin de que se encargue especialmente del trámite que se requiere adelantar para el cobro de los dineros frente a las EPS. (Responsable GIT Defensa Judicial, fecha de cumplimiento 30/04/2021)_x000D_
_x000D_
2) Emitir por parte de la GIT Defensa Judicial Lineamientos para el reporte de deudores morosos en el Boletín de Deudores Morosos del Estado – BDME. (Responsable María Lorena Arena Suarez – GIT Defensa Judicial, fecha de cumplimiento 30/04/2021)_x000D_
_x000D_
3) Concepto emitido por parte de la VAF que indique porqué esos recobros se registran en la cuenta "deudores". (Responsable Nelcy Maldonado – GIT Administrativa y Financiera, fecha de cumplimiento 10/05/2021)_x000D_
_x000D_
4) Emitir un concepto por parte de la GIT de Defensa Judicial donde se identifique el porcentaje de cobrabilidad de cada uno de los asuntos que hayan sido remitidos a esta dependencia correspondientes a los dineros pagados por la ANI por concepto de incapacidades de funcionarios y que deben ser cobrados a las EPS. (Responsable Élber Andres Estupiñán – GIT Defensa Judicial, fecha de cumplimiento 30/05/2021)_x000D_
_x000D_
5) Elaborar el procedimiento para reporte de deudores morosos del Estado. (Responsable Nelcy Maldonado – GIT Administrativa y Financiera, fecha de cumplimiento 30/09/2021)_x000D_
_x000D_
6) Actualizar el formato GEJU-F-042 frente a los criterios de evaluación para determinar si la deuda se debe reportar al boletín de deudores morosos. (Responsable María Lorena Arena Suarez – GIT Defensa Judicial, fecha de cumplimiento 30/09/2021)_x000D_
_x000D_
7) Revisión y actualización del procedimiento GETHP- 017 "Trámite de incapacidades" incluyendo las observaciones asociadas al cobro de incapacidades. (Responsable Marcela Candro – GIT de Talento Humano, fecha de cumplimiento 30/09/2021)_x000D_
_x000D_
8) Reporte al Grupo Interno de Trabajo de Defensa Judicial de la gestión adelantada por el Grupo Interno de Trabajo de Talento Humano, de cada uno de los casos de las incapacidades que superen un período de tiempo de 6 meses sin reconocimiento económico. (Responsable Luz Amparo Uribe – GIT de Talento Humano, fecha de cumplimiento Permanente)</t>
  </si>
  <si>
    <t xml:space="preserve">
05/03/2021 Mediante correo electrónico del 28 de enero de 2021 se solicitó al GIT de Defensa Judicial la suscripción del Plan de Mejoramiento._x000D_
Mediante correo electrónico del 26 de febrero de 2021 se solicitó al GIT Administrativa y Financiera la suscripción del Plan de Mejoramiento. (Yuber Alexander Peña Cárdenas)
07/04/2021 Mediante correos electrónicos del 7 de abril de 2021 se reiteró por segunda vez al GIT de Defensa Judicial y al GIT Administrativa y Financiera la suscripción del Plan de Mejoramiento. (Yuber Alexander Peña Cárdenas)</t>
  </si>
  <si>
    <t>Se observaron incapacidades sin reconocimiento ni pago a la ANI por parte de las EPS con una antigüedad de entre cuatro y seis años como las de 2013 y 2015, por lo que probablemente ya no sea posible su exigibilidad por la prescripción y caducidad, incumpliendo lo establecido en el Artículo 1° Gestión del Recaudo de Cartera Pública, de la Ley 1066 de 2006 “Por la cual se dictan normas para la normalización de la cartera pública y se dictan otras disposiciones.”, además de un posible omisión de la gestión pertinente para el cobro de las incapacidades no reconocidas por las EPS, presentándose posiblemente incumplimiento de los deberes establecidos en la Ley 734 de 2002 “Por el cual, se expide el Código Único Disciplinario</t>
  </si>
  <si>
    <t>Mediante Memorando No. 20214000065993 del 26/04/2021 se suscribe Plan de Mejoramiento conjunto entre el GIT Administrativa y Financiera, el GIT de Talento Humano y el GIT Defensa Judicial._x000D_
ACCIONES DE MEJORA_x000D_
1) Contratar un abogado especialista en derecho laboral, con el fin de que se encargue especialmente del trámite que se requiere adelantar para el cobro de los dineros frente a las EPS. (Responsable GIT Defensa Judicial, fecha de cumplimiento 30/04/2021)_x000D_
_x000D_
2) Emitir por parte de la GIT Defensa Judicial Lineamientos para el reporte de deudores morosos en el Boletín de Deudores Morosos del Estado – BDME. (Responsable María Lorena Arena Suarez – GIT Defensa Judicial, fecha de cumplimiento 30/04/2021)_x000D_
_x000D_
3) Concepto emitido por parte de la VAF que indique porqué esos recobros se registran en la cuenta "deudores". (Responsable Nelcy Maldonado – GIT Administrativa y Financiera, fecha de cumplimiento 10/05/2021)_x000D_
_x000D_
4) Emitir un concepto por parte de la GIT de Defensa Judicial donde se identifique el porcentaje de cobrabilidad de cada uno de los asuntos que hayan sido remitidos a esta dependencia correspondientes a los dineros pagados por la ANI por concepto de incapacidades de funcionarios y que deben ser cobrados a las EPS. (Responsable Élber Andres Estupiñán – GIT Defensa Judicial, fecha de cumplimiento 30/05/2021)_x000D_
_x000D_
5) Elaborar el procedimiento para reporte de deudores morosos del Estado. (Responsable Nelcy Maldonado – GIT Administrativa y Financiera, fecha de cumplimiento 30/09/2021)_x000D_
_x000D_
6) Actualizar el formato GEJU-F-042 frente a los criterios de evaluación para determinar si la deuda se debe reportar al boletín de deudores morosos. (Responsable María Lorena Arena Suarez – GIT Defensa Judicial, fecha de cumplimiento 30/09/2021)_x000D_
_x000D_
7.) Revisión y actualización del procedimiento GETHP- 017 "Trámite de incapacidades" incluyendo las observaciones asociadas al cobro de incapacidades. (Responsable Marcela Candro – GIT de Talento Humano, fecha de cumplimiento 30/09/2021)_x000D_
_x000D_
8) Reporte al Grupo Interno de Trabajo de Defensa Judicial de la gestión adelantada por el Grupo Interno de Trabajo de Talento Humano, de cada uno de los casos de las incapacidades que superen un período de tiempo de 6 meses sin reconocimiento económico. (Responsable Luz Amparo Uribe – GIT de Talento Humano, fecha de cumplimiento Permanente)</t>
  </si>
  <si>
    <t xml:space="preserve">
05/03/2021 Mediante correo electrónico del 28 de enero de 2021 se solicitó al GIT de Defensa Judicial la suscripción del Plan de Mejoramiento.
Mediante correo electrónico del 26 de febrero de 2021 se solicitó al GIT Administrativa y Financiera la suscripción del Plan de Mejoramiento. (Yuber Alexander Peña Cárdenas)
07/04/2021 Mediante correos electrónicos del 7 de abril de 2021 se reiteró por segunda vez al GIT de Defensa Judicial y al GIT Administrativa y Financiera la suscripción del Plan de Mejoramiento. (Yuber Alexander Peña Cárdenas)</t>
  </si>
  <si>
    <t>•	En la muestra auditada, se evidenciaron nueve (9) situaciones que se pusieron de manifiesto en la reunión de fecha 23/11/2020, contenida en la respectiva acta, y descritas en el presente informe, consistente en el NO registro de las cesiones de los contratos en el SIGEP; es decir que figuraba en el sistema, el registro del cedente y no el cesionario. Esto genera incumplimiento a los estipulado en el artículo 2.2.17.7 del Decreto 1083 de 2015, que establece que las entidades son responsables directamente de la gestión, operación y actualización de la información en el SIGEP.</t>
  </si>
  <si>
    <t>Inconvenientes con la plataforma de SIGEP</t>
  </si>
  <si>
    <t>Grupo interno de trabajo contratación.</t>
  </si>
  <si>
    <t xml:space="preserve">Mediante memorando Rad. 20217030044893 del 05/03/2021, el GIT, relacioa el Plan propuesto, asì: 1)	Dar alcance al DAFP de los errores presentados en la plataforma SIGEP._x000D_
2)	Solicitar acompañamiento del DAFP en cargue de la información de las cesiones, con el fin de identificar errores adicionales en la plataforma SIGEP._x000D_
3)	Solicitar ante el DAFP las soluciones tecnológicas o aquellas que dé lugar para mitigar los errores presentados en la plataforma SIGEP_x000D_
</t>
  </si>
  <si>
    <t xml:space="preserve">
8/06/2021 1.	El 02/06/2021: Se envía correo electrónico al GIT- Contratación, solicitándole informaran, lo siguiente: Existe algún avance en las acciones y/o gestiones propuestas con relación a la NO Conformidad 3864, y la cual hace referencia con el “NO registro de las cesiones de los contratos en el SIGEP”.  (Luz Mary Hernández Villadiego)
12/06/2021 En memorado Rad. 20217030068603 del 30/04/2021, el GIT-Contratación, solicitó a la OCI nueva fecha (30/06/2021) para dar cumplimiento a las acciones pendientes. (Luz Mary Hernández Villadiego)
15/07/2021 La presente NO Conformidad se cierra por actualización de la información y en su reemplazo se genera la No Conformidad No. 3893, la cual hace referencia a mismo tema. (Luz Mary Hernández Villadiego)</t>
  </si>
  <si>
    <t xml:space="preserve">1.	No se evidenció que la ANI expresara si acepta, o no, la ocurrencia de los Eventos Eximentes de Responsabilidad – EER solicitados por el Concesionario, dentro de los 15 días siguientes a la notificación. Por ejemplo, con la solicitud del presunto evento eximente en relación con el deslizamiento de Sinifaná, solicitado por el Concesionario mediante Rad ANI 20194090574802 del 05 de junio de 2019, donde solo hasta el 28 de octubre de 2020 se suscribió el Acta de Declaratoria de Ocurrencia de un Evento de Responsabilidad; así mismo con la solicitud del EER asociada al sector Paso Nivel, solicitado por el Concesionario mediante comunicado Rad ANI No. 20204090265322 del 12 de marzo de 2020 y finalmente el Acta de Declaratoria de Ocurrencia de un Evento de Responsabilidad de Paso Nivel se suscribió el 21 de agosto de 2020. El término para que la ANI se pronuncie ante este tipo de solicitudes está definido en la sección 14.2 (d) (iii) de la parte general del contrato de concesión No. 07 de 2014, así:_x000D_
“(iii) Una vez efectuada la Notificación dentro del término indicado en la Sección 13.1.1 (c)(i) anterior, la Parte notificada deberá, dentro de los quince (15) Días siguientes a dicha Notificación, expresar si acepta, o no, la ocurrencia del Evento Eximente de Responsabilidad.”_x000D_
</t>
  </si>
  <si>
    <t>Autopista Conexión Pacífico 1</t>
  </si>
  <si>
    <t>Diciembre de 2020</t>
  </si>
  <si>
    <t>-	Se adelantará la gestión con la sociedad Concesionaria Vial del Pacífico S.A.S. – COVIPACIFICO S.A.S., en una de las reuniones gerenciales mensuales que se desarrollan con el Concesionario y la Interventoría, y/o mediante comunicación oficial, donde se manifesté la posibilidad de una modificación contractual que permita ampliar el término para resolver las solicitudes de EER, conforme a los tiempos que efectivamente requiere la entidad para su trámite.</t>
  </si>
  <si>
    <t xml:space="preserve">
03/02/2021 Mediante memorando con Rad ANI 20215000024494 del 29/01/2021 la Supervisión allego los planes de mejoramiento de las no conformidades 3865 y 3866. El plan de mejora para la NC 3865 se planteo de la siguiente manera: 
-	Se adelantará la gestión con la sociedad Concesionaria Vial del Pacífico S.A.S. – COVIPACIFICO S.A.S., en una de las reuniones gerenciales mensuales que se desarrollan con el Concesionario y la Interventoría, y/o mediante comunicación oficial, donde se manifesté la posibilidad de una modificación contractual que permita ampliar el término para resolver las solicitudes de EER, conforme a los tiempos que efectivamente requiere la entidad para su trámite.
De la misma manera se planteo fecha de cierre el 30 de julio de 2021
 (Mary Alexandra Cuenca Noreña)
29/07/2021  -Modificación de fecha- Mediante memorando con radicado ANI No. 20215000101303 del 20 de julio de 2021 la Vicepresidencia Ejecutiva solicita ampliar el plazo para el cumplimiento del plan de mejoramiento hasta el 31 de julio de 2022 debido a que su cumplimiento se encuentra condicionado a los resultados de la gestión que actualmente se adelanta entre la CCI y la ANI respecto a los plazos con los que cuenta la Entidad para pronunciarse frente a solicitudes de EER en proyectos de 4G. (Mary Alexandra Cuenca Noreña)
26/08/2021  -Modificación de fecha- Se ajusta fecha de terminación con base en el seguimiento registrado el pasado 29 de julio de 2021. (Mary Alexandra Cuenca Noreña)</t>
  </si>
  <si>
    <t>17/12/2020</t>
  </si>
  <si>
    <t xml:space="preserve">1.	Se evidenció que la Interventoría ha realizado seguimiento a la línea de compra de predios del proyecto registrando su seguimiento en el Anexo 5.7 Registro Fotográfico Predial de sus informes mensuales; no obstante, en el desarrollo de la auditoria se evidenciaron 172 predios con escritura a favor de la ANI y 158 predios con folio ANI  para todas las cuatro unidades funcionales del proyecto que no se tiene la certeza si cumplen o no con las especificaciones descritas en el Manual INVIAS; por lo anterior, se evidenció la falta de seguimiento por parte de la Interventoría en la verificación de lo dispuesto en el Apéndice técnico 7 Capitulo III Obligaciones Generales de la Gestión Predial numeral 3.1 Obligaciones generales del Concesionario del contrato de Concesión, citado a continuación: _x000D_
(d ) Una vez el Predio sea entregado por el propietario, realizar el cercado del área adquirida, bajo su propio costo y riesgo, de tal manera que al concluir el proceso de adquisición de los Predios, el corredor vial a lado y lado quede delimitado mediante una cerca que cumpla con las especificaciones descritas en el Manual INVIAS. (…) _x000D_
</t>
  </si>
  <si>
    <t>1.	Incluir en los informes mensuales de Interventoría en el capítulo 5 el numeral 5.8 “AVANCE CERCADO DEL PROYECTO” donde se relaciona la evidencia fotográfica presentada como Anexo 5.7 donde se identifican el cumplimiento del cercado tipo INVIAS en el proyecto
2.	Un cronograma donde detalle las fechas para realizar el cercado para cada uno de los predios con gestión predial concluida de acuerdo con las especificaciones descritas en el Manual INVIAS pendientes de cumplimiento de dicha estipulación 
3.	El listado de los predios donde se ha dado cumplimiento al cercado con especificaciones INVIAS.</t>
  </si>
  <si>
    <t xml:space="preserve">
03/02/2021 Mediante Rad ANI 20215000024494 del 29/01/2021 y Rad ANI 20214090037122 del 14/01/2021 La interventoría allego el plan de mejoramiento para la no conformidad de la siguiente manera: _x000D_
1.	Incluir en los informes mensuales de Interventoría en el capítulo 5 el numeral 5.8 “AVANCE CERCADO DEL PROYECTO” donde se relaciona la evidencia fotográfica presentada como Anexo 5.7 donde se identifican el cumplimiento del cercado tipo INVIAS en el proyecto_x000D_
2.	Un cronograma donde detalle las fechas para realizar el cercado para cada uno de los predios con gestión predial concluida de acuerdo con las especificaciones descritas en el Manual INVIAS pendientes de cumplimiento de dicha estipulación _x000D_
3.	El listado de los predios donde se ha dado cumplimiento al cercado con especificaciones INVIAS. _x000D_
_x000D_
No obstante, la interventoría no planteo la fecha de cumplimiento y cierre del plan de mejoramiento, por lo que se solicita se remita dicha fecha. Así mismo se recomienda allegar a esta oficina las evidencias del cumplimiento al plan de mejoramiento en la medida que se vayan ejecutando_x000D_
 (Mary Alexandra Cuenca Noreña)
26/03/2021 Mediante correo electrónico se reitera la solicitud de allegar la fecha de cierre para la no conformidad  (Mary Alexandra Cuenca Noreña)
05/04/2021  -Modificación de fecha- Mediante memorando con radicado ANI No. 20215000055653 del 02/04/2021 la Supervisión trasladó solicitud de la Interventoría respecto a establecer 30/06/2021 como fecha de terminación. (Mary Alexandra Cuenca Noreña)
12/04/2021 Mediante memorando  20211020055823 del 5 de abril de 2021 se notificó a la supervisión la inclusión de la fecha de cierre de la no conformidad y el avance de las acciones de mejora (Mary Alexandra Cuenca Noreña)
29/06/2021 Mediante correo electronico se solicito lo siguiente: En virtud de la NC N. 3866 a cargo del proyecto Autopista Conexión Pacífico 1, y teniendo en cuenta que el cumplimiento del plan de mejoramiento cuenta con una fecha de cierre para el 30/06/2021 (comunicaciones adjuntas), se solicita allegar las evidencias o gestión del plan de mejoramiento para su cierre y/o en dado caso proponer nueva fecha de cierre.  (Mary Alexandra Cuenca Noreña)
15/07/2021 Mediante correo electronico se enviaron las siguientes consideraciones a la Interventoría: _x000D_
_x000D_
-	Con base en la segunda acción de mejora de incluir un “cronograma donde detalle las fechas para realizar el cercado para cada uno de los predios con gestión predial concluida de acuerdo con las especificaciones descritas en el Manual INVIAS pendientes de cumplimiento de dicha estipulación” en el capítulo “5.8 Avance cercado predio”, se describe que se solicitó al concesionario allegar el cronograma de cercado el cual posteriormente fue remitido por el Concesionario, sin embargo, este cronograma no describe en el capitulo y tampoco se anexa en la sección 5.12 del informe predial. _x000D_
-	Por otra parte la tercera acción de mejoramiento propuesta por ustedes para la no conformidad fue: “El listado de los predios donde se ha dado cumplimiento al cercado con especificaciones INVIAS.”  dicha acción de mejora no se ve evidenciada en el capítulo “5.8 Avance cercado predio” del informe predial de la interventoría. _x000D_
_x000D_
Por lo anterior, se considera que se encuentran pendientes las evidencias de estas dos acciones de mejora por lo que se solicita que aclaren la situación o propongan nueva fecha de cierre de la no conformidad. _x000D_
 (Mary Alexandra Cuenca Noreña)
26/08/2021 Mediante correo electrónico del 29/07/2021 la Interventoría allegó el Cronograma de cercado de predios y la Tabla 4 12 Predios en segmentos puestos en servicios y con cercado INVIAS (y otros documentos como el capítulo 4 predial y oficio RA-COSE-0842-2021-TV), cuyos documentos evidencia el cumplimiento de las acciones de mejora en su totalidad. Por lo que se da por cumplido el plan de mejoramiento. (100%). (Mary Alexandra Cuenca Noreña)</t>
  </si>
  <si>
    <t>No se evidenció cumplimiento del plazo contractual para que la ANI se pronuncie frente a solicitudes de ocurrencia de Eventos Eximentes de Responsabilidad, término reglamentado en la parte general del contrato de concesión No. 017 de 2015, sección 14.2 d iii, según se cita a continuación: … Una vez efectuada la Notificación dentro del término indicado en la sección 14.3 c ii anterior, la Parte notificada deberá, dentro de los quince 15 Días siguientes a dicha Notificación, expresar si acepta, o no, la ocurrencia del Evento Eximente de Responsabilidad</t>
  </si>
  <si>
    <t xml:space="preserve"> 1. Se adelantará la gestión con los Concesionarios para lograr una eventual modificación contractual que permita ampliar el término para resolver las solicitudes de EER, conforme a los tiempos que efectivamente requiere la entidad para su trámite. Lo anterior, con miras a otorgar respuesta al Concesionario, tan solo una vez se encuentre conciliado el texto del acta de ocurrencia, confiriendo eso sí, un término perentorio, pero mayor al actualmente establecido. _x000D_
_x000D_
2. Continuar con las mesas de trabajo llevadas a cabo con la Vicepresidencia de Estructuración en aras de lograr la ampliación del término con el que cuenta la entidad para dar respuesta a las solicitudes de declaratoria de EER, de tal manera que en la minuta del Contrato de Concesión 5G que se está estructurando actualmente, quede incluido un plazo que honre la realidad contractual dada la complejidad que supone esta clase de eventos, en el que, para lograr la suscripción del Acta que declara el EER, deben concurrir las actuaciones efectuadas por parte del contratista, el interventor, las gerencias al interior de la ANI y el Comité de Contratación.</t>
  </si>
  <si>
    <t>24/01/2021</t>
  </si>
  <si>
    <t xml:space="preserve">
24/01/2021  se comunica a la Supervisión a través de la comunicación 20211020019543 la incorporación del plan de mejoramiento (Adriana Barrios Rodríguez)
29/07/2021  -Modificación de fecha- Mediante memorando con radicado ANI No. 20213050103533 del 27 de julio de 2021 la Vicepresidencia Ejecutiva solicitó prórroga para dar cumplimiento al plan de mejoramiento, en virtud de la gestión que actualmente se lleva a cabo con la CCI. La OCI respondió la solicitud por medio de memorando con radicado ANI No. 20211020104843 del 29 de julio de 2021. (Adriana Barrios Rodríguez)
2/08/2021 De acuerdo con la realización de la segunda acción de mejoramiento según informado en el memorando 20211020104843 de la OCI, se procede a cambiar el plan de mejoramiento a un avance del 50%_x000D_
_x000D_
 (Adriana Barrios Rodríguez)</t>
  </si>
  <si>
    <t>No se evidenció que la ANI haya hecho efectivos los pagos mensuales a la interventoría HMV Consultoría SAS desde julio de 2020, lo cual contraviene lo establecido en el inciso (e) de la cláusula 1.4 del contrato de interventoría No. 793 de 2015, según el cual : …La Agencia tendrá un plazo máximo de hasta dos (02) meses a partir de que se cumplan las condiciones para llevar a cabo los trámites pertinentes y dar las instrucciones necesarias para el pago del Interventor ante la Fiducia que maneja el Fideicomiso del Contrato de Concesión</t>
  </si>
  <si>
    <t xml:space="preserve">Realizar los pagos a interventoría correspondientes a las cuentas del 20 al 31 de julio de 2021 y del 1 al 30 de agosto de 2020 posterior a la suscripción del otrosí N. 1 del Contrato de Interventoría. </t>
  </si>
  <si>
    <t xml:space="preserve">
24/01/2021 La Oficina de Control Interno verificó los soportes enviados por la Supervisión en la comunicación 20213050018303 en donde se evidencian las comunicaciones: i) 20203050396101 del 22 de diciembre de 2020, correspondiente al pago de la factura a la Interventoría HMV Consultoría SAS del periodo del 20 al 31 de julio de 2020 y ii) 20203050392761 del 19 de diciembre de 2020, correspondiente al pago de la factura de pago a la Interventoría HMV Consultoría SAS del periodo del 1 al 30 de agosto de 2020, visto que se ha subsanado el motivo que dio origen a la No Conformidad 3868, esta Oficina procede a dar cierre a la No Conformidad y se comunica a la Supervisión a través de la comunicación 20211020019543. (Adriana Barrios Rodríguez)</t>
  </si>
  <si>
    <t>No se evidenció que la ANI haya ampliado el periodo especial concedido por el reconocimiento de un evento eximente de responsabilidad posterior a la terminación de la unidad funcional 5 según solicitud del Concesionario, por lo cual, visto que el periodo especial está vencido, da lugar a que las condiciones actuales del contrato sean motivo del inicio de sanciones que a la fecha no se han aplicado, según lo establecido en la sección 4.17 romanito iv de la parte general del contrato de concesión N. 017 de 2015: … si pasados ciento ochenta (180) Días contados desde la suscripción de dicha Acta sin que el Concesionario haya logrado cumplir a cabalidad con las Especificaciones Técnicas, se suspenderá el pago de la Retribución hasta tanto dichas Especificaciones sean debidamente satisfechas. Adicionalmente, de ser el caso, se causarán las Multas que correspondan por el incumplimiento en las Especificaciones Técnicas. Las controversias que surjan de la aplicación de lo previsto en esta Sección serán dirimidas por el Amigable Componedor</t>
  </si>
  <si>
    <t>1. Elaboración los conceptos que sobre el asunto deben emitir las Gerencias Jurídica y de Riesgos de la ANI, solicitados mediante memorando No. 20203050152893 _x000D_
_x000D_
2. Llevar a consideración del Comité de Contratación la solicitud de ampliación del periodo especial para la gestión predial de la Unidad Funcional 5, realizada por el concesionario Autovía Neiva Girardot S.A.S., y de ser procedente se suscribirá el acta de reconocimiento correspondiente</t>
  </si>
  <si>
    <t>13/05/2021</t>
  </si>
  <si>
    <t xml:space="preserve">
24/01/2021  La Supervisión envió en la comunicación 20213050018303 el plan de mejoramiento, el cual se incorpora al PMP, quedando pendiente la fecha de finalización, esto se comunica a la supervisión a través de la comunicación 20211020019543 (Adriana Barrios Rodríguez)
26/03/2021  -Modificación de fecha- Mediante correo electrónico del 26 de marzo de 2021 la Supervisión manifiesta que: "Se informa que se han realizado las gestiones que conlleven el cumplimiento de la fecha de finalización del plan de mejoramiento de la No Conformidad N. 3869 el 31 de marzo de 2021, tales como la elaboración de conceptos de las áreas y proyección y ajuste del borrador de acta de reconocimiento, sin embargo, actualmente no se ha obtenido la totalidad de vistos buenos al borrador de acta de reconocimiento compartida el pasado 12 de marzo de 2021, por la cual se otorgue la solicitud de EER de Ampliación periodo especial gestión predial unidad funcional 5; una vez surtido este procedimiento de aprobación, se espera remitir los documentos soportes para inclusión de este tema a la Agenda de comité de Contratación de la ANI para su respectiva consideración.
De manera respetuosa, se solicita a la Oficina de Control Interno, prorrogar en un termino de 15 días de plazo propuesto como fecha de finalización del plan de mejoramiento, esto para proceder con el cumplimiento de las actividades pendientes que permitan culminar las acciones de mejora establecidas para la No Conformidad N. 3869."
Con base en lo anterior se da prorroga al plan de mejoramiento hasta el 15 de abril de 2021. (Adriana Barrios Rodríguez)
21/04/2021  -Modificación de fecha- Mediante correo electrónico del 20 de abril de 2021 la Supervisión solicitó prórroga de 21 días en el cumplimiento del plan de mejoramiento, es decir hasta el 6 de mayo de 2021, debido a que a la fecha no se cuenta con la la firma del acta de declaratoria de EER y la entrega del cronograma actualizado por parte de la Concesión Autovía Neiva Girardot. (Adriana Barrios Rodríguez)
21/04/2021  -Modificación de fecha- Ajuste formato de fecha. (Adriana Barrios Rodríguez)
30/04/2021 Se recibió correo electrónico de la supervisión reportando los avances del plan de mejoramiento, los cuales corresponden al 50%, se responde por correo electrónico verificando los avances y se solicita una nueva fecha de realización.  (Adriana Barrios Rodríguez)
03/05/2021  -Modificación de fecha- Mediante correo electrónico del 03/05/2021 la Supervisión solicitó prórroga al plan de mejoramiento debido a que "(...) el documento correspondiente al acta de reconocimiento de EER se encuentra en proceso de firma por parte de la VGC, por lo que se pide un plazo de 7 días adicionales para obtener la firma del documento firmado y solicitar al Concesionario la emisión del cronograma correspondiente." (Adriana Barrios Rodríguez)
03/05/2021  -Modificación de fecha- Mediante correo electrónico del 03/05/2021 la Supervisión solicitó prórroga al plan de mejoramiento debido a que "(...) el documento correspondiente al acta de reconocimiento de EER se encuentra en proceso de firma por parte de la VGC, por lo que se pide un plazo de 7 días adicionales para obtener la firma del documento firmado y solicitar al Concesionario la emisión del cronograma correspondiente." (Adriana Barrios Rodríguez)
8/05/2021 Se recibió correo electrónico de la supervisión el 7 de mayo de 2021 en donde se recibió el acta de reconocimiento de EER ampliando el periodo especial otorgado en 10 meses, con lo cual se procede a cerrar la No Conformidad y se comunica a la Supervisión por correo electrónico.  (Adriana Barrios Rodríguez)</t>
  </si>
  <si>
    <t>No se evidenció que los equipos de grabación de la Interventoría instalados en las estaciones de peaje y pesaje de la concesión estén disponibles para ser accedidos en tiempo real de manera remota; sin embargo, esta es una de sus obligaciones contractuales, consignada en la sección 5.3.3 (a) del Plan de Cargas de Trabajo del Contrato de Interventoría No. 793 de 2015</t>
  </si>
  <si>
    <t xml:space="preserve">1.La interventoría se compromete a adelantar las gestiones de contratación de internet a partir de la finalización adecuada y suficiente del servicio de conexión a internet por parte del Concesionario _x000D_
_x000D_
2.Disponer de los equipos de transmisión en las estaciones de peaje y pesaje de la Concesión, así como las licencias de transmisión a través de la página web, para ser accedidos en tiempo real de manera remota </t>
  </si>
  <si>
    <t xml:space="preserve">
24/01/2021  la interventoría envió la comunicación 20214090029762 presentando algunas acciones de mejora, a la cual se dio respuesta con la comunicación 20211020014191 sugiriendo la formulación del plan de mejoramiento (Adriana Barrios Rodríguez)
07/09/2021  -Modificación de fecha- Mediante comunicación con radicado ANI No. 20214090995242 del 1 de septiembre de 2021 la Interventoría expone la gestión para superar la situación que dio lugar a la No Conformidad, solicitando una prórroga hasta el 22 de febrero de 2022 para dar cumplimiento al plan de mejoramiento. La Oficina de Control Interno dio concepto favorable por medio de la comunicación con radicado ANI No. 20211020271521 del 3 de septiembre de 2021. (Adriana Barrios Rodríguez)</t>
  </si>
  <si>
    <t xml:space="preserve">De conformidad con el artículo 3° del Decreto 1167 de 2016, modificatorio del artículo 2.2.4.3.1.2.12 del Decreto 1069 de 2015, quince (15) de los dieciséis (16) asuntos que se sometieron a consideración del Comité de Conciliación - Procedencia demanda de Repetición, el 17 de diciembre de 2020, se presentaron en un término superior a cuatro (4) meses, a partir de la fecha de pago, para que se adoptara la decisión de iniciar o no demanda en ejercicio del medio de control de repetición. </t>
  </si>
  <si>
    <t xml:space="preserve">Plan de Acción. _x000D_
Acción 1. Generar lineamientos dirigidos a los apoderados de la Entidad y a los miembros del Comité de Conciliación respecto de la periodicidad de sesiones para someter a estudio la procedencia del ejercicio de la acción de repetición. Responsable: Coordinador del GIT de Defensa Judicial._x000D_
Acción 2. Establecer un instrumento de control que contenga alertas del vencimiento de términos para el estudio por parte del Comité de Conciliación y la presentación de la demanda, cuando resulte procedente._x000D_
Responsable: Coordinador del GIT de Defensa Judicial.  </t>
  </si>
  <si>
    <t xml:space="preserve">
5/03/2021 A través de correo electrónico del 19 de febrero de 2021, se solicitó al Coordinador del GIT de Defensa Judicial, enviar a más tardar el martes 2 de marzo de 2021, el informe con soportes, de avance de cumplimiento del Plan de mejoramiento - medidas correctivas formulado. De acuerdo con información de la OCI el 5 de marzo de 2021, hasta la fecha no se había radicado en el Sistema ORFEO. (Martha Guzmán León)
8/04/2021 A través de correo electrónico del 17 de marzo de 2021, se solicitó al Coordinador del GIT de Defensa Judicial, informe con soportes, de avance de cumplimiento del Plan de Mejoramiento, medidas correctivas formulado._x000D_
Mediante Memorando 20217010055963 del 5 de abril de 2021, el Coordinador del GIT de Defensa Judicial, manifestó: "Frente a esta No conformidad, y de acuerdo con el plan de acción propuesto, como se dijo en la No conformidad 3859, el Coordinador del G.I.T. de Defensa Judicial estableció los lineamientos con el fin de que los apoderados responsables en cada uno de los asuntos, den estricto cumplimiento a lo establecido en ellos. _x000D_
Aunado a lo anterior, como herramienta de control esta Gerencia, tiene dispuesto el Formato Control de Pagos de Sentencias-Conciliaciones- Laudos y Gestión de la Acción de Repetición -GEJU-F-0043, a través del cual, se registra la información respecto a los pagos realizados, para tal fin, se realizan mesas de trabajo por parte de la Gerencia programadas (sic) el Coordinador del G.I.T. de Defensa Judicial, a las cuales en algunas ocasiones se cuenta con el acompañamiento de la Vicepresidencia Jurídica para realizar el seguimiento."._x000D_
Mediante Memorando 20217010054883 del 30 de marzo de 2021, la Coordinadora del GIT de Defensa Judicial (A), solicitó se amplié el plazo para el cumplimiento de la UM propuesta hasta el 30 de julio de 2021, conforme a las razones expuestas.  (Martha Guzmán León)
5/06/2021 En informe de Seguimiento a las Acciones de Repetición del 1° de diciembre de 2020 al 31 de marzo de 2021, se tomó la siguiente determinación respecto a esta No conformidad - 3871: _x000D_
_x000D_
"Teniendo en cuenta las acciones correctivas adelantadas por el Vicepresidente Jurídico y los Coordinadores del GIT de Defensa Judicial, con el propósito de dar cumplimiento a lo establecido en en artículo 3° del Decreto 1167 de 2016, modificatorio del artículo 2.2.4.3.1.2.12 del Decreto 1069 de 2015, la no conformidad se tendrá como cumplida y se harán las anotaciones correspondientes en el Plan de Mejoramiento por Procesos, con soporte en el presente informe de seguimiento".  (Martha Guzmán León)</t>
  </si>
  <si>
    <t>23/12/2020</t>
  </si>
  <si>
    <t xml:space="preserve">De conformidad con el artículo 3° del Decreto 1167 de 2016, modificatorio del artículo 2.2.4.3.1.2.12 del Decreto 1069 de 2015, los siguintes actos administrativos y pago en el Proceso de Reparación Directa No. 2014-00130-00-Rama Judicial, no se han presentado al Comité de Conciliación, para que en un término no superior a cuatro (4) meses, a partir de la fecha de pago, se adoptara la decisión de iniciar o no demanda en ejercicio del medio de control de repetición: i) Resolución 8915 de 25 de junio de 2020, Vicepresidencia de Planeación, Riesgos y Entorno. Proyecto: Rumichaca-Pasto-Chachagui-Aeropuerto. ii) Resolución 8725 de 23 de junio de 2020, de la Vicepresidencia Jurídica, Proyecto: Proyecto Concesión Autopista de Santander, iii) Resolución 8765 de 24 de junio de 2020, Vicepresidencia de Planeación, Riesgos y Entorno. Proyecto: Armenia-Pereira-Manizalez. Contrato de Concesión 02 de 201 (sic). iv) Proceso de Reparación Directa No. 2014-00130-00-Rama Judicial. </t>
  </si>
  <si>
    <t xml:space="preserve">Plan de Acción._x000D_
1. Generar lineamientos dirigidos a los apoderados de la Entidad y a los miembros del Comité de Conciliación respecto de la periodicidad de sesiones para someter a estudio la procedencia del ejercicio de la acción de repetición._x000D_
Responsable: Coordinador GIT de Defensa Judicial. _x000D_
2. Establecer un instrumento de control que contenga alertas del vencimiento de términos para el estudio por parte del Comité de Conciliación y la presentación de la demanda, cuando resulte procedente._x000D_
Responsable: Coordinador GIT de Defensa Judicial. </t>
  </si>
  <si>
    <t xml:space="preserve">
5/03/2021 A través de correo electrónico del 19 de febrero de 2021, se solicitó al Coordinador del GIT de Defensa Judicial, enviar a más tardar el martes 2 de marzo de 2021, el informe con soportes, de avance de cumplimiento del Plan de mejoramiento - medidas correctivas formulado. De acuerdo con información de la OCI el 5 de marzo de 2021, hasta la fecha no se había radicado en el Sistema ORFEO.  (Martha Guzmán León)
8/04/2021 A través de correo electrónico del 17 de marzo de 2021, se solicitó al Coordinador del GIT de Defensa Judicial, informe con soportes, de avance de cumplimiento del Plan de Mejoramiento - medidas correctivas formulado. 
Mediante Memorando 20217010055963 del 5 de abril de 2021, el Coordinador del GIT de Defensa Judicial, manifestó: "Frente a la No conformidad mencionada, resulta pertinente señalar que mediante correo electrónico de fecha 18 de diciembre de 2020, se remitió a la Oficina de Control interno las observaciones correspondientes al informe preliminar de seguimiento a las acciones de repetición, donde se explicó las razones jurídicas del porque dichos asuntos no fueron presentados a estudio por parte del Comité de Conciliación. Conforme a lo expuesto, se puede evidenciar que esta Gerencia ha dado cumplimiento a lo establecido en el Plan de Mejoramiento formulado por parte de esta Dependencia.
Ahora bien, es importante señalar que las acciones correctivas y preventivas adoptadas, han permitido que a la fecha solo se encuentren pendientes de estudio los pagos realizados desde noviembre del año 2020 y los mismos serán sometidos a consideración del Comité de Conciliación en la sesión ya programada para el día 12 de marzo de 2021."
Mediante Memorando 20217010054883 del 30 de marzo de 2021, la Coordinadora del GIT de Defensa Judicial, solicitó se amplié el plazo para el cumplimiento de la UM propuesta hasta el 30 de julio de 2021, conforme a las razones expuestas.  (Martha Guzmán León)
5/06/2021 En Informe de Seguimiento a las Acciones de Repetición del 1° de diciembre de 2020 al 31 de marzo de 2021, se tomó la siguiente determinación respecto a esta No conformidad - 3872: 
Entre los asuntos que se someterían a consideración del Comité de Conciliación, en sesión extraordinaria del 12 de marzo de 2021, no se incluyeron la Resolución 8915 de 25 de junio de 2020, Resolución 8725 de 23 de junio de 2020, Resolución 8765 de 24 de junio de 2020, ni el Proceso de Reparación Directa No. 2014-00130-00 - Rama Judicial. La no conformidad se mantiene abierta. 
 (Martha Guzmán León)
13/07/2021 A través de correo electrónico del 23 de junio de 2021, se informó al Coordinador del GIT de Defensa Judicial, el estado de la no conformidad, con corte a 31 de mayo de 2021, en el sentido que se encuentra abierta con plan, fecha de vencimiento: 31 de julio de 2021.  (Martha Guzmán León)
5/08/2021 Mediante Memorando 20217010106163 del 30 de julio de 2021, el Coordinador del GIT de Defensa Judicial, solicitó ampliación del plazo para el cumplimiento de la UM hasta el 30 de septiembre de 2021.  (Martha Guzmán León)</t>
  </si>
  <si>
    <t>Se observó que se incumplió con la meta de ahorro del 10% del servicio de telefonía, dado que el nivel de ahorro para el periodo enero a diciembre de 2020 fue del 0,3%, por lo que no se cumplió con lo establecido en literal d. del artículo 14 del Decreto 1009 de 2020, que dice:_x000D_
“ARTÍCULO 14. PAPELERÍA Y TELEFONÍA. Para el uso adecuado de papelería y telefonía, las entidades que hacen parte del Presupuesto General de la Nación deberán:_x000D_
(…)_x000D_
d. Contratar planes corporativos de telefonía móvil o conmutada que permitan lograr ahorros del 10%, respecto del consumo del año anterior. No se podrán adquirir nuevos equipos de telefonía celular, salvo que las reposiciones de los equipos no representen costos adicionales.” (resaltado fuera de texto).</t>
  </si>
  <si>
    <t>Marzo de 2021</t>
  </si>
  <si>
    <t>Marzo</t>
  </si>
  <si>
    <t>Mediante correo del 19/07/2021 el GIT Administrativa y Financiera suscribe el Plan de Mejoramiento con las siguientes acciones de mejora:_x000D_
1)	Realizar estudio de mercado con diferentes empresas de telefonía móvil. Responsable Marisabel Londoño, fecha de cumplimiento 20/03/2021_x000D_
2)	Contratar nuevos planes disminuyendo costos. Responsable Nelcy Maldonado, fecha de cumplimiento 31/03/2021</t>
  </si>
  <si>
    <t>21/07/2021</t>
  </si>
  <si>
    <t>22/07/2021</t>
  </si>
  <si>
    <t xml:space="preserve">
7/07/2021 Mediante correo del 29/06/2021 la OCI solicitó a la VAF la suscripción del PMP con las acciones de mejora. (Yuber Alexander Peña Cárdenas)
21/07/2021 Mediante correo el 19/07/2021 el GIT Administrativa y Financiera suministró las ofertas de tes empresas de telefonía móvil y se escogió la del menor valor manteniendo las características del anterior plan. Por lo anterior, se cumplió con la actividad 1_x000D_
Además se suministró la factura E5420470182 del mes de noviembre de 2020 en el que se observa un cargo fijo mensual por $967.514,64 y la factura E5478545238 del periodo junio de 2021 observando un cargo fijo mensual de $422.937,71 por lo tanto, se presentó un ahorro en el cargo fijo por valor de $544.576,93 que en términos porcentuales equivale a una disminución del 56.3% por lo anterior, se cumplió la actividad 2 y se dan por cumplidas las acciones de mejora propuestas y se subsanaron las causas de la No Conformidad. (Yuber Alexander Peña Cárdenas)</t>
  </si>
  <si>
    <t>26/03/2021</t>
  </si>
  <si>
    <t>Se observó que en el periodo octubre a diciembre de 2020 se realizaron impresiones a color y en papel Kimberly, lo cual incumple lo establecido en el literal a. del artículo 14 del Decreto 1009 de 2020 y el artículo 2.8.4.5.3 del Decreto 1068 de 2015, que establecen:_x000D_
Decreto 1009 de 2020_x000D_
“ARTÍCULO 14. PAPELERÍA Y TELEFONÍA. Para el uso adecuado de papelería y telefonía, las entidades que hacen parte del Presupuesto General de la Nación deberán:_x000D_
(…)_x000D_
a.	Utilizar medios digitales, de manera preferente, y evitar impresiones. En caso de realizar impresiones, racionalizar el uso de papel y de tinta. Quedan prohibidas las publicaciones impresas y, en especial, las de costos elevados correspondientes a impresiones a color o en papeles especiales. Las publicaciones de toda entidad deberán hacerse en su espacio web.”_x000D_
Decreto 1068 de 2015_x000D_
“Artículo 2.8.4.5.3. La papelería de cada uno de los órganos públicos deberá ser uniforme en su calidad, preservando claros principios de austeridad en el gasto, excepto la que utiliza el jefe de cada órgano público, los miembros del Congreso de la República y los Magistrados de las Altas Cortes.”</t>
  </si>
  <si>
    <t xml:space="preserve">Elaborar formato para control de las impresiones y fotocopiado. (responsable: Natalia Cifuentes, fecha de cumplimiento: 30/04/2021)_x000D_
Proyectar una circular con los lineamientos sobre las impresiones a color y el tipo de papel. (responsable: Nelcy Maldonado - Coordinadora Administrativa y Financiera, fecha de cumplimiento: 30/04/2021._x000D_
Divulgar los lineamientos establecidos por medio de Ecard. (responsable: Nelcy Maldonado - Coordinadora Administrativa y Financiera, fecha de cumplimiento: 06/05/2021)_x000D_
</t>
  </si>
  <si>
    <t>27/04/2021</t>
  </si>
  <si>
    <t xml:space="preserve">
27/04/2021 Mediante Memorando No 20214000058923 del 12/04/2021 el GIT Administrativa y Financiera suscribe el PMP con el análisis de causa raíz. (Yuber Alexander Peña Cárdenas)
11/05/2021 Mediante correo del 28/04/2021 el GIT Administrativa y Financiera suministró las evidencias del avance y cumplimiento de las siguientes acciones de mejora del Plan de Mejoramiento:_x000D_
De la actividad 1, se suministró el formato GADF-F-042 en versión 3 Control de Fotocopiado, con fecha de vigencia del 26/04/2021._x000D_
Para la actividad 2, se proyectó la Circular No. 20214000000244 del 15/04/2021 sobre los lineamientos austeridad en el gasto consumo de papelería._x000D_
De la tercera actividad, se suministró correo de comunicaciones del 22/04/2021 sobre la socialización de los lineamientos de austeridad en el gasto con el consumo de papelería, establecidos en la Circular No. 20214000000244 del 15/04/2021._x000D_
Por lo anterior, las acciones de mejora se dan por cumplidas y la No Conformidad subsanada. (Yuber Alexander Peña Cárdenas)</t>
  </si>
  <si>
    <t xml:space="preserve">7.1 En los aspectos generales, respecto al registro y actualización del Sistema eKOGUI en la Entidad, se evidencia lo siguiente: _x000D_
I. Reiterada deficiencia en el registro y actualización de la información, en los módulos procesos judiciales y conciliaciones extrajudiciales. _x000D_
II. Falta de bases de datos actualizadas y confiables que reflejen el estado actual de los procesos judiciales y conciliaciones extrajudiciales en la Entidad. </t>
  </si>
  <si>
    <t xml:space="preserve">Con base en la unificación de reporte de procesos judiciales y conciliaciones, con corte al 30 de junio de 2021, realizar reunión de verificación de información con cada apoderado verificando (sic) actualización del formato GEJU F 10 y Sistema eKogui. </t>
  </si>
  <si>
    <t>13/07/2021</t>
  </si>
  <si>
    <t xml:space="preserve">
11/06/2021 Mediante Memorando 66343 del 27 de abril de 2021, el Coordinador del GIT de Defensa Judicial, informa y aporta el Plan de Mejoramiento para cada una de las  No conformidades del Informe de seguimiento a la Actualización del Sistema Único de Gestión e Información Litigiosa del Estado e-KOGUI, del segundo semestre de 2020; sin embargo, respecto a la no conformidad 3875, en el Plan de Acción se formula la siguiente: "6. Mantener el reporte de conciliaciones extrajudiciales durante las vigencias 2020-2021 y continuar su alimentación dejando registrada la información de 2 vigencias". No se formuló el plan en cuanto a la reiterada deficiencia en el registro y actualización de la información en el módulo proceso judiciales; ni la falta de base de datos actualizada y confiable que refleje el estado actual de los procesos judiciales y conciliaciones extrajudiciales en la Entidad. _x000D_
_x000D_
A través de correo electrónico del 13 de mayo de 2021, se reitera al Coordinador del GIT de Defensa Judicial, la formulación del plan y que siendo de tanta relevancia, se debe formular un plan con acciones concretas y realizables a corto tiempo. _x000D_
_x000D_
En respuesta al correo anterior, mediante Memorando 79983 del 27 de mayo de 2021, el Coordinador del GIT de Defensa Judicial, se mantiene en que la acción 6 del Plan comprende integralmente la descripción de la No conformidad 3875. Sin embargo, en el mismo se refiere únicamente a conciliaciónes extrajudiales, por lo que se entiende que comprende lo descrito en los numerales 1 y 2 de la no conformidad - solamente en relación con conciliaciones extrajudiciales. _x000D_
_x000D_
A través de correo electrónico del 8 de junio de 2021, se reitera, una vez más, al Coordinador GIT de Defensa Judicial, la formulación del plan de mejoramiento, respecto al registro y actualización de la información en el módulo procesos judiciales del Sistema e-KOGUI y la base de datos actualizada y confiable que refleje el estado actual de los procesos judiciales. _x000D_
_x000D_
Mediante Memorando 85273 del 10 de junio de 2021, nuevamente envía el plan inicial, precisando: "(...) el cual fue complementado respecto a la NC 3875". Revisado el Plan de Acción, en relación con procesos judiciales, se anotó lo suguiente: "9. Designará a un profesional que apoye la labor de control de actualización del sistema". Como se observa, se trata de un asunto eminentemente operativo, que no corresponde a la formulación de un plan de mejoramiento con acciones correctivas, para la eficiente gestión de los procesos judiciales de la Entidad en el Sistema e-Kogui, siguiendo los lineamientos de la Agencia Nacional de Defensa Jurídica del Estado. Por lo tanto, la no conformidad seguira vencida sin plan.  (Martha Guzmán León)
13/07/2021 Mediante correo electrónico del 23 de junio de 2021, se informó al Coordinador del GIT de Defensa Judicial, el estado de la No conformidad con corte a 31 de mayo de 2021, en el sentido que continuaba sin plan. _x000D_
_x000D_
Mediante Memorando 20217010091993 del 28 de junio de 2021, dando alcance al Memorando 20217010079983 del 27 de mayo de 2021, remitió el Formato SEPG-F-019 - Acción Correctiva, por medio del cual se formula el Plan de Mejoramiento. Se aportaron los siguientes documentos: i) acta inicio profesional de apoyo, ii) lineamientos procesos judiciales y arbitramentos, iii) lineamientos reporte semestral enero a junio 2021, y iv) Plan de Mejoramiento Formato SEPG-F-019.  (Martha Guzmán León)
9/09/2021 En "Informe de seguimiento a la actualizaciòn del Sistema Ùnico de Gestiòn e Informaciòn Litigiosa del Estado - eKOGUI del perìodo comprendido del 1ª de enero al 30 de junio de 2021", en cuanto al numeral I. se determinò: "Teniendo en cuenta que este aspecto de la no conformidad tiene relaciòn con los mòdulos procesos judiciales y conciliaciones prejudiciales, se integraràn a los mismos por conexidad, y se haràn las anotaciones correspondientes en el Plan de Mejoramiento por Procesos, con soporte en el presente informe de seguimiento". En el mismo informe, se dispuso el consolidado de las no conformidades de los seguimientos a eKOGUI; y se determinò el cierre de la No conformidad 3878, Conciliaciones Prejudiciales. Por lo tanto, en cuanto al numeral I, se harà el seguimiento en esta no conformidad. _x000D_
_x000D_
En cuanto al punto II. se determinò: "Teniendo en cuenta que, respecto a la creaciòn y actualizaciòn de bases de datos, las acciones correctivas adelantadas por el Grupo de Defensa Judicial de la Entidad, se han  llevado a cabo, la no conformidad en este punto se tendrà como cumplida y se haràn las anotaciones correspondientes en el Plan de Mejoramiento por Procesos, con soporte en el presente informe de seguimiento".  (Martha Guzmán León)</t>
  </si>
  <si>
    <t xml:space="preserve">7.2.1 USUARIOS 
I.	El Usuario Jefe Financiero no recibió capacitación en el período, ni se aportó constancia de que hubiere sido citado por la ANDJE o la Administradora de la Entidad.  
II.	Los Abogados Ramiro Parra Rodriguez y Juan Pablo Estrada Sánchez, no recibieron capacitación. No se adjuntaron soportes.  </t>
  </si>
  <si>
    <t xml:space="preserve">Mediante Memorandos 66033 y 66343 del 26 y 27 de abril de 2021, el Coordinador del GIT de Defensa Judicia, remitió el Formato SEPG-F-019 - Acción Correctiva, por medio del cual se formula el Plan de Mejoramiento: I. "Tramitar la capacitación de los usuarios Jefe Financiero y Enlace de pagos." Responsable: Administradora del Sistema. II. "Capacitar al apoderado Ramiro Parra dejando soporte de dicha gestión." Responsable: Administradora del Sistema. </t>
  </si>
  <si>
    <t xml:space="preserve">
5/06/2021 A través de correo electrónico del 13 de mayo de 2021, se informó al Coordinador del GIT de Defensa Judicial, el estado de la No conformidad 3876, con corte a 30 de abril de 2021. Se hizo la claridad, en el sentido que: "(...) si bien es cierto que tiene (n) fecha de vencimiento 30 de julio de 2021, es preciso que se vea reflejado en el informe de seguimiento y la certificación a la Agencia Nacional de Defensa Jurídica del Estado, del primer semestre de 2021". Así mismo, se solicitó remitir un informe de avance de las acciones formuladas. 
De otra parte, se reiteró: "(...)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Mediante Memorando 20217010079983 del 27 de mayo de 2021, el Coordinador del GIT de Defensa Judicial, remitió el informe de avance de las acciones de mejoramiento formuladas, el cual se incorpora al repostorio SharePoint de la Oficina de Control Interno - Seguimiento No conformidades del Plan de Mejoramiento por Procesos. Así mismo, se aportará al informe de seguimiento a la actualización del Sistema Único de Gestión e Información Litigiosa del Estado - eKOGUI, del primer semestre de 2021, donde se validará su cumplimiento.  (Martha Guzmán León)
13/07/2021 A través de correo electrónico del 23 de junio de 2021, se informó al Coordinador del GIT de Defensa Judicial, el estado de la no conformidad, en el sentido que está abierta con plan, fecha de vencimiento: 31 de julio de 2021. "El porcentaje de avance de las acciones formuladas se verá reflejado en el informe de seguimiento y la certificación a la Agencia Nacional de Defensa Jurídica del Estado, del primer semestre de 2021."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(Martha Guzmán León)
5/08/2021 Mediante Memorando 20217010106013 del 30 de julio de 2021, el Coordinador del GIT de Defensa Judicial, solicitó ampliación del plazo de cumplimiento de la UM, hastsa el 31 de agosto de 2021.  (Martha Guzmán León)
8/09/2021 En "Informe de seguimiento a la actualización del Sistema Único de Gestión e Información Litigiosa del Estado - eKOGUI en el período comprendido del 1° de enero al 30 de junio de 2021", se dispuso: "Teniendo en cuenta las acciones correctivas adelantadas por el Coordinador del Grupo Interno de Trabajo de Defensa Judicial, se tendrá como cumplida y se harán las anotaciones correspondientes en el Plan de Mejoramiento por Procesos, con soporte en el presente informe de seguimiento".  (Martha Guzmán León)
9/09/2021  (Martha Guzmán León)</t>
  </si>
  <si>
    <t xml:space="preserve">PROCESOS JUDICIALES. I. Continúan 293 procesos sin abogado asignado. II. De los 1.251 procesos activos en calidad de demandado al 31 de diciembre de 2020, en 185 no se había calificado el riesgo. </t>
  </si>
  <si>
    <t>1. Definir la estrategia a seguir con relación a la asignación de procesos de 
expropiación.
2. Creación de los procesos que la ANI tiene como procesos activos y no se
encuentran registrados en el sistema.
3. Establecer mecanismo de reporte de los procesos a los que no se les 
registra calificación del riesgo o provisión contable por encontrarse en
término de contestación de la demanda.
4. Actualización de la terminación de los procesos en el Sistema.
5. Impartir lineamientos a los apoderados para que se realice y registre la
calificación del riesgo y provisión contable en la totalidad de los
procesos a cargo, en que la ANI es demandada</t>
  </si>
  <si>
    <t xml:space="preserve">
5/06/2021 A través de correo electrónico del 13 de mayo de 2021, se informó al Coordinador del GIT de Defensa Judicial, el estado de la No conformidad 3877, con corte a 30 de abril de 2021. Se hizo la claridad, en el sentido que: "(...) si bien es cierto que tiene (n) fecha de cumplimiento 30 de julio de 2021, es preciso que se vea reflejado en el informe de seguimiento y la certificación a la Agencia Nacional de Defensa Jurídica del Estado, del primer semestre de 2021". Así mismo, se solicitó remitir un informe de avance de las acciones formuladas. 
De otra parte, se reiteró: "(...)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Mediante Memorando 20217010079983 del 27 de mayo de 2021, el Coordinador del GIT de Defensa Judicial, remitió el informe de avance de las acciones de mejoramiento formuladas, el cual se incorpora al Repostorio SharePoint de la Oficina de Control Interno - Seguimiento no conformidades Plan de Mejoramiento por Procesos. Así mismo, se aportará al informe de seguimiento a la actualización del Sistema Único de Gestión e Información Litigiosa del Estado - eKOGUI, del primer semestre de 2021, donde se validará su cumplimiento.  (Martha Guzmán León)
13/07/2021 A través de correo electrónico del 23 de junio de 2021, se informó al Coordinador del GIT de Defensa Judicial, el estado de la no conformidad, con corte a 31 de mayo de 2021, en el sentido que está abierta con plan, fecha de vencimiento: 31 de julio de 2021. "El porcentaje de avance de las acciones formuladas se verá reflejado en el informe de seguimiento y la certificación a la Agencia Nacional de Defensa Jurídica del Estado, del primer semestre de 2021."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(Martha Guzmán León)
5/08/2021 Mediante Memorando 20217010106013 del 30 de julio de 2021, el Coordinador del GIT de Defensa Judicial, solicitó ampliación del término de cumplimiento de la UM, hasta el 31 de agosto de 2021.  (Martha Guzmán León)
9/09/2021 En "Informe de seguimiento a la actualizaciòn del Sistema Ùnico de Gestiòn e Informaciòn Litigiosa del Estado - eKOGUI perìodo del 1ª de enero al 30 de junio de 2021", se determinò: "Continùan 293 procesos sin abogado asignado. En este informe, de 1.618 procesos activos registrados en eKOGUI al 30 de junio de 2021, en 329 no se ha registrado el abogado asignado. 
De los 1.251 procesos activos en calidad de demandado al 31 de diciembre de 2020, en 185 no se habìa calificado el riesgo. En este informe, de los 1.292 procesos activos en calidado de demandado al 30 de junio de 2021, en 48 no se habìa calificado el riesgo. 
Por lo tanto, la no conformidad se mantiene y se haràn las anotaciones correspondientes en el Plan de Mejoramiento por Procesos, con soporte en el presente informe de seguimiento.
En el mismo informe, se dispuso consolidar todas las no conformidades de seguimiento al Sistema eKOGUI del PMP, y acumularlas por conexidad. En consecuencia, respecto al Mòdulo PROCESOS JUDICIALES, de la Plantilla de Certificado de Control Interno - eKOGUI, Agencia Nacional de Defensa Jurìdica del Estado, se acumulan las siguientes no conformidades: 3813, 3845, 3450 y 3659.  (Martha Guzmán León)
9/09/2021 Respecto a esta no conformidad y las acumuladas, mediante Memorando 20217010119353 del 30 de agosto de 2021, el Coordinador del Grupo Interno de Trabajo de Defensa Judicial, amplió las UM del Plan de Mejoramiento, y solicitò ampliación del plazo hasta el 30 de noviembre de 2021. Lo anterior, teniendo en cuenta las consideraciones descritas en el memorando, que se incorporó al Repositorio SharePoint Plan de Mejoramiento por Procesos, de la Oficina de Control Interno. (Martha Guzmán León)</t>
  </si>
  <si>
    <t xml:space="preserve">CONCILIACIONES PREJUDICIALES. I. No se aportó la base de datos de la totalidad de conciliaciones prejudiciales activas en la Entidad al 31 de diciembre de 2020. II. De la muestra de 20 prejudiciales activos registrados antes del 30 de junio de 2020, el Grupo de Defensa Judicial informó que de los 20 hay 3 con ID eKOGUI 1431123, 1432248 y 1433995, que no están registrados en la información de la Entidad. </t>
  </si>
  <si>
    <t>Mediante Memorandos 66033 y 66343 del 26 y 27 de abril de 2021, el Coordinador del GIT de Defensa Judicial, remitió el Formato SEPG-F-019- Acción Correctivas, por medio del cual se formula el Plan de Mejoramiento: I. "Mantener el reporte de conciliaciones extrajudiciales durante las vigencias 2020-2021 y continuar su alimentación dejando registrada la información de 2 vigenicas (sic.)". II. "Solicitar a la ANDJE la eliminación de las solicitudes de conciliaciones que se encuentran registradas en el sistema pero que no fueron radicadas en la Entidad."</t>
  </si>
  <si>
    <t xml:space="preserve">
5/06/2021 A través de correo electrónico del 13 de mayo de 2021, se informó al Coordinador del GIT de Defensa Judicial, el estado de la No conformidad 3878, con corte a 30 de abril de 2021. Se hizo la claridad, en el sentido que: "(...) si bien es cierto tiene (n) fecha de cumplimiento 30 de julio de 2021, es preciso que se vea reflejado en el informe de seguimiento y la certificación a la Agencia Nacional de Defensa Jurídica del Estado, del primer semestre de 2021". Así mismo, se solicitó remitir un informe de avance de las acciones formuladas. 
De otra parte, se reiteró: "(...)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Mediante Memorando 20217010079983 del 27 de mayo de 2021, el Coordinador del GIT de Defensa Judicial, remitió el informe de avance de las acciones de mejoramiento formuladas, el cual se incorpora al Repostorio SharePoint de la Oficina de Control Interno - Seguimiento no conformidades Plan de Mejoramiento por Procesos. Así mismo, se aportará al informe de seguimiento a la actualización del Sistema Único de Gestión e Información Litigiosa del Estado - eKOGUI, primer semestre de 2021, donde se validará su cumplimiento.  (Martha Guzmán León)
13/07/2021 A través de correo electrónico del 23 de junio de 2021, se informó al Coordinador del GIT de Defensa Judicial, el estado de la no conformidad con corte a 31 de mayo de 2021, en el sentido que se encuentra abierta con plan, fecha de vencimiento: 31 de julio de 2021. "El porcentaje de avance de las acciones formuladas, se verá reflejado en el informe de seguimiento y la certificación a la Agencia Nacional de Defensa Jurídica del Estado, del primer semestre de 2021."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(Martha Guzmán León)
5/08/2021 Mediante Memorando 20217010106013 del 30 de julio de 2021, el Coordinador del GIT de Defensa Judicial, solicitó ampliación del plazo para el cumplimiento de la UM, hasta el 31 de agosto de 2021. (Martha Guzmán León)
8/09/2021 En "Informe de seguimiento a la actualización del Sistema Único de Gestión e Información Litigiosa del Estado - eKOGUI en el período comprendido del 1° de enero al 30 de junio de 2021", se dispuso: "Conforme a lo expuesto, esta no conformidad se tendrá como cumplida y se harán las anotaciones correspondientes en el Plan de Mejoramiento por Procesos, con soporte en el presente informe de seguimiento."  (Martha Guzmán León)
9/09/2021 Se  cierra con el 100% de cumplimiento.  (Martha Guzmán León)</t>
  </si>
  <si>
    <t xml:space="preserve">PAGOS. Se verificó que en la Entidad se gestionan pagos en SIIF de MINHACIENDA; sin embargo, durante el período solo se registro 1. </t>
  </si>
  <si>
    <t>1. Una vez cumplida la capacitación del usuario de Enlace de pagos,
registrar los pagos realizados durante (no terminó el párrafo).</t>
  </si>
  <si>
    <t xml:space="preserve">
5/06/2021 A través de correo electrónico del 13 de mayo de 2021, se informó al Coordinador del GIT de Defensa Judicial, el estado de la No conformidad 3879, con corte a 30 de abril de 2021. Se hizo la claridad, en el sentido que: "(...) si bien es cierto que tiene (n) fecha de cumplimiento 30 de julio de 2021, es preciso que se vea reflejado en el informe de seguimiento y la certificación a la Agencia Nacional de Defensa Jurídica del Estado, del primer semestre de 2021". Así mismo, se solicitó remitir un informe de avance de las acciones formuladas. 
De otra parte, se reiteró: "(...) como en informes y correos electrónicos, es preciso señalar, una vez más, que la formulación del Plan de Mejoramiento no sustituye la obligación legal de la Entidad, ni los lineamientos de la Agencia Nacional de Defensa Jurídica del Estado -ANDJE, para el registro diario de la información en el Sistema Único de Gestión e Información Litigiosa del Estado eKOGUI". 
Mediante Memorando 20217010079983 del 27 de mayo de 2021, el Coordinador del GIT de Defensa Judicial, remitió el informe de avance de las acciones de mejoramiento formuladas, el cual se incorpora al Repostorio SharePoint de la Oficina de Control Interno - Seguimiento no conformidades Plan de Mejoramiento por Procesos. Así mismo, se aportará al informe de seguimiento a la actualización del Sistema Único de Gestión e Información Litigiosa del Estado - eKOGUI, primer semestre de 2021, donde se validará su cumplimiento. 
 (Martha Guzmán León)
13/07/2021 A través de correo electrónico del 23 de junio de 2021, se informó al Coordinador del GIT de Defensa Judicial, el estado de la no conformidad con corte a 31 de mayo de 2021, en el sentido que se encuentra abierta con plan, fecha de vencimiento: 31 de julio de 2021. "El porcentaje de avance de las acciones formuladas, se verá reflejado en el informe de seguimiento y la certificación a la Agencia Nacional de Defensa Jurídica del Estado, del primer semestre de 2021"
"Como en informes y correos electrónicos, es preciso señalar, una vez más, que la formulación del Plan de Mejoramiento no sustituye la obligación legal de la Entidad, ni los lineamientos de la Agencia Nacional de Defensa Jurídica del Estado - ANDJE, para el registro diario de la información en el Sistema Único de Gestión e Información Litigiosa del Estado - eKOGUI."
 (Martha Guzmán León)
5/08/2021 Mediante Memorando 20217010106013 del 30 de julio de 2021, el Coordinador del GIT de Defensa Judicial, solicitó ampliación del plazo para el cumplimiento de la UM, hasta el 31 de agosto de 2021. (Martha Guzmán León)
9/09/2021 En "Informe de seguimiento a la actualizaciòn del Sistema Ùnico de Gestiòn e Informaciòn Litigiosa del Estado - eKOGUI perìodo del 1ª de enero al 30 de junio de 2021", se precisò: "Se verificò que en la Entidad se gestionan pagos en SIIF de MINHACIENDA; sin embargo, durante el perìodo solo se registrò 1.  La no conformidad se mantiene, teniendo en cuenta que, durante el perìodo de seguimiento del primer semestre de 2021, se hizo el pago de tres (3) sentencias, a travès del Sistema SIIF Naciòn; ninguna se registrò. La no conformidad se mantiene, se harà las anotaciones correspondientes en el Plan de Mejoramiento por Procesos, con soporte en el presente informe de seguimiento."_x000D_
_x000D_
En el mismo informe, se dispuso consolidar todas las no conformidades de seguimiento al Sistema eKOGUI del PMP, y acumularlas por conexidad. En consecuencia, respecto al Mòdulo PAGOS, de la Plantilla de Certificado de Control Interno - eKOGUI, Agencia Nacional de Defensa Jurìdica del Estado, a esta, se acumula la siguiente no conformidad: 3846. (Martha Guzmán León)
9/09/2021 Respecto a esta no conformidad y la acumulada, mediante Memorando 20217010119353 del 30 de agosto de 2021, el Coordinador del Grupo Interno de Trabajo de Defensa Judicial, amplió las UM del Plan de Mejoramiento, y solicitò ampliación del plazo hasta el 30 de noviembre de 2021. Lo anterior, teniendo en cuenta las consideraciones descritas en el memorando, que se incorporó al Repositorio SharePoint Plan de Mejoramiento por Procesos, de la Oficina de Control Interno. (Martha Guzmán León)</t>
  </si>
  <si>
    <t>Se evidenció la existencia de obras anexas para el manejo de aguas de escorrentía superficial en el sector del Centro de Control de Operaciones del Túnel de Sumapaz, que fueron construidas por la Sociedad Concesión Autopista Bogotá – Girardot, y que se encuentran fuera del área requerida que se encuentra en trámite de expropiación. Teniendo en cuenta que la custodia del corredor concesionado Bogotá - Girardot se encuentra a cargo la Concesión Vía 40 Express S.A.S, la falta de seguimiento por parte de la Interventoría a la protección y vigilancia del corredor concesionado, contraría lo reglado en el Plan de cargas del Contrato de Interventoría No 395 de 2016, en el numeral 5.3.4 sección (h) Área Predial:_x000D_
• “Verificar que el concesionario esté cumpliendo con sus obligaciones para la protección y vigilancia del corredor vial concesionado, de tal manera que adelante oportunamente la gestión conducente a la restitución del bien de uso público, en caso de que este sea invadido.”</t>
  </si>
  <si>
    <t>1.	Presentar a Control Interno el seguimiento y vigilancia que se ha realizado, al cumplimiento de la gestión conducente a la restitución de los bienes de uso público en el corredor concesionado, por invasiones._x000D_
2.	Se continuará con la revisión al seguimiento de los cerramientos de los predios que se adjunta en los informes mensuales, presentándose un informe a Control Interno de la gestión realizada, que evidencie el seguimiento._x000D_
3.	Verificar el cumplimiento de los requerimientos resultantes del periodo de cura del cerramiento del predio los Picachos, mediante la presentación de un informe._x000D_
4.	Una vez cercado el predio, se realizará una reunión con la Familia Russi para verificar conjuntamente la realización del cerramiento. Se hará registro mediante la elaboración del Acta de visita respectiva, que será compartida con Control Interno._x000D_
5.	Solicitar a la ANI toda la información del predio, el expediente correspondiente al predio en expropiación, con el historial de la gestión predial adelantada y las decisiones y ejecuciones adoptadas por la anterior concesión Sociedad Concesión Autopista Bogotá – Girardot y la Interventoría de esa Concesión._x000D_
6.	De la información entregada por la ANI y después de su análisis, se podrán establecer acciones específicas considerando el proceso de adquisición ejecutado y acordes con el alcance del Contrato de la Interventoría._x000D_
7.	Para fortalecer la vigilancia, seguimiento y control del espacio público correspondiente a los predios entregados a la Concesión Vía 40 Express, se implementará un formato de verificación, el cual se reportará mensualmente en el informe mensual de Interventoría a partir del mes de Julio 2021.</t>
  </si>
  <si>
    <t>15/08/2021</t>
  </si>
  <si>
    <t xml:space="preserve">
27/08/2021 Se adelantó seguimiento con relación a la No conformidad No. 3880 (IP Tercer Carril Bogotá Girardot), con base en la gestión de la interventoría en la cual se dio cierre de la no conformidad mediante Rad ANI 20211020263541 del 27/08/2021, no obstante, se emitió recomendación (Mary Alexandra Cuenca Noreña)</t>
  </si>
  <si>
    <t>En 2019 finalizó la vigencia de las garantías de i) cumplimiento de las obligaciones generales del contrato de concesión portuaria, de ii) de pago de salarios, prestaciones sociales e indemnizaciones laborales, así como la vigencia de la iii) póliza de responsabilidad civil extracontractual, incumpliendo lo establecido en la cláusula decimoquinta del contrato de concesión portuaria No. 001 de 2014; sin embargo, no se evidenció que se haya iniciado un procedimiento administrativo sancionatorio al respecto, ni que se haya hecho una solicitud de declaratoria de caducidad al contrato de concesión No. 001 de 2014 que incluya este incumplimiento, lo cual incumple la función del Equipo de Coordinación y Seguimiento del proyecto establecida en el literal (f) de la sección 2.2.2 del Manual de Seguimiento a Proyectos e Interventoría y Supervisión Contractual (GCSP-M-002), según la cual se debe:_x000D_
_x000D_
“Recomendar al ordenador del gasto respectivo la solicitud de inicio de procedimientos sancionatorios, en el marco de los contratos que se suscriban para la ejecución del proyecto, cuando a ello haya lugar (…)”_x000D_
_x000D_
Así como el artículo 84 de la Ley 1474 de 2011, según el cual la Supervisión es responsable de mantener informada a la Entidad contratante e los hechos o circunstancias que “puedan poner o pongan en riesgo el cumplimiento del contrato, o cuando tal incumplimiento se presente.”</t>
  </si>
  <si>
    <t>Sociedad Terminal de IFO'S</t>
  </si>
  <si>
    <t>Abril de 2021</t>
  </si>
  <si>
    <t>Finalizar la gestión necesaria de cara a la presentación al GIT Sancionatorios de la solicitud formal de inicio al procedimiento administrativo con el propósito de declarar el incumplimiento total y grave de las obligaciones previstas en el contrato de concesión portuaria No. 001 de 2014 y la consecuente declaratoria de caducidad del contrato a la Sociedad Portuaria Terminal de IFOS de acuerdo con el procedimiento establecido en el artículo 86 de la ley 1474 de 2011. (100%)</t>
  </si>
  <si>
    <t>24/05/2021</t>
  </si>
  <si>
    <t xml:space="preserve">
24/05/2021 Mediante correo electrónico se recibió acción de mejoramiento. (Daniel Felipe Sáenz Lozano)</t>
  </si>
  <si>
    <t>1.	No se evidencia la publicación del Registro de publicaciones en la página web de la Entidad, lo cual presuntamente incumple el Literal j) del Artículo 11o. Información mínima obligatoria respecto a servicios, procedimientos y funcionamiento del sujeto obligado de la Ley 1712 de 2014. De igual manera, contraviene lo estipulado en la subcategoría 10.7 del anexo 1 de la Resolución 3564 de 2015.</t>
  </si>
  <si>
    <t>Revisar el cumplimiento de la Ley 1712 de 2014 en la página Web de
la ANI.( Literal j y Literal i)) del Artículo 11º).</t>
  </si>
  <si>
    <t>30/04/2021</t>
  </si>
  <si>
    <t>No se evidencia en los Componentes del Esquema de Publicación de Información la participación ciudadana en la definición del esquema, lo cual presuntamente incumple el Literal i) del Artículo 11o. Información mínima obligatoria respecto a servicios, procedimientos y funcionamiento del sujeto obligado de la Ley 1712 de 2014.</t>
  </si>
  <si>
    <t>Revisar el cumplimiento de la Resolución 3564 de 2015 en la página
Web de la ANI. (subcategoría 10.7, subcategoría 6.5. Participación en
la formulación de Políticas del anexo 1).</t>
  </si>
  <si>
    <t>No se evidencian los mecanismos o procedimientos que deben seguir los ciudadanos, usuarios o interesados para participar en la formulación de políticas, en el control o en la evaluación de la gestión institucional, indicando: a. Sujetos que pueden participar; b. Medios presenciales y electrónicos; y c. Áreas responsables de la orientación y vigilancia para su cumplimiento., así como, tampoco se evidencian los resultados de la participación ciudadana en la elaboración de los planes de la Entidad. Lo anterior contraviene lo requerido en la subcategoría 6.5. Participación en la formulación de Políticas, definida en el anexo 1 de la Resolución 3564 de 2015.</t>
  </si>
  <si>
    <t>Publicar en la página Web de la ANI el “Registro de publicaciones” el
“Componentes del Esquema de Publicación de Información” y el
“mecanismo o procedimiento que deben seguir los ciudadanos,
usuarios o interesados para participar en la formulación de políticas”.</t>
  </si>
  <si>
    <t xml:space="preserve">De conformidad con el artículo 3° del Decreto 1167 de 2016, modificatorio del artículo 2.2.4.3.1.2.12 del Decreto 1069 de 2015, los siguientes actos administrativos no se han presentado al Comité de Conciliación, para que en un término no superior a cuatro (4) meses, a partir de la fecha de pago, se adoptara la decisión de iniciar o no demanda en ejercicio del medio de control de repetición:_x000D_
i) Resolución 14605 del 14 de octubre de 2020, Vicepresidencia Jurídica, y ii) Resolución 15565 del 29 de octubre de 2020, Vicepresidencia de Planeación, Riesgos y Entorno. </t>
  </si>
  <si>
    <t xml:space="preserve">1_ Impartir lineamientos al GIT Jurídico Predial a efectos de que una vez se tramite el pago en el marco de procesos de expropiación con cargo a recursos de la Entidad, siempre y cuando se configuren los elementos de procedencia de la acción, se elabore la ficha técnica para someter a estudio del Comité de Conciliación._x000D_
_x000D_
2-Emitir concepto que defina con claridad los elementos o requisitos indispensables para que resulte procedente someter a estudio del Comité de Conciliación la recomendación de iniciar o no acción de repetición. </t>
  </si>
  <si>
    <t>14/07/2021</t>
  </si>
  <si>
    <t>5.1	Se observó que el informe correspondiente al cuarto (4°) trimestre de 2020, se omitió informar lo referente con el número de solicitudes que fueron trasladadas a otras instituciones, incumpliéndose con lo señalado en el artículo 2.1.1.6.2 del Decreto 1081 del 26 de mayo de 2015, el cual señala” El informe debe discriminar la siguiente información mínima “(…) El número de solicitudes que fueron trasladadas (…)”</t>
  </si>
  <si>
    <t xml:space="preserve">
8/06/2021 El 04/06/2021: La OCI, realiza la verificación del ajuste, informado por la VAF, evidenciándose que en la publicación del “Informe Cuarto Trimestre 2020 Servicio al Ciudadano, página 6, aparece en la actualidad el dato correspondiente con el número los traslados, para lo cual se precisa que:  La Agencia durante el CUARTO trimestre del año 2020, ha recibido peticiones en traslado y ha dado traslado de peticiones, a un total de (657) documentos”. (Luz Mary Hernández Villadiego)
8/06/2021 Mediante memorando Rad. 20214000079023 del 26/05/2021, la VAF informa y soporta que: “Se ajustó el informe del cuarto trimestre de 2020, de acuerdo con las indicaciones dadas por la Oficina de Control Interno, el cual puede consultarse en el siguiente enlace: https://www.ani.gov.co/sites/default/files/informe_-_4to_trimestre_2020_- _servicio_al_ciudadano_3.pdf. “ (Luz Mary Hernández Villadiego)</t>
  </si>
  <si>
    <t>5.2	Se evidenciaron incumplimientos reiterativos a los términos de respuesta establecidos en el artículo 14 del Código de Procedimiento Administrativo y de lo Contencioso Administrativo (Ley 1437 de 2011, modificado por la Ley 1755 de 2015), El comportamiento de la atención ofrecida a las PQRS.</t>
  </si>
  <si>
    <t xml:space="preserve">La VAF, informa que: “5.2 Se evidenciaron incumplimientos reiterativos a los términos de respuesta establecidos en el artículo 14 del Código de Procedimiento Administrativo y de lo Contencioso Administrativo (Ley 1437 de 2011, modificado por la Ley 1755 de 2015), El comportamiento de la atención ofrecida a las PQRS”. _x000D_
_x000D_
La VP- Ejecutiva, informa mediante memorando rad. No. 20215000082773 del 03/06/2021, que, se implementaran las siguientes acciones de mejora para la atención de requerimientos:_x000D_
1. Se enlazarán las respuestas en Orfeo a los radicados padres correspondientes y/o se cargará la respuesta en formato PDF._x000D_
 2. Se remitirá copia al peticionario cuando se den traslados por competencia a otras entidades._x000D_
</t>
  </si>
  <si>
    <t xml:space="preserve">
8/06/2021 El 08/06/2021: Se realiza revisión de las acciones propuestas por dos (2) de las seis (6) Vicepresidencias. (Luz Mary Hernández Villadiego)
14/07/2021 La Vicepresidencia de Planeación, mediante memorando Rad. 20216010087513,  envía plan de mejoramiento con cinco (5) acciones de mejora, cuya fecha de finalización es 31/12/2021, así: 1) Verificar semanalmente y emitir alerta a las Gerencias de la VPRE sobre las PQRS que se reportan fuera de termino en el ORFEO, 2) Realizar seguimiento trimestral a las alertas preliminares preventivas emitidas por parte de la OCI, 3) Presentar Informe de manera trimestral a la Vicepresidente de la VPRE , con el estado de las PQRS y requerimientos de Entes de control, 4) Realizar seguimiento constante a las PQRS que se referencian como incumplidas en las diferentes Gerencias de la VPRE, según los informes mensuales del estado de las PQRS, emitido por la Oficina de Servicio al Ciudadano y 5) Solicitar capacitaciones y generar socializaciones sobre PQRS y manejo de ORFEO a los colaboradores de la VPRE por parte de la Oficina de Servicio al Ciudadano.(cuando aplique)._x000D_
La Vicepresidencia Jurídica, mediante correo electrónico de fecha 28/06/2021, informó que: de conformidad con la reunión llevada a cabo el viernes pasado (25/06/2021), relacionada con la presentación del plan de mejoramiento correspondiente a la No Conformidad general (3887) contenida en el informe de evaluación de PQRS – Segundo semestre 2020, a continuación, se informan las acciones de mejora correspondientes a la VJ:_x000D_
-	Acciones de mejora permanente: Llevar a cabo un seguimiento quincenal de las PQRS recibidas por las gerencias de la VJ y el estado de avance de la respuesta correspondiente. Lo anterior, con el fin de tener un control sobre el cumplimiento de tiempos y cargue de los documentos a que haya lugar. (fecha de cumplimiento diciembre 2021)_x000D_
-	Solicitar mesa de trabajo con la oficina de Atención al Ciudadano, con el fin de revisar los parámetros de asignación de las PQRS. Ello, en aras de garantizar que las mismas sean asignadas a la dependencia correspondiente. (fecha de cumplimiento agosto de 2021)._x000D_
_x000D_
La Vicepresidencia de Estructuración, mediante correo electrónico de fecha 21/06/2021, informó que:  Con el fin de atender de manera completa las diferentes observaciones que se presentaron por parte del Grupo de Control Interno, se presentan las siguientes Unidades de Medida:_x000D_
1.	Reunión de Capacitación a los nuevos y antiguos funcionarios de la Vicepresidencia: Con el fin de actualizar y recordar la importancia de atender de manera efectiva los requerimientos presentados por las distintas entidades o personas naturales, se llevó a cabo reuniones con los equipos de trabajo, donde se les explico de manera completa los términos para atender las peticiones externas. Como soporte de lo anterior, se adjunta el listado de asistencia y link de la Reunión._x000D_
2.	Seguimiento de requerimientos pendientes y funcionarios asignados: Con el fin de mantener un seguimiento efectivo a los requerimientos y que los funcionarios respectivos no pasen por alto los mismo, se envía correo recordando los PQRS pendientes con el fin de atenderlos dentro del término respectivo._x000D_
3.	Como soporte, se adjuntan algunos de los correos que se remiten a los respectivos funcionarios._x000D_
 (Luz Mary Hernández Villadiego)
16/07/2021 El 16/07/2021: La OCI, realiza seguimiento, mediante llamada telefónica efectuada al enlace de la VP- Gestión, para lo cual esa dependencia, informó en correo electrónico del 16/07/2021, lo siguiente: “Expuesto lo anterior y en línea de la mejora continua se realizará desde la VGC:_x000D_
 _x000D_
Se implementarán las siguientes acciones de mejora para la atención de requerimientos:_x000D_
1. Se enlazarán las respuestas en Orfeo a los radicados padres correspondientes y/o se cargará la respuesta en formato PDF._x000D_
2. Se remitirá copia al peticionario cuando se den traslados por competencia a otras entidades._x000D_
3. Se realizará reuniones y/o charlas con los equipos de trabajo con el fin de exponer y explicar lo observado y que ello contribuya a la mejora del trabajo”._x000D_
 _x000D_
Control Interno, en correo electrònico, (16/07/2021) solicito que soportes de las acciones de mejora que se realicen en su momento, con la finalidad de tener evidencias de la ejecuciòn de cada una de ellas.  (Luz Mary Hernández Villadiego)</t>
  </si>
  <si>
    <t>Se evidenció incumplimiento del procedimiento GCSP-P-035 de 22 de mayo de 2018, toda vez que no se observó en el ejercicio auditor los soportes de los registros GADF-F-010 (pasos 1 y 3), el acta de reunión SEPG-F-027 (pasos 10 al 13 y 16 al 19 y 21) y el registro de asistencia SEPG-F-016 (pasos 10 al 13, 19 y 21), en los expedientes Accesos Cali, Buga-Loboguerrero – Buenaventura y Canal del Dique, como se ilustró en el cuerpo del presente informe.</t>
  </si>
  <si>
    <t>Mayo de 2021</t>
  </si>
  <si>
    <t>31/05/2021</t>
  </si>
  <si>
    <t xml:space="preserve">EXTEMPORANEIDAD DE LA CONCERTACIÓN DE COMPROMISOS FUNCIONALES Y COMPORTAMENTALES: _x000D_
Para el periodo de evaluación comprendido entre el 01 de febrero de 2020 al 31 de enero de 2021, se observó respecto de la concertación de compromisos funcionales y comportamentales del periodo anual del funcionario cuyo número de identificación termina en xxxxx593 que ésta se realizó por parte del evaluador -Gerente de Proyectos del GIT de Planeación- de manera extemporánea, como se ilustró en el contenido del informe, incumpliendo lo establecido en el artículo 3 del Acuerdo 617 de 2018.41 No conformidad que se informa al evaluador (Gerente de Proyectos del GIT de Planeación) y al GIT de Talento Humano para que en lo correspondiente de manera conjunta construyan las acciones de mejoramiento (preventivas y/o correctivas) a que haya lugar. </t>
  </si>
  <si>
    <t>Keiri Yulith Araújo Rodríguez</t>
  </si>
  <si>
    <t>1. Presentar la concertación de compromisos de la vigencia 2021 - 2022, firmada por las partes, que permita identificar que se concertó dentro de las términos establecidos._x000D_
_x000D_
2. Realizar la concertación de compromisos para la vigencia 2021 - 2022, en los términos establecidos._x000D_
_x000D_
3. Remitir al GIT de Talento Humano la concertación firmada por evaluado y evaluador, en donde se evidencie que ésta se concertó dentro de los plazos establecidos._x000D_
_x000D_
4. Remitir memorando al Gerente de Proyecto del GIT de Planeación Evaluador, indicando los plazos establecidos para la concertación y demás criterios relacionados con el proceso de evaluación del desempeño.</t>
  </si>
  <si>
    <t>21/02/2022</t>
  </si>
  <si>
    <t xml:space="preserve">
9/08/2021 Se remitió el Plan de Mejoramiento vía correo electrónico del 8 de julio de 2021 por parte del GIT de Planeación. (Keiri Yulith Araújo Rodríguez)</t>
  </si>
  <si>
    <t xml:space="preserve">EXTEMPORANEIDAD EN LA NOTIFICACIÓN DE LA CALIFICACIÓN DEFINITIVA:_x000D_
Para el periodo de evaluación comprendido entre el 01 de febrero de 2019 al 31 de enero de 2020 y el periodo de evaluación comprendido entre el 01 de febrero de 2020 al 31 de enero de 2021, se observó extemporaneidad en la notificación de la calificación definitiva realizada por el evaluador, respecto de 1 funcionario público de carrera administrativa, señalado en el contenido del cuerpo del informe, incumpliendo con lo establecido en el Art. 34 de la Ley 760 de 200542. No conformidad que se informa al evaluador (Gerente de Proyectos o Funcional GIT Proyectos Carreteros, Estrategia Contractual, Permisos y Modificaciones Gestión Contractual 1) y al GIT de Talento Humano para que en lo correspondiente de manera conjunta construyan las acciones de mejoramiento (preventivas y/o correctivas) a que haya lugar. </t>
  </si>
  <si>
    <t>1. Remitir al GIT de Talento Humano la calificación definitiva, firmada por las partes donde se evidencie que se comunicó en los términos establecidos en la norma._x000D_
_x000D_
2. Remitir a la Oficina de Control Interno la calificación definitiva, firmada por las parteas donde se evidencia que se comunicó en los términos establecidos._x000D_
_x000D_
3. Remitir memorando al evaluador  del GIT Proyectos Carreteros, Estrategia Contractual, Permisos y Modificaciones Gestión Contractual 1, indicando los plazos establecidos para la concertación y demás criterios relacionados con el proceso de evaluación del desempeño._x000D_
_x000D_
4. Realizar la calificación definitiva del periodo de evaluación 2021 - 2022 en los términos establecidos en el articulo 8. del acuerdo 617 de 2018._x000D_
_x000D_
5. Realizar la notificación de la calificación definitiva del periodo 2021 - 2022, dentro de los tiempos establecidos en el articulo 34 del decreto 760 de 2015.</t>
  </si>
  <si>
    <t xml:space="preserve">
9/08/2021 Vía correo electrónico del 21 de julio de 2021 se allegó plan de mejoramiento por parte del GIT de Proyectos Carreteros, Estrategia Contractual, permisos y modificaciones. (Keiri Yulith Araújo Rodríguez)</t>
  </si>
  <si>
    <t>Con base en el balance de pago de la contraprestación del contrato de concesión N. 001 de 2011, realizado por la Supervisión con corte a mayo de 2021, se evidenció que  el Concesionario adeuda a capital la suma de USD 111.600,36 de los cuales USD 89.280,29 corresponden a la Nación y USD 22.320,07 al Municipio, debido a saldos pendientes desde 2019, los cuales están generando intereses moratorios y según la cláusula 20.2: Por no cumplir con el pago de la contraprestación de que trata la cláusula octava del presente contrato, en la cuantía y fecha indicada en el mismo, se causará una multa por incumplimiento, equivalente al 1% del valor de la contraprestación anual; sin embargo, no se evidenció que entre 2019 y mayo de 2021 se haya alertado sobre un presunto incumplimiento, causando una multa o hecho una solicitud de inicio de un proceso administrativo sancionatorio al respecto, lo cual incumple la función de la Supervisión del proyecto establecida en el literal (f) de la sección 2.2.2 del Manual de Seguimiento a Proyectos e Interventoría y Supervisión Contractual (GCSP-M-002), según la cual se debe: Recomendar al ordenador del gasto respectivo la solicitud de inicio de procedimientos sancionatorios, en el marco de los contratos que se suscriban para la ejecución del proyecto, cuando a ello haya lugar.</t>
  </si>
  <si>
    <t>Sociedad Portuaria Puerto Nuevo S.A.</t>
  </si>
  <si>
    <t>Junio de 2021</t>
  </si>
  <si>
    <t>1.Realizar evaluación financiera para definir valores de intereses y capital adeudaos por concepto de contraprestación portuaria. Peso: (20%)_x000D_
2. Realizar cobro de acuerdo con resultado de la evaluación financiera. Peso: (20%)_x000D_
3. De no presentar soporte de pago el concesionario respecto de liquidación realizada por la ANI, elaborar Informe de presunto incumplimiento por contraprestación portuaria, tasación de multas y perjuicios Peso: (20%)_x000D_
4. Solicitar el inicio de proceso administrativo sancionatorio conforme el informe anterior. Peso: (20%)_x000D_
5. Una vez el concesionario realice el pago correspondiente, generar el concepto financiero por parte de la ANI en donde se verifique que el concesionario se encuentra al día en el pago de la contraprestación Peso: (20%)</t>
  </si>
  <si>
    <t>26/08/2021</t>
  </si>
  <si>
    <t>30/08/2021</t>
  </si>
  <si>
    <t xml:space="preserve">
26/08/2021 Según las evidencias citadas como avance de las acciones de mejoramiento (comunicaciones 20213080214521 del 15 de julio, 20213080216831 del 19 de julio de 2021, 20213080093343 del 30 de junio de 2021 y 20214090861302 02 de agosto 2021), en donde en particular en el oficio 20214090861302 del 2 de agosto de 2021 emitido por el Concesionario, se evidenció que éste manifestó "con fecha 29 de julio de 2021 realizamos el pago a favor del INVIAS y del Municipio de Ciénaga de los intereses correspondientes a la contraprestación portuaria de acuerdo con la liquidación remitida por la ANI", y adicionalmente con el memorando 20213080114373 del 20 de agosto de 2021 por parte del GIT financiero, en donde se concluye que “Al realizar el cruce de los valores pagados por el Concesionario, CONPES 3679 de 2010 y 3744 de 2013, se encuentra que a fecha de corte febrero de 2021 el Concesionario se encuentra al día en el pago de las contraprestaciones y cuenta con un saldo a favor del Invias de USD 56,10 y saldo a favor del municipio de USD 14,03.", con lo que se evidencia la realización del plan de mejoramiento y se da cierre a la No Conformidad. (Adriana Barrios Rodríguez)</t>
  </si>
  <si>
    <t>24/06/2021</t>
  </si>
  <si>
    <t>No se evidenciaron acciones por parte de la Supervisión para asegurar el cabal cumplimiento de la cláusula octava del contrato de concesión N. 011 de 2011 ya que el plan de inversiones no ha culminado, y su ejecución se ha realizado con la supervisión de la ANI sin la participación de una interventoría externa, lo que incumple la cláusula contractual mencionada: CLÁUSULA OCTAVA – Interventoría y Control del Plan de Inversiones. El Plan de Inversión estará sujeto al control de una interventoría externa, la cual será contratada por el INCO mediante los procedimientos aplicables que garanticen transparencia en su selección.</t>
  </si>
  <si>
    <t xml:space="preserve">1. Realizar solicitud al concesionario de constitución de patrimonio autónomo para la administración de los recursos para contratación de la interventoría. Peso: (20%)_x000D_
2. Revisión jurídica y financiera de los ajustes al borrador de contrato de fiducia para la constitución de patrimonio autónomo conforme las observaciones ya presentadas. (20%), Fecha: 3 de septiembre de 2021_x000D_
3. Aprobación de la minuta del contrato de fiducia y requerimiento al concesionario para consignar los recursos al patrimonio autónomo. (20%), Fecha: 30 de noviembre de 2021_x000D_
4. Elaboración del estudio previo para solicitar el inicio del proceso de contratación de la interventoría. (20%), Fecha: 31 de enero de 2022_x000D_
5. Firma acta de inicio contrato interventoría. (20%) fecha: 31 de marzo de 2022._x000D_
</t>
  </si>
  <si>
    <t>31/03/2022</t>
  </si>
  <si>
    <t xml:space="preserve">
7/08/2021 La supervisión en correo electrónico del 4 de agosto de 2021 reportó el avance de la primera acción de mejoramiento de la siguiente manera: 1. Realizar solicitud al concesionario de constitución de patrimonio autónomo para la administración de los recursos para contratación de la interventoría. Peso: (20%), Estado: Cumplido al 100%, Evidencia: 20207050198571 14 de julio de 2020, 20203030388201 del 16 de diciembre de 2020, 20213030132201 del 04 de mayo de 2021, 2021303017352 del 09 de junio de 2021., por lo cual se pasa el estado de avance de la No Conformidad a 20%. (Adriana Barrios Rodríguez)</t>
  </si>
  <si>
    <t xml:space="preserve">1.	Se evidenció que, a junio de 2021, el contrato de concesión no cuenta con una interventoría, sin embargo, según la Cláusula Décima Primera del otrosí No. 3 se acordó la contratación de una interventoría para efectos de seguimiento y control a la ejecución del Plan de Inversiones y al proceso de reversión del contrato de concesión: _x000D_
“Se adiciona una Cláusula al Contrato de Concesión Portuaria No. 016 de 1996 y sus Otrosíes No. 1 y 2 denominada “INTERVENTORÍA” a efectos de que la ejecución del plan de inversiones y proceso de reversión estén sujetos al control de una auditoría o interventoría, la cual será contratada por la ANI mediante los procedimientos aplicables que garanticen la transparencia en su selección. El costo de dicha interventoría será asumido por el Concesionario OCENSA con cargo a los costos del proyecto reflejados en el modelo financiero de la presente modificación, (…)”_x000D_
Asimismo, la falta de interventoría contradice lo reglado en el MANUAL DE SEGUIMIENTO A PROYECTOS DE INTERVENTORÍA Y SUPERVISIÓN CONTRACTUAL (GCSP-M-002) en el numeral 1.4 Marco Normativo 1.4.1 Coordinación y control de Proyectos de Infraestructura de Transporte a Cargo de la ANI: _x000D_
“(…) de acuerdo con la política adoptada por la Vicepresidencia de Gestión Contractual (VGC), se requiere interventoría para los contratos de concesión portuaria con plan de inversión vigente y en ejecución o para aquellos que entren a etapa de reversión.”_x000D_
</t>
  </si>
  <si>
    <t>Sociedad Portuaria Oleoducto Central S.A – Ocensa S.A</t>
  </si>
  <si>
    <t xml:space="preserve">1.	Realizar las gestiones previas y proyectar los documentos preliminares para la contratación de la interventoría y su presentación a las áreas de estructuración y contratación. _x000D_
2.	Solicitar formalmente el inicio del proceso de contratación de la interventoría. _x000D_
3.	Suscribir el contrato de interventoría_x000D_
_x000D_
</t>
  </si>
  <si>
    <t>20/12/2021</t>
  </si>
  <si>
    <t xml:space="preserve">
26/08/2021 Mediante la informacion suministrada en el correo en cola y en el desarrollo de la auditoria técnica se evidencio el desarrollo de los estudios previos a la contratación de la interventoría del proyecto Puerto Ocensa, lo que evidencia el desarrollo y cumplimiento de la primera acción de mejoramiento propuesta por la supervisión. (33.3%) _x000D_
_x000D_
Se recomienda allegar evidencias de las acciones de mejora a esta Oficina una vez se hayan efectuado. _x000D_
 (Mary Alexandra Cuenca Noreña)</t>
  </si>
  <si>
    <t xml:space="preserve">En la muestra auditada, se hallaron tres (3) eventos relacionados con el NO registro de las cesiones de los contratos en el SIGEP, es decir que figuraba en el sistema, el registro del cedente y no el cesionario. Lo cual genera incumplimiento a lo estipulado en el artículo 2.2.17.7 del Decreto 1083 de 2015, que establece que las entidades son responsables directamente de la gestión, operación y actualización de la información en el SIGEP. </t>
  </si>
  <si>
    <t>15/07/2021</t>
  </si>
  <si>
    <t>Se observó que la obligación por valor de $2.194,7 millones con fecha de obligación del 16/08/2018 correspondiente al tercero 900866551, se registró contablemente hasta el 30/11/2020 es decir dos años después, generando subvaloración de la subcuenta 131104005 Contractuales de la cuenta 1311 Contribuciones Tasas e Ingresos No Tributarios para las vigencias 2018 y 2019, incumpliendo con lo establecido en el Marco Conceptual para la Preparación y Presentación de Información Financiera de las Entidades de Gobierno, en el numeral 5. Principios de Contabilidad Pública, que dice:_x000D_
_x000D_
“5. PRINCIPIOS DE CONTABILIDAD PUBLICA_x000D_
La información financiera de las entidades debe ser útil y para que sea útil, debe ser relevante y representar fielmente los hechos económicos. A fin de preparar información financiera que cumpla con estas características cualitativas, las entidades observan pautas básicas o macro-reglas que orientan el proceso contable, las cuales se conocen como principios de contabilidad._x000D_
(…)_x000D_
Devengo: los hechos económicos se reconocen en el momento en que suceden, con independencia del instante en que se produce el flujo de efectivo o equivalentes al efectivo que se deriva de estos, es decir, el reconocimiento se efectúa cuando surgen los derechos y obligaciones, o cuando el hecho económico incide en los resultados del periodo.”</t>
  </si>
  <si>
    <t>Julio de 2021</t>
  </si>
  <si>
    <t>29/07/2021</t>
  </si>
  <si>
    <t>INCUMPLIMIENTO DE LA ACTIVIDAD No. 22 DEL PROCEDIMIENTO INTERNO DENOMINADO “APROBACIÓN Y ADMINISTRACIÓN DE PÓLIZAS Y DEMAS GARANTÍAS”_x000D_
_x000D_
Se observó la falta de cumplimiento de lo establecido en la actividad No. 22 del procedimiento interno denominado “Aprobación y Administración de pólizas y demás garantías” que a la letra indica: “Realizar seguimiento trimestral y aleatorio por parte de la Gerencia de Riesgos a las pólizas de los contratos de concesión, con apoyo de la Vicepresidencia Jurídica.”, toda vez que no se evidenció en etapa de planeación y ejecución de la auditoría soporte y/o registro de cumplimiento respecto de los últimos 3 informes emitidos por la Entidad en el periodo comprendido entre el 1 de mayo de 2020 al 31 de mayo de 2021._x000D_
_x000D_
Por lo que se recomienda que de manera conjunta los actuales líderes del procedimiento y/o los responsables actuales de la ejecución del procedimiento analicen la viabilidad de actualizar el procedimiento, en materia de responsables y actividades, teniendo en cuenta lo evidenciado y soportado en etapa de planeación, ejecución y socialización del informe preliminar.</t>
  </si>
  <si>
    <t>Grupo interno de trabajo riesgos.</t>
  </si>
  <si>
    <t>Agosto de 2021</t>
  </si>
  <si>
    <t>No conformidad en termino</t>
  </si>
  <si>
    <t>Se observó que en el periodo de abril a junio de 2021 se pagaron ocho (8) comisiones por caja menor de Viáticos, de las cuales cinco (5) de ellas se legalizaron posterior a los cinco (5) días, lo que incumple lo establecido en el Párrafo 1 del Artículo 5 y el Artículo 7 del Decreto 2768 de 2012, que establecen:_x000D_
ARTÍCULO 5°. Destinación. .(…)_x000D_
PARÁGRAFO 1°. Los dineros entregados para viáticos y gastos de viaje se legalizarán dentro de los cinco (5) días siguientes a la realización del gasto y, para las comisiones al exterior, en todo caso, antes del 29 de diciembre de cada año._x000D_
“ARTÍCULO 7°. Legalización. La legalización de los gastos de la caja menor deberá efectuarse durante los cinco (5) días siguientes a su realización. (…)”</t>
  </si>
  <si>
    <t>Septiembre de 2021</t>
  </si>
  <si>
    <t>Se observó que los documentos presentados para soportar las solicitudes de reembolso de las cajas menores, no son adecuados, toda vez que de los analizados en las solicitudes 221, 321 y 421 de la vigencia 2021 correspondientes a la caja menor de viáticos, tienen algunas solicitudes de comisión y legalizaciones sin las firmas de los beneficiarios y de quien verifica y/o autoriza la comisión; por otra parte, se determinó que los gastos del comprobante de caja menor No. 721 del 09/03/2021 se registraron antes del reembolso No. 321 del 23/03/2021; lo anterior, denota incumplimiento de los numerales 2 y 4 del Artículo 13 De la legalización del Decreto 2768 de 2012 y de lo establecido en el numeral 4 del Sistema Documental Contable de la Norma de Proceso Contable y Sistema Documental Contable de la Resolución No. 525 del 13 de septiembre de 2016.</t>
  </si>
  <si>
    <t>En la ejecución de las cajas menores de enero a junio de 2021 generada en el SIIF Nación, se observó que el ingreso reembolso de la Caja Menor de Viáticos No. 521 del 15/06/2021 con Resolución No. 20214010008285 del 31/05/2021 comprende la solicitud de reembolso de los movimientos registrados en abril y mayo de 2021, representados en los comprobantes 1421, 1621, 1821 y 1921 con fecha de abril y el comprobante 2221 de mayo, denotando incumplimiento de realizar los reembolsos de gastos en forma mensual o cuando se consume el 70% de alguno de los rubros, lo que ocurra primero como lo establece el artículo 14 del Decreto 2768 de 2012.</t>
  </si>
  <si>
    <t>En el Sistema eKOGUI no se han inactivado los Abogados Sol Milena Díaz Viloria, Angelica María Rodríguez Valero, Miltón Julian Cabrera Pinzón y Juan Pablo Estrada Sánchez, quienes se retiraron de la Entidad en el primer semestre de 2021.</t>
  </si>
  <si>
    <t>Resumen Plan de Mejoramiento por Procesos</t>
  </si>
  <si>
    <t>Agencia Nacional de Infraestructura</t>
  </si>
  <si>
    <t>Inventario</t>
  </si>
  <si>
    <t>No conformidades abiertas sin plan</t>
  </si>
  <si>
    <t>No conformidades vencidas</t>
  </si>
  <si>
    <t>Estado</t>
  </si>
  <si>
    <t>Dif.</t>
  </si>
  <si>
    <t>Auditor / No conformidades</t>
  </si>
  <si>
    <t>Cantidad</t>
  </si>
  <si>
    <t>No conformidades</t>
  </si>
  <si>
    <t>Cerradas</t>
  </si>
  <si>
    <t>Abiertas con plan</t>
  </si>
  <si>
    <t>Abiertas sin plan</t>
  </si>
  <si>
    <t>Suspensión términos</t>
  </si>
  <si>
    <t>Nuevas</t>
  </si>
  <si>
    <t>ACP En término</t>
  </si>
  <si>
    <t>Vigentes</t>
  </si>
  <si>
    <t>En término --&gt; Abiertas sin plan (*)</t>
  </si>
  <si>
    <t>Total no conformidades</t>
  </si>
  <si>
    <t>Total general</t>
  </si>
  <si>
    <t>Cumplidas (cerradas)</t>
  </si>
  <si>
    <t>Sin plan</t>
  </si>
  <si>
    <t>Proyecto o Proceso / No conformidades</t>
  </si>
  <si>
    <t>En término</t>
  </si>
  <si>
    <t>GIT Administrativo y Financiero</t>
  </si>
  <si>
    <t>Vencidas</t>
  </si>
  <si>
    <t>Con plan y sin fecha</t>
  </si>
  <si>
    <t>GIT Contratación</t>
  </si>
  <si>
    <r>
      <rPr>
        <b/>
        <sz val="9"/>
        <rFont val="Arial"/>
        <family val="2"/>
      </rPr>
      <t>Nota:</t>
    </r>
    <r>
      <rPr>
        <sz val="9"/>
        <color theme="1"/>
        <rFont val="Arial"/>
        <family val="2"/>
      </rPr>
      <t xml:space="preserve"> Es importante mencionar que la totalidad de no  </t>
    </r>
  </si>
  <si>
    <t xml:space="preserve">conformidades presentan seguimiento por parte del auditor </t>
  </si>
  <si>
    <t>GIT Planeación</t>
  </si>
  <si>
    <t>que tiene a su cargo esta responsabilidad.</t>
  </si>
  <si>
    <t>GIT Tecnología</t>
  </si>
  <si>
    <t>No conformidades abiertas</t>
  </si>
  <si>
    <t>Responsables</t>
  </si>
  <si>
    <t>Con plan</t>
  </si>
  <si>
    <t>V.  Ejecutiva (VEJ)</t>
  </si>
  <si>
    <t>V. Jurídica (VJ)</t>
  </si>
  <si>
    <t>Compartidos</t>
  </si>
  <si>
    <t>V.Planeación (VPRE)</t>
  </si>
  <si>
    <t>V. Contractual (VGC)</t>
  </si>
  <si>
    <t>V. Estructuración (VE)</t>
  </si>
  <si>
    <t>V. Adm y Fin. (VAF)</t>
  </si>
  <si>
    <t>Porcentajes de avance</t>
  </si>
  <si>
    <t>No conformidades abiertas con plan</t>
  </si>
  <si>
    <t>Rangos</t>
  </si>
  <si>
    <t>No conformidades cerradas</t>
  </si>
  <si>
    <t>Igual a 0%</t>
  </si>
  <si>
    <t>Mayor a 0% y menor o igual a 50%</t>
  </si>
  <si>
    <t>Cantidad de NC</t>
  </si>
  <si>
    <t>Mayor a 50% y menor o igual a 80%</t>
  </si>
  <si>
    <t>Mayor a 80%</t>
  </si>
  <si>
    <t>No conformidades sin avance (0%)</t>
  </si>
  <si>
    <t>No conformidades en término (*) - NUEVAS</t>
  </si>
  <si>
    <t>En término (nuevas)</t>
  </si>
  <si>
    <t>Of. Comunicaciones (OC)</t>
  </si>
  <si>
    <t>No Conformidades Acumuladas 2021 y su estado</t>
  </si>
  <si>
    <r>
      <rPr>
        <b/>
        <sz val="9"/>
        <rFont val="Arial"/>
        <family val="2"/>
      </rPr>
      <t>(*) Nota:</t>
    </r>
    <r>
      <rPr>
        <sz val="9"/>
        <color theme="1"/>
        <rFont val="Arial"/>
        <family val="2"/>
      </rPr>
      <t xml:space="preserve"> Contados 30 días, a partir de la fecha de radicación </t>
    </r>
  </si>
  <si>
    <t>AB con Plan</t>
  </si>
  <si>
    <t>AB sin Plan</t>
  </si>
  <si>
    <t>del informe sin obtener el plan de mejora, automaticamente</t>
  </si>
  <si>
    <r>
      <t xml:space="preserve">cambia de estado la No conformidad, pasando de </t>
    </r>
    <r>
      <rPr>
        <b/>
        <sz val="9"/>
        <rFont val="Arial"/>
        <family val="2"/>
      </rPr>
      <t xml:space="preserve">en </t>
    </r>
    <r>
      <rPr>
        <sz val="9"/>
        <color theme="1"/>
        <rFont val="Calibri"/>
        <family val="2"/>
        <scheme val="minor"/>
      </rPr>
      <t xml:space="preserve"> </t>
    </r>
  </si>
  <si>
    <r>
      <rPr>
        <b/>
        <sz val="10"/>
        <rFont val="Arial"/>
        <family val="2"/>
      </rPr>
      <t>término</t>
    </r>
    <r>
      <rPr>
        <sz val="10"/>
        <rFont val="Arial"/>
      </rPr>
      <t xml:space="preserve"> a </t>
    </r>
    <r>
      <rPr>
        <b/>
        <sz val="10"/>
        <rFont val="Arial"/>
        <family val="2"/>
      </rPr>
      <t>sin plan</t>
    </r>
    <r>
      <rPr>
        <sz val="10"/>
        <rFont val="Arial"/>
      </rPr>
      <t>.</t>
    </r>
  </si>
  <si>
    <t>(**) Ya cuenta con plan</t>
  </si>
  <si>
    <t>Elaborado por: Juan Diego Toro Bautista - Contratista OCI</t>
  </si>
  <si>
    <t>30/12/2016 Efectivamente se incorporó el proyecto en el plan de acción, Pendiente de aprobación presupuestal.
28/02/2018 Se contemplaron para el año 2017 modificaciones en el aplicativo de seguimiento a los proyectos- Project Online. Sin embargo no se contempló la posibilidad de compartir esta información con los ciudadanos. Esta problemática se mantiene. Es conveniente analizar en marzo de 2018, las directirces de la administración en este sentido.
11/07/2018 La Entidad suscribió el contrato para el desarrollo de ANISCOPIO
30/11/2018 Se encuentra en desarrollo la herramienta ANISCOPIO. No ha sido entregada a satisfacción
07/06/2019 Se encuentra en ejecución el plan de choque para el redireccionamiento del aplicativo ANISCOPIO y la terminación de los pendientes. Se amplía al plazo hasta el 31 de diciembre de 2019. (Juan Diego Toro Bautista)
30/04/2020 Producto de la auditoría vigencia 2020 se verificó el estado de avance encontrando que la información se esta compartiendo actualmente para la ciudadanía, sin embargo solo para el modo carretero los demás modos se enciuentran en fase de desarrollo y afinamiento (reingenieria). Se prórroga hasta el 31 de diciembre de 2020 (Juan Diego Toro)
16/03/2021 En revisión de los avances del aplicativo ANISCOPIO se observa la modificación de algunos módulos y avance en el desarrollo de otros. Por lo anterior se prórroga el cumplimineto del plan para 31 de agosto de 2021 y se actualiza el avance al 90%.  (Juan Diego Toro Bautista)
31/08/2021 Se realizo la actualización del ANISCOPIO con información para los 4 modos de transporte. Aplicación que puede ser consultada por la ciudadanía en general a través de la página web de la Entidad.</t>
  </si>
  <si>
    <t>Vencimientos en Septiembre 2021</t>
  </si>
  <si>
    <t>(Generadas en Agosto de 2021)</t>
  </si>
  <si>
    <t>Cierre de agosto 2021 y apertura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</si>
</sst>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dd/mm/yyyy;@"/>
    <numFmt numFmtId="166" formatCode="_-* #,##0_-;\-* #,##0_-;_-* &quot;-&quot;??_-;_-@_-"/>
    <numFmt numFmtId="167" formatCode="_(* #,##0_);_(* \(#,##0\);_(* &quot;-&quot;??_);_(@_)"/>
  </numFmts>
  <fonts count="35" x14ac:knownFonts="1">
    <font>
      <sz val="10"/>
      <name val="Arial"/>
    </font>
    <font>
      <b/>
      <sz val="10"/>
      <name val="Calibri"/>
      <family val="2"/>
      <scheme val="minor"/>
    </font>
    <font>
      <b/>
      <sz val="12"/>
      <name val="Calibri"/>
      <family val="2"/>
      <scheme val="minor"/>
    </font>
    <font>
      <sz val="12"/>
      <name val="Calibri"/>
      <family val="2"/>
      <scheme val="minor"/>
    </font>
    <font>
      <sz val="12"/>
      <color indexed="63"/>
      <name val="Calibri"/>
      <family val="2"/>
      <scheme val="minor"/>
    </font>
    <font>
      <sz val="10"/>
      <name val="Arial"/>
      <family val="2"/>
    </font>
    <font>
      <sz val="10"/>
      <name val="Calibri"/>
      <family val="2"/>
      <scheme val="minor"/>
    </font>
    <font>
      <i/>
      <sz val="12"/>
      <name val="Calibri"/>
      <family val="2"/>
      <scheme val="minor"/>
    </font>
    <font>
      <b/>
      <sz val="12"/>
      <color rgb="FFFF0000"/>
      <name val="Calibri"/>
      <family val="2"/>
      <scheme val="minor"/>
    </font>
    <font>
      <sz val="12"/>
      <color indexed="10"/>
      <name val="Calibri"/>
      <family val="2"/>
    </font>
    <font>
      <sz val="12"/>
      <name val="Calibri"/>
      <family val="2"/>
    </font>
    <font>
      <sz val="12"/>
      <color rgb="FFFF0000"/>
      <name val="Calibri"/>
      <family val="2"/>
      <scheme val="minor"/>
    </font>
    <font>
      <b/>
      <u/>
      <sz val="12"/>
      <name val="Calibri"/>
      <family val="2"/>
      <scheme val="minor"/>
    </font>
    <font>
      <b/>
      <u/>
      <sz val="12"/>
      <color rgb="FFFF0000"/>
      <name val="Calibri"/>
      <family val="2"/>
      <scheme val="minor"/>
    </font>
    <font>
      <sz val="11"/>
      <name val="Calibri"/>
      <family val="2"/>
      <scheme val="minor"/>
    </font>
    <font>
      <u/>
      <sz val="12"/>
      <color rgb="FFFF0000"/>
      <name val="Calibri"/>
      <family val="2"/>
      <scheme val="minor"/>
    </font>
    <font>
      <sz val="12"/>
      <color rgb="FF000000"/>
      <name val="Candara"/>
      <family val="2"/>
    </font>
    <font>
      <sz val="12"/>
      <color rgb="FF00B050"/>
      <name val="Calibri"/>
      <family val="2"/>
      <scheme val="minor"/>
    </font>
    <font>
      <sz val="11"/>
      <name val="Calibri Light"/>
      <family val="2"/>
    </font>
    <font>
      <sz val="9"/>
      <color theme="1"/>
      <name val="Calibri"/>
      <family val="2"/>
      <scheme val="minor"/>
    </font>
    <font>
      <b/>
      <sz val="12"/>
      <name val="Calibri"/>
      <scheme val="minor"/>
    </font>
    <font>
      <sz val="12"/>
      <name val="Calibri"/>
      <scheme val="minor"/>
    </font>
    <font>
      <sz val="12"/>
      <name val="Calibri"/>
    </font>
    <font>
      <sz val="12"/>
      <color indexed="63"/>
      <name val="Calibri"/>
      <scheme val="minor"/>
    </font>
    <font>
      <sz val="9"/>
      <color rgb="FF000000"/>
      <name val="Tahoma"/>
      <family val="2"/>
    </font>
    <font>
      <sz val="9"/>
      <color indexed="81"/>
      <name val="Tahoma"/>
      <family val="2"/>
    </font>
    <font>
      <sz val="8"/>
      <color indexed="81"/>
      <name val="Tahoma"/>
      <family val="2"/>
    </font>
    <font>
      <b/>
      <sz val="9"/>
      <color indexed="81"/>
      <name val="Tahoma"/>
      <family val="2"/>
    </font>
    <font>
      <b/>
      <sz val="10"/>
      <name val="Arial"/>
      <family val="2"/>
    </font>
    <font>
      <b/>
      <sz val="10"/>
      <color theme="1"/>
      <name val="Arial"/>
      <family val="2"/>
    </font>
    <font>
      <b/>
      <sz val="10"/>
      <color theme="1"/>
      <name val="Arial"/>
    </font>
    <font>
      <b/>
      <sz val="9"/>
      <color theme="1"/>
      <name val="Arial"/>
      <family val="2"/>
    </font>
    <font>
      <sz val="9"/>
      <name val="Arial"/>
      <family val="2"/>
    </font>
    <font>
      <b/>
      <sz val="9"/>
      <name val="Arial"/>
      <family val="2"/>
    </font>
    <font>
      <sz val="9"/>
      <color theme="1"/>
      <name val="Arial"/>
      <family val="2"/>
    </font>
  </fonts>
  <fills count="17">
    <fill>
      <patternFill patternType="none"/>
    </fill>
    <fill>
      <patternFill patternType="gray125"/>
    </fill>
    <fill>
      <patternFill patternType="solid">
        <fgColor theme="0" tint="-0.249977111117893"/>
        <bgColor indexed="64"/>
      </patternFill>
    </fill>
    <fill>
      <patternFill patternType="solid">
        <fgColor rgb="FFE2E21E"/>
        <bgColor indexed="64"/>
      </patternFill>
    </fill>
    <fill>
      <patternFill patternType="solid">
        <fgColor indexed="55"/>
        <bgColor indexed="64"/>
      </patternFill>
    </fill>
    <fill>
      <patternFill patternType="solid">
        <fgColor indexed="29"/>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39997558519241921"/>
        <bgColor indexed="64"/>
      </patternFill>
    </fill>
    <fill>
      <patternFill patternType="solid">
        <fgColor theme="5"/>
        <bgColor indexed="64"/>
      </patternFill>
    </fill>
    <fill>
      <patternFill patternType="solid">
        <fgColor rgb="FFFF00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9" tint="0.59999389629810485"/>
        <bgColor theme="4" tint="0.79998168889431442"/>
      </patternFill>
    </fill>
  </fills>
  <borders count="14">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theme="0"/>
      </bottom>
      <diagonal/>
    </border>
    <border>
      <left/>
      <right/>
      <top/>
      <bottom style="thin">
        <color theme="4" tint="0.39997558519241921"/>
      </bottom>
      <diagonal/>
    </border>
    <border>
      <left/>
      <right/>
      <top style="thin">
        <color theme="4" tint="0.39997558519241921"/>
      </top>
      <bottom/>
      <diagonal/>
    </border>
    <border>
      <left/>
      <right/>
      <top style="thin">
        <color theme="4" tint="0.39997558519241921"/>
      </top>
      <bottom style="thin">
        <color theme="4" tint="0.39997558519241921"/>
      </bottom>
      <diagonal/>
    </border>
  </borders>
  <cellStyleXfs count="4">
    <xf numFmtId="0" fontId="0" fillId="0" borderId="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144">
    <xf numFmtId="0" fontId="0" fillId="0" borderId="0" xfId="0"/>
    <xf numFmtId="0" fontId="1"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quotePrefix="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0" borderId="0" xfId="0" applyFont="1"/>
    <xf numFmtId="0" fontId="2" fillId="0" borderId="4" xfId="0" applyFont="1" applyBorder="1" applyAlignment="1">
      <alignment horizontal="justify" vertical="center"/>
    </xf>
    <xf numFmtId="0" fontId="3" fillId="0" borderId="5" xfId="0" applyFont="1" applyBorder="1" applyAlignment="1">
      <alignment horizontal="justify" vertical="center" wrapText="1"/>
    </xf>
    <xf numFmtId="0" fontId="4" fillId="0" borderId="5" xfId="0" applyFont="1" applyBorder="1" applyAlignment="1">
      <alignment horizontal="justify" vertical="center" wrapText="1"/>
    </xf>
    <xf numFmtId="0" fontId="3" fillId="4" borderId="5" xfId="0" applyFont="1" applyFill="1" applyBorder="1" applyAlignment="1">
      <alignment horizontal="justify" vertical="center" wrapText="1"/>
    </xf>
    <xf numFmtId="14" fontId="3" fillId="0" borderId="5" xfId="0" applyNumberFormat="1" applyFont="1" applyBorder="1" applyAlignment="1">
      <alignment horizontal="justify" vertical="center" wrapText="1"/>
    </xf>
    <xf numFmtId="0" fontId="3" fillId="0" borderId="5" xfId="0" applyFont="1" applyBorder="1" applyAlignment="1">
      <alignment horizontal="justify" vertical="center"/>
    </xf>
    <xf numFmtId="0" fontId="2" fillId="0" borderId="5" xfId="0" applyFont="1" applyBorder="1" applyAlignment="1">
      <alignment horizontal="justify" vertical="center" wrapText="1"/>
    </xf>
    <xf numFmtId="165" fontId="3" fillId="0" borderId="5" xfId="0" applyNumberFormat="1" applyFont="1" applyBorder="1" applyAlignment="1">
      <alignment horizontal="justify" vertical="center"/>
    </xf>
    <xf numFmtId="14" fontId="3" fillId="0" borderId="5" xfId="0" quotePrefix="1" applyNumberFormat="1" applyFont="1" applyBorder="1" applyAlignment="1">
      <alignment horizontal="left" vertical="center" wrapText="1"/>
    </xf>
    <xf numFmtId="9" fontId="3" fillId="5" borderId="5" xfId="2" applyFont="1" applyFill="1" applyBorder="1" applyAlignment="1">
      <alignment horizontal="justify" vertical="center"/>
    </xf>
    <xf numFmtId="9" fontId="3" fillId="0" borderId="5" xfId="0" applyNumberFormat="1" applyFont="1" applyBorder="1" applyAlignment="1">
      <alignment horizontal="justify" vertical="center" wrapText="1"/>
    </xf>
    <xf numFmtId="0" fontId="3" fillId="0" borderId="6" xfId="0" applyFont="1" applyBorder="1" applyAlignment="1">
      <alignment horizontal="justify" vertical="center"/>
    </xf>
    <xf numFmtId="166" fontId="3" fillId="0" borderId="6" xfId="1" applyNumberFormat="1" applyFont="1" applyFill="1" applyBorder="1" applyAlignment="1">
      <alignment horizontal="justify" vertical="center"/>
    </xf>
    <xf numFmtId="0" fontId="2" fillId="0" borderId="6" xfId="0" applyFont="1" applyBorder="1" applyAlignment="1">
      <alignment horizontal="justify" vertical="center"/>
    </xf>
    <xf numFmtId="0" fontId="6" fillId="0" borderId="0" xfId="0" applyFont="1"/>
    <xf numFmtId="9" fontId="3" fillId="0" borderId="5" xfId="2" applyFont="1" applyFill="1" applyBorder="1" applyAlignment="1">
      <alignment horizontal="justify" vertical="center"/>
    </xf>
    <xf numFmtId="0" fontId="3" fillId="6" borderId="5" xfId="0" applyFont="1" applyFill="1" applyBorder="1" applyAlignment="1" applyProtection="1">
      <alignment horizontal="justify" vertical="center" wrapText="1"/>
      <protection locked="0"/>
    </xf>
    <xf numFmtId="14" fontId="3" fillId="6" borderId="5" xfId="0" applyNumberFormat="1" applyFont="1" applyFill="1" applyBorder="1" applyAlignment="1" applyProtection="1">
      <alignment horizontal="justify" vertical="center" wrapText="1"/>
      <protection locked="0"/>
    </xf>
    <xf numFmtId="9" fontId="3" fillId="7" borderId="5" xfId="2" applyFont="1" applyFill="1" applyBorder="1" applyAlignment="1">
      <alignment horizontal="justify" vertical="center"/>
    </xf>
    <xf numFmtId="0" fontId="3" fillId="0" borderId="5" xfId="0" applyFont="1" applyBorder="1" applyAlignment="1" applyProtection="1">
      <alignment horizontal="justify" vertical="center" wrapText="1"/>
      <protection locked="0"/>
    </xf>
    <xf numFmtId="0" fontId="11" fillId="0" borderId="5" xfId="0" applyFont="1" applyBorder="1" applyAlignment="1" applyProtection="1">
      <alignment horizontal="justify" vertical="center" wrapText="1"/>
      <protection locked="0"/>
    </xf>
    <xf numFmtId="9" fontId="3" fillId="5" borderId="5" xfId="2" applyFont="1" applyFill="1" applyBorder="1" applyAlignment="1">
      <alignment horizontal="center" vertical="center"/>
    </xf>
    <xf numFmtId="0" fontId="6" fillId="0" borderId="5" xfId="0" applyFont="1" applyBorder="1" applyAlignment="1">
      <alignment horizontal="justify" vertical="center"/>
    </xf>
    <xf numFmtId="0" fontId="6" fillId="0" borderId="6" xfId="0" applyFont="1" applyBorder="1" applyAlignment="1">
      <alignment horizontal="justify" vertical="center"/>
    </xf>
    <xf numFmtId="0" fontId="14" fillId="0" borderId="5" xfId="0" applyFont="1" applyBorder="1" applyAlignment="1">
      <alignment horizontal="justify" vertical="center" wrapText="1"/>
    </xf>
    <xf numFmtId="0" fontId="6" fillId="0" borderId="5" xfId="0" applyFont="1" applyBorder="1" applyAlignment="1">
      <alignment horizontal="justify" vertical="center" wrapText="1"/>
    </xf>
    <xf numFmtId="0" fontId="3" fillId="6" borderId="5" xfId="0" quotePrefix="1" applyFont="1" applyFill="1" applyBorder="1" applyAlignment="1" applyProtection="1">
      <alignment horizontal="left" vertical="center" wrapText="1"/>
      <protection locked="0"/>
    </xf>
    <xf numFmtId="0" fontId="2" fillId="0" borderId="5" xfId="0" applyFont="1" applyBorder="1" applyAlignment="1">
      <alignment horizontal="justify" vertical="center"/>
    </xf>
    <xf numFmtId="0" fontId="3" fillId="0" borderId="5" xfId="0" quotePrefix="1" applyFont="1" applyBorder="1" applyAlignment="1">
      <alignment horizontal="left" vertical="center" wrapText="1"/>
    </xf>
    <xf numFmtId="0" fontId="3" fillId="8" borderId="5" xfId="0" applyFont="1" applyFill="1" applyBorder="1" applyAlignment="1">
      <alignment horizontal="justify" vertical="center" wrapText="1"/>
    </xf>
    <xf numFmtId="14" fontId="3" fillId="0" borderId="5" xfId="0" applyNumberFormat="1" applyFont="1" applyBorder="1" applyAlignment="1">
      <alignment horizontal="justify" vertical="center"/>
    </xf>
    <xf numFmtId="0" fontId="3" fillId="0" borderId="0" xfId="0" applyFont="1" applyAlignment="1">
      <alignment horizontal="justify" vertical="center" wrapText="1"/>
    </xf>
    <xf numFmtId="0" fontId="16" fillId="0" borderId="0" xfId="0" applyFont="1" applyAlignment="1">
      <alignment horizontal="justify" vertical="center" wrapText="1"/>
    </xf>
    <xf numFmtId="0" fontId="2" fillId="0" borderId="7" xfId="0" applyFont="1" applyBorder="1" applyAlignment="1">
      <alignment horizontal="justify" vertical="center"/>
    </xf>
    <xf numFmtId="0" fontId="3" fillId="0" borderId="8" xfId="0" applyFont="1" applyBorder="1" applyAlignment="1">
      <alignment horizontal="justify" vertical="center" wrapText="1"/>
    </xf>
    <xf numFmtId="14" fontId="3" fillId="0" borderId="0" xfId="0" applyNumberFormat="1" applyFont="1" applyAlignment="1">
      <alignment horizontal="justify" vertical="center" wrapText="1"/>
    </xf>
    <xf numFmtId="9" fontId="3" fillId="0" borderId="5" xfId="2" applyFont="1" applyFill="1" applyBorder="1" applyAlignment="1">
      <alignment horizontal="justify" vertical="center" wrapText="1"/>
    </xf>
    <xf numFmtId="0" fontId="11" fillId="0" borderId="5" xfId="0" applyFont="1" applyBorder="1" applyAlignment="1">
      <alignment horizontal="justify" vertical="center" wrapText="1"/>
    </xf>
    <xf numFmtId="0" fontId="3" fillId="6" borderId="5" xfId="0" quotePrefix="1" applyFont="1" applyFill="1" applyBorder="1" applyAlignment="1" applyProtection="1">
      <alignment horizontal="justify" vertical="center" wrapText="1"/>
      <protection locked="0"/>
    </xf>
    <xf numFmtId="0" fontId="3" fillId="0" borderId="5" xfId="0" quotePrefix="1" applyFont="1" applyBorder="1" applyAlignment="1" applyProtection="1">
      <alignment horizontal="left" vertical="center" wrapText="1"/>
      <protection locked="0"/>
    </xf>
    <xf numFmtId="0" fontId="3" fillId="0" borderId="5" xfId="0" applyFont="1" applyBorder="1" applyAlignment="1">
      <alignment horizontal="left" vertical="top" wrapText="1"/>
    </xf>
    <xf numFmtId="0" fontId="3" fillId="0" borderId="5" xfId="0" applyFont="1" applyBorder="1" applyAlignment="1">
      <alignment horizontal="justify" vertical="top" wrapText="1"/>
    </xf>
    <xf numFmtId="0" fontId="3" fillId="0" borderId="8" xfId="0" applyFont="1" applyBorder="1" applyAlignment="1">
      <alignment horizontal="justify" vertical="top" wrapText="1"/>
    </xf>
    <xf numFmtId="0" fontId="3" fillId="0" borderId="4" xfId="0" applyFont="1" applyBorder="1" applyAlignment="1">
      <alignment horizontal="justify" vertical="center" wrapText="1"/>
    </xf>
    <xf numFmtId="0" fontId="3" fillId="0" borderId="5" xfId="0" quotePrefix="1" applyFont="1" applyBorder="1" applyAlignment="1">
      <alignment horizontal="justify" vertical="center" wrapText="1"/>
    </xf>
    <xf numFmtId="0" fontId="6" fillId="0" borderId="5" xfId="0" applyFont="1" applyBorder="1" applyAlignment="1">
      <alignment horizontal="left" vertical="center" wrapText="1"/>
    </xf>
    <xf numFmtId="0" fontId="6" fillId="0" borderId="5" xfId="0" applyFont="1" applyBorder="1" applyAlignment="1">
      <alignment vertical="center" wrapText="1"/>
    </xf>
    <xf numFmtId="0" fontId="6" fillId="0" borderId="5" xfId="0" applyFont="1" applyBorder="1"/>
    <xf numFmtId="0" fontId="10" fillId="0" borderId="5" xfId="0" applyFont="1" applyBorder="1" applyAlignment="1">
      <alignment horizontal="justify" vertical="center" wrapText="1"/>
    </xf>
    <xf numFmtId="0" fontId="10" fillId="0" borderId="8" xfId="0" applyFont="1" applyBorder="1" applyAlignment="1">
      <alignment horizontal="justify" vertical="center" wrapText="1"/>
    </xf>
    <xf numFmtId="0" fontId="4" fillId="0" borderId="8" xfId="0" applyFont="1" applyBorder="1" applyAlignment="1">
      <alignment horizontal="justify" vertical="center" wrapText="1"/>
    </xf>
    <xf numFmtId="0" fontId="3" fillId="4" borderId="8" xfId="0" applyFont="1" applyFill="1" applyBorder="1" applyAlignment="1">
      <alignment horizontal="justify" vertical="center" wrapText="1"/>
    </xf>
    <xf numFmtId="14" fontId="3" fillId="0" borderId="8" xfId="0" applyNumberFormat="1" applyFont="1" applyBorder="1" applyAlignment="1">
      <alignment horizontal="justify" vertical="center" wrapText="1"/>
    </xf>
    <xf numFmtId="0" fontId="3" fillId="0" borderId="8" xfId="0" applyFont="1" applyBorder="1" applyAlignment="1">
      <alignment horizontal="justify" vertical="center"/>
    </xf>
    <xf numFmtId="0" fontId="2" fillId="0" borderId="8" xfId="0" applyFont="1" applyBorder="1" applyAlignment="1">
      <alignment horizontal="justify" vertical="center" wrapText="1"/>
    </xf>
    <xf numFmtId="0" fontId="3" fillId="6" borderId="8" xfId="0" applyFont="1" applyFill="1" applyBorder="1" applyAlignment="1" applyProtection="1">
      <alignment horizontal="justify" vertical="center" wrapText="1"/>
      <protection locked="0"/>
    </xf>
    <xf numFmtId="9" fontId="3" fillId="5" borderId="8" xfId="2" applyFont="1" applyFill="1" applyBorder="1" applyAlignment="1">
      <alignment horizontal="justify" vertical="center"/>
    </xf>
    <xf numFmtId="0" fontId="3" fillId="0" borderId="9" xfId="0" applyFont="1" applyBorder="1" applyAlignment="1">
      <alignment horizontal="justify" vertical="center"/>
    </xf>
    <xf numFmtId="0" fontId="2" fillId="0" borderId="9" xfId="0" applyFont="1" applyBorder="1" applyAlignment="1">
      <alignment horizontal="justify" vertical="center"/>
    </xf>
    <xf numFmtId="165" fontId="3" fillId="0" borderId="9" xfId="0" applyNumberFormat="1" applyFont="1" applyBorder="1" applyAlignment="1">
      <alignment horizontal="justify" vertical="center"/>
    </xf>
    <xf numFmtId="9" fontId="3" fillId="0" borderId="8" xfId="0" applyNumberFormat="1" applyFont="1" applyBorder="1" applyAlignment="1">
      <alignment horizontal="justify" vertical="center" wrapText="1"/>
    </xf>
    <xf numFmtId="167" fontId="3" fillId="0" borderId="9" xfId="1" applyNumberFormat="1" applyFont="1" applyFill="1" applyBorder="1" applyAlignment="1">
      <alignment horizontal="justify" vertical="center"/>
    </xf>
    <xf numFmtId="167" fontId="3" fillId="0" borderId="9" xfId="1" applyNumberFormat="1" applyFont="1" applyBorder="1" applyAlignment="1">
      <alignment horizontal="justify" vertical="center"/>
    </xf>
    <xf numFmtId="0" fontId="3" fillId="6" borderId="8" xfId="0" quotePrefix="1" applyFont="1" applyFill="1" applyBorder="1" applyAlignment="1" applyProtection="1">
      <alignment horizontal="justify" vertical="center" wrapText="1"/>
      <protection locked="0"/>
    </xf>
    <xf numFmtId="165" fontId="3" fillId="0" borderId="8" xfId="0" applyNumberFormat="1" applyFont="1" applyBorder="1" applyAlignment="1">
      <alignment horizontal="justify" vertical="center"/>
    </xf>
    <xf numFmtId="0" fontId="19" fillId="9" borderId="10" xfId="0" applyFont="1" applyFill="1" applyBorder="1" applyAlignment="1">
      <alignment horizontal="justify" vertical="center" wrapText="1"/>
    </xf>
    <xf numFmtId="0" fontId="19" fillId="10" borderId="10" xfId="0" applyFont="1" applyFill="1" applyBorder="1" applyAlignment="1">
      <alignment horizontal="justify" vertical="center" wrapText="1"/>
    </xf>
    <xf numFmtId="0" fontId="19" fillId="9" borderId="5" xfId="0" applyFont="1" applyFill="1" applyBorder="1" applyAlignment="1">
      <alignment horizontal="justify" vertical="center" wrapText="1"/>
    </xf>
    <xf numFmtId="166" fontId="3" fillId="0" borderId="6" xfId="1" applyNumberFormat="1" applyFont="1" applyBorder="1" applyAlignment="1">
      <alignment horizontal="justify" vertical="center"/>
    </xf>
    <xf numFmtId="0" fontId="20" fillId="0" borderId="7" xfId="0" applyFont="1" applyBorder="1" applyAlignment="1">
      <alignment horizontal="justify" vertical="center"/>
    </xf>
    <xf numFmtId="0" fontId="21" fillId="0" borderId="8" xfId="0" applyFont="1" applyBorder="1" applyAlignment="1">
      <alignment horizontal="justify" vertical="center" wrapText="1"/>
    </xf>
    <xf numFmtId="0" fontId="22" fillId="0" borderId="8" xfId="0" applyFont="1" applyBorder="1" applyAlignment="1">
      <alignment horizontal="justify" vertical="center" wrapText="1"/>
    </xf>
    <xf numFmtId="0" fontId="23" fillId="0" borderId="8" xfId="0" applyFont="1" applyBorder="1" applyAlignment="1">
      <alignment horizontal="justify" vertical="center" wrapText="1"/>
    </xf>
    <xf numFmtId="0" fontId="21" fillId="4" borderId="8" xfId="0" applyFont="1" applyFill="1" applyBorder="1" applyAlignment="1">
      <alignment horizontal="justify" vertical="center" wrapText="1"/>
    </xf>
    <xf numFmtId="14" fontId="21" fillId="0" borderId="8" xfId="0" applyNumberFormat="1" applyFont="1" applyBorder="1" applyAlignment="1">
      <alignment horizontal="justify" vertical="center" wrapText="1"/>
    </xf>
    <xf numFmtId="0" fontId="21" fillId="0" borderId="8" xfId="0" applyFont="1" applyBorder="1" applyAlignment="1">
      <alignment horizontal="justify" vertical="center"/>
    </xf>
    <xf numFmtId="0" fontId="20" fillId="0" borderId="8" xfId="0" applyFont="1" applyBorder="1" applyAlignment="1">
      <alignment horizontal="justify" vertical="center" wrapText="1"/>
    </xf>
    <xf numFmtId="0" fontId="21" fillId="6" borderId="8" xfId="0" applyFont="1" applyFill="1" applyBorder="1" applyAlignment="1" applyProtection="1">
      <alignment horizontal="justify" vertical="center" wrapText="1"/>
      <protection locked="0"/>
    </xf>
    <xf numFmtId="165" fontId="21" fillId="0" borderId="8" xfId="0" applyNumberFormat="1" applyFont="1" applyBorder="1" applyAlignment="1">
      <alignment horizontal="justify" vertical="center"/>
    </xf>
    <xf numFmtId="9" fontId="21" fillId="5" borderId="8" xfId="2" applyFont="1" applyFill="1" applyBorder="1" applyAlignment="1">
      <alignment horizontal="justify" vertical="center"/>
    </xf>
    <xf numFmtId="9" fontId="21" fillId="0" borderId="8" xfId="0" applyNumberFormat="1" applyFont="1" applyBorder="1" applyAlignment="1">
      <alignment horizontal="justify" vertical="center" wrapText="1"/>
    </xf>
    <xf numFmtId="165" fontId="21" fillId="0" borderId="9" xfId="0" applyNumberFormat="1" applyFont="1" applyBorder="1" applyAlignment="1">
      <alignment horizontal="justify" vertical="center"/>
    </xf>
    <xf numFmtId="0" fontId="20" fillId="0" borderId="9" xfId="0" applyFont="1" applyBorder="1" applyAlignment="1">
      <alignment horizontal="justify" vertical="center"/>
    </xf>
    <xf numFmtId="0" fontId="2" fillId="0" borderId="0" xfId="0" applyFont="1" applyAlignment="1">
      <alignment horizontal="center" vertical="center"/>
    </xf>
    <xf numFmtId="0" fontId="3" fillId="0" borderId="0" xfId="0" applyFont="1"/>
    <xf numFmtId="0" fontId="3" fillId="0" borderId="0" xfId="0" applyFont="1" applyAlignment="1">
      <alignment vertical="top"/>
    </xf>
    <xf numFmtId="0" fontId="3" fillId="0" borderId="0" xfId="0" applyFont="1" applyAlignment="1">
      <alignment horizontal="center" vertical="center"/>
    </xf>
    <xf numFmtId="0" fontId="14"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lignment horizontal="center"/>
    </xf>
    <xf numFmtId="0" fontId="28" fillId="0" borderId="0" xfId="3" applyFont="1" applyAlignment="1">
      <alignment horizontal="center"/>
    </xf>
    <xf numFmtId="0" fontId="5" fillId="0" borderId="0" xfId="3"/>
    <xf numFmtId="0" fontId="5" fillId="11" borderId="0" xfId="3" applyFill="1"/>
    <xf numFmtId="0" fontId="28" fillId="12" borderId="0" xfId="3" applyFont="1" applyFill="1" applyAlignment="1">
      <alignment horizontal="center"/>
    </xf>
    <xf numFmtId="0" fontId="28" fillId="13" borderId="0" xfId="3" applyFont="1" applyFill="1" applyAlignment="1">
      <alignment horizontal="center" wrapText="1"/>
    </xf>
    <xf numFmtId="0" fontId="28" fillId="14" borderId="0" xfId="3" applyFont="1" applyFill="1" applyAlignment="1">
      <alignment horizontal="center"/>
    </xf>
    <xf numFmtId="14" fontId="28" fillId="14" borderId="0" xfId="3" applyNumberFormat="1" applyFont="1" applyFill="1" applyAlignment="1">
      <alignment horizontal="center"/>
    </xf>
    <xf numFmtId="0" fontId="29" fillId="10" borderId="11" xfId="3" applyFont="1" applyFill="1" applyBorder="1" applyAlignment="1">
      <alignment horizontal="center"/>
    </xf>
    <xf numFmtId="0" fontId="29" fillId="10" borderId="11" xfId="3" applyFont="1" applyFill="1" applyBorder="1" applyAlignment="1">
      <alignment horizontal="center"/>
    </xf>
    <xf numFmtId="0" fontId="29" fillId="10" borderId="11" xfId="3" applyFont="1" applyFill="1" applyBorder="1"/>
    <xf numFmtId="0" fontId="5" fillId="0" borderId="0" xfId="3" applyAlignment="1">
      <alignment horizontal="center"/>
    </xf>
    <xf numFmtId="0" fontId="29" fillId="0" borderId="11" xfId="3" applyFont="1" applyBorder="1" applyAlignment="1">
      <alignment horizontal="left"/>
    </xf>
    <xf numFmtId="0" fontId="29" fillId="0" borderId="11" xfId="3" applyFont="1" applyBorder="1" applyAlignment="1">
      <alignment horizontal="center"/>
    </xf>
    <xf numFmtId="0" fontId="5" fillId="15" borderId="0" xfId="3" applyFill="1"/>
    <xf numFmtId="0" fontId="5" fillId="15" borderId="0" xfId="3" applyFill="1" applyAlignment="1">
      <alignment horizontal="center"/>
    </xf>
    <xf numFmtId="0" fontId="5" fillId="0" borderId="0" xfId="3" applyAlignment="1">
      <alignment horizontal="left" indent="1"/>
    </xf>
    <xf numFmtId="0" fontId="5" fillId="7" borderId="0" xfId="3" applyFill="1"/>
    <xf numFmtId="0" fontId="5" fillId="7" borderId="0" xfId="3" applyFill="1" applyAlignment="1">
      <alignment horizontal="center"/>
    </xf>
    <xf numFmtId="0" fontId="5" fillId="12" borderId="0" xfId="3" applyFill="1"/>
    <xf numFmtId="0" fontId="5" fillId="12" borderId="0" xfId="3" applyFill="1" applyAlignment="1">
      <alignment horizontal="center"/>
    </xf>
    <xf numFmtId="0" fontId="30" fillId="0" borderId="11" xfId="0" applyFont="1" applyBorder="1" applyAlignment="1">
      <alignment horizontal="left"/>
    </xf>
    <xf numFmtId="0" fontId="28" fillId="14" borderId="0" xfId="3" applyFont="1" applyFill="1"/>
    <xf numFmtId="0" fontId="5" fillId="14" borderId="0" xfId="3" applyFill="1"/>
    <xf numFmtId="0" fontId="29" fillId="10" borderId="12" xfId="3" applyFont="1" applyFill="1" applyBorder="1" applyAlignment="1">
      <alignment horizontal="left"/>
    </xf>
    <xf numFmtId="0" fontId="29" fillId="10" borderId="12" xfId="3" applyFont="1" applyFill="1" applyBorder="1" applyAlignment="1">
      <alignment horizontal="center"/>
    </xf>
    <xf numFmtId="0" fontId="31" fillId="10" borderId="11" xfId="3" applyFont="1" applyFill="1" applyBorder="1" applyAlignment="1">
      <alignment horizontal="center"/>
    </xf>
    <xf numFmtId="0" fontId="29" fillId="0" borderId="11" xfId="3" applyFont="1" applyBorder="1" applyAlignment="1">
      <alignment horizontal="center" vertical="center" wrapText="1"/>
    </xf>
    <xf numFmtId="0" fontId="29" fillId="0" borderId="0" xfId="3" applyFont="1" applyAlignment="1">
      <alignment vertical="center" wrapText="1"/>
    </xf>
    <xf numFmtId="0" fontId="29" fillId="10" borderId="12" xfId="3" applyFont="1" applyFill="1" applyBorder="1" applyAlignment="1">
      <alignment horizontal="center" vertical="center"/>
    </xf>
    <xf numFmtId="0" fontId="32" fillId="0" borderId="0" xfId="3" applyFont="1"/>
    <xf numFmtId="0" fontId="28" fillId="0" borderId="0" xfId="3" applyFont="1" applyAlignment="1">
      <alignment horizontal="center"/>
    </xf>
    <xf numFmtId="0" fontId="5" fillId="0" borderId="0" xfId="3" applyAlignment="1">
      <alignment horizontal="left" indent="2"/>
    </xf>
    <xf numFmtId="0" fontId="5" fillId="0" borderId="0" xfId="3" applyAlignment="1">
      <alignment horizontal="left"/>
    </xf>
    <xf numFmtId="0" fontId="28" fillId="0" borderId="12" xfId="3" applyFont="1" applyBorder="1" applyAlignment="1">
      <alignment horizontal="center"/>
    </xf>
    <xf numFmtId="0" fontId="31" fillId="10" borderId="11" xfId="3" applyFont="1" applyFill="1" applyBorder="1" applyAlignment="1">
      <alignment horizontal="center"/>
    </xf>
    <xf numFmtId="0" fontId="5" fillId="0" borderId="13" xfId="3" applyBorder="1" applyAlignment="1">
      <alignment horizontal="center"/>
    </xf>
    <xf numFmtId="0" fontId="29" fillId="10" borderId="12" xfId="3" applyFont="1" applyFill="1" applyBorder="1"/>
    <xf numFmtId="0" fontId="28" fillId="8" borderId="0" xfId="3" applyFont="1" applyFill="1" applyAlignment="1">
      <alignment horizontal="center"/>
    </xf>
    <xf numFmtId="0" fontId="28" fillId="11" borderId="0" xfId="3" applyFont="1" applyFill="1"/>
    <xf numFmtId="0" fontId="32" fillId="0" borderId="0" xfId="3" applyFont="1" applyAlignment="1">
      <alignment horizontal="left"/>
    </xf>
    <xf numFmtId="0" fontId="29" fillId="16" borderId="0" xfId="3" applyFont="1" applyFill="1" applyAlignment="1">
      <alignment horizontal="center"/>
    </xf>
    <xf numFmtId="0" fontId="29" fillId="10" borderId="0" xfId="3" applyFont="1" applyFill="1" applyAlignment="1">
      <alignment horizontal="center"/>
    </xf>
    <xf numFmtId="0" fontId="28" fillId="11" borderId="0" xfId="3" applyFont="1" applyFill="1" applyAlignment="1">
      <alignment horizontal="center"/>
    </xf>
    <xf numFmtId="14" fontId="5" fillId="0" borderId="0" xfId="3" applyNumberFormat="1" applyAlignment="1">
      <alignment horizontal="left"/>
    </xf>
    <xf numFmtId="0" fontId="28" fillId="0" borderId="0" xfId="3" applyFont="1" applyAlignment="1"/>
  </cellXfs>
  <cellStyles count="4">
    <cellStyle name="Millares" xfId="1" builtinId="3"/>
    <cellStyle name="Normal" xfId="0" builtinId="0"/>
    <cellStyle name="Normal 2" xfId="3" xr:uid="{461C37F9-6676-46A8-B68D-E4731BAE0DB4}"/>
    <cellStyle name="Porcentaje" xfId="2" builtinId="5"/>
  </cellStyles>
  <dxfs count="1583">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i val="0"/>
        <strike val="0"/>
        <condense val="0"/>
        <extend val="0"/>
        <outline val="0"/>
        <shadow val="0"/>
        <u val="none"/>
        <vertAlign val="baseline"/>
        <sz val="12"/>
        <color auto="1"/>
        <name val="Calibri"/>
        <scheme val="minor"/>
      </font>
      <fill>
        <patternFill patternType="none">
          <fgColor indexed="64"/>
          <bgColor indexed="65"/>
        </patternFill>
      </fill>
      <alignment horizontal="justify"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8" formatCode="m/d/yyyy"/>
      <fill>
        <patternFill patternType="none">
          <fgColor indexed="64"/>
          <bgColor indexed="65"/>
        </patternFill>
      </fill>
      <alignment horizontal="justify"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justify"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3" formatCode="0%"/>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solid">
          <fgColor indexed="64"/>
          <bgColor indexed="29"/>
        </patternFill>
      </fill>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dd/mm/yyyy;@"/>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5" formatCode="dd/mm/yyyy;@"/>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2"/>
        <color auto="1"/>
        <name val="Calibri"/>
        <scheme val="minor"/>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numFmt numFmtId="168" formatCode="m/d/yyyy"/>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numFmt numFmtId="168" formatCode="m/d/yyyy"/>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solid">
          <fgColor indexed="64"/>
          <bgColor indexed="5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indexed="63"/>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none"/>
      </font>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justify"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i val="0"/>
        <strike val="0"/>
        <condense val="0"/>
        <extend val="0"/>
        <outline val="0"/>
        <shadow val="0"/>
        <u val="none"/>
        <vertAlign val="baseline"/>
        <sz val="12"/>
        <color auto="1"/>
        <name val="Calibri"/>
        <scheme val="minor"/>
      </font>
      <fill>
        <patternFill patternType="none">
          <fgColor indexed="64"/>
          <bgColor indexed="65"/>
        </patternFill>
      </fill>
      <alignment horizontal="justify"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justify"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Calibri"/>
        <scheme val="minor"/>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toro_ani_gov_co/Documents/PMP%20Pocket%20Motor%20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toro/OD/PMP%20Pocket%20Mo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toro\OneDrive%20-%20ANI\PMP%20Pocket%20Motor%20V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Datos"/>
      <sheetName val="notas"/>
      <sheetName val="Hoja1"/>
      <sheetName val="LISTA"/>
      <sheetName val="Base"/>
      <sheetName val="Usuarios"/>
      <sheetName val="Principal"/>
    </sheetNames>
    <sheetDataSet>
      <sheetData sheetId="0"/>
      <sheetData sheetId="1"/>
      <sheetData sheetId="2">
        <row r="2">
          <cell r="A2" t="str">
            <v>PROBLEMAS_EN_LA_GESTIÓN_DOCUMENTAL_DE_LA_ENTIDAD</v>
          </cell>
        </row>
        <row r="3">
          <cell r="A3" t="str">
            <v>PROBLEMAS_EN_ACTUACIONES_CONTRACTUALES</v>
          </cell>
        </row>
        <row r="4">
          <cell r="A4" t="str">
            <v>PROBLEMAS_EN_LA_GESTIÓN_DEL_TALENTO_HUMANO</v>
          </cell>
        </row>
        <row r="5">
          <cell r="A5" t="str">
            <v>PROBLEMAS_EN_LA_GESTIÓN_DE_LOS_PROYECTOS</v>
          </cell>
        </row>
        <row r="6">
          <cell r="A6" t="str">
            <v>PROBLEMAS_EN_LA_EJECUCIÓN_DE_LOS_PROYECTOS</v>
          </cell>
        </row>
        <row r="7">
          <cell r="A7" t="str">
            <v>INADECUADA_GESTIÓN_DE_LA_SUPERVISIÓN</v>
          </cell>
        </row>
        <row r="8">
          <cell r="A8" t="str">
            <v>INADECUADA_GESTIÓN_DE_LA_INTERVENTORÍA</v>
          </cell>
        </row>
        <row r="9">
          <cell r="A9" t="str">
            <v>PROBLEMAS_EN_LA_GESTIÓN_ADMINISTRATIVA</v>
          </cell>
        </row>
        <row r="10">
          <cell r="A10" t="str">
            <v>PROBLEMAS_EN_LA_GESTIÓN_CONTABLE_Y_FINANCIERA</v>
          </cell>
        </row>
        <row r="11">
          <cell r="A11" t="str">
            <v>PROBLEMAS_EN_PLANEACIÓN</v>
          </cell>
        </row>
        <row r="12">
          <cell r="A12" t="str">
            <v>PROBLEMAS_EN_LA_GESTIÓN_TECNOLÓGICA</v>
          </cell>
        </row>
        <row r="13">
          <cell r="A13" t="str">
            <v>INCUMPLIMIENTO_DE_MANUALES_E_INSTRUCTIVOS_Y_PROCEDIMIENTOS_INTERNOS</v>
          </cell>
        </row>
        <row r="14">
          <cell r="A14" t="str">
            <v>INCUMPLIMIENTO_EN_LA_GESTIÓN_JURÍDICA</v>
          </cell>
        </row>
        <row r="15">
          <cell r="A15" t="str">
            <v>PROBLEMAS_EN_LA_GESTIÓN_DE_ATENCIÓN_AL_CIUDADANO</v>
          </cell>
        </row>
        <row r="16">
          <cell r="A16" t="str">
            <v>PROBLEMAS_EN_LA_GESTIÓN_PREDIAL</v>
          </cell>
        </row>
        <row r="17">
          <cell r="A17" t="str">
            <v>PROBLEMAS_TRANSVERSALES_DE_LA_ENTIDAD</v>
          </cell>
        </row>
        <row r="18">
          <cell r="A18" t="str">
            <v>INCUMPLIMIENTO_DE_POLITICA_DE_GOBIERNO_DIGITAL</v>
          </cell>
        </row>
      </sheetData>
      <sheetData sheetId="3">
        <row r="1">
          <cell r="A1" t="str">
            <v>Corrección</v>
          </cell>
          <cell r="D1" t="str">
            <v>Oficina Comunicaciones (OC)</v>
          </cell>
          <cell r="E1" t="str">
            <v>Alvaro Sandoval</v>
          </cell>
          <cell r="G1" t="str">
            <v>SISTEMA ESTRATÉGICO DE PLANEACIÓN Y GESTIÓN</v>
          </cell>
          <cell r="H1" t="str">
            <v>Auditoría Interna</v>
          </cell>
          <cell r="J1" t="str">
            <v>Jurídico</v>
          </cell>
        </row>
        <row r="2">
          <cell r="A2" t="str">
            <v>Acción correctiva</v>
          </cell>
          <cell r="D2" t="str">
            <v>Vicepresidencia  Ejecutiva (VEJ)</v>
          </cell>
          <cell r="E2" t="str">
            <v>Angela Cajamarca</v>
          </cell>
          <cell r="G2" t="str">
            <v>ESTRUCTURACIÓN DE PROYECTOS DE INFRAESTRUCTURA DE TRANSPORTE</v>
          </cell>
          <cell r="H2" t="str">
            <v>Auditoría Técnica</v>
          </cell>
          <cell r="J2" t="str">
            <v>Técnico</v>
          </cell>
        </row>
        <row r="3">
          <cell r="A3" t="str">
            <v>Acción preventiva</v>
          </cell>
          <cell r="D3" t="str">
            <v>Vicepresidencia Administrativa y Financiera. (VAF)</v>
          </cell>
          <cell r="E3" t="str">
            <v>Aurora Andrea Reyes</v>
          </cell>
          <cell r="G3" t="str">
            <v>GESTIÓN DE LA CONTRATACIÓN PÚBLICA</v>
          </cell>
          <cell r="H3" t="str">
            <v>Seguimiento</v>
          </cell>
          <cell r="J3" t="str">
            <v>Financiero</v>
          </cell>
        </row>
        <row r="4">
          <cell r="A4" t="str">
            <v>Acción correctiva y preventiva</v>
          </cell>
          <cell r="D4" t="str">
            <v>Vicepresidencia de Estructuración (VE)</v>
          </cell>
          <cell r="E4" t="str">
            <v>Carlos Felipe Sánchez Pinzón</v>
          </cell>
          <cell r="G4" t="str">
            <v>GESTIÓN CONTRACTUAL Y SEGUIMIENTO DE PROYECTOS DE INFRAESTRUCTURA DE TRANSPORTE</v>
          </cell>
          <cell r="J4" t="str">
            <v>Administrativo</v>
          </cell>
        </row>
        <row r="5">
          <cell r="D5" t="str">
            <v>Vicepresidencia de planeación, Riesgos y entorno (VPRE)</v>
          </cell>
          <cell r="E5" t="str">
            <v>Cesar Augusto Godoy</v>
          </cell>
          <cell r="G5" t="str">
            <v>GESTIÓN DEL TALENTO HUMANO</v>
          </cell>
          <cell r="J5" t="str">
            <v>Tecnológico</v>
          </cell>
        </row>
        <row r="6">
          <cell r="D6" t="str">
            <v>Vicepresidencia gestión contractual.(VGC)</v>
          </cell>
          <cell r="E6" t="str">
            <v>Daniel Felipe Saenz</v>
          </cell>
          <cell r="G6" t="str">
            <v>GESTIÓN ADMINISTRATIVA Y FINANCIERA</v>
          </cell>
          <cell r="J6" t="str">
            <v>Planeación</v>
          </cell>
        </row>
        <row r="7">
          <cell r="D7" t="str">
            <v>Vicepresidencia Jurídica (VJ)</v>
          </cell>
          <cell r="E7" t="str">
            <v>Daniel Felipe Saenz</v>
          </cell>
          <cell r="G7" t="str">
            <v>GESTIÓN DE LA INFORMACIÓN Y COMUNICACIONES</v>
          </cell>
          <cell r="J7" t="str">
            <v>Riesgos</v>
          </cell>
        </row>
        <row r="8">
          <cell r="D8" t="str">
            <v>Vicepresidencias</v>
          </cell>
          <cell r="E8" t="str">
            <v>Diana Carolina Medina Peña</v>
          </cell>
          <cell r="G8" t="str">
            <v>GESTIÓN JURÍDICA</v>
          </cell>
        </row>
        <row r="9">
          <cell r="E9" t="str">
            <v>Héctor Eduardo Vanegas Gámez</v>
          </cell>
          <cell r="G9" t="str">
            <v>TRANSPARENCIA, PARTICIPACIÓN, SERVICIO AL CIUDADANO Y COMUNICACIÓN</v>
          </cell>
        </row>
        <row r="10">
          <cell r="E10" t="str">
            <v>Ivan Mauricio Mejia Alarcon</v>
          </cell>
          <cell r="G10" t="str">
            <v>EVALUACIÓN Y CONTROL INSTITUCIONAL</v>
          </cell>
        </row>
        <row r="11">
          <cell r="E11" t="str">
            <v>Javier León</v>
          </cell>
          <cell r="G11" t="str">
            <v>TODOS LOS PROCESOS</v>
          </cell>
        </row>
        <row r="12">
          <cell r="E12" t="str">
            <v>Javier León / Marcos  Noguera</v>
          </cell>
          <cell r="G12" t="str">
            <v>ALGUNOS PROCESOS</v>
          </cell>
        </row>
        <row r="13">
          <cell r="E13" t="str">
            <v>Juan Carlos Sáenz</v>
          </cell>
        </row>
        <row r="14">
          <cell r="E14" t="str">
            <v>Juan Diego Toro Bautista</v>
          </cell>
        </row>
        <row r="15">
          <cell r="E15" t="str">
            <v>Lucero Masmela</v>
          </cell>
        </row>
        <row r="16">
          <cell r="E16" t="str">
            <v>Luis Miguel Sabogal Camargo</v>
          </cell>
        </row>
        <row r="17">
          <cell r="E17" t="str">
            <v>Luz Jeni Fung Muñoz</v>
          </cell>
        </row>
        <row r="18">
          <cell r="E18" t="str">
            <v>Luz Mary Hernández Villadiego</v>
          </cell>
        </row>
        <row r="19">
          <cell r="E19" t="str">
            <v>Marcos Gabriel Peña Noguera</v>
          </cell>
        </row>
        <row r="20">
          <cell r="E20" t="str">
            <v>Maria Imelda Gonzalez Guevara</v>
          </cell>
        </row>
        <row r="21">
          <cell r="E21" t="str">
            <v>Maria Natalia Norato</v>
          </cell>
        </row>
        <row r="22">
          <cell r="E22" t="str">
            <v>Mariela Grass</v>
          </cell>
        </row>
        <row r="23">
          <cell r="E23" t="str">
            <v xml:space="preserve">Mónica Bibiana Forero </v>
          </cell>
        </row>
        <row r="24">
          <cell r="E24" t="str">
            <v>Roberto Daza</v>
          </cell>
        </row>
        <row r="25">
          <cell r="E25" t="str">
            <v>T Diego Orlando Bustos Forero</v>
          </cell>
        </row>
        <row r="26">
          <cell r="E26" t="str">
            <v>T Luz Jeni Fung Muñoz</v>
          </cell>
        </row>
        <row r="27">
          <cell r="E27" t="str">
            <v xml:space="preserve">Víctor Alfonso Trespalacios </v>
          </cell>
        </row>
        <row r="28">
          <cell r="E28" t="str">
            <v xml:space="preserve">Yuly Andrea Ujueta Castillo </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Datos"/>
      <sheetName val="Principal"/>
      <sheetName val="notas"/>
      <sheetName val="Hoja1"/>
      <sheetName val="LISTA"/>
      <sheetName val="Base"/>
      <sheetName val="Usuarios"/>
      <sheetName val="Resumen"/>
      <sheetName val="TD"/>
    </sheetNames>
    <sheetDataSet>
      <sheetData sheetId="0"/>
      <sheetData sheetId="1"/>
      <sheetData sheetId="2"/>
      <sheetData sheetId="3">
        <row r="2">
          <cell r="A2" t="str">
            <v>PROBLEMAS_EN_LA_GESTIÓN_DOCUMENTAL_DE_LA_ENTIDAD</v>
          </cell>
        </row>
        <row r="3">
          <cell r="A3" t="str">
            <v>PROBLEMAS_EN_ACTUACIONES_CONTRACTUALES</v>
          </cell>
        </row>
        <row r="4">
          <cell r="A4" t="str">
            <v>PROBLEMAS_EN_LA_GESTIÓN_DEL_TALENTO_HUMANO</v>
          </cell>
        </row>
        <row r="5">
          <cell r="A5" t="str">
            <v>PROBLEMAS_EN_LA_GESTIÓN_DE_LOS_PROYECTOS</v>
          </cell>
        </row>
        <row r="6">
          <cell r="A6" t="str">
            <v>PROBLEMAS_EN_LA_EJECUCIÓN_DE_LOS_PROYECTOS</v>
          </cell>
        </row>
        <row r="7">
          <cell r="A7" t="str">
            <v>INADECUADA_GESTIÓN_DE_LA_SUPERVISIÓN</v>
          </cell>
        </row>
        <row r="8">
          <cell r="A8" t="str">
            <v>INADECUADA_GESTIÓN_DE_LA_INTERVENTORÍA</v>
          </cell>
        </row>
        <row r="9">
          <cell r="A9" t="str">
            <v>PROBLEMAS_EN_LA_GESTIÓN_ADMINISTRATIVA</v>
          </cell>
        </row>
        <row r="10">
          <cell r="A10" t="str">
            <v>PROBLEMAS_EN_LA_GESTIÓN_CONTABLE_Y_FINANCIERA</v>
          </cell>
        </row>
        <row r="11">
          <cell r="A11" t="str">
            <v>PROBLEMAS_EN_PLANEACIÓN</v>
          </cell>
        </row>
        <row r="12">
          <cell r="A12" t="str">
            <v>PROBLEMAS_EN_LA_GESTIÓN_TECNOLÓGICA</v>
          </cell>
        </row>
        <row r="13">
          <cell r="A13" t="str">
            <v>INCUMPLIMIENTO_DE_MANUALES_E_INSTRUCTIVOS_Y_PROCEDIMIENTOS_INTERNOS</v>
          </cell>
        </row>
        <row r="14">
          <cell r="A14" t="str">
            <v>INCUMPLIMIENTO_EN_LA_GESTIÓN_JURÍDICA</v>
          </cell>
        </row>
        <row r="15">
          <cell r="A15" t="str">
            <v>PROBLEMAS_EN_LA_GESTIÓN_DE_ATENCIÓN_AL_CIUDADANO</v>
          </cell>
        </row>
        <row r="16">
          <cell r="A16" t="str">
            <v>PROBLEMAS_EN_LA_GESTIÓN_PREDIAL</v>
          </cell>
        </row>
        <row r="17">
          <cell r="A17" t="str">
            <v>PROBLEMAS_TRANSVERSALES_DE_LA_ENTIDAD</v>
          </cell>
        </row>
        <row r="18">
          <cell r="A18" t="str">
            <v>INCUMPLIMIENTO_DE_POLITICA_DE_GOBIERNO_DIGITAL</v>
          </cell>
        </row>
      </sheetData>
      <sheetData sheetId="4">
        <row r="1">
          <cell r="A1" t="str">
            <v>Corrección</v>
          </cell>
          <cell r="D1" t="str">
            <v>Oficina Comunicaciones (OC)</v>
          </cell>
          <cell r="E1" t="str">
            <v>Alvaro Sandoval</v>
          </cell>
          <cell r="G1" t="str">
            <v>SISTEMA ESTRATÉGICO DE PLANEACIÓN Y GESTIÓN</v>
          </cell>
          <cell r="H1" t="str">
            <v>Auditoría Interna</v>
          </cell>
          <cell r="J1" t="str">
            <v>Jurídico</v>
          </cell>
        </row>
        <row r="2">
          <cell r="A2" t="str">
            <v>Acción correctiva</v>
          </cell>
          <cell r="D2" t="str">
            <v>Vicepresidencia  Ejecutiva (VEJ)</v>
          </cell>
          <cell r="E2" t="str">
            <v>Angela Cajamarca</v>
          </cell>
          <cell r="G2" t="str">
            <v>ESTRUCTURACIÓN DE PROYECTOS DE INFRAESTRUCTURA DE TRANSPORTE</v>
          </cell>
          <cell r="H2" t="str">
            <v>Auditoría Técnica</v>
          </cell>
          <cell r="J2" t="str">
            <v>Técnico</v>
          </cell>
        </row>
        <row r="3">
          <cell r="A3" t="str">
            <v>Acción preventiva</v>
          </cell>
          <cell r="D3" t="str">
            <v>Vicepresidencia Administrativa y Financiera. (VAF)</v>
          </cell>
          <cell r="E3" t="str">
            <v>Aurora Andrea Reyes</v>
          </cell>
          <cell r="G3" t="str">
            <v>GESTIÓN DE LA CONTRATACIÓN PÚBLICA</v>
          </cell>
          <cell r="H3" t="str">
            <v>Seguimiento</v>
          </cell>
          <cell r="J3" t="str">
            <v>Financiero</v>
          </cell>
        </row>
        <row r="4">
          <cell r="A4" t="str">
            <v>Acción correctiva y preventiva</v>
          </cell>
          <cell r="D4" t="str">
            <v>Vicepresidencia de Estructuración (VE)</v>
          </cell>
          <cell r="E4" t="str">
            <v>Carlos Felipe Sánchez Pinzón</v>
          </cell>
          <cell r="G4" t="str">
            <v>GESTIÓN CONTRACTUAL Y SEGUIMIENTO DE PROYECTOS DE INFRAESTRUCTURA DE TRANSPORTE</v>
          </cell>
          <cell r="J4" t="str">
            <v>Administrativo</v>
          </cell>
        </row>
        <row r="5">
          <cell r="D5" t="str">
            <v>Vicepresidencia de planeación, Riesgos y entorno (VPRE)</v>
          </cell>
          <cell r="E5" t="str">
            <v>Cesar Augusto Godoy</v>
          </cell>
          <cell r="G5" t="str">
            <v>GESTIÓN DEL TALENTO HUMANO</v>
          </cell>
          <cell r="J5" t="str">
            <v>Tecnológico</v>
          </cell>
        </row>
        <row r="6">
          <cell r="D6" t="str">
            <v>Vicepresidencia gestión contractual.(VGC)</v>
          </cell>
          <cell r="E6" t="str">
            <v>Daniel Felipe Saenz</v>
          </cell>
          <cell r="G6" t="str">
            <v>GESTIÓN ADMINISTRATIVA Y FINANCIERA</v>
          </cell>
          <cell r="J6" t="str">
            <v>Planeación</v>
          </cell>
        </row>
        <row r="7">
          <cell r="D7" t="str">
            <v>Vicepresidencia Jurídica (VJ)</v>
          </cell>
          <cell r="E7" t="str">
            <v>Daniel Felipe Saenz</v>
          </cell>
          <cell r="G7" t="str">
            <v>GESTIÓN DE LA INFORMACIÓN Y COMUNICACIONES</v>
          </cell>
          <cell r="J7" t="str">
            <v>Riesgos</v>
          </cell>
        </row>
        <row r="8">
          <cell r="D8" t="str">
            <v>Vicepresidencias</v>
          </cell>
          <cell r="E8" t="str">
            <v>Diana Carolina Medina Peña</v>
          </cell>
          <cell r="G8" t="str">
            <v>GESTIÓN JURÍDICA</v>
          </cell>
        </row>
        <row r="9">
          <cell r="E9" t="str">
            <v>Héctor Eduardo Vanegas Gámez</v>
          </cell>
          <cell r="G9" t="str">
            <v>TRANSPARENCIA, PARTICIPACIÓN, SERVICIO AL CIUDADANO Y COMUNICACIÓN</v>
          </cell>
        </row>
        <row r="10">
          <cell r="E10" t="str">
            <v>Ivan Mauricio Mejia Alarcon</v>
          </cell>
          <cell r="G10" t="str">
            <v>EVALUACIÓN Y CONTROL INSTITUCIONAL</v>
          </cell>
        </row>
        <row r="11">
          <cell r="E11" t="str">
            <v>Javier León</v>
          </cell>
          <cell r="G11" t="str">
            <v>TODOS LOS PROCESOS</v>
          </cell>
        </row>
        <row r="12">
          <cell r="E12" t="str">
            <v>Javier León / Marcos  Noguera</v>
          </cell>
          <cell r="G12" t="str">
            <v>ALGUNOS PROCESOS</v>
          </cell>
        </row>
        <row r="13">
          <cell r="E13" t="str">
            <v>Juan Carlos Sáenz</v>
          </cell>
        </row>
        <row r="14">
          <cell r="E14" t="str">
            <v>Juan Diego Toro Bautista</v>
          </cell>
        </row>
        <row r="15">
          <cell r="E15" t="str">
            <v>Lucero Masmela</v>
          </cell>
        </row>
        <row r="16">
          <cell r="E16" t="str">
            <v>Luis Miguel Sabogal Camargo</v>
          </cell>
        </row>
        <row r="17">
          <cell r="E17" t="str">
            <v>Luz Jeni Fung Muñoz</v>
          </cell>
        </row>
        <row r="18">
          <cell r="E18" t="str">
            <v>Luz Mary Hernández Villadiego</v>
          </cell>
        </row>
        <row r="19">
          <cell r="E19" t="str">
            <v>Marcos Gabriel Peña Noguera</v>
          </cell>
        </row>
        <row r="20">
          <cell r="E20" t="str">
            <v>Maria Imelda Gonzalez Guevara</v>
          </cell>
        </row>
        <row r="21">
          <cell r="E21" t="str">
            <v>Maria Natalia Norato</v>
          </cell>
        </row>
        <row r="22">
          <cell r="E22" t="str">
            <v>Mariela Grass</v>
          </cell>
        </row>
        <row r="23">
          <cell r="E23" t="str">
            <v xml:space="preserve">Mónica Bibiana Forero </v>
          </cell>
        </row>
        <row r="24">
          <cell r="E24" t="str">
            <v>Roberto Daza</v>
          </cell>
        </row>
        <row r="25">
          <cell r="E25" t="str">
            <v>T Diego Orlando Bustos Forero</v>
          </cell>
        </row>
        <row r="26">
          <cell r="E26" t="str">
            <v>T Luz Jeni Fung Muñoz</v>
          </cell>
        </row>
        <row r="27">
          <cell r="E27" t="str">
            <v xml:space="preserve">Víctor Alfonso Trespalacios </v>
          </cell>
        </row>
        <row r="28">
          <cell r="E28" t="str">
            <v xml:space="preserve">Yuly Andrea Ujueta Castillo </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Datos"/>
      <sheetName val="notas"/>
      <sheetName val="Hoja1"/>
      <sheetName val="LISTA"/>
      <sheetName val="Base"/>
      <sheetName val="Usuarios"/>
      <sheetName val="Principal"/>
    </sheetNames>
    <sheetDataSet>
      <sheetData sheetId="0"/>
      <sheetData sheetId="1"/>
      <sheetData sheetId="2"/>
      <sheetData sheetId="3">
        <row r="1">
          <cell r="A1" t="str">
            <v>Corrección</v>
          </cell>
        </row>
        <row r="2">
          <cell r="A2" t="str">
            <v>Acción correctiva</v>
          </cell>
        </row>
        <row r="3">
          <cell r="A3" t="str">
            <v>Acción preventiva</v>
          </cell>
        </row>
        <row r="4">
          <cell r="A4" t="str">
            <v>Acción correctiva y preventiva</v>
          </cell>
        </row>
      </sheetData>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3D71E8-CED8-4D46-A861-3AF2D0433476}" name="TABLA" displayName="TABLA" ref="A1:AE382" totalsRowShown="0" headerRowDxfId="1582" dataDxfId="1580" headerRowBorderDxfId="1581" tableBorderDxfId="1579">
  <autoFilter ref="A1:AE382" xr:uid="{00000000-0009-0000-0100-000003000000}"/>
  <sortState xmlns:xlrd2="http://schemas.microsoft.com/office/spreadsheetml/2017/richdata2" ref="A2:AE290">
    <sortCondition ref="C1:C290"/>
  </sortState>
  <tableColumns count="31">
    <tableColumn id="1" xr3:uid="{EF533318-2536-4F5A-89C1-72192F348B99}" name="No." dataDxfId="1578"/>
    <tableColumn id="2" xr3:uid="{E8AC16C6-2F3A-4BBC-AB6E-DE990860CDCA}" name="CÓDIGO" dataDxfId="1577"/>
    <tableColumn id="3" xr3:uid="{F18415FC-E95A-4BEB-A291-1F27CABED3CD}" name="AÑO" dataDxfId="1576"/>
    <tableColumn id="4" xr3:uid="{B50DF198-0A34-48FA-9C05-28552EDC9372}" name="DESCRIPCIÓN E IDENTIFICACIÓN NO CONFORMIDAD" dataDxfId="1575"/>
    <tableColumn id="5" xr3:uid="{8FB90827-F5EA-4A4D-AB33-F0612DD5152F}" name="CATEGORIA NC" dataDxfId="1574"/>
    <tableColumn id="6" xr3:uid="{73A2D203-E4E8-4B68-8DBF-BE832162BB78}" name="SUBCATEGORÍA" dataDxfId="1573"/>
    <tableColumn id="7" xr3:uid="{C7F3FF01-EC5F-475D-8A7E-9D653CE08F20}" name="PROPUESTA DE NUEVA CATEGORIA O SUB-CATEGORÍA" dataDxfId="1572"/>
    <tableColumn id="8" xr3:uid="{20760F5D-A236-46A5-B087-229AA6923966}" name="ÁREA DE CONOCIMIENTO" dataDxfId="1571"/>
    <tableColumn id="9" xr3:uid="{769FA373-7E86-4507-8F0E-87001E772834}" name="PROCESO" dataDxfId="1570"/>
    <tableColumn id="10" xr3:uid="{C56A93C8-0025-48E6-8D52-36FF2FE0A6F7}" name="_x000a_CARGO RESPONSABLE_x000a_DEL PROCESO." dataDxfId="1569"/>
    <tableColumn id="11" xr3:uid="{5E0FDAC0-B3ED-4F5F-B7B6-159A5890B480}" name="CONCESIÓN / ÁREA (RESPONSABLE DE LA IMPLEMENTACIÓN)" dataDxfId="1568"/>
    <tableColumn id="12" xr3:uid="{475E33A8-F387-4C41-A128-D71DFEF6A916}" name="_x000a_AUDITOR" dataDxfId="1567"/>
    <tableColumn id="13" xr3:uid="{19CF5FAC-B3C6-401F-8368-D6860D31E610}" name="FECHA AUDITORIA (dd/mm/aa)" dataDxfId="1566"/>
    <tableColumn id="14" xr3:uid="{6660C38D-9FF8-47AB-8582-1A919B90C9F3}" name="MES DE APERTURA" dataDxfId="1565"/>
    <tableColumn id="15" xr3:uid="{0103CBA7-79DE-450C-8C66-D2F39A3B25C2}" name="AÑO2" dataDxfId="1564"/>
    <tableColumn id="16" xr3:uid="{CEAE741D-1A52-4A79-AD70-AF50D70D0311}" name="TIPO DE INFORME" dataDxfId="1563"/>
    <tableColumn id="17" xr3:uid="{5EF5954A-1515-4666-8199-292AD56A0383}" name="N° DE INFORME" dataDxfId="1562"/>
    <tableColumn id="18" xr3:uid="{2E0F7B1E-396F-4CB7-928C-DB4BCD60AD5D}" name="TIPO DE ACCION (10)" dataDxfId="1561"/>
    <tableColumn id="19" xr3:uid="{64D09EC0-F338-447B-B976-6E8DDA250D37}" name="ACCIONES DE MEJORAMIENTO (11)" dataDxfId="1560"/>
    <tableColumn id="20" xr3:uid="{9225A639-5027-456E-B743-25417FDA2C81}" name="FECHA DE INICIO (12)" dataDxfId="1559"/>
    <tableColumn id="21" xr3:uid="{1D218F79-26FE-4795-94C7-BE60D22BC7C7}" name="FECHA DE TERMINACIÓN (13)" dataDxfId="1558"/>
    <tableColumn id="22" xr3:uid="{A716C733-7D91-4C46-9EB5-C7BE38300E99}" name="DESCRIPCIÓN DEL SEGUIMIENTO, RESPONSABLE IMPLEMENTACIÓN (14)" dataDxfId="1557"/>
    <tableColumn id="23" xr3:uid="{FDD7FB16-B2A4-4E3A-87B0-386484D96119}" name="DESCRIPCIÓN DE LA VERIFICACIÓN SERVIDOR PÚBLICO  OCI (15)" dataDxfId="1556"/>
    <tableColumn id="24" xr3:uid="{146070ED-063D-49A3-B82E-12B2EAACB81A}" name="AVANCE_x000a_FINAL (%)_x000a_(16)" dataDxfId="1555"/>
    <tableColumn id="25" xr3:uid="{3D2D3275-2AC2-449B-BFC5-FDB375DE74D7}" name="ESTADO (17)" dataDxfId="1554"/>
    <tableColumn id="26" xr3:uid="{BB252A6E-0B14-47A4-9656-7E4F57579380}" name="OBSERVACIONES OCI (18)" dataDxfId="1553"/>
    <tableColumn id="27" xr3:uid="{EA5A5852-AA9C-4669-BFA1-3D3937AD0E42}" name="MES DE CIERRE" dataDxfId="1552"/>
    <tableColumn id="28" xr3:uid="{E7EAE52E-60AE-46C5-8FD0-18BB69EFDAAD}" name="AÑO DE CIERRE" dataDxfId="1551"/>
    <tableColumn id="31" xr3:uid="{21BB2229-8807-43EA-8122-21F3C43A7F49}" name="Fecha radicación informe" dataDxfId="1550"/>
    <tableColumn id="30" xr3:uid="{BFDED103-65DF-4BDF-A87F-13848AB9C79F}" name="Dias" dataDxfId="1549">
      <calculatedColumnFormula>TODAY()-TABLA[[#This Row],[Fecha radicación informe]]</calculatedColumnFormula>
    </tableColumn>
    <tableColumn id="29" xr3:uid="{29C6BC69-C08F-4286-908E-9057ADC969D4}" name="TIPO" dataDxfId="1548"/>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33BA9-11A9-48B1-A693-FD6FE016D946}">
  <sheetPr codeName="Hoja2">
    <pageSetUpPr fitToPage="1"/>
  </sheetPr>
  <dimension ref="A1:AE382"/>
  <sheetViews>
    <sheetView showGridLines="0" zoomScale="80" zoomScaleNormal="80" workbookViewId="0">
      <pane xSplit="1" ySplit="1" topLeftCell="B371" activePane="bottomRight" state="frozen"/>
      <selection pane="topRight" activeCell="A190" sqref="A190"/>
      <selection pane="bottomLeft" activeCell="A190" sqref="A190"/>
      <selection pane="bottomRight" activeCell="B371" sqref="B371"/>
    </sheetView>
  </sheetViews>
  <sheetFormatPr baseColWidth="10" defaultColWidth="11.42578125" defaultRowHeight="15.75" x14ac:dyDescent="0.25"/>
  <cols>
    <col min="1" max="1" width="10.140625" style="92" customWidth="1"/>
    <col min="2" max="3" width="8" style="93" customWidth="1"/>
    <col min="4" max="4" width="43.28515625" style="94" customWidth="1"/>
    <col min="5" max="5" width="15.85546875" style="94" customWidth="1"/>
    <col min="6" max="6" width="17" style="94" customWidth="1"/>
    <col min="7" max="7" width="15" style="94" customWidth="1"/>
    <col min="8" max="8" width="11.85546875" style="94" customWidth="1"/>
    <col min="9" max="9" width="12.7109375" style="93" customWidth="1"/>
    <col min="10" max="10" width="15.85546875" style="95" customWidth="1"/>
    <col min="11" max="11" width="12.42578125" style="95" customWidth="1"/>
    <col min="12" max="12" width="14.85546875" style="96" customWidth="1"/>
    <col min="13" max="13" width="10.42578125" style="23" customWidth="1"/>
    <col min="14" max="14" width="9.140625" style="23" customWidth="1"/>
    <col min="15" max="15" width="11.42578125" style="23" customWidth="1"/>
    <col min="16" max="16" width="0.7109375" style="23" hidden="1" customWidth="1"/>
    <col min="17" max="17" width="0.42578125" style="23" hidden="1" customWidth="1"/>
    <col min="18" max="18" width="11" style="95" customWidth="1"/>
    <col min="19" max="19" width="49.42578125" style="23" customWidth="1"/>
    <col min="20" max="20" width="13.140625" style="98" customWidth="1"/>
    <col min="21" max="21" width="13.42578125" style="98" customWidth="1"/>
    <col min="22" max="22" width="13.42578125" style="23" customWidth="1"/>
    <col min="23" max="23" width="47.140625" style="93" customWidth="1"/>
    <col min="24" max="24" width="13.85546875" style="93" customWidth="1"/>
    <col min="25" max="25" width="17.140625" style="93" customWidth="1"/>
    <col min="26" max="26" width="46.42578125" style="23" customWidth="1"/>
    <col min="27" max="27" width="18.42578125" style="97" customWidth="1"/>
    <col min="28" max="30" width="16.7109375" style="97" customWidth="1"/>
    <col min="31" max="31" width="25.85546875" style="97" customWidth="1"/>
    <col min="32" max="16384" width="11.42578125" style="23"/>
  </cols>
  <sheetData>
    <row r="1" spans="1:31" s="8" customFormat="1" ht="70.5" customHeight="1" x14ac:dyDescent="0.2">
      <c r="A1" s="1" t="s">
        <v>0</v>
      </c>
      <c r="B1" s="2" t="s">
        <v>1</v>
      </c>
      <c r="C1" s="2" t="s">
        <v>2</v>
      </c>
      <c r="D1" s="2" t="s">
        <v>3</v>
      </c>
      <c r="E1" s="3" t="s">
        <v>4</v>
      </c>
      <c r="F1" s="3" t="s">
        <v>5</v>
      </c>
      <c r="G1" s="3" t="s">
        <v>6</v>
      </c>
      <c r="H1" s="3"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c r="X1" s="4" t="s">
        <v>23</v>
      </c>
      <c r="Y1" s="5" t="s">
        <v>24</v>
      </c>
      <c r="Z1" s="4" t="s">
        <v>25</v>
      </c>
      <c r="AA1" s="4" t="s">
        <v>26</v>
      </c>
      <c r="AB1" s="4" t="s">
        <v>27</v>
      </c>
      <c r="AC1" s="6" t="s">
        <v>28</v>
      </c>
      <c r="AD1" s="6" t="s">
        <v>29</v>
      </c>
      <c r="AE1" s="7" t="s">
        <v>30</v>
      </c>
    </row>
    <row r="2" spans="1:31" ht="366" customHeight="1" x14ac:dyDescent="0.2">
      <c r="A2" s="9">
        <v>1214</v>
      </c>
      <c r="B2" s="10" t="s">
        <v>31</v>
      </c>
      <c r="C2" s="10">
        <v>2013</v>
      </c>
      <c r="D2" s="10" t="s">
        <v>32</v>
      </c>
      <c r="E2" s="10" t="s">
        <v>33</v>
      </c>
      <c r="F2" s="10" t="s">
        <v>34</v>
      </c>
      <c r="G2" s="10" t="s">
        <v>35</v>
      </c>
      <c r="H2" s="10" t="s">
        <v>36</v>
      </c>
      <c r="I2" s="11" t="s">
        <v>37</v>
      </c>
      <c r="J2" s="12" t="s">
        <v>38</v>
      </c>
      <c r="K2" s="10" t="s">
        <v>39</v>
      </c>
      <c r="L2" s="10" t="s">
        <v>40</v>
      </c>
      <c r="M2" s="13" t="s">
        <v>41</v>
      </c>
      <c r="N2" s="13" t="s">
        <v>42</v>
      </c>
      <c r="O2" s="14">
        <v>2013</v>
      </c>
      <c r="P2" s="13" t="s">
        <v>43</v>
      </c>
      <c r="Q2" s="14">
        <v>46</v>
      </c>
      <c r="R2" s="15" t="s">
        <v>44</v>
      </c>
      <c r="S2" s="13" t="s">
        <v>45</v>
      </c>
      <c r="T2" s="16">
        <v>41583</v>
      </c>
      <c r="U2" s="16">
        <v>44135</v>
      </c>
      <c r="V2" s="15"/>
      <c r="W2" s="17" t="s">
        <v>46</v>
      </c>
      <c r="X2" s="18">
        <v>1</v>
      </c>
      <c r="Y2" s="19" t="s">
        <v>47</v>
      </c>
      <c r="Z2" s="13"/>
      <c r="AA2" s="14">
        <v>9</v>
      </c>
      <c r="AB2" s="14">
        <v>2020</v>
      </c>
      <c r="AC2" s="20"/>
      <c r="AD2" s="21"/>
      <c r="AE2" s="22" t="s">
        <v>48</v>
      </c>
    </row>
    <row r="3" spans="1:31" ht="174.75" customHeight="1" x14ac:dyDescent="0.2">
      <c r="A3" s="9">
        <v>2048</v>
      </c>
      <c r="B3" s="10">
        <v>1</v>
      </c>
      <c r="C3" s="10">
        <v>2014</v>
      </c>
      <c r="D3" s="10" t="s">
        <v>49</v>
      </c>
      <c r="E3" s="10" t="s">
        <v>50</v>
      </c>
      <c r="F3" s="10" t="s">
        <v>51</v>
      </c>
      <c r="G3" s="10"/>
      <c r="H3" s="10" t="s">
        <v>52</v>
      </c>
      <c r="I3" s="11" t="s">
        <v>53</v>
      </c>
      <c r="J3" s="12" t="s">
        <v>54</v>
      </c>
      <c r="K3" s="10" t="s">
        <v>55</v>
      </c>
      <c r="L3" s="14" t="s">
        <v>56</v>
      </c>
      <c r="M3" s="13" t="s">
        <v>57</v>
      </c>
      <c r="N3" s="13" t="s">
        <v>42</v>
      </c>
      <c r="O3" s="14">
        <v>2014</v>
      </c>
      <c r="P3" s="13" t="s">
        <v>43</v>
      </c>
      <c r="Q3" s="14">
        <v>119</v>
      </c>
      <c r="R3" s="15" t="s">
        <v>44</v>
      </c>
      <c r="S3" s="13" t="s">
        <v>58</v>
      </c>
      <c r="T3" s="16">
        <v>41698</v>
      </c>
      <c r="U3" s="16">
        <v>43528</v>
      </c>
      <c r="V3" s="10" t="s">
        <v>59</v>
      </c>
      <c r="W3" s="10" t="s">
        <v>60</v>
      </c>
      <c r="X3" s="24">
        <v>1</v>
      </c>
      <c r="Y3" s="19" t="s">
        <v>47</v>
      </c>
      <c r="Z3" s="13"/>
      <c r="AA3" s="14" t="s">
        <v>61</v>
      </c>
      <c r="AB3" s="14">
        <v>2019</v>
      </c>
      <c r="AC3" s="20"/>
      <c r="AD3" s="21"/>
      <c r="AE3" s="22" t="s">
        <v>62</v>
      </c>
    </row>
    <row r="4" spans="1:31" ht="312.75" customHeight="1" x14ac:dyDescent="0.2">
      <c r="A4" s="9">
        <v>2051</v>
      </c>
      <c r="B4" s="10">
        <v>4</v>
      </c>
      <c r="C4" s="10">
        <v>2014</v>
      </c>
      <c r="D4" s="10" t="s">
        <v>63</v>
      </c>
      <c r="E4" s="10" t="s">
        <v>50</v>
      </c>
      <c r="F4" s="10" t="s">
        <v>51</v>
      </c>
      <c r="G4" s="10"/>
      <c r="H4" s="10" t="s">
        <v>52</v>
      </c>
      <c r="I4" s="11" t="s">
        <v>64</v>
      </c>
      <c r="J4" s="12" t="s">
        <v>65</v>
      </c>
      <c r="K4" s="10" t="s">
        <v>66</v>
      </c>
      <c r="L4" s="14" t="s">
        <v>67</v>
      </c>
      <c r="M4" s="13" t="s">
        <v>57</v>
      </c>
      <c r="N4" s="13" t="s">
        <v>42</v>
      </c>
      <c r="O4" s="14">
        <v>2014</v>
      </c>
      <c r="P4" s="13" t="s">
        <v>43</v>
      </c>
      <c r="Q4" s="14">
        <v>119</v>
      </c>
      <c r="R4" s="15" t="s">
        <v>44</v>
      </c>
      <c r="S4" s="25" t="s">
        <v>68</v>
      </c>
      <c r="T4" s="16">
        <v>42488</v>
      </c>
      <c r="U4" s="16">
        <v>43738</v>
      </c>
      <c r="V4" s="10"/>
      <c r="W4" s="10" t="s">
        <v>69</v>
      </c>
      <c r="X4" s="18">
        <v>1</v>
      </c>
      <c r="Y4" s="19" t="s">
        <v>47</v>
      </c>
      <c r="Z4" s="13"/>
      <c r="AA4" s="14">
        <v>10</v>
      </c>
      <c r="AB4" s="14">
        <v>2019</v>
      </c>
      <c r="AC4" s="20"/>
      <c r="AD4" s="21"/>
      <c r="AE4" s="22" t="s">
        <v>62</v>
      </c>
    </row>
    <row r="5" spans="1:31" ht="123.75" customHeight="1" x14ac:dyDescent="0.2">
      <c r="A5" s="9">
        <v>2056</v>
      </c>
      <c r="B5" s="10">
        <v>9</v>
      </c>
      <c r="C5" s="10">
        <v>2014</v>
      </c>
      <c r="D5" s="10" t="s">
        <v>70</v>
      </c>
      <c r="E5" s="10" t="s">
        <v>50</v>
      </c>
      <c r="F5" s="10" t="s">
        <v>51</v>
      </c>
      <c r="G5" s="10"/>
      <c r="H5" s="10" t="s">
        <v>52</v>
      </c>
      <c r="I5" s="11" t="s">
        <v>64</v>
      </c>
      <c r="J5" s="12" t="s">
        <v>38</v>
      </c>
      <c r="K5" s="10" t="s">
        <v>71</v>
      </c>
      <c r="L5" s="14" t="s">
        <v>56</v>
      </c>
      <c r="M5" s="13" t="s">
        <v>57</v>
      </c>
      <c r="N5" s="13" t="s">
        <v>42</v>
      </c>
      <c r="O5" s="14">
        <v>2014</v>
      </c>
      <c r="P5" s="13" t="s">
        <v>43</v>
      </c>
      <c r="Q5" s="14">
        <v>119</v>
      </c>
      <c r="R5" s="15" t="s">
        <v>44</v>
      </c>
      <c r="S5" s="25" t="s">
        <v>72</v>
      </c>
      <c r="T5" s="16"/>
      <c r="U5" s="16">
        <v>43528</v>
      </c>
      <c r="V5" s="10" t="s">
        <v>73</v>
      </c>
      <c r="W5" s="14" t="s">
        <v>74</v>
      </c>
      <c r="X5" s="18">
        <v>1</v>
      </c>
      <c r="Y5" s="19" t="s">
        <v>47</v>
      </c>
      <c r="Z5" s="13"/>
      <c r="AA5" s="14" t="s">
        <v>61</v>
      </c>
      <c r="AB5" s="14">
        <v>2019</v>
      </c>
      <c r="AC5" s="20"/>
      <c r="AD5" s="21"/>
      <c r="AE5" s="22" t="s">
        <v>62</v>
      </c>
    </row>
    <row r="6" spans="1:31" ht="158.25" customHeight="1" x14ac:dyDescent="0.2">
      <c r="A6" s="9">
        <v>2058</v>
      </c>
      <c r="B6" s="10">
        <v>11</v>
      </c>
      <c r="C6" s="10">
        <v>2014</v>
      </c>
      <c r="D6" s="10" t="s">
        <v>75</v>
      </c>
      <c r="E6" s="10" t="s">
        <v>50</v>
      </c>
      <c r="F6" s="10" t="s">
        <v>51</v>
      </c>
      <c r="G6" s="10"/>
      <c r="H6" s="10" t="s">
        <v>52</v>
      </c>
      <c r="I6" s="11" t="s">
        <v>64</v>
      </c>
      <c r="J6" s="12" t="s">
        <v>54</v>
      </c>
      <c r="K6" s="10" t="s">
        <v>55</v>
      </c>
      <c r="L6" s="14" t="s">
        <v>67</v>
      </c>
      <c r="M6" s="13" t="s">
        <v>57</v>
      </c>
      <c r="N6" s="13" t="s">
        <v>42</v>
      </c>
      <c r="O6" s="14">
        <v>2014</v>
      </c>
      <c r="P6" s="13" t="s">
        <v>43</v>
      </c>
      <c r="Q6" s="14">
        <v>119</v>
      </c>
      <c r="R6" s="15" t="s">
        <v>44</v>
      </c>
      <c r="S6" s="25" t="s">
        <v>76</v>
      </c>
      <c r="T6" s="16"/>
      <c r="U6" s="16">
        <v>43769</v>
      </c>
      <c r="V6" s="10" t="s">
        <v>77</v>
      </c>
      <c r="W6" s="10" t="s">
        <v>78</v>
      </c>
      <c r="X6" s="18">
        <v>1</v>
      </c>
      <c r="Y6" s="19" t="s">
        <v>47</v>
      </c>
      <c r="Z6" s="13"/>
      <c r="AA6" s="14">
        <v>11</v>
      </c>
      <c r="AB6" s="14">
        <v>2019</v>
      </c>
      <c r="AC6" s="20"/>
      <c r="AD6" s="21"/>
      <c r="AE6" s="22" t="s">
        <v>62</v>
      </c>
    </row>
    <row r="7" spans="1:31" ht="202.5" customHeight="1" x14ac:dyDescent="0.2">
      <c r="A7" s="9">
        <v>2391</v>
      </c>
      <c r="B7" s="10">
        <v>344</v>
      </c>
      <c r="C7" s="10">
        <v>2014</v>
      </c>
      <c r="D7" s="10" t="s">
        <v>79</v>
      </c>
      <c r="E7" s="10" t="s">
        <v>80</v>
      </c>
      <c r="F7" s="10" t="s">
        <v>81</v>
      </c>
      <c r="G7" s="10"/>
      <c r="H7" s="10" t="s">
        <v>52</v>
      </c>
      <c r="I7" s="11" t="s">
        <v>82</v>
      </c>
      <c r="J7" s="12" t="s">
        <v>83</v>
      </c>
      <c r="K7" s="10" t="s">
        <v>84</v>
      </c>
      <c r="L7" s="10" t="s">
        <v>85</v>
      </c>
      <c r="M7" s="13" t="s">
        <v>86</v>
      </c>
      <c r="N7" s="13" t="s">
        <v>87</v>
      </c>
      <c r="O7" s="14">
        <v>2014</v>
      </c>
      <c r="P7" s="13" t="s">
        <v>43</v>
      </c>
      <c r="Q7" s="14">
        <v>111</v>
      </c>
      <c r="R7" s="15" t="s">
        <v>44</v>
      </c>
      <c r="S7" s="26" t="s">
        <v>88</v>
      </c>
      <c r="T7" s="16">
        <v>41791</v>
      </c>
      <c r="U7" s="16">
        <v>43830</v>
      </c>
      <c r="V7" s="13" t="s">
        <v>88</v>
      </c>
      <c r="W7" s="10" t="s">
        <v>89</v>
      </c>
      <c r="X7" s="18">
        <v>1</v>
      </c>
      <c r="Y7" s="19" t="s">
        <v>47</v>
      </c>
      <c r="Z7" s="13" t="s">
        <v>90</v>
      </c>
      <c r="AA7" s="14">
        <v>2</v>
      </c>
      <c r="AB7" s="14">
        <v>2020</v>
      </c>
      <c r="AC7" s="20"/>
      <c r="AD7" s="21"/>
      <c r="AE7" s="22" t="s">
        <v>62</v>
      </c>
    </row>
    <row r="8" spans="1:31" ht="111.75" customHeight="1" x14ac:dyDescent="0.2">
      <c r="A8" s="9">
        <v>2560</v>
      </c>
      <c r="B8" s="10">
        <v>513</v>
      </c>
      <c r="C8" s="10">
        <v>2014</v>
      </c>
      <c r="D8" s="10" t="s">
        <v>91</v>
      </c>
      <c r="E8" s="10" t="s">
        <v>92</v>
      </c>
      <c r="F8" s="10" t="s">
        <v>93</v>
      </c>
      <c r="G8" s="10"/>
      <c r="H8" s="10" t="s">
        <v>94</v>
      </c>
      <c r="I8" s="11" t="s">
        <v>53</v>
      </c>
      <c r="J8" s="12" t="s">
        <v>54</v>
      </c>
      <c r="K8" s="10" t="s">
        <v>95</v>
      </c>
      <c r="L8" s="14" t="s">
        <v>56</v>
      </c>
      <c r="M8" s="13" t="s">
        <v>96</v>
      </c>
      <c r="N8" s="13" t="s">
        <v>97</v>
      </c>
      <c r="O8" s="14">
        <v>2014</v>
      </c>
      <c r="P8" s="13" t="s">
        <v>43</v>
      </c>
      <c r="Q8" s="14">
        <v>119</v>
      </c>
      <c r="R8" s="15" t="s">
        <v>44</v>
      </c>
      <c r="S8" s="13" t="s">
        <v>98</v>
      </c>
      <c r="T8" s="16"/>
      <c r="U8" s="16">
        <v>43528</v>
      </c>
      <c r="V8" s="10" t="s">
        <v>99</v>
      </c>
      <c r="W8" s="14" t="s">
        <v>100</v>
      </c>
      <c r="X8" s="27">
        <v>1</v>
      </c>
      <c r="Y8" s="19" t="s">
        <v>47</v>
      </c>
      <c r="Z8" s="13"/>
      <c r="AA8" s="14" t="s">
        <v>61</v>
      </c>
      <c r="AB8" s="14">
        <v>2019</v>
      </c>
      <c r="AC8" s="20"/>
      <c r="AD8" s="21"/>
      <c r="AE8" s="22" t="s">
        <v>62</v>
      </c>
    </row>
    <row r="9" spans="1:31" ht="111.75" customHeight="1" x14ac:dyDescent="0.2">
      <c r="A9" s="9">
        <v>2563</v>
      </c>
      <c r="B9" s="10">
        <v>516</v>
      </c>
      <c r="C9" s="10">
        <v>2014</v>
      </c>
      <c r="D9" s="10" t="s">
        <v>101</v>
      </c>
      <c r="E9" s="10" t="s">
        <v>50</v>
      </c>
      <c r="F9" s="10" t="s">
        <v>51</v>
      </c>
      <c r="G9" s="10"/>
      <c r="H9" s="10" t="s">
        <v>52</v>
      </c>
      <c r="I9" s="11" t="s">
        <v>64</v>
      </c>
      <c r="J9" s="12" t="s">
        <v>65</v>
      </c>
      <c r="K9" s="10" t="s">
        <v>66</v>
      </c>
      <c r="L9" s="14" t="s">
        <v>67</v>
      </c>
      <c r="M9" s="13" t="s">
        <v>96</v>
      </c>
      <c r="N9" s="13" t="s">
        <v>97</v>
      </c>
      <c r="O9" s="14">
        <v>2014</v>
      </c>
      <c r="P9" s="13" t="s">
        <v>43</v>
      </c>
      <c r="Q9" s="14">
        <v>119</v>
      </c>
      <c r="R9" s="15" t="s">
        <v>44</v>
      </c>
      <c r="S9" s="25" t="s">
        <v>102</v>
      </c>
      <c r="T9" s="16">
        <v>42488</v>
      </c>
      <c r="U9" s="16">
        <v>43738</v>
      </c>
      <c r="V9" s="10" t="s">
        <v>103</v>
      </c>
      <c r="W9" s="10" t="s">
        <v>104</v>
      </c>
      <c r="X9" s="18">
        <v>1</v>
      </c>
      <c r="Y9" s="19" t="s">
        <v>47</v>
      </c>
      <c r="Z9" s="13"/>
      <c r="AA9" s="14">
        <v>10</v>
      </c>
      <c r="AB9" s="14">
        <v>2019</v>
      </c>
      <c r="AC9" s="20"/>
      <c r="AD9" s="21"/>
      <c r="AE9" s="22" t="s">
        <v>62</v>
      </c>
    </row>
    <row r="10" spans="1:31" ht="147" customHeight="1" x14ac:dyDescent="0.2">
      <c r="A10" s="9">
        <v>2790</v>
      </c>
      <c r="B10" s="10">
        <v>86</v>
      </c>
      <c r="C10" s="10">
        <v>2015</v>
      </c>
      <c r="D10" s="14" t="s">
        <v>105</v>
      </c>
      <c r="E10" s="10" t="s">
        <v>33</v>
      </c>
      <c r="F10" s="10" t="s">
        <v>106</v>
      </c>
      <c r="G10" s="10"/>
      <c r="H10" s="10" t="s">
        <v>36</v>
      </c>
      <c r="I10" s="11" t="s">
        <v>37</v>
      </c>
      <c r="J10" s="12" t="s">
        <v>107</v>
      </c>
      <c r="K10" s="10" t="s">
        <v>108</v>
      </c>
      <c r="L10" s="10" t="s">
        <v>109</v>
      </c>
      <c r="M10" s="13" t="s">
        <v>110</v>
      </c>
      <c r="N10" s="13" t="s">
        <v>111</v>
      </c>
      <c r="O10" s="14">
        <v>2015</v>
      </c>
      <c r="P10" s="13" t="s">
        <v>43</v>
      </c>
      <c r="Q10" s="14">
        <v>10</v>
      </c>
      <c r="R10" s="15" t="s">
        <v>44</v>
      </c>
      <c r="S10" s="25" t="s">
        <v>112</v>
      </c>
      <c r="T10" s="16">
        <v>42156</v>
      </c>
      <c r="U10" s="16" t="s">
        <v>113</v>
      </c>
      <c r="V10" s="14"/>
      <c r="W10" s="17" t="s">
        <v>114</v>
      </c>
      <c r="X10" s="18">
        <v>0.5</v>
      </c>
      <c r="Y10" s="19" t="s">
        <v>115</v>
      </c>
      <c r="Z10" s="13"/>
      <c r="AA10" s="14"/>
      <c r="AB10" s="14"/>
      <c r="AC10" s="20"/>
      <c r="AD10" s="21"/>
      <c r="AE10" s="22" t="s">
        <v>48</v>
      </c>
    </row>
    <row r="11" spans="1:31" ht="335.25" customHeight="1" x14ac:dyDescent="0.2">
      <c r="A11" s="9">
        <v>2814</v>
      </c>
      <c r="B11" s="10">
        <v>110</v>
      </c>
      <c r="C11" s="10">
        <v>2015</v>
      </c>
      <c r="D11" s="10" t="s">
        <v>116</v>
      </c>
      <c r="E11" s="10" t="s">
        <v>33</v>
      </c>
      <c r="F11" s="10" t="s">
        <v>117</v>
      </c>
      <c r="G11" s="10"/>
      <c r="H11" s="10" t="s">
        <v>36</v>
      </c>
      <c r="I11" s="11" t="s">
        <v>37</v>
      </c>
      <c r="J11" s="12" t="s">
        <v>38</v>
      </c>
      <c r="K11" s="10" t="s">
        <v>118</v>
      </c>
      <c r="L11" s="10" t="s">
        <v>119</v>
      </c>
      <c r="M11" s="13" t="s">
        <v>110</v>
      </c>
      <c r="N11" s="13" t="s">
        <v>111</v>
      </c>
      <c r="O11" s="14">
        <v>2015</v>
      </c>
      <c r="P11" s="13" t="s">
        <v>43</v>
      </c>
      <c r="Q11" s="14">
        <v>37</v>
      </c>
      <c r="R11" s="15" t="s">
        <v>44</v>
      </c>
      <c r="S11" s="25" t="s">
        <v>120</v>
      </c>
      <c r="T11" s="16">
        <v>42125</v>
      </c>
      <c r="U11" s="16">
        <v>43769</v>
      </c>
      <c r="V11" s="14"/>
      <c r="W11" s="17" t="s">
        <v>121</v>
      </c>
      <c r="X11" s="18">
        <v>1</v>
      </c>
      <c r="Y11" s="19" t="s">
        <v>47</v>
      </c>
      <c r="Z11" s="13"/>
      <c r="AA11" s="14">
        <v>10</v>
      </c>
      <c r="AB11" s="14">
        <v>2019</v>
      </c>
      <c r="AC11" s="20"/>
      <c r="AD11" s="21"/>
      <c r="AE11" s="22" t="s">
        <v>48</v>
      </c>
    </row>
    <row r="12" spans="1:31" ht="185.25" customHeight="1" x14ac:dyDescent="0.2">
      <c r="A12" s="9">
        <v>2857</v>
      </c>
      <c r="B12" s="10">
        <v>153</v>
      </c>
      <c r="C12" s="10">
        <v>2015</v>
      </c>
      <c r="D12" s="10" t="s">
        <v>122</v>
      </c>
      <c r="E12" s="10" t="s">
        <v>123</v>
      </c>
      <c r="F12" s="10" t="s">
        <v>124</v>
      </c>
      <c r="G12" s="10"/>
      <c r="H12" s="10" t="s">
        <v>36</v>
      </c>
      <c r="I12" s="11" t="s">
        <v>37</v>
      </c>
      <c r="J12" s="12" t="s">
        <v>38</v>
      </c>
      <c r="K12" s="10" t="s">
        <v>125</v>
      </c>
      <c r="L12" s="10" t="s">
        <v>119</v>
      </c>
      <c r="M12" s="13" t="s">
        <v>110</v>
      </c>
      <c r="N12" s="13" t="s">
        <v>111</v>
      </c>
      <c r="O12" s="14">
        <v>2015</v>
      </c>
      <c r="P12" s="13" t="s">
        <v>43</v>
      </c>
      <c r="Q12" s="14">
        <v>18</v>
      </c>
      <c r="R12" s="15" t="s">
        <v>44</v>
      </c>
      <c r="S12" s="25" t="s">
        <v>126</v>
      </c>
      <c r="T12" s="16">
        <v>42191</v>
      </c>
      <c r="U12" s="16">
        <v>43665</v>
      </c>
      <c r="V12" s="10"/>
      <c r="W12" s="17" t="s">
        <v>127</v>
      </c>
      <c r="X12" s="18">
        <v>1</v>
      </c>
      <c r="Y12" s="19" t="s">
        <v>47</v>
      </c>
      <c r="Z12" s="13"/>
      <c r="AA12" s="14">
        <v>10</v>
      </c>
      <c r="AB12" s="14">
        <v>2019</v>
      </c>
      <c r="AC12" s="20"/>
      <c r="AD12" s="21"/>
      <c r="AE12" s="22" t="s">
        <v>48</v>
      </c>
    </row>
    <row r="13" spans="1:31" ht="224.25" customHeight="1" x14ac:dyDescent="0.2">
      <c r="A13" s="9">
        <v>2893</v>
      </c>
      <c r="B13" s="10">
        <v>189</v>
      </c>
      <c r="C13" s="10">
        <v>2015</v>
      </c>
      <c r="D13" s="10" t="s">
        <v>128</v>
      </c>
      <c r="E13" s="10" t="s">
        <v>129</v>
      </c>
      <c r="F13" s="10" t="s">
        <v>130</v>
      </c>
      <c r="G13" s="10"/>
      <c r="H13" s="10" t="s">
        <v>131</v>
      </c>
      <c r="I13" s="11" t="s">
        <v>132</v>
      </c>
      <c r="J13" s="12" t="s">
        <v>83</v>
      </c>
      <c r="K13" s="10" t="s">
        <v>133</v>
      </c>
      <c r="L13" s="10" t="s">
        <v>134</v>
      </c>
      <c r="M13" s="13" t="s">
        <v>135</v>
      </c>
      <c r="N13" s="13" t="s">
        <v>97</v>
      </c>
      <c r="O13" s="14">
        <v>2015</v>
      </c>
      <c r="P13" s="13" t="s">
        <v>43</v>
      </c>
      <c r="Q13" s="14">
        <v>124</v>
      </c>
      <c r="R13" s="15" t="s">
        <v>44</v>
      </c>
      <c r="S13" s="25" t="s">
        <v>136</v>
      </c>
      <c r="T13" s="16">
        <v>42461</v>
      </c>
      <c r="U13" s="16">
        <v>43465</v>
      </c>
      <c r="V13" s="10" t="s">
        <v>137</v>
      </c>
      <c r="W13" s="10" t="s">
        <v>138</v>
      </c>
      <c r="X13" s="18">
        <v>1</v>
      </c>
      <c r="Y13" s="19" t="s">
        <v>47</v>
      </c>
      <c r="Z13" s="13"/>
      <c r="AA13" s="14">
        <v>6</v>
      </c>
      <c r="AB13" s="14">
        <v>2019</v>
      </c>
      <c r="AC13" s="20"/>
      <c r="AD13" s="21"/>
      <c r="AE13" s="22" t="s">
        <v>62</v>
      </c>
    </row>
    <row r="14" spans="1:31" ht="190.5" customHeight="1" x14ac:dyDescent="0.2">
      <c r="A14" s="9">
        <v>2894</v>
      </c>
      <c r="B14" s="10">
        <v>190</v>
      </c>
      <c r="C14" s="10">
        <v>2015</v>
      </c>
      <c r="D14" s="10" t="s">
        <v>139</v>
      </c>
      <c r="E14" s="10" t="s">
        <v>129</v>
      </c>
      <c r="F14" s="10" t="s">
        <v>140</v>
      </c>
      <c r="G14" s="10"/>
      <c r="H14" s="10" t="s">
        <v>131</v>
      </c>
      <c r="I14" s="11" t="s">
        <v>132</v>
      </c>
      <c r="J14" s="12" t="s">
        <v>83</v>
      </c>
      <c r="K14" s="10" t="s">
        <v>133</v>
      </c>
      <c r="L14" s="10" t="s">
        <v>134</v>
      </c>
      <c r="M14" s="13" t="s">
        <v>135</v>
      </c>
      <c r="N14" s="13" t="s">
        <v>97</v>
      </c>
      <c r="O14" s="14">
        <v>2015</v>
      </c>
      <c r="P14" s="13" t="s">
        <v>43</v>
      </c>
      <c r="Q14" s="14">
        <v>124</v>
      </c>
      <c r="R14" s="15" t="s">
        <v>44</v>
      </c>
      <c r="S14" s="25" t="s">
        <v>141</v>
      </c>
      <c r="T14" s="16">
        <v>42461</v>
      </c>
      <c r="U14" s="16">
        <v>44377</v>
      </c>
      <c r="V14" s="10" t="s">
        <v>137</v>
      </c>
      <c r="W14" s="10" t="s">
        <v>142</v>
      </c>
      <c r="X14" s="18">
        <v>1</v>
      </c>
      <c r="Y14" s="19" t="s">
        <v>47</v>
      </c>
      <c r="Z14" s="13"/>
      <c r="AA14" s="14">
        <v>7</v>
      </c>
      <c r="AB14" s="14">
        <v>2021</v>
      </c>
      <c r="AC14" s="20"/>
      <c r="AD14" s="21"/>
      <c r="AE14" s="22" t="s">
        <v>62</v>
      </c>
    </row>
    <row r="15" spans="1:31" ht="77.25" customHeight="1" x14ac:dyDescent="0.2">
      <c r="A15" s="9">
        <v>2939</v>
      </c>
      <c r="B15" s="10">
        <v>235</v>
      </c>
      <c r="C15" s="10">
        <v>2015</v>
      </c>
      <c r="D15" s="10" t="s">
        <v>143</v>
      </c>
      <c r="E15" s="10" t="s">
        <v>144</v>
      </c>
      <c r="F15" s="10" t="s">
        <v>145</v>
      </c>
      <c r="G15" s="10"/>
      <c r="H15" s="10" t="s">
        <v>52</v>
      </c>
      <c r="I15" s="11" t="s">
        <v>146</v>
      </c>
      <c r="J15" s="12" t="s">
        <v>147</v>
      </c>
      <c r="K15" s="10" t="s">
        <v>148</v>
      </c>
      <c r="L15" s="10" t="s">
        <v>85</v>
      </c>
      <c r="M15" s="13" t="s">
        <v>135</v>
      </c>
      <c r="N15" s="13" t="s">
        <v>97</v>
      </c>
      <c r="O15" s="14">
        <v>2015</v>
      </c>
      <c r="P15" s="13" t="s">
        <v>149</v>
      </c>
      <c r="Q15" s="14">
        <v>9</v>
      </c>
      <c r="R15" s="15" t="s">
        <v>44</v>
      </c>
      <c r="S15" s="28" t="s">
        <v>150</v>
      </c>
      <c r="T15" s="16">
        <v>42314</v>
      </c>
      <c r="U15" s="16">
        <v>43280</v>
      </c>
      <c r="V15" s="10" t="s">
        <v>151</v>
      </c>
      <c r="W15" s="10" t="s">
        <v>152</v>
      </c>
      <c r="X15" s="18">
        <v>1</v>
      </c>
      <c r="Y15" s="19" t="s">
        <v>47</v>
      </c>
      <c r="Z15" s="13"/>
      <c r="AA15" s="14" t="s">
        <v>153</v>
      </c>
      <c r="AB15" s="14">
        <v>2019</v>
      </c>
      <c r="AC15" s="20"/>
      <c r="AD15" s="21"/>
      <c r="AE15" s="22" t="s">
        <v>62</v>
      </c>
    </row>
    <row r="16" spans="1:31" ht="138.75" customHeight="1" x14ac:dyDescent="0.2">
      <c r="A16" s="9">
        <v>2967</v>
      </c>
      <c r="B16" s="10">
        <v>263</v>
      </c>
      <c r="C16" s="10">
        <v>2015</v>
      </c>
      <c r="D16" s="10" t="s">
        <v>154</v>
      </c>
      <c r="E16" s="10" t="s">
        <v>155</v>
      </c>
      <c r="F16" s="10" t="s">
        <v>156</v>
      </c>
      <c r="G16" s="10"/>
      <c r="H16" s="10" t="s">
        <v>52</v>
      </c>
      <c r="I16" s="11" t="s">
        <v>157</v>
      </c>
      <c r="J16" s="12" t="s">
        <v>158</v>
      </c>
      <c r="K16" s="10" t="s">
        <v>159</v>
      </c>
      <c r="L16" s="10" t="s">
        <v>85</v>
      </c>
      <c r="M16" s="13" t="s">
        <v>160</v>
      </c>
      <c r="N16" s="13" t="s">
        <v>161</v>
      </c>
      <c r="O16" s="14">
        <v>2015</v>
      </c>
      <c r="P16" s="13" t="s">
        <v>149</v>
      </c>
      <c r="Q16" s="14">
        <v>32</v>
      </c>
      <c r="R16" s="15" t="s">
        <v>44</v>
      </c>
      <c r="S16" s="29" t="s">
        <v>162</v>
      </c>
      <c r="T16" s="16">
        <v>43173</v>
      </c>
      <c r="U16" s="16">
        <v>43677</v>
      </c>
      <c r="V16" s="10" t="s">
        <v>163</v>
      </c>
      <c r="W16" s="10" t="s">
        <v>164</v>
      </c>
      <c r="X16" s="30">
        <v>1</v>
      </c>
      <c r="Y16" s="19" t="s">
        <v>47</v>
      </c>
      <c r="Z16" s="13"/>
      <c r="AA16" s="14">
        <v>8</v>
      </c>
      <c r="AB16" s="14">
        <v>2019</v>
      </c>
      <c r="AC16" s="20"/>
      <c r="AD16" s="21"/>
      <c r="AE16" s="22" t="s">
        <v>62</v>
      </c>
    </row>
    <row r="17" spans="1:31" ht="173.25" customHeight="1" x14ac:dyDescent="0.2">
      <c r="A17" s="9">
        <v>2968</v>
      </c>
      <c r="B17" s="10">
        <v>264</v>
      </c>
      <c r="C17" s="10">
        <v>2015</v>
      </c>
      <c r="D17" s="10" t="s">
        <v>165</v>
      </c>
      <c r="E17" s="10" t="s">
        <v>50</v>
      </c>
      <c r="F17" s="10" t="s">
        <v>51</v>
      </c>
      <c r="G17" s="10"/>
      <c r="H17" s="10" t="s">
        <v>52</v>
      </c>
      <c r="I17" s="11" t="s">
        <v>53</v>
      </c>
      <c r="J17" s="12" t="s">
        <v>54</v>
      </c>
      <c r="K17" s="10" t="s">
        <v>166</v>
      </c>
      <c r="L17" s="14" t="s">
        <v>67</v>
      </c>
      <c r="M17" s="13" t="s">
        <v>160</v>
      </c>
      <c r="N17" s="13" t="s">
        <v>161</v>
      </c>
      <c r="O17" s="14">
        <v>2015</v>
      </c>
      <c r="P17" s="13" t="s">
        <v>43</v>
      </c>
      <c r="Q17" s="14">
        <v>119</v>
      </c>
      <c r="R17" s="15" t="s">
        <v>44</v>
      </c>
      <c r="S17" s="25" t="s">
        <v>76</v>
      </c>
      <c r="T17" s="16">
        <v>42488</v>
      </c>
      <c r="U17" s="16">
        <v>43769</v>
      </c>
      <c r="V17" s="10" t="s">
        <v>167</v>
      </c>
      <c r="W17" s="10" t="s">
        <v>168</v>
      </c>
      <c r="X17" s="18">
        <v>1</v>
      </c>
      <c r="Y17" s="19" t="s">
        <v>47</v>
      </c>
      <c r="Z17" s="13"/>
      <c r="AA17" s="14">
        <v>11</v>
      </c>
      <c r="AB17" s="14">
        <v>2019</v>
      </c>
      <c r="AC17" s="20"/>
      <c r="AD17" s="21"/>
      <c r="AE17" s="22" t="s">
        <v>62</v>
      </c>
    </row>
    <row r="18" spans="1:31" ht="159" customHeight="1" x14ac:dyDescent="0.2">
      <c r="A18" s="9">
        <v>2970</v>
      </c>
      <c r="B18" s="10">
        <v>266</v>
      </c>
      <c r="C18" s="10">
        <v>2015</v>
      </c>
      <c r="D18" s="10" t="s">
        <v>169</v>
      </c>
      <c r="E18" s="10" t="s">
        <v>50</v>
      </c>
      <c r="F18" s="10" t="s">
        <v>51</v>
      </c>
      <c r="G18" s="10"/>
      <c r="H18" s="10" t="s">
        <v>52</v>
      </c>
      <c r="I18" s="11" t="s">
        <v>64</v>
      </c>
      <c r="J18" s="12" t="s">
        <v>65</v>
      </c>
      <c r="K18" s="10" t="s">
        <v>66</v>
      </c>
      <c r="L18" s="14" t="s">
        <v>67</v>
      </c>
      <c r="M18" s="13" t="s">
        <v>160</v>
      </c>
      <c r="N18" s="13" t="s">
        <v>161</v>
      </c>
      <c r="O18" s="14">
        <v>2015</v>
      </c>
      <c r="P18" s="13" t="s">
        <v>43</v>
      </c>
      <c r="Q18" s="14">
        <v>119</v>
      </c>
      <c r="R18" s="15" t="s">
        <v>44</v>
      </c>
      <c r="S18" s="25" t="s">
        <v>170</v>
      </c>
      <c r="T18" s="16">
        <v>42488</v>
      </c>
      <c r="U18" s="16">
        <v>43738</v>
      </c>
      <c r="V18" s="10"/>
      <c r="W18" s="10" t="s">
        <v>171</v>
      </c>
      <c r="X18" s="18">
        <v>1</v>
      </c>
      <c r="Y18" s="19" t="s">
        <v>47</v>
      </c>
      <c r="Z18" s="13"/>
      <c r="AA18" s="14">
        <v>10</v>
      </c>
      <c r="AB18" s="14">
        <v>2019</v>
      </c>
      <c r="AC18" s="20"/>
      <c r="AD18" s="21"/>
      <c r="AE18" s="22" t="s">
        <v>62</v>
      </c>
    </row>
    <row r="19" spans="1:31" ht="127.5" customHeight="1" x14ac:dyDescent="0.2">
      <c r="A19" s="9">
        <v>2971</v>
      </c>
      <c r="B19" s="10">
        <v>267</v>
      </c>
      <c r="C19" s="10">
        <v>2015</v>
      </c>
      <c r="D19" s="10" t="s">
        <v>172</v>
      </c>
      <c r="E19" s="10" t="s">
        <v>50</v>
      </c>
      <c r="F19" s="10" t="s">
        <v>51</v>
      </c>
      <c r="G19" s="10"/>
      <c r="H19" s="10" t="s">
        <v>52</v>
      </c>
      <c r="I19" s="11" t="s">
        <v>64</v>
      </c>
      <c r="J19" s="12" t="s">
        <v>65</v>
      </c>
      <c r="K19" s="10" t="s">
        <v>66</v>
      </c>
      <c r="L19" s="14" t="s">
        <v>67</v>
      </c>
      <c r="M19" s="13" t="s">
        <v>160</v>
      </c>
      <c r="N19" s="13" t="s">
        <v>161</v>
      </c>
      <c r="O19" s="14">
        <v>2015</v>
      </c>
      <c r="P19" s="13" t="s">
        <v>43</v>
      </c>
      <c r="Q19" s="14">
        <v>119</v>
      </c>
      <c r="R19" s="15" t="s">
        <v>44</v>
      </c>
      <c r="S19" s="25" t="s">
        <v>173</v>
      </c>
      <c r="T19" s="16">
        <v>42488</v>
      </c>
      <c r="U19" s="16">
        <v>43738</v>
      </c>
      <c r="V19" s="10" t="s">
        <v>174</v>
      </c>
      <c r="W19" s="10" t="s">
        <v>175</v>
      </c>
      <c r="X19" s="18">
        <v>1</v>
      </c>
      <c r="Y19" s="19" t="s">
        <v>47</v>
      </c>
      <c r="Z19" s="13"/>
      <c r="AA19" s="14">
        <v>10</v>
      </c>
      <c r="AB19" s="14">
        <v>2019</v>
      </c>
      <c r="AC19" s="20"/>
      <c r="AD19" s="21"/>
      <c r="AE19" s="22" t="s">
        <v>62</v>
      </c>
    </row>
    <row r="20" spans="1:31" ht="126.75" customHeight="1" x14ac:dyDescent="0.2">
      <c r="A20" s="9">
        <v>2972</v>
      </c>
      <c r="B20" s="10">
        <v>268</v>
      </c>
      <c r="C20" s="10">
        <v>2015</v>
      </c>
      <c r="D20" s="10" t="s">
        <v>176</v>
      </c>
      <c r="E20" s="10" t="s">
        <v>50</v>
      </c>
      <c r="F20" s="10" t="s">
        <v>51</v>
      </c>
      <c r="G20" s="10"/>
      <c r="H20" s="10" t="s">
        <v>52</v>
      </c>
      <c r="I20" s="11" t="s">
        <v>53</v>
      </c>
      <c r="J20" s="12" t="s">
        <v>54</v>
      </c>
      <c r="K20" s="10" t="s">
        <v>55</v>
      </c>
      <c r="L20" s="14" t="s">
        <v>67</v>
      </c>
      <c r="M20" s="13" t="s">
        <v>160</v>
      </c>
      <c r="N20" s="13" t="s">
        <v>161</v>
      </c>
      <c r="O20" s="14">
        <v>2015</v>
      </c>
      <c r="P20" s="13" t="s">
        <v>43</v>
      </c>
      <c r="Q20" s="14">
        <v>119</v>
      </c>
      <c r="R20" s="15" t="s">
        <v>44</v>
      </c>
      <c r="S20" s="25" t="s">
        <v>76</v>
      </c>
      <c r="T20" s="16">
        <v>43384</v>
      </c>
      <c r="U20" s="16">
        <v>43769</v>
      </c>
      <c r="V20" s="10" t="s">
        <v>177</v>
      </c>
      <c r="W20" s="10" t="s">
        <v>178</v>
      </c>
      <c r="X20" s="18">
        <v>1</v>
      </c>
      <c r="Y20" s="19" t="s">
        <v>47</v>
      </c>
      <c r="Z20" s="13"/>
      <c r="AA20" s="14">
        <v>11</v>
      </c>
      <c r="AB20" s="14">
        <v>2019</v>
      </c>
      <c r="AC20" s="20"/>
      <c r="AD20" s="21"/>
      <c r="AE20" s="22" t="s">
        <v>62</v>
      </c>
    </row>
    <row r="21" spans="1:31" ht="154.5" customHeight="1" x14ac:dyDescent="0.2">
      <c r="A21" s="9">
        <v>2988</v>
      </c>
      <c r="B21" s="10">
        <v>284</v>
      </c>
      <c r="C21" s="10">
        <v>2015</v>
      </c>
      <c r="D21" s="10" t="s">
        <v>179</v>
      </c>
      <c r="E21" s="10" t="s">
        <v>33</v>
      </c>
      <c r="F21" s="10" t="s">
        <v>180</v>
      </c>
      <c r="G21" s="10"/>
      <c r="H21" s="10" t="s">
        <v>36</v>
      </c>
      <c r="I21" s="11" t="s">
        <v>37</v>
      </c>
      <c r="J21" s="12" t="s">
        <v>107</v>
      </c>
      <c r="K21" s="10" t="s">
        <v>181</v>
      </c>
      <c r="L21" s="10" t="s">
        <v>182</v>
      </c>
      <c r="M21" s="13" t="s">
        <v>160</v>
      </c>
      <c r="N21" s="13" t="s">
        <v>161</v>
      </c>
      <c r="O21" s="14">
        <v>2015</v>
      </c>
      <c r="P21" s="13" t="s">
        <v>43</v>
      </c>
      <c r="Q21" s="14" t="s">
        <v>183</v>
      </c>
      <c r="R21" s="15" t="s">
        <v>44</v>
      </c>
      <c r="S21" s="25" t="s">
        <v>184</v>
      </c>
      <c r="T21" s="16">
        <v>42309</v>
      </c>
      <c r="U21" s="16">
        <v>44104</v>
      </c>
      <c r="V21" s="10"/>
      <c r="W21" s="13" t="s">
        <v>185</v>
      </c>
      <c r="X21" s="18">
        <v>0</v>
      </c>
      <c r="Y21" s="19" t="s">
        <v>115</v>
      </c>
      <c r="Z21" s="13"/>
      <c r="AA21" s="14"/>
      <c r="AB21" s="14"/>
      <c r="AC21" s="20"/>
      <c r="AD21" s="21"/>
      <c r="AE21" s="22" t="s">
        <v>48</v>
      </c>
    </row>
    <row r="22" spans="1:31" ht="111.75" customHeight="1" x14ac:dyDescent="0.2">
      <c r="A22" s="9">
        <v>3003</v>
      </c>
      <c r="B22" s="10">
        <v>299</v>
      </c>
      <c r="C22" s="10">
        <v>2015</v>
      </c>
      <c r="D22" s="10" t="s">
        <v>186</v>
      </c>
      <c r="E22" s="10" t="s">
        <v>187</v>
      </c>
      <c r="F22" s="10" t="s">
        <v>188</v>
      </c>
      <c r="G22" s="10"/>
      <c r="H22" s="10" t="s">
        <v>94</v>
      </c>
      <c r="I22" s="11" t="s">
        <v>189</v>
      </c>
      <c r="J22" s="12" t="s">
        <v>54</v>
      </c>
      <c r="K22" s="10" t="s">
        <v>95</v>
      </c>
      <c r="L22" s="10" t="s">
        <v>67</v>
      </c>
      <c r="M22" s="13" t="s">
        <v>190</v>
      </c>
      <c r="N22" s="13" t="s">
        <v>191</v>
      </c>
      <c r="O22" s="14">
        <v>2015</v>
      </c>
      <c r="P22" s="13" t="s">
        <v>43</v>
      </c>
      <c r="Q22" s="14">
        <v>125</v>
      </c>
      <c r="R22" s="15" t="s">
        <v>44</v>
      </c>
      <c r="S22" s="25" t="s">
        <v>192</v>
      </c>
      <c r="T22" s="16">
        <v>42488</v>
      </c>
      <c r="U22" s="16">
        <v>42551</v>
      </c>
      <c r="V22" s="10" t="s">
        <v>193</v>
      </c>
      <c r="W22" s="10" t="s">
        <v>194</v>
      </c>
      <c r="X22" s="18">
        <v>1</v>
      </c>
      <c r="Y22" s="19" t="s">
        <v>47</v>
      </c>
      <c r="Z22" s="13"/>
      <c r="AA22" s="14">
        <v>11</v>
      </c>
      <c r="AB22" s="14">
        <v>2019</v>
      </c>
      <c r="AC22" s="20"/>
      <c r="AD22" s="21"/>
      <c r="AE22" s="22" t="s">
        <v>62</v>
      </c>
    </row>
    <row r="23" spans="1:31" ht="409.5" x14ac:dyDescent="0.2">
      <c r="A23" s="9">
        <v>3004</v>
      </c>
      <c r="B23" s="10">
        <v>300</v>
      </c>
      <c r="C23" s="10">
        <v>2015</v>
      </c>
      <c r="D23" s="10" t="s">
        <v>195</v>
      </c>
      <c r="E23" s="10" t="s">
        <v>187</v>
      </c>
      <c r="F23" s="10" t="s">
        <v>188</v>
      </c>
      <c r="G23" s="10"/>
      <c r="H23" s="10" t="s">
        <v>94</v>
      </c>
      <c r="I23" s="11" t="s">
        <v>189</v>
      </c>
      <c r="J23" s="12" t="s">
        <v>54</v>
      </c>
      <c r="K23" s="10" t="s">
        <v>95</v>
      </c>
      <c r="L23" s="10" t="s">
        <v>67</v>
      </c>
      <c r="M23" s="13" t="s">
        <v>190</v>
      </c>
      <c r="N23" s="13" t="s">
        <v>191</v>
      </c>
      <c r="O23" s="14">
        <v>2015</v>
      </c>
      <c r="P23" s="13" t="s">
        <v>43</v>
      </c>
      <c r="Q23" s="14">
        <v>125</v>
      </c>
      <c r="R23" s="15" t="s">
        <v>44</v>
      </c>
      <c r="S23" s="25" t="s">
        <v>196</v>
      </c>
      <c r="T23" s="16">
        <v>42488</v>
      </c>
      <c r="U23" s="16">
        <v>42551</v>
      </c>
      <c r="V23" s="10" t="s">
        <v>193</v>
      </c>
      <c r="W23" s="10" t="s">
        <v>197</v>
      </c>
      <c r="X23" s="18">
        <v>1</v>
      </c>
      <c r="Y23" s="19" t="s">
        <v>47</v>
      </c>
      <c r="Z23" s="13"/>
      <c r="AA23" s="14">
        <v>11</v>
      </c>
      <c r="AB23" s="14">
        <v>2019</v>
      </c>
      <c r="AC23" s="20"/>
      <c r="AD23" s="21"/>
      <c r="AE23" s="22" t="s">
        <v>62</v>
      </c>
    </row>
    <row r="24" spans="1:31" ht="127.5" customHeight="1" x14ac:dyDescent="0.2">
      <c r="A24" s="9">
        <v>3081</v>
      </c>
      <c r="B24" s="10">
        <v>76</v>
      </c>
      <c r="C24" s="10">
        <v>2016</v>
      </c>
      <c r="D24" s="10" t="s">
        <v>198</v>
      </c>
      <c r="E24" s="10" t="s">
        <v>199</v>
      </c>
      <c r="F24" s="10" t="s">
        <v>200</v>
      </c>
      <c r="G24" s="10"/>
      <c r="H24" s="10" t="s">
        <v>52</v>
      </c>
      <c r="I24" s="11" t="s">
        <v>53</v>
      </c>
      <c r="J24" s="12" t="s">
        <v>54</v>
      </c>
      <c r="K24" s="10" t="s">
        <v>201</v>
      </c>
      <c r="L24" s="10" t="s">
        <v>182</v>
      </c>
      <c r="M24" s="13" t="s">
        <v>202</v>
      </c>
      <c r="N24" s="13" t="s">
        <v>111</v>
      </c>
      <c r="O24" s="14">
        <v>2016</v>
      </c>
      <c r="P24" s="14" t="s">
        <v>43</v>
      </c>
      <c r="Q24" s="14">
        <v>26</v>
      </c>
      <c r="R24" s="15" t="s">
        <v>44</v>
      </c>
      <c r="S24" s="25" t="s">
        <v>203</v>
      </c>
      <c r="T24" s="16">
        <v>42491</v>
      </c>
      <c r="U24" s="16">
        <v>43524</v>
      </c>
      <c r="V24" s="10"/>
      <c r="W24" s="10" t="s">
        <v>204</v>
      </c>
      <c r="X24" s="18">
        <v>1</v>
      </c>
      <c r="Y24" s="19" t="s">
        <v>47</v>
      </c>
      <c r="Z24" s="13" t="s">
        <v>205</v>
      </c>
      <c r="AA24" s="14" t="s">
        <v>153</v>
      </c>
      <c r="AB24" s="14">
        <v>2019</v>
      </c>
      <c r="AC24" s="20"/>
      <c r="AD24" s="21"/>
      <c r="AE24" s="22" t="s">
        <v>62</v>
      </c>
    </row>
    <row r="25" spans="1:31" ht="135" customHeight="1" x14ac:dyDescent="0.2">
      <c r="A25" s="9">
        <v>3096</v>
      </c>
      <c r="B25" s="10">
        <v>91</v>
      </c>
      <c r="C25" s="10">
        <v>2016</v>
      </c>
      <c r="D25" s="10" t="s">
        <v>206</v>
      </c>
      <c r="E25" s="10" t="s">
        <v>207</v>
      </c>
      <c r="F25" s="10" t="s">
        <v>208</v>
      </c>
      <c r="G25" s="10"/>
      <c r="H25" s="10" t="s">
        <v>209</v>
      </c>
      <c r="I25" s="11" t="s">
        <v>210</v>
      </c>
      <c r="J25" s="12" t="s">
        <v>211</v>
      </c>
      <c r="K25" s="10" t="s">
        <v>212</v>
      </c>
      <c r="L25" s="10" t="s">
        <v>85</v>
      </c>
      <c r="M25" s="13" t="s">
        <v>202</v>
      </c>
      <c r="N25" s="13" t="s">
        <v>111</v>
      </c>
      <c r="O25" s="14">
        <v>2016</v>
      </c>
      <c r="P25" s="14" t="s">
        <v>149</v>
      </c>
      <c r="Q25" s="14">
        <v>36</v>
      </c>
      <c r="R25" s="15" t="s">
        <v>44</v>
      </c>
      <c r="S25" s="25" t="s">
        <v>213</v>
      </c>
      <c r="T25" s="16">
        <v>42491</v>
      </c>
      <c r="U25" s="16">
        <v>43496</v>
      </c>
      <c r="V25" s="10" t="s">
        <v>214</v>
      </c>
      <c r="W25" s="10" t="s">
        <v>215</v>
      </c>
      <c r="X25" s="18">
        <v>1</v>
      </c>
      <c r="Y25" s="19" t="s">
        <v>47</v>
      </c>
      <c r="Z25" s="13" t="s">
        <v>216</v>
      </c>
      <c r="AA25" s="14" t="s">
        <v>153</v>
      </c>
      <c r="AB25" s="14">
        <v>2019</v>
      </c>
      <c r="AC25" s="20"/>
      <c r="AD25" s="21"/>
      <c r="AE25" s="22" t="s">
        <v>62</v>
      </c>
    </row>
    <row r="26" spans="1:31" ht="164.25" customHeight="1" x14ac:dyDescent="0.2">
      <c r="A26" s="9">
        <v>3144</v>
      </c>
      <c r="B26" s="10">
        <v>139</v>
      </c>
      <c r="C26" s="10">
        <v>2016</v>
      </c>
      <c r="D26" s="10" t="s">
        <v>217</v>
      </c>
      <c r="E26" s="10" t="s">
        <v>207</v>
      </c>
      <c r="F26" s="10" t="s">
        <v>218</v>
      </c>
      <c r="G26" s="10"/>
      <c r="H26" s="10" t="s">
        <v>209</v>
      </c>
      <c r="I26" s="11" t="s">
        <v>210</v>
      </c>
      <c r="J26" s="12" t="s">
        <v>211</v>
      </c>
      <c r="K26" s="10" t="s">
        <v>84</v>
      </c>
      <c r="L26" s="10" t="s">
        <v>85</v>
      </c>
      <c r="M26" s="13" t="s">
        <v>219</v>
      </c>
      <c r="N26" s="13" t="s">
        <v>220</v>
      </c>
      <c r="O26" s="14">
        <v>2016</v>
      </c>
      <c r="P26" s="14" t="s">
        <v>149</v>
      </c>
      <c r="Q26" s="14">
        <v>32</v>
      </c>
      <c r="R26" s="15" t="s">
        <v>44</v>
      </c>
      <c r="S26" s="25" t="s">
        <v>221</v>
      </c>
      <c r="T26" s="16">
        <v>43173</v>
      </c>
      <c r="U26" s="16">
        <v>44196</v>
      </c>
      <c r="V26" s="10" t="s">
        <v>222</v>
      </c>
      <c r="W26" s="10" t="s">
        <v>223</v>
      </c>
      <c r="X26" s="18">
        <v>1</v>
      </c>
      <c r="Y26" s="19" t="s">
        <v>47</v>
      </c>
      <c r="Z26" s="13"/>
      <c r="AA26" s="14">
        <v>12</v>
      </c>
      <c r="AB26" s="14">
        <v>2020</v>
      </c>
      <c r="AC26" s="20"/>
      <c r="AD26" s="21"/>
      <c r="AE26" s="22" t="s">
        <v>62</v>
      </c>
    </row>
    <row r="27" spans="1:31" ht="257.25" customHeight="1" x14ac:dyDescent="0.2">
      <c r="A27" s="9">
        <v>3157</v>
      </c>
      <c r="B27" s="10">
        <v>152</v>
      </c>
      <c r="C27" s="10">
        <v>2016</v>
      </c>
      <c r="D27" s="10" t="s">
        <v>224</v>
      </c>
      <c r="E27" s="10" t="s">
        <v>80</v>
      </c>
      <c r="F27" s="10" t="s">
        <v>225</v>
      </c>
      <c r="G27" s="10"/>
      <c r="H27" s="10" t="s">
        <v>52</v>
      </c>
      <c r="I27" s="11" t="s">
        <v>146</v>
      </c>
      <c r="J27" s="12" t="s">
        <v>147</v>
      </c>
      <c r="K27" s="10" t="s">
        <v>148</v>
      </c>
      <c r="L27" s="10" t="s">
        <v>85</v>
      </c>
      <c r="M27" s="13" t="s">
        <v>219</v>
      </c>
      <c r="N27" s="13" t="s">
        <v>220</v>
      </c>
      <c r="O27" s="14">
        <v>2016</v>
      </c>
      <c r="P27" s="14" t="s">
        <v>43</v>
      </c>
      <c r="Q27" s="14">
        <v>139</v>
      </c>
      <c r="R27" s="15" t="s">
        <v>44</v>
      </c>
      <c r="S27" s="25" t="s">
        <v>226</v>
      </c>
      <c r="T27" s="16">
        <v>42625</v>
      </c>
      <c r="U27" s="16">
        <v>43250</v>
      </c>
      <c r="V27" s="10" t="s">
        <v>227</v>
      </c>
      <c r="W27" s="10" t="s">
        <v>228</v>
      </c>
      <c r="X27" s="18">
        <v>1</v>
      </c>
      <c r="Y27" s="19" t="s">
        <v>47</v>
      </c>
      <c r="Z27" s="13" t="s">
        <v>229</v>
      </c>
      <c r="AA27" s="14">
        <v>5</v>
      </c>
      <c r="AB27" s="14">
        <v>2019</v>
      </c>
      <c r="AC27" s="20"/>
      <c r="AD27" s="21"/>
      <c r="AE27" s="22" t="s">
        <v>62</v>
      </c>
    </row>
    <row r="28" spans="1:31" ht="180.75" customHeight="1" x14ac:dyDescent="0.2">
      <c r="A28" s="9">
        <v>3163</v>
      </c>
      <c r="B28" s="10">
        <v>158</v>
      </c>
      <c r="C28" s="10">
        <v>2016</v>
      </c>
      <c r="D28" s="10" t="s">
        <v>230</v>
      </c>
      <c r="E28" s="10" t="s">
        <v>231</v>
      </c>
      <c r="F28" s="10" t="s">
        <v>232</v>
      </c>
      <c r="G28" s="10" t="s">
        <v>233</v>
      </c>
      <c r="H28" s="10" t="s">
        <v>52</v>
      </c>
      <c r="I28" s="11" t="s">
        <v>234</v>
      </c>
      <c r="J28" s="12" t="s">
        <v>211</v>
      </c>
      <c r="K28" s="10" t="s">
        <v>235</v>
      </c>
      <c r="L28" s="10" t="s">
        <v>134</v>
      </c>
      <c r="M28" s="13" t="s">
        <v>219</v>
      </c>
      <c r="N28" s="13" t="s">
        <v>220</v>
      </c>
      <c r="O28" s="14">
        <v>2016</v>
      </c>
      <c r="P28" s="14" t="s">
        <v>43</v>
      </c>
      <c r="Q28" s="14">
        <v>147</v>
      </c>
      <c r="R28" s="15" t="s">
        <v>44</v>
      </c>
      <c r="S28" s="25" t="s">
        <v>236</v>
      </c>
      <c r="T28" s="16">
        <v>42522</v>
      </c>
      <c r="U28" s="16">
        <v>44439</v>
      </c>
      <c r="V28" s="10"/>
      <c r="W28" s="10" t="s">
        <v>1701</v>
      </c>
      <c r="X28" s="18">
        <v>1</v>
      </c>
      <c r="Y28" s="19" t="s">
        <v>47</v>
      </c>
      <c r="Z28" s="13"/>
      <c r="AA28" s="14">
        <v>8</v>
      </c>
      <c r="AB28" s="14">
        <v>2021</v>
      </c>
      <c r="AC28" s="20"/>
      <c r="AD28" s="21"/>
      <c r="AE28" s="22" t="s">
        <v>62</v>
      </c>
    </row>
    <row r="29" spans="1:31" ht="96" customHeight="1" x14ac:dyDescent="0.2">
      <c r="A29" s="9">
        <v>3207</v>
      </c>
      <c r="B29" s="10">
        <v>202</v>
      </c>
      <c r="C29" s="10">
        <v>2016</v>
      </c>
      <c r="D29" s="10" t="s">
        <v>237</v>
      </c>
      <c r="E29" s="10" t="s">
        <v>238</v>
      </c>
      <c r="F29" s="10" t="s">
        <v>239</v>
      </c>
      <c r="G29" s="10"/>
      <c r="H29" s="10" t="s">
        <v>52</v>
      </c>
      <c r="I29" s="11" t="s">
        <v>157</v>
      </c>
      <c r="J29" s="12" t="s">
        <v>83</v>
      </c>
      <c r="K29" s="10" t="s">
        <v>240</v>
      </c>
      <c r="L29" s="10" t="s">
        <v>241</v>
      </c>
      <c r="M29" s="13" t="s">
        <v>242</v>
      </c>
      <c r="N29" s="13" t="s">
        <v>243</v>
      </c>
      <c r="O29" s="14">
        <v>2016</v>
      </c>
      <c r="P29" s="14" t="s">
        <v>149</v>
      </c>
      <c r="Q29" s="14">
        <v>35</v>
      </c>
      <c r="R29" s="15" t="s">
        <v>44</v>
      </c>
      <c r="S29" s="25" t="s">
        <v>244</v>
      </c>
      <c r="T29" s="16">
        <v>42602</v>
      </c>
      <c r="U29" s="16">
        <v>43524</v>
      </c>
      <c r="V29" s="10" t="s">
        <v>245</v>
      </c>
      <c r="W29" s="10" t="s">
        <v>246</v>
      </c>
      <c r="X29" s="18">
        <v>1</v>
      </c>
      <c r="Y29" s="19" t="s">
        <v>47</v>
      </c>
      <c r="Z29" s="13" t="s">
        <v>247</v>
      </c>
      <c r="AA29" s="14" t="s">
        <v>248</v>
      </c>
      <c r="AB29" s="14">
        <v>2019</v>
      </c>
      <c r="AC29" s="20"/>
      <c r="AD29" s="21"/>
      <c r="AE29" s="22" t="s">
        <v>62</v>
      </c>
    </row>
    <row r="30" spans="1:31" ht="409.5" customHeight="1" x14ac:dyDescent="0.2">
      <c r="A30" s="9">
        <v>3209</v>
      </c>
      <c r="B30" s="10">
        <v>204</v>
      </c>
      <c r="C30" s="10">
        <v>2016</v>
      </c>
      <c r="D30" s="10" t="s">
        <v>249</v>
      </c>
      <c r="E30" s="10" t="s">
        <v>238</v>
      </c>
      <c r="F30" s="10" t="s">
        <v>250</v>
      </c>
      <c r="G30" s="10" t="s">
        <v>251</v>
      </c>
      <c r="H30" s="10" t="s">
        <v>52</v>
      </c>
      <c r="I30" s="11" t="s">
        <v>132</v>
      </c>
      <c r="J30" s="12" t="s">
        <v>83</v>
      </c>
      <c r="K30" s="10" t="s">
        <v>252</v>
      </c>
      <c r="L30" s="10" t="s">
        <v>241</v>
      </c>
      <c r="M30" s="13" t="s">
        <v>242</v>
      </c>
      <c r="N30" s="13" t="s">
        <v>243</v>
      </c>
      <c r="O30" s="14">
        <v>2016</v>
      </c>
      <c r="P30" s="14" t="s">
        <v>149</v>
      </c>
      <c r="Q30" s="14">
        <v>35</v>
      </c>
      <c r="R30" s="15" t="s">
        <v>44</v>
      </c>
      <c r="S30" s="25" t="s">
        <v>253</v>
      </c>
      <c r="T30" s="16">
        <v>43556</v>
      </c>
      <c r="U30" s="16">
        <v>43830</v>
      </c>
      <c r="V30" s="10" t="s">
        <v>254</v>
      </c>
      <c r="W30" s="10" t="s">
        <v>255</v>
      </c>
      <c r="X30" s="18">
        <v>1</v>
      </c>
      <c r="Y30" s="19" t="s">
        <v>47</v>
      </c>
      <c r="Z30" s="13"/>
      <c r="AA30" s="14">
        <v>3</v>
      </c>
      <c r="AB30" s="14">
        <v>2020</v>
      </c>
      <c r="AC30" s="20"/>
      <c r="AD30" s="21"/>
      <c r="AE30" s="22" t="s">
        <v>62</v>
      </c>
    </row>
    <row r="31" spans="1:31" ht="127.5" customHeight="1" x14ac:dyDescent="0.2">
      <c r="A31" s="9">
        <v>3212</v>
      </c>
      <c r="B31" s="10">
        <v>207</v>
      </c>
      <c r="C31" s="10">
        <v>2016</v>
      </c>
      <c r="D31" s="10" t="s">
        <v>256</v>
      </c>
      <c r="E31" s="10" t="s">
        <v>144</v>
      </c>
      <c r="F31" s="10" t="s">
        <v>257</v>
      </c>
      <c r="G31" s="10"/>
      <c r="H31" s="10" t="s">
        <v>209</v>
      </c>
      <c r="I31" s="11" t="s">
        <v>146</v>
      </c>
      <c r="J31" s="12" t="s">
        <v>147</v>
      </c>
      <c r="K31" s="10" t="s">
        <v>148</v>
      </c>
      <c r="L31" s="10" t="s">
        <v>85</v>
      </c>
      <c r="M31" s="13" t="s">
        <v>242</v>
      </c>
      <c r="N31" s="13" t="s">
        <v>243</v>
      </c>
      <c r="O31" s="14">
        <v>2016</v>
      </c>
      <c r="P31" s="14" t="s">
        <v>43</v>
      </c>
      <c r="Q31" s="14">
        <v>91</v>
      </c>
      <c r="R31" s="15" t="s">
        <v>44</v>
      </c>
      <c r="S31" s="25" t="s">
        <v>258</v>
      </c>
      <c r="T31" s="16">
        <v>43132</v>
      </c>
      <c r="U31" s="16">
        <v>43465</v>
      </c>
      <c r="V31" s="10" t="s">
        <v>259</v>
      </c>
      <c r="W31" s="10" t="s">
        <v>260</v>
      </c>
      <c r="X31" s="18">
        <v>1</v>
      </c>
      <c r="Y31" s="19" t="s">
        <v>47</v>
      </c>
      <c r="Z31" s="13"/>
      <c r="AA31" s="14" t="s">
        <v>153</v>
      </c>
      <c r="AB31" s="14">
        <v>2019</v>
      </c>
      <c r="AC31" s="20"/>
      <c r="AD31" s="21"/>
      <c r="AE31" s="22" t="s">
        <v>62</v>
      </c>
    </row>
    <row r="32" spans="1:31" ht="228.75" customHeight="1" x14ac:dyDescent="0.2">
      <c r="A32" s="9">
        <v>3214</v>
      </c>
      <c r="B32" s="10">
        <v>209</v>
      </c>
      <c r="C32" s="10">
        <v>2016</v>
      </c>
      <c r="D32" s="10" t="s">
        <v>261</v>
      </c>
      <c r="E32" s="10" t="s">
        <v>144</v>
      </c>
      <c r="F32" s="10" t="s">
        <v>257</v>
      </c>
      <c r="G32" s="10"/>
      <c r="H32" s="10" t="s">
        <v>209</v>
      </c>
      <c r="I32" s="11" t="s">
        <v>146</v>
      </c>
      <c r="J32" s="12" t="s">
        <v>147</v>
      </c>
      <c r="K32" s="10" t="s">
        <v>148</v>
      </c>
      <c r="L32" s="10" t="s">
        <v>85</v>
      </c>
      <c r="M32" s="13" t="s">
        <v>242</v>
      </c>
      <c r="N32" s="13" t="s">
        <v>243</v>
      </c>
      <c r="O32" s="14">
        <v>2016</v>
      </c>
      <c r="P32" s="14" t="s">
        <v>43</v>
      </c>
      <c r="Q32" s="14">
        <v>91</v>
      </c>
      <c r="R32" s="15" t="s">
        <v>44</v>
      </c>
      <c r="S32" s="25" t="s">
        <v>262</v>
      </c>
      <c r="T32" s="16">
        <v>43132</v>
      </c>
      <c r="U32" s="16">
        <v>43465</v>
      </c>
      <c r="V32" s="10" t="s">
        <v>263</v>
      </c>
      <c r="W32" s="10" t="s">
        <v>264</v>
      </c>
      <c r="X32" s="18">
        <v>1</v>
      </c>
      <c r="Y32" s="19" t="s">
        <v>47</v>
      </c>
      <c r="Z32" s="13"/>
      <c r="AA32" s="14" t="s">
        <v>153</v>
      </c>
      <c r="AB32" s="14">
        <v>2019</v>
      </c>
      <c r="AC32" s="20"/>
      <c r="AD32" s="21"/>
      <c r="AE32" s="22" t="s">
        <v>62</v>
      </c>
    </row>
    <row r="33" spans="1:31" ht="129" customHeight="1" x14ac:dyDescent="0.2">
      <c r="A33" s="9">
        <v>3261</v>
      </c>
      <c r="B33" s="10">
        <v>256</v>
      </c>
      <c r="C33" s="14">
        <v>2016</v>
      </c>
      <c r="D33" s="10" t="s">
        <v>265</v>
      </c>
      <c r="E33" s="10" t="s">
        <v>144</v>
      </c>
      <c r="F33" s="10" t="s">
        <v>266</v>
      </c>
      <c r="G33" s="10" t="s">
        <v>267</v>
      </c>
      <c r="H33" s="10" t="s">
        <v>52</v>
      </c>
      <c r="I33" s="11" t="s">
        <v>146</v>
      </c>
      <c r="J33" s="12" t="s">
        <v>147</v>
      </c>
      <c r="K33" s="10" t="s">
        <v>148</v>
      </c>
      <c r="L33" s="10" t="s">
        <v>241</v>
      </c>
      <c r="M33" s="14" t="s">
        <v>268</v>
      </c>
      <c r="N33" s="13" t="s">
        <v>161</v>
      </c>
      <c r="O33" s="14">
        <v>2016</v>
      </c>
      <c r="P33" s="14" t="s">
        <v>43</v>
      </c>
      <c r="Q33" s="14">
        <v>39</v>
      </c>
      <c r="R33" s="14"/>
      <c r="S33" s="25" t="s">
        <v>269</v>
      </c>
      <c r="T33" s="16">
        <v>42694</v>
      </c>
      <c r="U33" s="16">
        <v>43524</v>
      </c>
      <c r="V33" s="10" t="s">
        <v>270</v>
      </c>
      <c r="W33" s="10" t="s">
        <v>271</v>
      </c>
      <c r="X33" s="18">
        <v>1</v>
      </c>
      <c r="Y33" s="19" t="s">
        <v>47</v>
      </c>
      <c r="Z33" s="10" t="s">
        <v>272</v>
      </c>
      <c r="AA33" s="14" t="s">
        <v>248</v>
      </c>
      <c r="AB33" s="14">
        <v>2019</v>
      </c>
      <c r="AC33" s="20"/>
      <c r="AD33" s="21"/>
      <c r="AE33" s="22" t="s">
        <v>62</v>
      </c>
    </row>
    <row r="34" spans="1:31" ht="174.75" customHeight="1" x14ac:dyDescent="0.2">
      <c r="A34" s="9">
        <v>3276</v>
      </c>
      <c r="B34" s="14">
        <v>271</v>
      </c>
      <c r="C34" s="14">
        <v>2016</v>
      </c>
      <c r="D34" s="10" t="s">
        <v>273</v>
      </c>
      <c r="E34" s="10" t="s">
        <v>80</v>
      </c>
      <c r="F34" s="10" t="s">
        <v>274</v>
      </c>
      <c r="G34" s="10"/>
      <c r="H34" s="10" t="s">
        <v>52</v>
      </c>
      <c r="I34" s="11" t="s">
        <v>132</v>
      </c>
      <c r="J34" s="12" t="s">
        <v>83</v>
      </c>
      <c r="K34" s="10" t="s">
        <v>275</v>
      </c>
      <c r="L34" s="14" t="s">
        <v>67</v>
      </c>
      <c r="M34" s="14" t="s">
        <v>276</v>
      </c>
      <c r="N34" s="13" t="s">
        <v>191</v>
      </c>
      <c r="O34" s="14">
        <v>2016</v>
      </c>
      <c r="P34" s="14" t="s">
        <v>43</v>
      </c>
      <c r="Q34" s="14">
        <v>119</v>
      </c>
      <c r="R34" s="15" t="s">
        <v>44</v>
      </c>
      <c r="S34" s="25" t="s">
        <v>76</v>
      </c>
      <c r="T34" s="16">
        <v>43384</v>
      </c>
      <c r="U34" s="16">
        <v>43769</v>
      </c>
      <c r="V34" s="31"/>
      <c r="W34" s="10" t="s">
        <v>277</v>
      </c>
      <c r="X34" s="18">
        <v>1</v>
      </c>
      <c r="Y34" s="19" t="s">
        <v>47</v>
      </c>
      <c r="Z34" s="31"/>
      <c r="AA34" s="31">
        <v>11</v>
      </c>
      <c r="AB34" s="31">
        <v>2019</v>
      </c>
      <c r="AC34" s="32"/>
      <c r="AD34" s="21"/>
      <c r="AE34" s="22" t="s">
        <v>62</v>
      </c>
    </row>
    <row r="35" spans="1:31" ht="111.75" customHeight="1" x14ac:dyDescent="0.2">
      <c r="A35" s="9">
        <v>3277</v>
      </c>
      <c r="B35" s="10">
        <v>272</v>
      </c>
      <c r="C35" s="14">
        <v>2016</v>
      </c>
      <c r="D35" s="10" t="s">
        <v>278</v>
      </c>
      <c r="E35" s="10" t="s">
        <v>50</v>
      </c>
      <c r="F35" s="10" t="s">
        <v>51</v>
      </c>
      <c r="G35" s="10"/>
      <c r="H35" s="10" t="s">
        <v>52</v>
      </c>
      <c r="I35" s="11" t="s">
        <v>64</v>
      </c>
      <c r="J35" s="12" t="s">
        <v>65</v>
      </c>
      <c r="K35" s="10" t="s">
        <v>66</v>
      </c>
      <c r="L35" s="14" t="s">
        <v>67</v>
      </c>
      <c r="M35" s="14" t="s">
        <v>276</v>
      </c>
      <c r="N35" s="13" t="s">
        <v>191</v>
      </c>
      <c r="O35" s="14">
        <v>2016</v>
      </c>
      <c r="P35" s="14" t="s">
        <v>43</v>
      </c>
      <c r="Q35" s="14">
        <v>119</v>
      </c>
      <c r="R35" s="15" t="s">
        <v>44</v>
      </c>
      <c r="S35" s="25" t="s">
        <v>279</v>
      </c>
      <c r="T35" s="16">
        <v>43384</v>
      </c>
      <c r="U35" s="16">
        <v>43738</v>
      </c>
      <c r="V35" s="31"/>
      <c r="W35" s="10" t="s">
        <v>280</v>
      </c>
      <c r="X35" s="18">
        <v>1</v>
      </c>
      <c r="Y35" s="19" t="s">
        <v>47</v>
      </c>
      <c r="Z35" s="31"/>
      <c r="AA35" s="31">
        <v>10</v>
      </c>
      <c r="AB35" s="31">
        <v>2019</v>
      </c>
      <c r="AC35" s="32"/>
      <c r="AD35" s="21"/>
      <c r="AE35" s="22" t="s">
        <v>62</v>
      </c>
    </row>
    <row r="36" spans="1:31" ht="126" customHeight="1" x14ac:dyDescent="0.2">
      <c r="A36" s="9">
        <v>3278</v>
      </c>
      <c r="B36" s="10">
        <v>273</v>
      </c>
      <c r="C36" s="14">
        <v>2016</v>
      </c>
      <c r="D36" s="10" t="s">
        <v>281</v>
      </c>
      <c r="E36" s="10" t="s">
        <v>50</v>
      </c>
      <c r="F36" s="10" t="s">
        <v>51</v>
      </c>
      <c r="G36" s="10"/>
      <c r="H36" s="10" t="s">
        <v>52</v>
      </c>
      <c r="I36" s="10" t="s">
        <v>53</v>
      </c>
      <c r="J36" s="12" t="s">
        <v>54</v>
      </c>
      <c r="K36" s="10" t="s">
        <v>95</v>
      </c>
      <c r="L36" s="14" t="s">
        <v>67</v>
      </c>
      <c r="M36" s="14" t="s">
        <v>276</v>
      </c>
      <c r="N36" s="13" t="s">
        <v>191</v>
      </c>
      <c r="O36" s="14">
        <v>2016</v>
      </c>
      <c r="P36" s="14" t="s">
        <v>43</v>
      </c>
      <c r="Q36" s="14">
        <v>119</v>
      </c>
      <c r="R36" s="15" t="s">
        <v>44</v>
      </c>
      <c r="S36" s="25" t="s">
        <v>76</v>
      </c>
      <c r="T36" s="16">
        <v>43384</v>
      </c>
      <c r="U36" s="16">
        <v>43769</v>
      </c>
      <c r="V36" s="31"/>
      <c r="W36" s="10" t="s">
        <v>282</v>
      </c>
      <c r="X36" s="18">
        <v>1</v>
      </c>
      <c r="Y36" s="19" t="s">
        <v>47</v>
      </c>
      <c r="Z36" s="31"/>
      <c r="AA36" s="31">
        <v>11</v>
      </c>
      <c r="AB36" s="31">
        <v>2019</v>
      </c>
      <c r="AC36" s="32"/>
      <c r="AD36" s="21"/>
      <c r="AE36" s="22" t="s">
        <v>62</v>
      </c>
    </row>
    <row r="37" spans="1:31" ht="187.5" customHeight="1" x14ac:dyDescent="0.2">
      <c r="A37" s="9">
        <v>3279</v>
      </c>
      <c r="B37" s="14">
        <v>274</v>
      </c>
      <c r="C37" s="14">
        <v>2016</v>
      </c>
      <c r="D37" s="10" t="s">
        <v>283</v>
      </c>
      <c r="E37" s="10" t="s">
        <v>50</v>
      </c>
      <c r="F37" s="10" t="s">
        <v>51</v>
      </c>
      <c r="G37" s="10"/>
      <c r="H37" s="10" t="s">
        <v>52</v>
      </c>
      <c r="I37" s="11" t="s">
        <v>64</v>
      </c>
      <c r="J37" s="12" t="s">
        <v>65</v>
      </c>
      <c r="K37" s="10" t="s">
        <v>66</v>
      </c>
      <c r="L37" s="14" t="s">
        <v>67</v>
      </c>
      <c r="M37" s="14" t="s">
        <v>276</v>
      </c>
      <c r="N37" s="13" t="s">
        <v>191</v>
      </c>
      <c r="O37" s="14">
        <v>2016</v>
      </c>
      <c r="P37" s="14" t="s">
        <v>43</v>
      </c>
      <c r="Q37" s="14">
        <v>119</v>
      </c>
      <c r="R37" s="15" t="s">
        <v>44</v>
      </c>
      <c r="S37" s="25" t="s">
        <v>284</v>
      </c>
      <c r="T37" s="16">
        <v>43384</v>
      </c>
      <c r="U37" s="16">
        <v>43738</v>
      </c>
      <c r="V37" s="31"/>
      <c r="W37" s="10" t="s">
        <v>285</v>
      </c>
      <c r="X37" s="18">
        <v>1</v>
      </c>
      <c r="Y37" s="19" t="s">
        <v>47</v>
      </c>
      <c r="Z37" s="31"/>
      <c r="AA37" s="31">
        <v>10</v>
      </c>
      <c r="AB37" s="31">
        <v>2019</v>
      </c>
      <c r="AC37" s="32"/>
      <c r="AD37" s="21"/>
      <c r="AE37" s="22" t="s">
        <v>62</v>
      </c>
    </row>
    <row r="38" spans="1:31" ht="222" customHeight="1" x14ac:dyDescent="0.2">
      <c r="A38" s="9">
        <v>3280</v>
      </c>
      <c r="B38" s="10">
        <v>275</v>
      </c>
      <c r="C38" s="14">
        <v>2016</v>
      </c>
      <c r="D38" s="10" t="s">
        <v>286</v>
      </c>
      <c r="E38" s="10" t="s">
        <v>50</v>
      </c>
      <c r="F38" s="10" t="s">
        <v>51</v>
      </c>
      <c r="G38" s="10"/>
      <c r="H38" s="10" t="s">
        <v>52</v>
      </c>
      <c r="I38" s="11" t="s">
        <v>64</v>
      </c>
      <c r="J38" s="12" t="s">
        <v>65</v>
      </c>
      <c r="K38" s="10" t="s">
        <v>66</v>
      </c>
      <c r="L38" s="14" t="s">
        <v>67</v>
      </c>
      <c r="M38" s="14" t="s">
        <v>276</v>
      </c>
      <c r="N38" s="13" t="s">
        <v>191</v>
      </c>
      <c r="O38" s="14">
        <v>2016</v>
      </c>
      <c r="P38" s="14" t="s">
        <v>43</v>
      </c>
      <c r="Q38" s="14">
        <v>119</v>
      </c>
      <c r="R38" s="15" t="s">
        <v>44</v>
      </c>
      <c r="S38" s="25" t="s">
        <v>287</v>
      </c>
      <c r="T38" s="16">
        <v>43384</v>
      </c>
      <c r="U38" s="16">
        <v>43738</v>
      </c>
      <c r="V38" s="31"/>
      <c r="W38" s="10" t="s">
        <v>285</v>
      </c>
      <c r="X38" s="18">
        <v>1</v>
      </c>
      <c r="Y38" s="19" t="s">
        <v>47</v>
      </c>
      <c r="Z38" s="31"/>
      <c r="AA38" s="31">
        <v>10</v>
      </c>
      <c r="AB38" s="31">
        <v>2019</v>
      </c>
      <c r="AC38" s="32"/>
      <c r="AD38" s="21"/>
      <c r="AE38" s="22" t="s">
        <v>62</v>
      </c>
    </row>
    <row r="39" spans="1:31" ht="122.25" customHeight="1" x14ac:dyDescent="0.2">
      <c r="A39" s="9">
        <v>3281</v>
      </c>
      <c r="B39" s="10">
        <v>276</v>
      </c>
      <c r="C39" s="14">
        <v>2016</v>
      </c>
      <c r="D39" s="10" t="s">
        <v>288</v>
      </c>
      <c r="E39" s="10" t="s">
        <v>50</v>
      </c>
      <c r="F39" s="10" t="s">
        <v>51</v>
      </c>
      <c r="G39" s="10"/>
      <c r="H39" s="10" t="s">
        <v>52</v>
      </c>
      <c r="I39" s="11" t="s">
        <v>53</v>
      </c>
      <c r="J39" s="12" t="s">
        <v>54</v>
      </c>
      <c r="K39" s="10" t="s">
        <v>95</v>
      </c>
      <c r="L39" s="14" t="s">
        <v>67</v>
      </c>
      <c r="M39" s="14" t="s">
        <v>276</v>
      </c>
      <c r="N39" s="13" t="s">
        <v>191</v>
      </c>
      <c r="O39" s="14">
        <v>2016</v>
      </c>
      <c r="P39" s="14" t="s">
        <v>43</v>
      </c>
      <c r="Q39" s="14">
        <v>119</v>
      </c>
      <c r="R39" s="15" t="s">
        <v>44</v>
      </c>
      <c r="S39" s="25" t="s">
        <v>76</v>
      </c>
      <c r="T39" s="16">
        <v>43384</v>
      </c>
      <c r="U39" s="16">
        <v>43769</v>
      </c>
      <c r="V39" s="31"/>
      <c r="W39" s="10" t="s">
        <v>282</v>
      </c>
      <c r="X39" s="18">
        <v>1</v>
      </c>
      <c r="Y39" s="19" t="s">
        <v>47</v>
      </c>
      <c r="Z39" s="31"/>
      <c r="AA39" s="31">
        <v>11</v>
      </c>
      <c r="AB39" s="31">
        <v>2019</v>
      </c>
      <c r="AC39" s="32"/>
      <c r="AD39" s="21"/>
      <c r="AE39" s="22" t="s">
        <v>62</v>
      </c>
    </row>
    <row r="40" spans="1:31" ht="224.25" customHeight="1" x14ac:dyDescent="0.2">
      <c r="A40" s="9">
        <v>3283</v>
      </c>
      <c r="B40" s="10">
        <v>2</v>
      </c>
      <c r="C40" s="14">
        <v>2017</v>
      </c>
      <c r="D40" s="10" t="s">
        <v>289</v>
      </c>
      <c r="E40" s="10" t="s">
        <v>238</v>
      </c>
      <c r="F40" s="10" t="s">
        <v>239</v>
      </c>
      <c r="G40" s="10"/>
      <c r="H40" s="10" t="s">
        <v>52</v>
      </c>
      <c r="I40" s="11" t="s">
        <v>82</v>
      </c>
      <c r="J40" s="12" t="s">
        <v>83</v>
      </c>
      <c r="K40" s="10" t="s">
        <v>290</v>
      </c>
      <c r="L40" s="33" t="s">
        <v>241</v>
      </c>
      <c r="M40" s="14" t="s">
        <v>291</v>
      </c>
      <c r="N40" s="13" t="s">
        <v>42</v>
      </c>
      <c r="O40" s="14">
        <v>2017</v>
      </c>
      <c r="P40" s="14" t="s">
        <v>292</v>
      </c>
      <c r="Q40" s="14">
        <v>1</v>
      </c>
      <c r="R40" s="14" t="s">
        <v>44</v>
      </c>
      <c r="S40" s="33" t="s">
        <v>293</v>
      </c>
      <c r="T40" s="16">
        <v>43070</v>
      </c>
      <c r="U40" s="16">
        <v>43281</v>
      </c>
      <c r="V40" s="31"/>
      <c r="W40" s="33" t="s">
        <v>294</v>
      </c>
      <c r="X40" s="18">
        <v>1</v>
      </c>
      <c r="Y40" s="19" t="s">
        <v>47</v>
      </c>
      <c r="Z40" s="33" t="s">
        <v>295</v>
      </c>
      <c r="AA40" s="31">
        <v>3</v>
      </c>
      <c r="AB40" s="31">
        <v>2020</v>
      </c>
      <c r="AC40" s="32"/>
      <c r="AD40" s="21"/>
      <c r="AE40" s="22" t="s">
        <v>62</v>
      </c>
    </row>
    <row r="41" spans="1:31" ht="69" customHeight="1" x14ac:dyDescent="0.2">
      <c r="A41" s="9">
        <v>3304</v>
      </c>
      <c r="B41" s="10">
        <v>23</v>
      </c>
      <c r="C41" s="14">
        <v>2017</v>
      </c>
      <c r="D41" s="10" t="s">
        <v>296</v>
      </c>
      <c r="E41" s="10" t="s">
        <v>238</v>
      </c>
      <c r="F41" s="10" t="s">
        <v>239</v>
      </c>
      <c r="G41" s="10"/>
      <c r="H41" s="10" t="s">
        <v>52</v>
      </c>
      <c r="I41" s="11" t="s">
        <v>82</v>
      </c>
      <c r="J41" s="12" t="s">
        <v>83</v>
      </c>
      <c r="K41" s="10" t="s">
        <v>290</v>
      </c>
      <c r="L41" s="33" t="s">
        <v>241</v>
      </c>
      <c r="M41" s="14" t="s">
        <v>297</v>
      </c>
      <c r="N41" s="13" t="s">
        <v>153</v>
      </c>
      <c r="O41" s="14">
        <v>2017</v>
      </c>
      <c r="P41" s="14" t="s">
        <v>149</v>
      </c>
      <c r="Q41" s="14">
        <v>35</v>
      </c>
      <c r="R41" s="14"/>
      <c r="S41" s="34" t="s">
        <v>253</v>
      </c>
      <c r="T41" s="16">
        <v>43556</v>
      </c>
      <c r="U41" s="16">
        <v>43830</v>
      </c>
      <c r="V41" s="10" t="s">
        <v>298</v>
      </c>
      <c r="W41" s="10" t="s">
        <v>299</v>
      </c>
      <c r="X41" s="18">
        <v>1</v>
      </c>
      <c r="Y41" s="19" t="s">
        <v>47</v>
      </c>
      <c r="Z41" s="10" t="s">
        <v>300</v>
      </c>
      <c r="AA41" s="31">
        <v>3</v>
      </c>
      <c r="AB41" s="31">
        <v>2020</v>
      </c>
      <c r="AC41" s="32"/>
      <c r="AD41" s="21"/>
      <c r="AE41" s="22" t="s">
        <v>62</v>
      </c>
    </row>
    <row r="42" spans="1:31" ht="351" customHeight="1" x14ac:dyDescent="0.2">
      <c r="A42" s="9">
        <v>3305</v>
      </c>
      <c r="B42" s="10">
        <v>24</v>
      </c>
      <c r="C42" s="14">
        <v>2017</v>
      </c>
      <c r="D42" s="10" t="s">
        <v>301</v>
      </c>
      <c r="E42" s="10" t="s">
        <v>238</v>
      </c>
      <c r="F42" s="10" t="s">
        <v>302</v>
      </c>
      <c r="G42" s="10" t="s">
        <v>302</v>
      </c>
      <c r="H42" s="10" t="s">
        <v>52</v>
      </c>
      <c r="I42" s="11" t="s">
        <v>82</v>
      </c>
      <c r="J42" s="12" t="s">
        <v>83</v>
      </c>
      <c r="K42" s="10" t="s">
        <v>290</v>
      </c>
      <c r="L42" s="33" t="s">
        <v>241</v>
      </c>
      <c r="M42" s="14" t="s">
        <v>297</v>
      </c>
      <c r="N42" s="13" t="s">
        <v>153</v>
      </c>
      <c r="O42" s="14">
        <v>2017</v>
      </c>
      <c r="P42" s="14" t="s">
        <v>149</v>
      </c>
      <c r="Q42" s="14">
        <v>35</v>
      </c>
      <c r="R42" s="14"/>
      <c r="S42" s="10" t="s">
        <v>253</v>
      </c>
      <c r="T42" s="16">
        <v>43556</v>
      </c>
      <c r="U42" s="16">
        <v>43830</v>
      </c>
      <c r="V42" s="31"/>
      <c r="W42" s="10" t="s">
        <v>303</v>
      </c>
      <c r="X42" s="18">
        <v>1</v>
      </c>
      <c r="Y42" s="19" t="s">
        <v>47</v>
      </c>
      <c r="Z42" s="31"/>
      <c r="AA42" s="31">
        <v>3</v>
      </c>
      <c r="AB42" s="31">
        <v>2020</v>
      </c>
      <c r="AC42" s="32"/>
      <c r="AD42" s="21"/>
      <c r="AE42" s="22" t="s">
        <v>62</v>
      </c>
    </row>
    <row r="43" spans="1:31" ht="151.5" customHeight="1" x14ac:dyDescent="0.2">
      <c r="A43" s="9">
        <v>3307</v>
      </c>
      <c r="B43" s="10">
        <v>26</v>
      </c>
      <c r="C43" s="14">
        <v>2017</v>
      </c>
      <c r="D43" s="10" t="s">
        <v>304</v>
      </c>
      <c r="E43" s="10" t="s">
        <v>238</v>
      </c>
      <c r="F43" s="10" t="s">
        <v>305</v>
      </c>
      <c r="G43" s="10" t="s">
        <v>306</v>
      </c>
      <c r="H43" s="10" t="s">
        <v>52</v>
      </c>
      <c r="I43" s="11" t="s">
        <v>234</v>
      </c>
      <c r="J43" s="12" t="s">
        <v>211</v>
      </c>
      <c r="K43" s="10" t="s">
        <v>307</v>
      </c>
      <c r="L43" s="33" t="s">
        <v>241</v>
      </c>
      <c r="M43" s="14" t="s">
        <v>297</v>
      </c>
      <c r="N43" s="13" t="s">
        <v>153</v>
      </c>
      <c r="O43" s="14">
        <v>2017</v>
      </c>
      <c r="P43" s="14" t="s">
        <v>149</v>
      </c>
      <c r="Q43" s="14">
        <v>35</v>
      </c>
      <c r="R43" s="15" t="s">
        <v>44</v>
      </c>
      <c r="S43" s="10" t="s">
        <v>308</v>
      </c>
      <c r="T43" s="16"/>
      <c r="U43" s="16">
        <v>43555</v>
      </c>
      <c r="V43" s="10" t="s">
        <v>309</v>
      </c>
      <c r="W43" s="10" t="s">
        <v>310</v>
      </c>
      <c r="X43" s="18">
        <v>1</v>
      </c>
      <c r="Y43" s="19" t="s">
        <v>47</v>
      </c>
      <c r="Z43" s="10" t="s">
        <v>311</v>
      </c>
      <c r="AA43" s="31" t="s">
        <v>312</v>
      </c>
      <c r="AB43" s="31">
        <v>2019</v>
      </c>
      <c r="AC43" s="32"/>
      <c r="AD43" s="21"/>
      <c r="AE43" s="22" t="s">
        <v>62</v>
      </c>
    </row>
    <row r="44" spans="1:31" ht="120.75" customHeight="1" x14ac:dyDescent="0.2">
      <c r="A44" s="9">
        <v>3309</v>
      </c>
      <c r="B44" s="14">
        <v>28</v>
      </c>
      <c r="C44" s="14">
        <v>2017</v>
      </c>
      <c r="D44" s="10" t="s">
        <v>313</v>
      </c>
      <c r="E44" s="10" t="s">
        <v>50</v>
      </c>
      <c r="F44" s="10" t="s">
        <v>51</v>
      </c>
      <c r="G44" s="10"/>
      <c r="H44" s="10" t="s">
        <v>52</v>
      </c>
      <c r="I44" s="11" t="s">
        <v>132</v>
      </c>
      <c r="J44" s="12" t="s">
        <v>83</v>
      </c>
      <c r="K44" s="10" t="s">
        <v>314</v>
      </c>
      <c r="L44" s="33" t="s">
        <v>241</v>
      </c>
      <c r="M44" s="14" t="s">
        <v>297</v>
      </c>
      <c r="N44" s="13" t="s">
        <v>153</v>
      </c>
      <c r="O44" s="14">
        <v>2017</v>
      </c>
      <c r="P44" s="14" t="s">
        <v>149</v>
      </c>
      <c r="Q44" s="14">
        <v>35</v>
      </c>
      <c r="R44" s="15" t="s">
        <v>44</v>
      </c>
      <c r="S44" s="10" t="s">
        <v>315</v>
      </c>
      <c r="T44" s="16">
        <v>42794</v>
      </c>
      <c r="U44" s="16">
        <v>43830</v>
      </c>
      <c r="V44" s="10" t="s">
        <v>316</v>
      </c>
      <c r="W44" s="10" t="s">
        <v>317</v>
      </c>
      <c r="X44" s="18">
        <v>1</v>
      </c>
      <c r="Y44" s="19" t="s">
        <v>47</v>
      </c>
      <c r="Z44" s="10" t="s">
        <v>318</v>
      </c>
      <c r="AA44" s="31">
        <v>3</v>
      </c>
      <c r="AB44" s="31">
        <v>2020</v>
      </c>
      <c r="AC44" s="32"/>
      <c r="AD44" s="21"/>
      <c r="AE44" s="22" t="s">
        <v>62</v>
      </c>
    </row>
    <row r="45" spans="1:31" ht="94.5" customHeight="1" x14ac:dyDescent="0.2">
      <c r="A45" s="9">
        <v>3315</v>
      </c>
      <c r="B45" s="14">
        <v>34</v>
      </c>
      <c r="C45" s="14">
        <v>2017</v>
      </c>
      <c r="D45" s="10" t="s">
        <v>319</v>
      </c>
      <c r="E45" s="10" t="s">
        <v>33</v>
      </c>
      <c r="F45" s="10" t="s">
        <v>180</v>
      </c>
      <c r="G45" s="10"/>
      <c r="H45" s="10" t="s">
        <v>36</v>
      </c>
      <c r="I45" s="11" t="s">
        <v>37</v>
      </c>
      <c r="J45" s="12" t="s">
        <v>107</v>
      </c>
      <c r="K45" s="10" t="s">
        <v>320</v>
      </c>
      <c r="L45" s="10" t="s">
        <v>109</v>
      </c>
      <c r="M45" s="13">
        <v>42815</v>
      </c>
      <c r="N45" s="31" t="s">
        <v>321</v>
      </c>
      <c r="O45" s="14">
        <v>2017</v>
      </c>
      <c r="P45" s="14" t="s">
        <v>43</v>
      </c>
      <c r="Q45" s="14">
        <v>41</v>
      </c>
      <c r="R45" s="15" t="s">
        <v>44</v>
      </c>
      <c r="S45" s="25" t="s">
        <v>322</v>
      </c>
      <c r="T45" s="16">
        <v>42872</v>
      </c>
      <c r="U45" s="16">
        <v>43465</v>
      </c>
      <c r="V45" s="10"/>
      <c r="W45" s="17" t="s">
        <v>323</v>
      </c>
      <c r="X45" s="18">
        <v>1</v>
      </c>
      <c r="Y45" s="19" t="s">
        <v>47</v>
      </c>
      <c r="Z45" s="13"/>
      <c r="AA45" s="14">
        <v>7</v>
      </c>
      <c r="AB45" s="14">
        <v>2019</v>
      </c>
      <c r="AC45" s="20"/>
      <c r="AD45" s="21"/>
      <c r="AE45" s="22" t="s">
        <v>48</v>
      </c>
    </row>
    <row r="46" spans="1:31" ht="132" customHeight="1" x14ac:dyDescent="0.2">
      <c r="A46" s="9">
        <v>3319</v>
      </c>
      <c r="B46" s="10">
        <v>38</v>
      </c>
      <c r="C46" s="14">
        <v>2017</v>
      </c>
      <c r="D46" s="10" t="s">
        <v>324</v>
      </c>
      <c r="E46" s="10" t="s">
        <v>199</v>
      </c>
      <c r="F46" s="10" t="s">
        <v>325</v>
      </c>
      <c r="G46" s="10" t="s">
        <v>200</v>
      </c>
      <c r="H46" s="10" t="s">
        <v>52</v>
      </c>
      <c r="I46" s="11" t="s">
        <v>37</v>
      </c>
      <c r="J46" s="12" t="s">
        <v>38</v>
      </c>
      <c r="K46" s="10" t="s">
        <v>326</v>
      </c>
      <c r="L46" s="33" t="s">
        <v>327</v>
      </c>
      <c r="M46" s="14" t="s">
        <v>328</v>
      </c>
      <c r="N46" s="31" t="s">
        <v>321</v>
      </c>
      <c r="O46" s="14">
        <v>2017</v>
      </c>
      <c r="P46" s="14" t="s">
        <v>43</v>
      </c>
      <c r="Q46" s="14">
        <v>155</v>
      </c>
      <c r="R46" s="15" t="s">
        <v>44</v>
      </c>
      <c r="S46" s="25" t="s">
        <v>329</v>
      </c>
      <c r="T46" s="16">
        <v>43035</v>
      </c>
      <c r="U46" s="16">
        <v>43646</v>
      </c>
      <c r="V46" s="10"/>
      <c r="W46" s="13" t="s">
        <v>330</v>
      </c>
      <c r="X46" s="18">
        <v>1</v>
      </c>
      <c r="Y46" s="19" t="s">
        <v>47</v>
      </c>
      <c r="Z46" s="13" t="s">
        <v>331</v>
      </c>
      <c r="AA46" s="14">
        <v>6</v>
      </c>
      <c r="AB46" s="14">
        <v>2019</v>
      </c>
      <c r="AC46" s="20"/>
      <c r="AD46" s="21"/>
      <c r="AE46" s="22" t="s">
        <v>62</v>
      </c>
    </row>
    <row r="47" spans="1:31" ht="260.25" customHeight="1" x14ac:dyDescent="0.2">
      <c r="A47" s="9">
        <v>3323</v>
      </c>
      <c r="B47" s="10">
        <v>42</v>
      </c>
      <c r="C47" s="14">
        <v>2017</v>
      </c>
      <c r="D47" s="10" t="s">
        <v>332</v>
      </c>
      <c r="E47" s="10" t="s">
        <v>33</v>
      </c>
      <c r="F47" s="10" t="s">
        <v>117</v>
      </c>
      <c r="G47" s="10"/>
      <c r="H47" s="10" t="s">
        <v>36</v>
      </c>
      <c r="I47" s="11" t="s">
        <v>37</v>
      </c>
      <c r="J47" s="12" t="s">
        <v>38</v>
      </c>
      <c r="K47" s="10" t="s">
        <v>333</v>
      </c>
      <c r="L47" s="33" t="s">
        <v>334</v>
      </c>
      <c r="M47" s="14" t="s">
        <v>328</v>
      </c>
      <c r="N47" s="31" t="s">
        <v>321</v>
      </c>
      <c r="O47" s="14">
        <v>2017</v>
      </c>
      <c r="P47" s="14" t="s">
        <v>43</v>
      </c>
      <c r="Q47" s="14">
        <v>57</v>
      </c>
      <c r="R47" s="15" t="s">
        <v>44</v>
      </c>
      <c r="S47" s="25" t="s">
        <v>335</v>
      </c>
      <c r="T47" s="16">
        <v>42823</v>
      </c>
      <c r="U47" s="16">
        <v>43529</v>
      </c>
      <c r="V47" s="10"/>
      <c r="W47" s="17" t="s">
        <v>336</v>
      </c>
      <c r="X47" s="18">
        <v>1</v>
      </c>
      <c r="Y47" s="19" t="s">
        <v>47</v>
      </c>
      <c r="Z47" s="13"/>
      <c r="AA47" s="14" t="s">
        <v>312</v>
      </c>
      <c r="AB47" s="14">
        <v>2019</v>
      </c>
      <c r="AC47" s="20"/>
      <c r="AD47" s="21"/>
      <c r="AE47" s="22" t="s">
        <v>48</v>
      </c>
    </row>
    <row r="48" spans="1:31" ht="198" customHeight="1" x14ac:dyDescent="0.2">
      <c r="A48" s="9">
        <v>3333</v>
      </c>
      <c r="B48" s="14">
        <v>52</v>
      </c>
      <c r="C48" s="14">
        <v>2017</v>
      </c>
      <c r="D48" s="10" t="s">
        <v>337</v>
      </c>
      <c r="E48" s="10" t="s">
        <v>33</v>
      </c>
      <c r="F48" s="10" t="s">
        <v>106</v>
      </c>
      <c r="G48" s="10"/>
      <c r="H48" s="10" t="s">
        <v>36</v>
      </c>
      <c r="I48" s="11" t="s">
        <v>37</v>
      </c>
      <c r="J48" s="12" t="s">
        <v>38</v>
      </c>
      <c r="K48" s="10" t="s">
        <v>125</v>
      </c>
      <c r="L48" s="10" t="s">
        <v>119</v>
      </c>
      <c r="M48" s="13" t="s">
        <v>328</v>
      </c>
      <c r="N48" s="13" t="s">
        <v>321</v>
      </c>
      <c r="O48" s="14">
        <v>2017</v>
      </c>
      <c r="P48" s="14" t="s">
        <v>43</v>
      </c>
      <c r="Q48" s="14">
        <v>18</v>
      </c>
      <c r="R48" s="15" t="s">
        <v>44</v>
      </c>
      <c r="S48" s="25" t="s">
        <v>338</v>
      </c>
      <c r="T48" s="16">
        <v>42830</v>
      </c>
      <c r="U48" s="16">
        <v>43677</v>
      </c>
      <c r="V48" s="10"/>
      <c r="W48" s="17" t="s">
        <v>339</v>
      </c>
      <c r="X48" s="18">
        <v>1</v>
      </c>
      <c r="Y48" s="19" t="s">
        <v>47</v>
      </c>
      <c r="Z48" s="13"/>
      <c r="AA48" s="14">
        <v>10</v>
      </c>
      <c r="AB48" s="14">
        <v>2019</v>
      </c>
      <c r="AC48" s="20"/>
      <c r="AD48" s="21"/>
      <c r="AE48" s="22" t="s">
        <v>48</v>
      </c>
    </row>
    <row r="49" spans="1:31" ht="204.75" customHeight="1" x14ac:dyDescent="0.2">
      <c r="A49" s="9">
        <v>3338</v>
      </c>
      <c r="B49" s="10">
        <v>57</v>
      </c>
      <c r="C49" s="14">
        <v>2017</v>
      </c>
      <c r="D49" s="10" t="s">
        <v>340</v>
      </c>
      <c r="E49" s="10" t="s">
        <v>33</v>
      </c>
      <c r="F49" s="10" t="s">
        <v>180</v>
      </c>
      <c r="G49" s="10"/>
      <c r="H49" s="10" t="s">
        <v>36</v>
      </c>
      <c r="I49" s="11" t="s">
        <v>37</v>
      </c>
      <c r="J49" s="12" t="s">
        <v>38</v>
      </c>
      <c r="K49" s="10" t="s">
        <v>125</v>
      </c>
      <c r="L49" s="10" t="s">
        <v>119</v>
      </c>
      <c r="M49" s="13" t="s">
        <v>328</v>
      </c>
      <c r="N49" s="13" t="s">
        <v>321</v>
      </c>
      <c r="O49" s="14">
        <v>2017</v>
      </c>
      <c r="P49" s="14" t="s">
        <v>43</v>
      </c>
      <c r="Q49" s="14">
        <v>18</v>
      </c>
      <c r="R49" s="15" t="s">
        <v>44</v>
      </c>
      <c r="S49" s="25" t="s">
        <v>341</v>
      </c>
      <c r="T49" s="16">
        <v>42830</v>
      </c>
      <c r="U49" s="16">
        <v>43717</v>
      </c>
      <c r="V49" s="10"/>
      <c r="W49" s="17" t="s">
        <v>342</v>
      </c>
      <c r="X49" s="18">
        <v>1</v>
      </c>
      <c r="Y49" s="19" t="s">
        <v>47</v>
      </c>
      <c r="Z49" s="13"/>
      <c r="AA49" s="14">
        <v>11</v>
      </c>
      <c r="AB49" s="14">
        <v>2019</v>
      </c>
      <c r="AC49" s="20"/>
      <c r="AD49" s="21"/>
      <c r="AE49" s="22" t="s">
        <v>48</v>
      </c>
    </row>
    <row r="50" spans="1:31" ht="223.5" customHeight="1" x14ac:dyDescent="0.2">
      <c r="A50" s="9">
        <v>3386</v>
      </c>
      <c r="B50" s="10">
        <v>105</v>
      </c>
      <c r="C50" s="14">
        <v>2017</v>
      </c>
      <c r="D50" s="10" t="s">
        <v>343</v>
      </c>
      <c r="E50" s="10" t="s">
        <v>33</v>
      </c>
      <c r="F50" s="10" t="s">
        <v>117</v>
      </c>
      <c r="G50" s="10"/>
      <c r="H50" s="10" t="s">
        <v>36</v>
      </c>
      <c r="I50" s="11" t="s">
        <v>37</v>
      </c>
      <c r="J50" s="12" t="s">
        <v>38</v>
      </c>
      <c r="K50" s="10" t="s">
        <v>344</v>
      </c>
      <c r="L50" s="10" t="s">
        <v>334</v>
      </c>
      <c r="M50" s="13" t="s">
        <v>345</v>
      </c>
      <c r="N50" s="13" t="s">
        <v>111</v>
      </c>
      <c r="O50" s="14">
        <v>2017</v>
      </c>
      <c r="P50" s="14" t="s">
        <v>43</v>
      </c>
      <c r="Q50" s="14">
        <v>162</v>
      </c>
      <c r="R50" s="15" t="s">
        <v>44</v>
      </c>
      <c r="S50" s="35" t="s">
        <v>346</v>
      </c>
      <c r="T50" s="16">
        <v>42947</v>
      </c>
      <c r="U50" s="16">
        <v>43769</v>
      </c>
      <c r="V50" s="10" t="s">
        <v>347</v>
      </c>
      <c r="W50" s="17" t="s">
        <v>348</v>
      </c>
      <c r="X50" s="18">
        <v>1</v>
      </c>
      <c r="Y50" s="19" t="s">
        <v>47</v>
      </c>
      <c r="Z50" s="13" t="s">
        <v>349</v>
      </c>
      <c r="AA50" s="14">
        <v>10</v>
      </c>
      <c r="AB50" s="14">
        <v>2019</v>
      </c>
      <c r="AC50" s="20"/>
      <c r="AD50" s="21"/>
      <c r="AE50" s="22" t="s">
        <v>48</v>
      </c>
    </row>
    <row r="51" spans="1:31" ht="184.5" customHeight="1" x14ac:dyDescent="0.2">
      <c r="A51" s="9">
        <v>3395</v>
      </c>
      <c r="B51" s="10">
        <v>114</v>
      </c>
      <c r="C51" s="14">
        <v>2017</v>
      </c>
      <c r="D51" s="10" t="s">
        <v>350</v>
      </c>
      <c r="E51" s="10" t="s">
        <v>199</v>
      </c>
      <c r="F51" s="10" t="s">
        <v>325</v>
      </c>
      <c r="G51" s="10" t="s">
        <v>325</v>
      </c>
      <c r="H51" s="10" t="s">
        <v>52</v>
      </c>
      <c r="I51" s="11" t="s">
        <v>37</v>
      </c>
      <c r="J51" s="12" t="s">
        <v>107</v>
      </c>
      <c r="K51" s="10" t="s">
        <v>351</v>
      </c>
      <c r="L51" s="10" t="s">
        <v>182</v>
      </c>
      <c r="M51" s="13" t="s">
        <v>345</v>
      </c>
      <c r="N51" s="13" t="s">
        <v>111</v>
      </c>
      <c r="O51" s="14">
        <v>2017</v>
      </c>
      <c r="P51" s="14" t="s">
        <v>43</v>
      </c>
      <c r="Q51" s="14">
        <v>26</v>
      </c>
      <c r="R51" s="15" t="s">
        <v>44</v>
      </c>
      <c r="S51" s="25" t="s">
        <v>352</v>
      </c>
      <c r="T51" s="16">
        <v>42942</v>
      </c>
      <c r="U51" s="16">
        <v>44561</v>
      </c>
      <c r="V51" s="10"/>
      <c r="W51" s="13" t="s">
        <v>353</v>
      </c>
      <c r="X51" s="18">
        <v>0.9</v>
      </c>
      <c r="Y51" s="19" t="s">
        <v>115</v>
      </c>
      <c r="Z51" s="13"/>
      <c r="AA51" s="14"/>
      <c r="AB51" s="14"/>
      <c r="AC51" s="20"/>
      <c r="AD51" s="21"/>
      <c r="AE51" s="22" t="s">
        <v>62</v>
      </c>
    </row>
    <row r="52" spans="1:31" ht="181.5" customHeight="1" x14ac:dyDescent="0.2">
      <c r="A52" s="9">
        <v>3444</v>
      </c>
      <c r="B52" s="14">
        <v>163</v>
      </c>
      <c r="C52" s="14">
        <v>2017</v>
      </c>
      <c r="D52" s="10" t="s">
        <v>354</v>
      </c>
      <c r="E52" s="10" t="s">
        <v>199</v>
      </c>
      <c r="F52" s="10" t="s">
        <v>325</v>
      </c>
      <c r="G52" s="10" t="s">
        <v>325</v>
      </c>
      <c r="H52" s="10" t="s">
        <v>52</v>
      </c>
      <c r="I52" s="11" t="s">
        <v>355</v>
      </c>
      <c r="J52" s="12" t="s">
        <v>147</v>
      </c>
      <c r="K52" s="10" t="s">
        <v>356</v>
      </c>
      <c r="L52" s="10" t="s">
        <v>327</v>
      </c>
      <c r="M52" s="13" t="s">
        <v>357</v>
      </c>
      <c r="N52" s="13" t="s">
        <v>220</v>
      </c>
      <c r="O52" s="14">
        <v>2017</v>
      </c>
      <c r="P52" s="14" t="s">
        <v>43</v>
      </c>
      <c r="Q52" s="14">
        <v>88</v>
      </c>
      <c r="R52" s="15" t="s">
        <v>44</v>
      </c>
      <c r="S52" s="13" t="s">
        <v>358</v>
      </c>
      <c r="T52" s="16">
        <v>42917</v>
      </c>
      <c r="U52" s="16">
        <v>43281</v>
      </c>
      <c r="V52" s="10" t="s">
        <v>359</v>
      </c>
      <c r="W52" s="13" t="s">
        <v>360</v>
      </c>
      <c r="X52" s="18">
        <v>1</v>
      </c>
      <c r="Y52" s="19" t="s">
        <v>47</v>
      </c>
      <c r="Z52" s="10" t="s">
        <v>361</v>
      </c>
      <c r="AA52" s="36">
        <v>9</v>
      </c>
      <c r="AB52" s="14">
        <v>2019</v>
      </c>
      <c r="AC52" s="20"/>
      <c r="AD52" s="21"/>
      <c r="AE52" s="22" t="s">
        <v>62</v>
      </c>
    </row>
    <row r="53" spans="1:31" ht="409.5" x14ac:dyDescent="0.2">
      <c r="A53" s="9">
        <v>3447</v>
      </c>
      <c r="B53" s="14">
        <v>166</v>
      </c>
      <c r="C53" s="14">
        <v>2017</v>
      </c>
      <c r="D53" s="10" t="s">
        <v>362</v>
      </c>
      <c r="E53" s="10" t="s">
        <v>92</v>
      </c>
      <c r="F53" s="10" t="s">
        <v>363</v>
      </c>
      <c r="G53" s="10" t="s">
        <v>364</v>
      </c>
      <c r="H53" s="10" t="s">
        <v>94</v>
      </c>
      <c r="I53" s="11" t="s">
        <v>53</v>
      </c>
      <c r="J53" s="12" t="s">
        <v>54</v>
      </c>
      <c r="K53" s="10" t="s">
        <v>201</v>
      </c>
      <c r="L53" s="10" t="s">
        <v>67</v>
      </c>
      <c r="M53" s="13" t="s">
        <v>357</v>
      </c>
      <c r="N53" s="13" t="s">
        <v>220</v>
      </c>
      <c r="O53" s="14">
        <v>2017</v>
      </c>
      <c r="P53" s="14" t="s">
        <v>149</v>
      </c>
      <c r="Q53" s="14">
        <v>11</v>
      </c>
      <c r="R53" s="15" t="s">
        <v>44</v>
      </c>
      <c r="S53" s="13" t="s">
        <v>365</v>
      </c>
      <c r="T53" s="16">
        <v>43710</v>
      </c>
      <c r="U53" s="16">
        <v>44439</v>
      </c>
      <c r="V53" s="10"/>
      <c r="W53" s="13" t="s">
        <v>366</v>
      </c>
      <c r="X53" s="18">
        <v>0</v>
      </c>
      <c r="Y53" s="19" t="s">
        <v>115</v>
      </c>
      <c r="Z53" s="10" t="s">
        <v>367</v>
      </c>
      <c r="AA53" s="36"/>
      <c r="AB53" s="14"/>
      <c r="AC53" s="20"/>
      <c r="AD53" s="21"/>
      <c r="AE53" s="22" t="s">
        <v>62</v>
      </c>
    </row>
    <row r="54" spans="1:31" ht="140.25" customHeight="1" x14ac:dyDescent="0.2">
      <c r="A54" s="9">
        <v>3450</v>
      </c>
      <c r="B54" s="14">
        <v>169</v>
      </c>
      <c r="C54" s="14">
        <v>2017</v>
      </c>
      <c r="D54" s="10" t="s">
        <v>368</v>
      </c>
      <c r="E54" s="10" t="s">
        <v>92</v>
      </c>
      <c r="F54" s="10" t="s">
        <v>363</v>
      </c>
      <c r="G54" s="10" t="s">
        <v>364</v>
      </c>
      <c r="H54" s="10" t="s">
        <v>94</v>
      </c>
      <c r="I54" s="11" t="s">
        <v>53</v>
      </c>
      <c r="J54" s="12" t="s">
        <v>54</v>
      </c>
      <c r="K54" s="10" t="s">
        <v>201</v>
      </c>
      <c r="L54" s="10" t="s">
        <v>67</v>
      </c>
      <c r="M54" s="13" t="s">
        <v>357</v>
      </c>
      <c r="N54" s="13" t="s">
        <v>220</v>
      </c>
      <c r="O54" s="14">
        <v>2017</v>
      </c>
      <c r="P54" s="14" t="s">
        <v>149</v>
      </c>
      <c r="Q54" s="14">
        <v>11</v>
      </c>
      <c r="R54" s="15" t="s">
        <v>44</v>
      </c>
      <c r="S54" s="13" t="s">
        <v>369</v>
      </c>
      <c r="T54" s="16">
        <v>42979</v>
      </c>
      <c r="U54" s="16">
        <v>44408</v>
      </c>
      <c r="V54" s="10"/>
      <c r="W54" s="13" t="s">
        <v>370</v>
      </c>
      <c r="X54" s="18">
        <v>1</v>
      </c>
      <c r="Y54" s="19" t="s">
        <v>47</v>
      </c>
      <c r="Z54" s="10" t="s">
        <v>371</v>
      </c>
      <c r="AA54" s="36">
        <v>7</v>
      </c>
      <c r="AB54" s="14">
        <v>2021</v>
      </c>
      <c r="AC54" s="20"/>
      <c r="AD54" s="21"/>
      <c r="AE54" s="22" t="s">
        <v>62</v>
      </c>
    </row>
    <row r="55" spans="1:31" ht="409.5" x14ac:dyDescent="0.2">
      <c r="A55" s="9">
        <v>3455</v>
      </c>
      <c r="B55" s="10">
        <v>174</v>
      </c>
      <c r="C55" s="14">
        <v>2017</v>
      </c>
      <c r="D55" s="10" t="s">
        <v>372</v>
      </c>
      <c r="E55" s="10" t="s">
        <v>33</v>
      </c>
      <c r="F55" s="10" t="s">
        <v>373</v>
      </c>
      <c r="G55" s="10" t="s">
        <v>374</v>
      </c>
      <c r="H55" s="10" t="s">
        <v>36</v>
      </c>
      <c r="I55" s="11" t="s">
        <v>37</v>
      </c>
      <c r="J55" s="12" t="s">
        <v>38</v>
      </c>
      <c r="K55" s="10" t="s">
        <v>375</v>
      </c>
      <c r="L55" s="10" t="s">
        <v>109</v>
      </c>
      <c r="M55" s="13" t="s">
        <v>376</v>
      </c>
      <c r="N55" s="13" t="s">
        <v>243</v>
      </c>
      <c r="O55" s="14">
        <v>2017</v>
      </c>
      <c r="P55" s="14" t="s">
        <v>43</v>
      </c>
      <c r="Q55" s="14">
        <v>136</v>
      </c>
      <c r="R55" s="15" t="s">
        <v>44</v>
      </c>
      <c r="S55" s="13" t="s">
        <v>377</v>
      </c>
      <c r="T55" s="16">
        <v>42976</v>
      </c>
      <c r="U55" s="16">
        <v>44196</v>
      </c>
      <c r="V55" s="10"/>
      <c r="W55" s="17" t="s">
        <v>378</v>
      </c>
      <c r="X55" s="18">
        <v>1</v>
      </c>
      <c r="Y55" s="19" t="s">
        <v>47</v>
      </c>
      <c r="Z55" s="37"/>
      <c r="AA55" s="36">
        <v>1</v>
      </c>
      <c r="AB55" s="14">
        <v>2021</v>
      </c>
      <c r="AC55" s="20"/>
      <c r="AD55" s="21"/>
      <c r="AE55" s="22" t="s">
        <v>48</v>
      </c>
    </row>
    <row r="56" spans="1:31" ht="152.25" customHeight="1" x14ac:dyDescent="0.2">
      <c r="A56" s="9">
        <v>3471</v>
      </c>
      <c r="B56" s="14">
        <v>190</v>
      </c>
      <c r="C56" s="14">
        <v>2017</v>
      </c>
      <c r="D56" s="10" t="s">
        <v>379</v>
      </c>
      <c r="E56" s="10" t="s">
        <v>199</v>
      </c>
      <c r="F56" s="10" t="s">
        <v>380</v>
      </c>
      <c r="G56" s="10" t="s">
        <v>380</v>
      </c>
      <c r="H56" s="10" t="s">
        <v>52</v>
      </c>
      <c r="I56" s="11" t="s">
        <v>355</v>
      </c>
      <c r="J56" s="12" t="s">
        <v>147</v>
      </c>
      <c r="K56" s="10" t="s">
        <v>356</v>
      </c>
      <c r="L56" s="38" t="s">
        <v>327</v>
      </c>
      <c r="M56" s="13" t="s">
        <v>376</v>
      </c>
      <c r="N56" s="13" t="s">
        <v>243</v>
      </c>
      <c r="O56" s="14">
        <v>2017</v>
      </c>
      <c r="P56" s="14" t="s">
        <v>149</v>
      </c>
      <c r="Q56" s="14">
        <v>2</v>
      </c>
      <c r="R56" s="15" t="s">
        <v>44</v>
      </c>
      <c r="S56" s="13" t="s">
        <v>381</v>
      </c>
      <c r="T56" s="16">
        <v>42948</v>
      </c>
      <c r="U56" s="16">
        <v>43281</v>
      </c>
      <c r="V56" s="10" t="s">
        <v>382</v>
      </c>
      <c r="W56" s="10" t="s">
        <v>383</v>
      </c>
      <c r="X56" s="18">
        <v>1</v>
      </c>
      <c r="Y56" s="19" t="s">
        <v>47</v>
      </c>
      <c r="Z56" s="10" t="s">
        <v>384</v>
      </c>
      <c r="AA56" s="36" t="s">
        <v>312</v>
      </c>
      <c r="AB56" s="14">
        <v>2019</v>
      </c>
      <c r="AC56" s="20"/>
      <c r="AD56" s="21"/>
      <c r="AE56" s="22" t="s">
        <v>62</v>
      </c>
    </row>
    <row r="57" spans="1:31" ht="129" customHeight="1" x14ac:dyDescent="0.2">
      <c r="A57" s="9">
        <v>3475</v>
      </c>
      <c r="B57" s="10">
        <v>194</v>
      </c>
      <c r="C57" s="14">
        <v>2017</v>
      </c>
      <c r="D57" s="10" t="s">
        <v>385</v>
      </c>
      <c r="E57" s="10" t="s">
        <v>199</v>
      </c>
      <c r="F57" s="10" t="s">
        <v>380</v>
      </c>
      <c r="G57" s="10" t="s">
        <v>380</v>
      </c>
      <c r="H57" s="10" t="s">
        <v>52</v>
      </c>
      <c r="I57" s="11" t="s">
        <v>132</v>
      </c>
      <c r="J57" s="12" t="s">
        <v>83</v>
      </c>
      <c r="K57" s="10" t="s">
        <v>386</v>
      </c>
      <c r="L57" s="10" t="s">
        <v>327</v>
      </c>
      <c r="M57" s="13" t="s">
        <v>376</v>
      </c>
      <c r="N57" s="13" t="s">
        <v>243</v>
      </c>
      <c r="O57" s="14">
        <v>2017</v>
      </c>
      <c r="P57" s="14" t="s">
        <v>149</v>
      </c>
      <c r="Q57" s="14">
        <v>2</v>
      </c>
      <c r="R57" s="15"/>
      <c r="S57" s="39"/>
      <c r="T57" s="16"/>
      <c r="U57" s="16"/>
      <c r="V57" s="40"/>
      <c r="W57" s="13"/>
      <c r="X57" s="18">
        <v>0</v>
      </c>
      <c r="Y57" s="19" t="s">
        <v>387</v>
      </c>
      <c r="Z57" s="14"/>
      <c r="AA57" s="36"/>
      <c r="AB57" s="14"/>
      <c r="AC57" s="20"/>
      <c r="AD57" s="21"/>
      <c r="AE57" s="22" t="s">
        <v>62</v>
      </c>
    </row>
    <row r="58" spans="1:31" ht="216.75" customHeight="1" x14ac:dyDescent="0.2">
      <c r="A58" s="9">
        <v>3476</v>
      </c>
      <c r="B58" s="10">
        <v>195</v>
      </c>
      <c r="C58" s="14">
        <v>2017</v>
      </c>
      <c r="D58" s="10" t="s">
        <v>388</v>
      </c>
      <c r="E58" s="10" t="s">
        <v>238</v>
      </c>
      <c r="F58" s="10" t="s">
        <v>239</v>
      </c>
      <c r="G58" s="10"/>
      <c r="H58" s="10" t="s">
        <v>52</v>
      </c>
      <c r="I58" s="11" t="s">
        <v>132</v>
      </c>
      <c r="J58" s="12" t="s">
        <v>83</v>
      </c>
      <c r="K58" s="10" t="s">
        <v>389</v>
      </c>
      <c r="L58" s="10" t="s">
        <v>241</v>
      </c>
      <c r="M58" s="13" t="s">
        <v>376</v>
      </c>
      <c r="N58" s="13" t="s">
        <v>243</v>
      </c>
      <c r="O58" s="14">
        <v>2017</v>
      </c>
      <c r="P58" s="14" t="s">
        <v>149</v>
      </c>
      <c r="Q58" s="14">
        <v>35</v>
      </c>
      <c r="R58" s="15" t="s">
        <v>44</v>
      </c>
      <c r="S58" s="25" t="s">
        <v>390</v>
      </c>
      <c r="T58" s="16">
        <v>42948</v>
      </c>
      <c r="U58" s="16">
        <v>43100</v>
      </c>
      <c r="V58" s="25" t="s">
        <v>391</v>
      </c>
      <c r="W58" s="13" t="s">
        <v>392</v>
      </c>
      <c r="X58" s="18">
        <v>1</v>
      </c>
      <c r="Y58" s="19" t="s">
        <v>47</v>
      </c>
      <c r="Z58" s="10" t="s">
        <v>393</v>
      </c>
      <c r="AA58" s="36">
        <v>6</v>
      </c>
      <c r="AB58" s="14">
        <v>2021</v>
      </c>
      <c r="AC58" s="20"/>
      <c r="AD58" s="21"/>
      <c r="AE58" s="22" t="s">
        <v>62</v>
      </c>
    </row>
    <row r="59" spans="1:31" ht="106.5" customHeight="1" x14ac:dyDescent="0.2">
      <c r="A59" s="9">
        <v>3477</v>
      </c>
      <c r="B59" s="14">
        <v>196</v>
      </c>
      <c r="C59" s="14">
        <v>2017</v>
      </c>
      <c r="D59" s="10" t="s">
        <v>394</v>
      </c>
      <c r="E59" s="10" t="s">
        <v>238</v>
      </c>
      <c r="F59" s="10" t="s">
        <v>239</v>
      </c>
      <c r="G59" s="10"/>
      <c r="H59" s="10" t="s">
        <v>52</v>
      </c>
      <c r="I59" s="11" t="s">
        <v>132</v>
      </c>
      <c r="J59" s="12" t="s">
        <v>83</v>
      </c>
      <c r="K59" s="10" t="s">
        <v>389</v>
      </c>
      <c r="L59" s="10" t="s">
        <v>241</v>
      </c>
      <c r="M59" s="13" t="s">
        <v>376</v>
      </c>
      <c r="N59" s="13" t="s">
        <v>243</v>
      </c>
      <c r="O59" s="14">
        <v>2017</v>
      </c>
      <c r="P59" s="14" t="s">
        <v>149</v>
      </c>
      <c r="Q59" s="14">
        <v>35</v>
      </c>
      <c r="R59" s="15"/>
      <c r="S59" s="25" t="s">
        <v>253</v>
      </c>
      <c r="T59" s="16">
        <v>43556</v>
      </c>
      <c r="U59" s="16">
        <v>43830</v>
      </c>
      <c r="V59" s="10" t="s">
        <v>395</v>
      </c>
      <c r="W59" s="41" t="s">
        <v>396</v>
      </c>
      <c r="X59" s="18">
        <v>1</v>
      </c>
      <c r="Y59" s="19" t="s">
        <v>47</v>
      </c>
      <c r="Z59" s="14"/>
      <c r="AA59" s="36">
        <v>8</v>
      </c>
      <c r="AB59" s="14">
        <v>2020</v>
      </c>
      <c r="AC59" s="20"/>
      <c r="AD59" s="21"/>
      <c r="AE59" s="22" t="s">
        <v>62</v>
      </c>
    </row>
    <row r="60" spans="1:31" ht="134.25" customHeight="1" x14ac:dyDescent="0.2">
      <c r="A60" s="9">
        <v>3481</v>
      </c>
      <c r="B60" s="10">
        <v>200</v>
      </c>
      <c r="C60" s="14">
        <v>2017</v>
      </c>
      <c r="D60" s="10" t="s">
        <v>397</v>
      </c>
      <c r="E60" s="10" t="s">
        <v>80</v>
      </c>
      <c r="F60" s="10" t="s">
        <v>398</v>
      </c>
      <c r="G60" s="10" t="s">
        <v>399</v>
      </c>
      <c r="H60" s="10" t="s">
        <v>52</v>
      </c>
      <c r="I60" s="11" t="s">
        <v>355</v>
      </c>
      <c r="J60" s="12" t="s">
        <v>147</v>
      </c>
      <c r="K60" s="10" t="s">
        <v>356</v>
      </c>
      <c r="L60" s="38" t="s">
        <v>241</v>
      </c>
      <c r="M60" s="13" t="s">
        <v>376</v>
      </c>
      <c r="N60" s="13" t="s">
        <v>243</v>
      </c>
      <c r="O60" s="14">
        <v>2017</v>
      </c>
      <c r="P60" s="14" t="s">
        <v>149</v>
      </c>
      <c r="Q60" s="14">
        <v>35</v>
      </c>
      <c r="R60" s="15"/>
      <c r="S60" s="39"/>
      <c r="T60" s="16">
        <v>42967</v>
      </c>
      <c r="U60" s="16">
        <v>43524</v>
      </c>
      <c r="V60" s="10"/>
      <c r="W60" s="13" t="s">
        <v>400</v>
      </c>
      <c r="X60" s="18">
        <v>1</v>
      </c>
      <c r="Y60" s="19" t="s">
        <v>47</v>
      </c>
      <c r="Z60" s="14" t="s">
        <v>401</v>
      </c>
      <c r="AA60" s="36" t="s">
        <v>248</v>
      </c>
      <c r="AB60" s="14">
        <v>2019</v>
      </c>
      <c r="AC60" s="20"/>
      <c r="AD60" s="21"/>
      <c r="AE60" s="22" t="s">
        <v>62</v>
      </c>
    </row>
    <row r="61" spans="1:31" ht="105.75" customHeight="1" x14ac:dyDescent="0.2">
      <c r="A61" s="9">
        <v>3482</v>
      </c>
      <c r="B61" s="10">
        <v>201</v>
      </c>
      <c r="C61" s="14">
        <v>2017</v>
      </c>
      <c r="D61" s="10" t="s">
        <v>402</v>
      </c>
      <c r="E61" s="10" t="s">
        <v>238</v>
      </c>
      <c r="F61" s="10" t="s">
        <v>403</v>
      </c>
      <c r="G61" s="10" t="s">
        <v>306</v>
      </c>
      <c r="H61" s="10" t="s">
        <v>52</v>
      </c>
      <c r="I61" s="11" t="s">
        <v>210</v>
      </c>
      <c r="J61" s="12" t="s">
        <v>211</v>
      </c>
      <c r="K61" s="10" t="s">
        <v>307</v>
      </c>
      <c r="L61" s="10" t="s">
        <v>241</v>
      </c>
      <c r="M61" s="13" t="s">
        <v>376</v>
      </c>
      <c r="N61" s="13" t="s">
        <v>243</v>
      </c>
      <c r="O61" s="14">
        <v>2017</v>
      </c>
      <c r="P61" s="14" t="s">
        <v>149</v>
      </c>
      <c r="Q61" s="14">
        <v>35</v>
      </c>
      <c r="R61" s="15"/>
      <c r="S61" s="39"/>
      <c r="T61" s="16"/>
      <c r="U61" s="16">
        <v>43555</v>
      </c>
      <c r="V61" s="10"/>
      <c r="W61" s="10" t="s">
        <v>310</v>
      </c>
      <c r="X61" s="18">
        <v>1</v>
      </c>
      <c r="Y61" s="19" t="s">
        <v>47</v>
      </c>
      <c r="Z61" s="14" t="s">
        <v>404</v>
      </c>
      <c r="AA61" s="36" t="s">
        <v>312</v>
      </c>
      <c r="AB61" s="14">
        <v>2019</v>
      </c>
      <c r="AC61" s="20"/>
      <c r="AD61" s="21"/>
      <c r="AE61" s="22" t="s">
        <v>62</v>
      </c>
    </row>
    <row r="62" spans="1:31" ht="223.5" customHeight="1" x14ac:dyDescent="0.2">
      <c r="A62" s="9">
        <v>3483</v>
      </c>
      <c r="B62" s="14">
        <v>202</v>
      </c>
      <c r="C62" s="14">
        <v>2017</v>
      </c>
      <c r="D62" s="10" t="s">
        <v>405</v>
      </c>
      <c r="E62" s="10" t="s">
        <v>80</v>
      </c>
      <c r="F62" s="10" t="s">
        <v>274</v>
      </c>
      <c r="G62" s="10" t="s">
        <v>274</v>
      </c>
      <c r="H62" s="10" t="s">
        <v>52</v>
      </c>
      <c r="I62" s="11" t="s">
        <v>82</v>
      </c>
      <c r="J62" s="12" t="s">
        <v>83</v>
      </c>
      <c r="K62" s="10" t="s">
        <v>290</v>
      </c>
      <c r="L62" s="10" t="s">
        <v>241</v>
      </c>
      <c r="M62" s="13" t="s">
        <v>376</v>
      </c>
      <c r="N62" s="13" t="s">
        <v>243</v>
      </c>
      <c r="O62" s="14">
        <v>2017</v>
      </c>
      <c r="P62" s="14" t="s">
        <v>149</v>
      </c>
      <c r="Q62" s="14">
        <v>35</v>
      </c>
      <c r="R62" s="15"/>
      <c r="S62" s="25" t="s">
        <v>253</v>
      </c>
      <c r="T62" s="16">
        <v>43556</v>
      </c>
      <c r="U62" s="16">
        <v>43830</v>
      </c>
      <c r="V62" s="10" t="s">
        <v>254</v>
      </c>
      <c r="W62" s="41" t="s">
        <v>406</v>
      </c>
      <c r="X62" s="18">
        <v>1</v>
      </c>
      <c r="Y62" s="19" t="s">
        <v>47</v>
      </c>
      <c r="Z62" s="14"/>
      <c r="AA62" s="36">
        <v>8</v>
      </c>
      <c r="AB62" s="14">
        <v>2020</v>
      </c>
      <c r="AC62" s="20"/>
      <c r="AD62" s="21"/>
      <c r="AE62" s="22" t="s">
        <v>62</v>
      </c>
    </row>
    <row r="63" spans="1:31" ht="210" customHeight="1" x14ac:dyDescent="0.2">
      <c r="A63" s="9">
        <v>3497</v>
      </c>
      <c r="B63" s="10">
        <v>216</v>
      </c>
      <c r="C63" s="14">
        <v>2017</v>
      </c>
      <c r="D63" s="10" t="s">
        <v>407</v>
      </c>
      <c r="E63" s="10" t="s">
        <v>33</v>
      </c>
      <c r="F63" s="10" t="s">
        <v>124</v>
      </c>
      <c r="G63" s="10"/>
      <c r="H63" s="10" t="s">
        <v>408</v>
      </c>
      <c r="I63" s="11" t="s">
        <v>37</v>
      </c>
      <c r="J63" s="12" t="s">
        <v>38</v>
      </c>
      <c r="K63" s="10" t="s">
        <v>409</v>
      </c>
      <c r="L63" s="10" t="s">
        <v>182</v>
      </c>
      <c r="M63" s="13" t="s">
        <v>410</v>
      </c>
      <c r="N63" s="13" t="s">
        <v>97</v>
      </c>
      <c r="O63" s="14">
        <v>2017</v>
      </c>
      <c r="P63" s="14" t="s">
        <v>43</v>
      </c>
      <c r="Q63" s="14" t="s">
        <v>411</v>
      </c>
      <c r="R63" s="15" t="s">
        <v>44</v>
      </c>
      <c r="S63" s="39" t="s">
        <v>412</v>
      </c>
      <c r="T63" s="16">
        <v>43006</v>
      </c>
      <c r="U63" s="16">
        <v>43190</v>
      </c>
      <c r="V63" s="10"/>
      <c r="W63" s="13" t="s">
        <v>413</v>
      </c>
      <c r="X63" s="18">
        <v>1</v>
      </c>
      <c r="Y63" s="19" t="s">
        <v>47</v>
      </c>
      <c r="Z63" s="14"/>
      <c r="AA63" s="36">
        <v>6</v>
      </c>
      <c r="AB63" s="14">
        <v>2019</v>
      </c>
      <c r="AC63" s="20"/>
      <c r="AD63" s="21"/>
      <c r="AE63" s="22" t="s">
        <v>48</v>
      </c>
    </row>
    <row r="64" spans="1:31" ht="161.25" customHeight="1" x14ac:dyDescent="0.2">
      <c r="A64" s="42">
        <v>3501</v>
      </c>
      <c r="B64" s="14">
        <v>220</v>
      </c>
      <c r="C64" s="14">
        <v>2017</v>
      </c>
      <c r="D64" s="10" t="s">
        <v>414</v>
      </c>
      <c r="E64" s="10" t="s">
        <v>238</v>
      </c>
      <c r="F64" s="10" t="s">
        <v>239</v>
      </c>
      <c r="G64" s="10"/>
      <c r="H64" s="10" t="s">
        <v>52</v>
      </c>
      <c r="I64" s="11" t="s">
        <v>132</v>
      </c>
      <c r="J64" s="12" t="s">
        <v>83</v>
      </c>
      <c r="K64" s="10" t="s">
        <v>415</v>
      </c>
      <c r="L64" s="10" t="s">
        <v>241</v>
      </c>
      <c r="M64" s="13" t="s">
        <v>410</v>
      </c>
      <c r="N64" s="13" t="s">
        <v>97</v>
      </c>
      <c r="O64" s="14">
        <v>2017</v>
      </c>
      <c r="P64" s="14" t="s">
        <v>292</v>
      </c>
      <c r="Q64" s="14">
        <v>1</v>
      </c>
      <c r="R64" s="15" t="s">
        <v>416</v>
      </c>
      <c r="S64" s="25" t="s">
        <v>417</v>
      </c>
      <c r="T64" s="16">
        <v>43556</v>
      </c>
      <c r="U64" s="16">
        <v>43830</v>
      </c>
      <c r="V64" s="10"/>
      <c r="W64" s="13" t="s">
        <v>418</v>
      </c>
      <c r="X64" s="18">
        <v>1</v>
      </c>
      <c r="Y64" s="19" t="s">
        <v>47</v>
      </c>
      <c r="Z64" s="14"/>
      <c r="AA64" s="36">
        <v>3</v>
      </c>
      <c r="AB64" s="14">
        <v>2020</v>
      </c>
      <c r="AC64" s="20"/>
      <c r="AD64" s="21"/>
      <c r="AE64" s="22" t="s">
        <v>62</v>
      </c>
    </row>
    <row r="65" spans="1:31" ht="291.75" customHeight="1" x14ac:dyDescent="0.2">
      <c r="A65" s="9">
        <v>3502</v>
      </c>
      <c r="B65" s="10">
        <v>221</v>
      </c>
      <c r="C65" s="14">
        <v>2017</v>
      </c>
      <c r="D65" s="10" t="s">
        <v>419</v>
      </c>
      <c r="E65" s="10" t="s">
        <v>80</v>
      </c>
      <c r="F65" s="10" t="s">
        <v>398</v>
      </c>
      <c r="G65" s="10" t="s">
        <v>399</v>
      </c>
      <c r="H65" s="10" t="s">
        <v>52</v>
      </c>
      <c r="I65" s="11" t="s">
        <v>355</v>
      </c>
      <c r="J65" s="12" t="s">
        <v>147</v>
      </c>
      <c r="K65" s="10" t="s">
        <v>356</v>
      </c>
      <c r="L65" s="10" t="s">
        <v>241</v>
      </c>
      <c r="M65" s="13" t="s">
        <v>410</v>
      </c>
      <c r="N65" s="13" t="s">
        <v>97</v>
      </c>
      <c r="O65" s="14">
        <v>2017</v>
      </c>
      <c r="P65" s="14" t="s">
        <v>292</v>
      </c>
      <c r="Q65" s="14">
        <v>1</v>
      </c>
      <c r="R65" s="15"/>
      <c r="S65" s="39"/>
      <c r="T65" s="16">
        <v>42998</v>
      </c>
      <c r="U65" s="16">
        <v>43524</v>
      </c>
      <c r="V65" s="10"/>
      <c r="W65" s="13" t="s">
        <v>400</v>
      </c>
      <c r="X65" s="18">
        <v>1</v>
      </c>
      <c r="Y65" s="19" t="s">
        <v>47</v>
      </c>
      <c r="Z65" s="14" t="s">
        <v>401</v>
      </c>
      <c r="AA65" s="36" t="s">
        <v>248</v>
      </c>
      <c r="AB65" s="14">
        <v>2019</v>
      </c>
      <c r="AC65" s="20"/>
      <c r="AD65" s="21"/>
      <c r="AE65" s="22" t="s">
        <v>62</v>
      </c>
    </row>
    <row r="66" spans="1:31" ht="130.5" customHeight="1" x14ac:dyDescent="0.2">
      <c r="A66" s="9">
        <v>3507</v>
      </c>
      <c r="B66" s="14">
        <v>226</v>
      </c>
      <c r="C66" s="14">
        <v>2017</v>
      </c>
      <c r="D66" s="10" t="s">
        <v>420</v>
      </c>
      <c r="E66" s="10" t="s">
        <v>238</v>
      </c>
      <c r="F66" s="10" t="s">
        <v>251</v>
      </c>
      <c r="G66" s="10" t="s">
        <v>251</v>
      </c>
      <c r="H66" s="10" t="s">
        <v>52</v>
      </c>
      <c r="I66" s="11" t="s">
        <v>82</v>
      </c>
      <c r="J66" s="12" t="s">
        <v>83</v>
      </c>
      <c r="K66" s="10" t="s">
        <v>290</v>
      </c>
      <c r="L66" s="10" t="s">
        <v>241</v>
      </c>
      <c r="M66" s="13" t="s">
        <v>410</v>
      </c>
      <c r="N66" s="13" t="s">
        <v>97</v>
      </c>
      <c r="O66" s="14">
        <v>2017</v>
      </c>
      <c r="P66" s="14" t="s">
        <v>292</v>
      </c>
      <c r="Q66" s="14">
        <v>1</v>
      </c>
      <c r="R66" s="15" t="s">
        <v>416</v>
      </c>
      <c r="S66" s="25" t="s">
        <v>253</v>
      </c>
      <c r="T66" s="16">
        <v>43556</v>
      </c>
      <c r="U66" s="16">
        <v>43830</v>
      </c>
      <c r="V66" s="10"/>
      <c r="W66" s="41" t="s">
        <v>421</v>
      </c>
      <c r="X66" s="18">
        <v>1</v>
      </c>
      <c r="Y66" s="19" t="s">
        <v>47</v>
      </c>
      <c r="Z66" s="14"/>
      <c r="AA66" s="36">
        <v>3</v>
      </c>
      <c r="AB66" s="14">
        <v>2020</v>
      </c>
      <c r="AC66" s="20"/>
      <c r="AD66" s="21"/>
      <c r="AE66" s="22" t="s">
        <v>62</v>
      </c>
    </row>
    <row r="67" spans="1:31" ht="174" customHeight="1" x14ac:dyDescent="0.2">
      <c r="A67" s="9">
        <v>3509</v>
      </c>
      <c r="B67" s="10">
        <v>228</v>
      </c>
      <c r="C67" s="14">
        <v>2017</v>
      </c>
      <c r="D67" s="10" t="s">
        <v>422</v>
      </c>
      <c r="E67" s="10" t="s">
        <v>33</v>
      </c>
      <c r="F67" s="10" t="s">
        <v>124</v>
      </c>
      <c r="G67" s="10"/>
      <c r="H67" s="10" t="s">
        <v>36</v>
      </c>
      <c r="I67" s="11" t="s">
        <v>37</v>
      </c>
      <c r="J67" s="12" t="s">
        <v>38</v>
      </c>
      <c r="K67" s="10" t="s">
        <v>423</v>
      </c>
      <c r="L67" s="10" t="s">
        <v>119</v>
      </c>
      <c r="M67" s="13" t="s">
        <v>424</v>
      </c>
      <c r="N67" s="13" t="s">
        <v>425</v>
      </c>
      <c r="O67" s="14">
        <v>2017</v>
      </c>
      <c r="P67" s="14" t="s">
        <v>43</v>
      </c>
      <c r="Q67" s="14">
        <v>63</v>
      </c>
      <c r="R67" s="15" t="s">
        <v>44</v>
      </c>
      <c r="S67" s="13" t="s">
        <v>426</v>
      </c>
      <c r="T67" s="16">
        <v>43038</v>
      </c>
      <c r="U67" s="16">
        <v>43830</v>
      </c>
      <c r="V67" s="10"/>
      <c r="W67" s="17" t="s">
        <v>427</v>
      </c>
      <c r="X67" s="18">
        <v>1</v>
      </c>
      <c r="Y67" s="19" t="s">
        <v>47</v>
      </c>
      <c r="Z67" s="14"/>
      <c r="AA67" s="36">
        <v>9</v>
      </c>
      <c r="AB67" s="14">
        <v>2019</v>
      </c>
      <c r="AC67" s="20"/>
      <c r="AD67" s="21"/>
      <c r="AE67" s="22" t="s">
        <v>48</v>
      </c>
    </row>
    <row r="68" spans="1:31" ht="184.5" customHeight="1" x14ac:dyDescent="0.2">
      <c r="A68" s="9">
        <v>3510</v>
      </c>
      <c r="B68" s="14">
        <v>229</v>
      </c>
      <c r="C68" s="14">
        <v>2017</v>
      </c>
      <c r="D68" s="10" t="s">
        <v>428</v>
      </c>
      <c r="E68" s="10" t="s">
        <v>33</v>
      </c>
      <c r="F68" s="10" t="s">
        <v>106</v>
      </c>
      <c r="G68" s="10"/>
      <c r="H68" s="10" t="s">
        <v>36</v>
      </c>
      <c r="I68" s="11" t="s">
        <v>37</v>
      </c>
      <c r="J68" s="12" t="s">
        <v>38</v>
      </c>
      <c r="K68" s="10" t="s">
        <v>423</v>
      </c>
      <c r="L68" s="10" t="s">
        <v>119</v>
      </c>
      <c r="M68" s="13" t="s">
        <v>424</v>
      </c>
      <c r="N68" s="13" t="s">
        <v>425</v>
      </c>
      <c r="O68" s="14">
        <v>2017</v>
      </c>
      <c r="P68" s="14" t="s">
        <v>43</v>
      </c>
      <c r="Q68" s="14">
        <v>63</v>
      </c>
      <c r="R68" s="15" t="s">
        <v>44</v>
      </c>
      <c r="S68" s="13" t="s">
        <v>429</v>
      </c>
      <c r="T68" s="16">
        <v>43038</v>
      </c>
      <c r="U68" s="16">
        <v>43677</v>
      </c>
      <c r="V68" s="10"/>
      <c r="W68" s="17" t="s">
        <v>430</v>
      </c>
      <c r="X68" s="18">
        <v>1</v>
      </c>
      <c r="Y68" s="19" t="s">
        <v>47</v>
      </c>
      <c r="Z68" s="14"/>
      <c r="AA68" s="36">
        <v>10</v>
      </c>
      <c r="AB68" s="14">
        <v>2019</v>
      </c>
      <c r="AC68" s="20"/>
      <c r="AD68" s="21"/>
      <c r="AE68" s="22" t="s">
        <v>48</v>
      </c>
    </row>
    <row r="69" spans="1:31" ht="127.5" customHeight="1" x14ac:dyDescent="0.2">
      <c r="A69" s="9">
        <v>3513</v>
      </c>
      <c r="B69" s="14">
        <v>232</v>
      </c>
      <c r="C69" s="14">
        <v>2017</v>
      </c>
      <c r="D69" s="10" t="s">
        <v>431</v>
      </c>
      <c r="E69" s="10" t="s">
        <v>33</v>
      </c>
      <c r="F69" s="10" t="s">
        <v>106</v>
      </c>
      <c r="G69" s="10"/>
      <c r="H69" s="10" t="s">
        <v>36</v>
      </c>
      <c r="I69" s="11" t="s">
        <v>37</v>
      </c>
      <c r="J69" s="12" t="s">
        <v>107</v>
      </c>
      <c r="K69" s="43" t="s">
        <v>432</v>
      </c>
      <c r="L69" s="10" t="s">
        <v>119</v>
      </c>
      <c r="M69" s="13" t="s">
        <v>424</v>
      </c>
      <c r="N69" s="13" t="s">
        <v>425</v>
      </c>
      <c r="O69" s="14">
        <v>2017</v>
      </c>
      <c r="P69" s="14" t="s">
        <v>43</v>
      </c>
      <c r="Q69" s="14">
        <v>172</v>
      </c>
      <c r="R69" s="15" t="s">
        <v>44</v>
      </c>
      <c r="S69" s="13" t="s">
        <v>433</v>
      </c>
      <c r="T69" s="16">
        <v>43040</v>
      </c>
      <c r="U69" s="16">
        <v>43799</v>
      </c>
      <c r="V69" s="10"/>
      <c r="W69" s="13" t="s">
        <v>434</v>
      </c>
      <c r="X69" s="18">
        <v>1</v>
      </c>
      <c r="Y69" s="19" t="s">
        <v>47</v>
      </c>
      <c r="Z69" s="14"/>
      <c r="AA69" s="36">
        <v>11</v>
      </c>
      <c r="AB69" s="14">
        <v>2019</v>
      </c>
      <c r="AC69" s="20"/>
      <c r="AD69" s="21"/>
      <c r="AE69" s="22" t="s">
        <v>48</v>
      </c>
    </row>
    <row r="70" spans="1:31" ht="210" customHeight="1" x14ac:dyDescent="0.2">
      <c r="A70" s="9">
        <v>3518</v>
      </c>
      <c r="B70" s="10">
        <v>237</v>
      </c>
      <c r="C70" s="14">
        <v>2017</v>
      </c>
      <c r="D70" s="10" t="s">
        <v>435</v>
      </c>
      <c r="E70" s="10" t="s">
        <v>33</v>
      </c>
      <c r="F70" s="10" t="s">
        <v>124</v>
      </c>
      <c r="G70" s="10"/>
      <c r="H70" s="10" t="s">
        <v>408</v>
      </c>
      <c r="I70" s="11" t="s">
        <v>132</v>
      </c>
      <c r="J70" s="12" t="s">
        <v>83</v>
      </c>
      <c r="K70" s="10" t="s">
        <v>436</v>
      </c>
      <c r="L70" s="10" t="s">
        <v>182</v>
      </c>
      <c r="M70" s="13" t="s">
        <v>424</v>
      </c>
      <c r="N70" s="13" t="s">
        <v>425</v>
      </c>
      <c r="O70" s="14">
        <v>2017</v>
      </c>
      <c r="P70" s="14" t="s">
        <v>43</v>
      </c>
      <c r="Q70" s="14">
        <v>128</v>
      </c>
      <c r="R70" s="15" t="s">
        <v>44</v>
      </c>
      <c r="S70" s="39" t="s">
        <v>352</v>
      </c>
      <c r="T70" s="16" t="s">
        <v>437</v>
      </c>
      <c r="U70" s="16">
        <v>43830</v>
      </c>
      <c r="V70" s="10"/>
      <c r="W70" s="13" t="s">
        <v>438</v>
      </c>
      <c r="X70" s="18">
        <v>0.9</v>
      </c>
      <c r="Y70" s="19" t="s">
        <v>115</v>
      </c>
      <c r="Z70" s="14"/>
      <c r="AA70" s="36"/>
      <c r="AB70" s="14"/>
      <c r="AC70" s="20"/>
      <c r="AD70" s="21"/>
      <c r="AE70" s="22" t="s">
        <v>62</v>
      </c>
    </row>
    <row r="71" spans="1:31" ht="261.75" customHeight="1" x14ac:dyDescent="0.2">
      <c r="A71" s="9">
        <v>3523</v>
      </c>
      <c r="B71" s="10">
        <v>242</v>
      </c>
      <c r="C71" s="14">
        <v>2017</v>
      </c>
      <c r="D71" s="10" t="s">
        <v>439</v>
      </c>
      <c r="E71" s="10" t="s">
        <v>440</v>
      </c>
      <c r="F71" s="10" t="s">
        <v>441</v>
      </c>
      <c r="G71" s="10"/>
      <c r="H71" s="10" t="s">
        <v>36</v>
      </c>
      <c r="I71" s="11" t="s">
        <v>64</v>
      </c>
      <c r="J71" s="12" t="s">
        <v>65</v>
      </c>
      <c r="K71" s="10" t="s">
        <v>442</v>
      </c>
      <c r="L71" s="10" t="s">
        <v>40</v>
      </c>
      <c r="M71" s="13" t="s">
        <v>443</v>
      </c>
      <c r="N71" s="13" t="s">
        <v>161</v>
      </c>
      <c r="O71" s="14">
        <v>2017</v>
      </c>
      <c r="P71" s="14" t="s">
        <v>43</v>
      </c>
      <c r="Q71" s="14">
        <v>175</v>
      </c>
      <c r="R71" s="15" t="s">
        <v>44</v>
      </c>
      <c r="S71" s="13" t="s">
        <v>444</v>
      </c>
      <c r="T71" s="16">
        <v>43069</v>
      </c>
      <c r="U71" s="16">
        <v>44286</v>
      </c>
      <c r="V71" s="10"/>
      <c r="W71" s="17" t="s">
        <v>445</v>
      </c>
      <c r="X71" s="18">
        <v>1</v>
      </c>
      <c r="Y71" s="19" t="s">
        <v>47</v>
      </c>
      <c r="Z71" s="14"/>
      <c r="AA71" s="36">
        <v>3</v>
      </c>
      <c r="AB71" s="14">
        <v>2021</v>
      </c>
      <c r="AC71" s="20"/>
      <c r="AD71" s="21"/>
      <c r="AE71" s="22" t="s">
        <v>48</v>
      </c>
    </row>
    <row r="72" spans="1:31" ht="98.25" customHeight="1" x14ac:dyDescent="0.2">
      <c r="A72" s="9">
        <v>3525</v>
      </c>
      <c r="B72" s="14">
        <v>244</v>
      </c>
      <c r="C72" s="14">
        <v>2017</v>
      </c>
      <c r="D72" s="10" t="s">
        <v>446</v>
      </c>
      <c r="E72" s="10" t="s">
        <v>33</v>
      </c>
      <c r="F72" s="10" t="s">
        <v>106</v>
      </c>
      <c r="G72" s="10"/>
      <c r="H72" s="10" t="s">
        <v>36</v>
      </c>
      <c r="I72" s="11" t="s">
        <v>37</v>
      </c>
      <c r="J72" s="12" t="s">
        <v>38</v>
      </c>
      <c r="K72" s="10" t="s">
        <v>447</v>
      </c>
      <c r="L72" s="10" t="s">
        <v>334</v>
      </c>
      <c r="M72" s="13" t="s">
        <v>443</v>
      </c>
      <c r="N72" s="13" t="s">
        <v>161</v>
      </c>
      <c r="O72" s="14">
        <v>2017</v>
      </c>
      <c r="P72" s="14" t="s">
        <v>43</v>
      </c>
      <c r="Q72" s="14">
        <v>176</v>
      </c>
      <c r="R72" s="15"/>
      <c r="S72" s="13" t="s">
        <v>448</v>
      </c>
      <c r="T72" s="16">
        <v>43101</v>
      </c>
      <c r="U72" s="16">
        <v>44012</v>
      </c>
      <c r="V72" s="10"/>
      <c r="W72" s="13" t="s">
        <v>449</v>
      </c>
      <c r="X72" s="18">
        <v>1</v>
      </c>
      <c r="Y72" s="19" t="s">
        <v>47</v>
      </c>
      <c r="Z72" s="14" t="s">
        <v>450</v>
      </c>
      <c r="AA72" s="36" t="s">
        <v>451</v>
      </c>
      <c r="AB72" s="14">
        <v>2020</v>
      </c>
      <c r="AC72" s="20"/>
      <c r="AD72" s="21"/>
      <c r="AE72" s="22" t="s">
        <v>48</v>
      </c>
    </row>
    <row r="73" spans="1:31" ht="116.25" customHeight="1" x14ac:dyDescent="0.2">
      <c r="A73" s="9">
        <v>3532</v>
      </c>
      <c r="B73" s="10">
        <v>251</v>
      </c>
      <c r="C73" s="14">
        <v>2017</v>
      </c>
      <c r="D73" s="10" t="s">
        <v>452</v>
      </c>
      <c r="E73" s="10" t="s">
        <v>33</v>
      </c>
      <c r="F73" s="10" t="s">
        <v>124</v>
      </c>
      <c r="G73" s="10"/>
      <c r="H73" s="10" t="s">
        <v>36</v>
      </c>
      <c r="I73" s="11" t="s">
        <v>37</v>
      </c>
      <c r="J73" s="12" t="s">
        <v>38</v>
      </c>
      <c r="K73" s="10" t="s">
        <v>453</v>
      </c>
      <c r="L73" s="10" t="s">
        <v>454</v>
      </c>
      <c r="M73" s="13" t="s">
        <v>443</v>
      </c>
      <c r="N73" s="13" t="s">
        <v>161</v>
      </c>
      <c r="O73" s="14">
        <v>2017</v>
      </c>
      <c r="P73" s="14" t="s">
        <v>43</v>
      </c>
      <c r="Q73" s="14">
        <v>19</v>
      </c>
      <c r="R73" s="15" t="s">
        <v>44</v>
      </c>
      <c r="S73" s="13" t="s">
        <v>426</v>
      </c>
      <c r="T73" s="16">
        <v>43066</v>
      </c>
      <c r="U73" s="16">
        <v>43465</v>
      </c>
      <c r="V73" s="10" t="s">
        <v>455</v>
      </c>
      <c r="W73" s="13" t="s">
        <v>456</v>
      </c>
      <c r="X73" s="18">
        <v>1</v>
      </c>
      <c r="Y73" s="19" t="s">
        <v>47</v>
      </c>
      <c r="Z73" s="10" t="s">
        <v>457</v>
      </c>
      <c r="AA73" s="36" t="s">
        <v>312</v>
      </c>
      <c r="AB73" s="14">
        <v>2019</v>
      </c>
      <c r="AC73" s="20"/>
      <c r="AD73" s="21"/>
      <c r="AE73" s="22" t="s">
        <v>48</v>
      </c>
    </row>
    <row r="74" spans="1:31" ht="135.75" customHeight="1" x14ac:dyDescent="0.2">
      <c r="A74" s="9">
        <v>3538</v>
      </c>
      <c r="B74" s="10">
        <v>257</v>
      </c>
      <c r="C74" s="14">
        <v>2017</v>
      </c>
      <c r="D74" s="10" t="s">
        <v>458</v>
      </c>
      <c r="E74" s="10" t="s">
        <v>199</v>
      </c>
      <c r="F74" s="10" t="s">
        <v>459</v>
      </c>
      <c r="G74" s="10"/>
      <c r="H74" s="10" t="s">
        <v>52</v>
      </c>
      <c r="I74" s="11" t="s">
        <v>355</v>
      </c>
      <c r="J74" s="12" t="s">
        <v>147</v>
      </c>
      <c r="K74" s="10" t="s">
        <v>356</v>
      </c>
      <c r="L74" s="10" t="s">
        <v>85</v>
      </c>
      <c r="M74" s="13" t="s">
        <v>460</v>
      </c>
      <c r="N74" s="13" t="s">
        <v>191</v>
      </c>
      <c r="O74" s="14">
        <v>2017</v>
      </c>
      <c r="P74" s="14" t="s">
        <v>149</v>
      </c>
      <c r="Q74" s="14">
        <v>140</v>
      </c>
      <c r="R74" s="15" t="s">
        <v>44</v>
      </c>
      <c r="S74" s="13" t="s">
        <v>461</v>
      </c>
      <c r="T74" s="16">
        <v>43160</v>
      </c>
      <c r="U74" s="16">
        <v>43281</v>
      </c>
      <c r="V74" s="10" t="s">
        <v>462</v>
      </c>
      <c r="W74" s="13" t="s">
        <v>463</v>
      </c>
      <c r="X74" s="18">
        <v>1</v>
      </c>
      <c r="Y74" s="19" t="s">
        <v>47</v>
      </c>
      <c r="Z74" s="14"/>
      <c r="AA74" s="36" t="s">
        <v>153</v>
      </c>
      <c r="AB74" s="14">
        <v>2019</v>
      </c>
      <c r="AC74" s="20"/>
      <c r="AD74" s="21"/>
      <c r="AE74" s="22" t="s">
        <v>62</v>
      </c>
    </row>
    <row r="75" spans="1:31" ht="162" customHeight="1" x14ac:dyDescent="0.2">
      <c r="A75" s="9">
        <v>3539</v>
      </c>
      <c r="B75" s="10">
        <v>258</v>
      </c>
      <c r="C75" s="14">
        <v>2017</v>
      </c>
      <c r="D75" s="10" t="s">
        <v>464</v>
      </c>
      <c r="E75" s="10" t="s">
        <v>199</v>
      </c>
      <c r="F75" s="10" t="s">
        <v>465</v>
      </c>
      <c r="G75" s="10"/>
      <c r="H75" s="10" t="s">
        <v>52</v>
      </c>
      <c r="I75" s="11" t="s">
        <v>355</v>
      </c>
      <c r="J75" s="12" t="s">
        <v>147</v>
      </c>
      <c r="K75" s="10" t="s">
        <v>356</v>
      </c>
      <c r="L75" s="10" t="s">
        <v>85</v>
      </c>
      <c r="M75" s="13" t="s">
        <v>460</v>
      </c>
      <c r="N75" s="13" t="s">
        <v>191</v>
      </c>
      <c r="O75" s="14">
        <v>2017</v>
      </c>
      <c r="P75" s="14" t="s">
        <v>149</v>
      </c>
      <c r="Q75" s="14">
        <v>140</v>
      </c>
      <c r="R75" s="15" t="s">
        <v>44</v>
      </c>
      <c r="S75" s="13" t="s">
        <v>466</v>
      </c>
      <c r="T75" s="16">
        <v>43252</v>
      </c>
      <c r="U75" s="16">
        <v>43343</v>
      </c>
      <c r="V75" s="10" t="s">
        <v>467</v>
      </c>
      <c r="W75" s="13" t="s">
        <v>468</v>
      </c>
      <c r="X75" s="18">
        <v>1</v>
      </c>
      <c r="Y75" s="19" t="s">
        <v>47</v>
      </c>
      <c r="Z75" s="14"/>
      <c r="AA75" s="36" t="s">
        <v>153</v>
      </c>
      <c r="AB75" s="14">
        <v>2019</v>
      </c>
      <c r="AC75" s="20"/>
      <c r="AD75" s="21"/>
      <c r="AE75" s="22" t="s">
        <v>62</v>
      </c>
    </row>
    <row r="76" spans="1:31" ht="79.5" customHeight="1" x14ac:dyDescent="0.2">
      <c r="A76" s="9">
        <v>3540</v>
      </c>
      <c r="B76" s="14">
        <v>1</v>
      </c>
      <c r="C76" s="10">
        <v>2018</v>
      </c>
      <c r="D76" s="10" t="s">
        <v>469</v>
      </c>
      <c r="E76" s="10" t="s">
        <v>123</v>
      </c>
      <c r="F76" s="10" t="s">
        <v>470</v>
      </c>
      <c r="G76" s="10" t="s">
        <v>471</v>
      </c>
      <c r="H76" s="10" t="s">
        <v>36</v>
      </c>
      <c r="I76" s="11" t="s">
        <v>37</v>
      </c>
      <c r="J76" s="12" t="s">
        <v>107</v>
      </c>
      <c r="K76" s="10" t="s">
        <v>39</v>
      </c>
      <c r="L76" s="10" t="s">
        <v>119</v>
      </c>
      <c r="M76" s="13" t="s">
        <v>472</v>
      </c>
      <c r="N76" s="13" t="s">
        <v>153</v>
      </c>
      <c r="O76" s="14">
        <v>2018</v>
      </c>
      <c r="P76" s="13" t="s">
        <v>43</v>
      </c>
      <c r="Q76" s="14">
        <v>46</v>
      </c>
      <c r="R76" s="15" t="s">
        <v>44</v>
      </c>
      <c r="S76" s="10" t="s">
        <v>473</v>
      </c>
      <c r="T76" s="16">
        <v>43228</v>
      </c>
      <c r="U76" s="16">
        <v>43465</v>
      </c>
      <c r="V76" s="19"/>
      <c r="W76" s="13" t="s">
        <v>474</v>
      </c>
      <c r="X76" s="18">
        <v>1</v>
      </c>
      <c r="Y76" s="19" t="s">
        <v>47</v>
      </c>
      <c r="Z76" s="13"/>
      <c r="AA76" s="14" t="s">
        <v>475</v>
      </c>
      <c r="AB76" s="14">
        <v>2019</v>
      </c>
      <c r="AC76" s="20"/>
      <c r="AD76" s="21"/>
      <c r="AE76" s="22" t="s">
        <v>48</v>
      </c>
    </row>
    <row r="77" spans="1:31" ht="90" customHeight="1" x14ac:dyDescent="0.2">
      <c r="A77" s="9">
        <v>3541</v>
      </c>
      <c r="B77" s="10">
        <v>2</v>
      </c>
      <c r="C77" s="10">
        <v>2018</v>
      </c>
      <c r="D77" s="10" t="s">
        <v>476</v>
      </c>
      <c r="E77" s="10" t="s">
        <v>123</v>
      </c>
      <c r="F77" s="10" t="s">
        <v>470</v>
      </c>
      <c r="G77" s="10" t="s">
        <v>471</v>
      </c>
      <c r="H77" s="10" t="s">
        <v>36</v>
      </c>
      <c r="I77" s="11" t="s">
        <v>37</v>
      </c>
      <c r="J77" s="12" t="s">
        <v>107</v>
      </c>
      <c r="K77" s="10" t="s">
        <v>39</v>
      </c>
      <c r="L77" s="10" t="s">
        <v>119</v>
      </c>
      <c r="M77" s="13" t="s">
        <v>472</v>
      </c>
      <c r="N77" s="13" t="s">
        <v>153</v>
      </c>
      <c r="O77" s="14">
        <v>2018</v>
      </c>
      <c r="P77" s="13" t="s">
        <v>43</v>
      </c>
      <c r="Q77" s="14">
        <v>46</v>
      </c>
      <c r="R77" s="15" t="s">
        <v>44</v>
      </c>
      <c r="S77" s="10" t="s">
        <v>477</v>
      </c>
      <c r="T77" s="16">
        <v>43228</v>
      </c>
      <c r="U77" s="16">
        <v>43465</v>
      </c>
      <c r="V77" s="19"/>
      <c r="W77" s="13" t="s">
        <v>478</v>
      </c>
      <c r="X77" s="18">
        <v>1</v>
      </c>
      <c r="Y77" s="19" t="s">
        <v>47</v>
      </c>
      <c r="Z77" s="13"/>
      <c r="AA77" s="14" t="s">
        <v>475</v>
      </c>
      <c r="AB77" s="14">
        <v>2019</v>
      </c>
      <c r="AC77" s="20"/>
      <c r="AD77" s="21"/>
      <c r="AE77" s="22" t="s">
        <v>48</v>
      </c>
    </row>
    <row r="78" spans="1:31" ht="90" customHeight="1" x14ac:dyDescent="0.2">
      <c r="A78" s="9">
        <v>3542</v>
      </c>
      <c r="B78" s="10">
        <v>3</v>
      </c>
      <c r="C78" s="10">
        <v>2018</v>
      </c>
      <c r="D78" s="10" t="s">
        <v>479</v>
      </c>
      <c r="E78" s="10" t="s">
        <v>123</v>
      </c>
      <c r="F78" s="10" t="s">
        <v>470</v>
      </c>
      <c r="G78" s="10" t="s">
        <v>471</v>
      </c>
      <c r="H78" s="10" t="s">
        <v>36</v>
      </c>
      <c r="I78" s="11" t="s">
        <v>37</v>
      </c>
      <c r="J78" s="12" t="s">
        <v>107</v>
      </c>
      <c r="K78" s="10" t="s">
        <v>39</v>
      </c>
      <c r="L78" s="10" t="s">
        <v>119</v>
      </c>
      <c r="M78" s="13" t="s">
        <v>472</v>
      </c>
      <c r="N78" s="13" t="s">
        <v>153</v>
      </c>
      <c r="O78" s="14">
        <v>2018</v>
      </c>
      <c r="P78" s="13" t="s">
        <v>43</v>
      </c>
      <c r="Q78" s="14">
        <v>46</v>
      </c>
      <c r="R78" s="15" t="s">
        <v>44</v>
      </c>
      <c r="S78" s="10" t="s">
        <v>473</v>
      </c>
      <c r="T78" s="16">
        <v>43228</v>
      </c>
      <c r="U78" s="16">
        <v>43465</v>
      </c>
      <c r="V78" s="19"/>
      <c r="W78" s="13" t="s">
        <v>480</v>
      </c>
      <c r="X78" s="18">
        <v>1</v>
      </c>
      <c r="Y78" s="19" t="s">
        <v>47</v>
      </c>
      <c r="Z78" s="13"/>
      <c r="AA78" s="14" t="s">
        <v>475</v>
      </c>
      <c r="AB78" s="14">
        <v>2019</v>
      </c>
      <c r="AC78" s="20"/>
      <c r="AD78" s="21"/>
      <c r="AE78" s="22" t="s">
        <v>48</v>
      </c>
    </row>
    <row r="79" spans="1:31" ht="90" customHeight="1" x14ac:dyDescent="0.2">
      <c r="A79" s="9">
        <v>3543</v>
      </c>
      <c r="B79" s="14">
        <v>4</v>
      </c>
      <c r="C79" s="10">
        <v>2018</v>
      </c>
      <c r="D79" s="10" t="s">
        <v>481</v>
      </c>
      <c r="E79" s="10" t="s">
        <v>123</v>
      </c>
      <c r="F79" s="10" t="s">
        <v>470</v>
      </c>
      <c r="G79" s="10" t="s">
        <v>471</v>
      </c>
      <c r="H79" s="10" t="s">
        <v>36</v>
      </c>
      <c r="I79" s="11" t="s">
        <v>37</v>
      </c>
      <c r="J79" s="12" t="s">
        <v>107</v>
      </c>
      <c r="K79" s="10" t="s">
        <v>39</v>
      </c>
      <c r="L79" s="10" t="s">
        <v>119</v>
      </c>
      <c r="M79" s="13" t="s">
        <v>472</v>
      </c>
      <c r="N79" s="13" t="s">
        <v>153</v>
      </c>
      <c r="O79" s="14">
        <v>2018</v>
      </c>
      <c r="P79" s="13" t="s">
        <v>43</v>
      </c>
      <c r="Q79" s="14">
        <v>46</v>
      </c>
      <c r="R79" s="15" t="s">
        <v>44</v>
      </c>
      <c r="S79" s="10" t="s">
        <v>473</v>
      </c>
      <c r="T79" s="16">
        <v>43228</v>
      </c>
      <c r="U79" s="16">
        <v>43465</v>
      </c>
      <c r="V79" s="19"/>
      <c r="W79" s="13" t="s">
        <v>482</v>
      </c>
      <c r="X79" s="18">
        <v>1</v>
      </c>
      <c r="Y79" s="19" t="s">
        <v>47</v>
      </c>
      <c r="Z79" s="44"/>
      <c r="AA79" s="14" t="s">
        <v>475</v>
      </c>
      <c r="AB79" s="14">
        <v>2019</v>
      </c>
      <c r="AC79" s="20"/>
      <c r="AD79" s="21"/>
      <c r="AE79" s="22" t="s">
        <v>48</v>
      </c>
    </row>
    <row r="80" spans="1:31" ht="264" customHeight="1" x14ac:dyDescent="0.2">
      <c r="A80" s="9">
        <v>3544</v>
      </c>
      <c r="B80" s="10">
        <v>5</v>
      </c>
      <c r="C80" s="10">
        <v>2018</v>
      </c>
      <c r="D80" s="10" t="s">
        <v>483</v>
      </c>
      <c r="E80" s="10" t="s">
        <v>123</v>
      </c>
      <c r="F80" s="10" t="s">
        <v>470</v>
      </c>
      <c r="G80" s="10" t="s">
        <v>471</v>
      </c>
      <c r="H80" s="10" t="s">
        <v>36</v>
      </c>
      <c r="I80" s="11" t="s">
        <v>37</v>
      </c>
      <c r="J80" s="12" t="s">
        <v>107</v>
      </c>
      <c r="K80" s="10" t="s">
        <v>39</v>
      </c>
      <c r="L80" s="10" t="s">
        <v>119</v>
      </c>
      <c r="M80" s="13" t="s">
        <v>472</v>
      </c>
      <c r="N80" s="13" t="s">
        <v>153</v>
      </c>
      <c r="O80" s="14">
        <v>2018</v>
      </c>
      <c r="P80" s="13" t="s">
        <v>43</v>
      </c>
      <c r="Q80" s="14">
        <v>46</v>
      </c>
      <c r="R80" s="15" t="s">
        <v>44</v>
      </c>
      <c r="S80" s="10" t="s">
        <v>473</v>
      </c>
      <c r="T80" s="16">
        <v>43228</v>
      </c>
      <c r="U80" s="16">
        <v>43465</v>
      </c>
      <c r="V80" s="19"/>
      <c r="W80" s="13" t="s">
        <v>484</v>
      </c>
      <c r="X80" s="18">
        <v>1</v>
      </c>
      <c r="Y80" s="19" t="s">
        <v>47</v>
      </c>
      <c r="Z80" s="13"/>
      <c r="AA80" s="14" t="s">
        <v>475</v>
      </c>
      <c r="AB80" s="14">
        <v>2019</v>
      </c>
      <c r="AC80" s="20"/>
      <c r="AD80" s="21"/>
      <c r="AE80" s="22" t="s">
        <v>48</v>
      </c>
    </row>
    <row r="81" spans="1:31" ht="245.25" customHeight="1" x14ac:dyDescent="0.2">
      <c r="A81" s="9">
        <v>3545</v>
      </c>
      <c r="B81" s="10">
        <v>6</v>
      </c>
      <c r="C81" s="10">
        <v>2018</v>
      </c>
      <c r="D81" s="10" t="s">
        <v>485</v>
      </c>
      <c r="E81" s="10" t="s">
        <v>123</v>
      </c>
      <c r="F81" s="10" t="s">
        <v>486</v>
      </c>
      <c r="G81" s="10"/>
      <c r="H81" s="10" t="s">
        <v>36</v>
      </c>
      <c r="I81" s="11" t="s">
        <v>37</v>
      </c>
      <c r="J81" s="12" t="s">
        <v>107</v>
      </c>
      <c r="K81" s="10" t="s">
        <v>39</v>
      </c>
      <c r="L81" s="10" t="s">
        <v>40</v>
      </c>
      <c r="M81" s="13" t="s">
        <v>472</v>
      </c>
      <c r="N81" s="13" t="s">
        <v>153</v>
      </c>
      <c r="O81" s="14">
        <v>2018</v>
      </c>
      <c r="P81" s="13" t="s">
        <v>43</v>
      </c>
      <c r="Q81" s="14">
        <v>46</v>
      </c>
      <c r="R81" s="15" t="s">
        <v>44</v>
      </c>
      <c r="S81" s="10" t="s">
        <v>487</v>
      </c>
      <c r="T81" s="16">
        <v>43228</v>
      </c>
      <c r="U81" s="16">
        <v>44135</v>
      </c>
      <c r="V81" s="19"/>
      <c r="W81" s="13" t="s">
        <v>488</v>
      </c>
      <c r="X81" s="18">
        <v>1</v>
      </c>
      <c r="Y81" s="19" t="s">
        <v>47</v>
      </c>
      <c r="Z81" s="13"/>
      <c r="AA81" s="14">
        <v>9</v>
      </c>
      <c r="AB81" s="14">
        <v>2020</v>
      </c>
      <c r="AC81" s="20"/>
      <c r="AD81" s="21"/>
      <c r="AE81" s="22" t="s">
        <v>48</v>
      </c>
    </row>
    <row r="82" spans="1:31" ht="409.5" x14ac:dyDescent="0.2">
      <c r="A82" s="9">
        <v>3546</v>
      </c>
      <c r="B82" s="14">
        <v>7</v>
      </c>
      <c r="C82" s="10">
        <v>2018</v>
      </c>
      <c r="D82" s="10" t="s">
        <v>489</v>
      </c>
      <c r="E82" s="10" t="s">
        <v>123</v>
      </c>
      <c r="F82" s="10" t="s">
        <v>490</v>
      </c>
      <c r="G82" s="10"/>
      <c r="H82" s="10" t="s">
        <v>36</v>
      </c>
      <c r="I82" s="11" t="s">
        <v>37</v>
      </c>
      <c r="J82" s="12" t="s">
        <v>107</v>
      </c>
      <c r="K82" s="10" t="s">
        <v>39</v>
      </c>
      <c r="L82" s="10" t="s">
        <v>119</v>
      </c>
      <c r="M82" s="13" t="s">
        <v>472</v>
      </c>
      <c r="N82" s="13" t="s">
        <v>153</v>
      </c>
      <c r="O82" s="14">
        <v>2018</v>
      </c>
      <c r="P82" s="13" t="s">
        <v>43</v>
      </c>
      <c r="Q82" s="14">
        <v>46</v>
      </c>
      <c r="R82" s="15" t="s">
        <v>44</v>
      </c>
      <c r="S82" s="10" t="s">
        <v>473</v>
      </c>
      <c r="T82" s="16">
        <v>43228</v>
      </c>
      <c r="U82" s="16">
        <v>43465</v>
      </c>
      <c r="V82" s="19"/>
      <c r="W82" s="13" t="s">
        <v>491</v>
      </c>
      <c r="X82" s="18">
        <v>1</v>
      </c>
      <c r="Y82" s="19" t="s">
        <v>47</v>
      </c>
      <c r="Z82" s="13"/>
      <c r="AA82" s="14" t="s">
        <v>475</v>
      </c>
      <c r="AB82" s="14">
        <v>2019</v>
      </c>
      <c r="AC82" s="20"/>
      <c r="AD82" s="21"/>
      <c r="AE82" s="22" t="s">
        <v>48</v>
      </c>
    </row>
    <row r="83" spans="1:31" ht="287.25" customHeight="1" x14ac:dyDescent="0.2">
      <c r="A83" s="9">
        <v>3547</v>
      </c>
      <c r="B83" s="10">
        <v>8</v>
      </c>
      <c r="C83" s="10">
        <v>2018</v>
      </c>
      <c r="D83" s="10" t="s">
        <v>492</v>
      </c>
      <c r="E83" s="10" t="s">
        <v>123</v>
      </c>
      <c r="F83" s="10" t="s">
        <v>470</v>
      </c>
      <c r="G83" s="10" t="s">
        <v>471</v>
      </c>
      <c r="H83" s="10" t="s">
        <v>36</v>
      </c>
      <c r="I83" s="11" t="s">
        <v>37</v>
      </c>
      <c r="J83" s="12" t="s">
        <v>107</v>
      </c>
      <c r="K83" s="10" t="s">
        <v>39</v>
      </c>
      <c r="L83" s="10" t="s">
        <v>40</v>
      </c>
      <c r="M83" s="13" t="s">
        <v>472</v>
      </c>
      <c r="N83" s="13" t="s">
        <v>153</v>
      </c>
      <c r="O83" s="14">
        <v>2018</v>
      </c>
      <c r="P83" s="13" t="s">
        <v>43</v>
      </c>
      <c r="Q83" s="14">
        <v>46</v>
      </c>
      <c r="R83" s="15" t="s">
        <v>44</v>
      </c>
      <c r="S83" s="10" t="s">
        <v>487</v>
      </c>
      <c r="T83" s="16">
        <v>43228</v>
      </c>
      <c r="U83" s="16">
        <v>44135</v>
      </c>
      <c r="V83" s="19"/>
      <c r="W83" s="13" t="s">
        <v>493</v>
      </c>
      <c r="X83" s="18">
        <v>1</v>
      </c>
      <c r="Y83" s="19" t="s">
        <v>47</v>
      </c>
      <c r="Z83" s="13"/>
      <c r="AA83" s="14">
        <v>9</v>
      </c>
      <c r="AB83" s="14">
        <v>2020</v>
      </c>
      <c r="AC83" s="20"/>
      <c r="AD83" s="21"/>
      <c r="AE83" s="22" t="s">
        <v>48</v>
      </c>
    </row>
    <row r="84" spans="1:31" ht="409.5" x14ac:dyDescent="0.2">
      <c r="A84" s="9">
        <v>3548</v>
      </c>
      <c r="B84" s="10">
        <v>9</v>
      </c>
      <c r="C84" s="10">
        <v>2018</v>
      </c>
      <c r="D84" s="10" t="s">
        <v>494</v>
      </c>
      <c r="E84" s="10" t="s">
        <v>33</v>
      </c>
      <c r="F84" s="10" t="s">
        <v>495</v>
      </c>
      <c r="G84" s="10"/>
      <c r="H84" s="10" t="s">
        <v>36</v>
      </c>
      <c r="I84" s="11" t="s">
        <v>37</v>
      </c>
      <c r="J84" s="12" t="s">
        <v>107</v>
      </c>
      <c r="K84" s="10" t="s">
        <v>39</v>
      </c>
      <c r="L84" s="10" t="s">
        <v>40</v>
      </c>
      <c r="M84" s="13" t="s">
        <v>472</v>
      </c>
      <c r="N84" s="13" t="s">
        <v>153</v>
      </c>
      <c r="O84" s="14">
        <v>2018</v>
      </c>
      <c r="P84" s="13" t="s">
        <v>43</v>
      </c>
      <c r="Q84" s="14">
        <v>46</v>
      </c>
      <c r="R84" s="15" t="s">
        <v>44</v>
      </c>
      <c r="S84" s="10" t="s">
        <v>496</v>
      </c>
      <c r="T84" s="16">
        <v>43228</v>
      </c>
      <c r="U84" s="16">
        <v>44135</v>
      </c>
      <c r="V84" s="19"/>
      <c r="W84" s="13" t="s">
        <v>497</v>
      </c>
      <c r="X84" s="18">
        <v>1</v>
      </c>
      <c r="Y84" s="19" t="s">
        <v>47</v>
      </c>
      <c r="Z84" s="13"/>
      <c r="AA84" s="14">
        <v>9</v>
      </c>
      <c r="AB84" s="14">
        <v>2020</v>
      </c>
      <c r="AC84" s="20"/>
      <c r="AD84" s="21"/>
      <c r="AE84" s="22" t="s">
        <v>48</v>
      </c>
    </row>
    <row r="85" spans="1:31" ht="409.5" x14ac:dyDescent="0.2">
      <c r="A85" s="9">
        <v>3550</v>
      </c>
      <c r="B85" s="10">
        <v>11</v>
      </c>
      <c r="C85" s="10">
        <v>2018</v>
      </c>
      <c r="D85" s="10" t="s">
        <v>498</v>
      </c>
      <c r="E85" s="10" t="s">
        <v>80</v>
      </c>
      <c r="F85" s="10" t="s">
        <v>499</v>
      </c>
      <c r="G85" s="10" t="s">
        <v>500</v>
      </c>
      <c r="H85" s="10" t="s">
        <v>52</v>
      </c>
      <c r="I85" s="11" t="s">
        <v>37</v>
      </c>
      <c r="J85" s="12" t="s">
        <v>83</v>
      </c>
      <c r="K85" s="10" t="s">
        <v>39</v>
      </c>
      <c r="L85" s="10" t="s">
        <v>119</v>
      </c>
      <c r="M85" s="13" t="s">
        <v>472</v>
      </c>
      <c r="N85" s="13" t="s">
        <v>153</v>
      </c>
      <c r="O85" s="14">
        <v>2018</v>
      </c>
      <c r="P85" s="13" t="s">
        <v>43</v>
      </c>
      <c r="Q85" s="14">
        <v>46</v>
      </c>
      <c r="R85" s="15" t="s">
        <v>44</v>
      </c>
      <c r="S85" s="10" t="s">
        <v>501</v>
      </c>
      <c r="T85" s="16">
        <v>43280</v>
      </c>
      <c r="U85" s="16">
        <v>43465</v>
      </c>
      <c r="V85" s="19"/>
      <c r="W85" s="10" t="s">
        <v>502</v>
      </c>
      <c r="X85" s="18">
        <v>1</v>
      </c>
      <c r="Y85" s="19" t="s">
        <v>47</v>
      </c>
      <c r="Z85" s="13"/>
      <c r="AA85" s="14" t="s">
        <v>475</v>
      </c>
      <c r="AB85" s="14">
        <v>2019</v>
      </c>
      <c r="AC85" s="20"/>
      <c r="AD85" s="21"/>
      <c r="AE85" s="22" t="s">
        <v>48</v>
      </c>
    </row>
    <row r="86" spans="1:31" ht="409.5" x14ac:dyDescent="0.2">
      <c r="A86" s="9">
        <v>3552</v>
      </c>
      <c r="B86" s="14">
        <v>13</v>
      </c>
      <c r="C86" s="10">
        <v>2018</v>
      </c>
      <c r="D86" s="10" t="s">
        <v>503</v>
      </c>
      <c r="E86" s="10" t="s">
        <v>92</v>
      </c>
      <c r="F86" s="10" t="s">
        <v>504</v>
      </c>
      <c r="G86" s="10" t="s">
        <v>504</v>
      </c>
      <c r="H86" s="10" t="s">
        <v>94</v>
      </c>
      <c r="I86" s="10" t="s">
        <v>53</v>
      </c>
      <c r="J86" s="12" t="s">
        <v>54</v>
      </c>
      <c r="K86" s="10" t="s">
        <v>201</v>
      </c>
      <c r="L86" s="38" t="s">
        <v>327</v>
      </c>
      <c r="M86" s="13" t="s">
        <v>472</v>
      </c>
      <c r="N86" s="13" t="s">
        <v>153</v>
      </c>
      <c r="O86" s="14">
        <v>2018</v>
      </c>
      <c r="P86" s="13" t="s">
        <v>149</v>
      </c>
      <c r="Q86" s="14">
        <v>2</v>
      </c>
      <c r="R86" s="15" t="s">
        <v>505</v>
      </c>
      <c r="S86" s="25" t="s">
        <v>506</v>
      </c>
      <c r="T86" s="16" t="s">
        <v>507</v>
      </c>
      <c r="U86" s="16">
        <v>44135</v>
      </c>
      <c r="V86" s="10"/>
      <c r="W86" s="13" t="s">
        <v>508</v>
      </c>
      <c r="X86" s="18">
        <v>0</v>
      </c>
      <c r="Y86" s="19" t="s">
        <v>115</v>
      </c>
      <c r="Z86" s="13"/>
      <c r="AA86" s="14"/>
      <c r="AB86" s="14"/>
      <c r="AC86" s="20"/>
      <c r="AD86" s="21"/>
      <c r="AE86" s="22" t="s">
        <v>62</v>
      </c>
    </row>
    <row r="87" spans="1:31" ht="409.5" x14ac:dyDescent="0.2">
      <c r="A87" s="9">
        <v>3564</v>
      </c>
      <c r="B87" s="14">
        <v>25</v>
      </c>
      <c r="C87" s="10">
        <v>2018</v>
      </c>
      <c r="D87" s="10" t="s">
        <v>509</v>
      </c>
      <c r="E87" s="10" t="s">
        <v>33</v>
      </c>
      <c r="F87" s="10" t="s">
        <v>117</v>
      </c>
      <c r="G87" s="10"/>
      <c r="H87" s="10" t="s">
        <v>36</v>
      </c>
      <c r="I87" s="11" t="s">
        <v>37</v>
      </c>
      <c r="J87" s="12" t="s">
        <v>107</v>
      </c>
      <c r="K87" s="10" t="s">
        <v>510</v>
      </c>
      <c r="L87" s="33" t="s">
        <v>109</v>
      </c>
      <c r="M87" s="13" t="s">
        <v>511</v>
      </c>
      <c r="N87" s="13" t="s">
        <v>321</v>
      </c>
      <c r="O87" s="14">
        <v>2018</v>
      </c>
      <c r="P87" s="13" t="s">
        <v>43</v>
      </c>
      <c r="Q87" s="14">
        <v>17</v>
      </c>
      <c r="R87" s="15" t="s">
        <v>44</v>
      </c>
      <c r="S87" s="25" t="s">
        <v>512</v>
      </c>
      <c r="T87" s="16">
        <v>43181</v>
      </c>
      <c r="U87" s="16">
        <v>44561</v>
      </c>
      <c r="V87" s="10"/>
      <c r="W87" s="13" t="s">
        <v>513</v>
      </c>
      <c r="X87" s="18">
        <v>0</v>
      </c>
      <c r="Y87" s="19" t="s">
        <v>115</v>
      </c>
      <c r="Z87" s="13"/>
      <c r="AA87" s="14"/>
      <c r="AB87" s="14"/>
      <c r="AC87" s="20"/>
      <c r="AD87" s="21"/>
      <c r="AE87" s="22" t="s">
        <v>48</v>
      </c>
    </row>
    <row r="88" spans="1:31" ht="409.5" x14ac:dyDescent="0.2">
      <c r="A88" s="9">
        <v>3572</v>
      </c>
      <c r="B88" s="10">
        <v>33</v>
      </c>
      <c r="C88" s="10">
        <v>2018</v>
      </c>
      <c r="D88" s="10" t="s">
        <v>514</v>
      </c>
      <c r="E88" s="10" t="s">
        <v>123</v>
      </c>
      <c r="F88" s="10" t="s">
        <v>490</v>
      </c>
      <c r="G88" s="10"/>
      <c r="H88" s="10" t="s">
        <v>36</v>
      </c>
      <c r="I88" s="11" t="s">
        <v>37</v>
      </c>
      <c r="J88" s="12" t="s">
        <v>38</v>
      </c>
      <c r="K88" s="10" t="s">
        <v>515</v>
      </c>
      <c r="L88" s="10" t="s">
        <v>454</v>
      </c>
      <c r="M88" s="13" t="s">
        <v>516</v>
      </c>
      <c r="N88" s="13" t="s">
        <v>517</v>
      </c>
      <c r="O88" s="14">
        <v>2018</v>
      </c>
      <c r="P88" s="13" t="s">
        <v>43</v>
      </c>
      <c r="Q88" s="14">
        <v>45</v>
      </c>
      <c r="R88" s="15" t="s">
        <v>44</v>
      </c>
      <c r="S88" s="39" t="s">
        <v>518</v>
      </c>
      <c r="T88" s="16">
        <v>43229</v>
      </c>
      <c r="U88" s="16">
        <v>43646</v>
      </c>
      <c r="V88" s="10" t="s">
        <v>519</v>
      </c>
      <c r="W88" s="13" t="s">
        <v>520</v>
      </c>
      <c r="X88" s="18">
        <v>1</v>
      </c>
      <c r="Y88" s="19" t="s">
        <v>47</v>
      </c>
      <c r="Z88" s="10" t="s">
        <v>521</v>
      </c>
      <c r="AA88" s="14" t="s">
        <v>522</v>
      </c>
      <c r="AB88" s="14">
        <v>2019</v>
      </c>
      <c r="AC88" s="20"/>
      <c r="AD88" s="21"/>
      <c r="AE88" s="22" t="s">
        <v>48</v>
      </c>
    </row>
    <row r="89" spans="1:31" ht="75" customHeight="1" x14ac:dyDescent="0.2">
      <c r="A89" s="9">
        <v>3576</v>
      </c>
      <c r="B89" s="14">
        <v>37</v>
      </c>
      <c r="C89" s="10">
        <v>2018</v>
      </c>
      <c r="D89" s="10" t="s">
        <v>523</v>
      </c>
      <c r="E89" s="10" t="s">
        <v>92</v>
      </c>
      <c r="F89" s="10" t="s">
        <v>524</v>
      </c>
      <c r="G89" s="10" t="s">
        <v>525</v>
      </c>
      <c r="H89" s="10" t="s">
        <v>94</v>
      </c>
      <c r="I89" s="11" t="s">
        <v>53</v>
      </c>
      <c r="J89" s="12" t="s">
        <v>54</v>
      </c>
      <c r="K89" s="10" t="s">
        <v>515</v>
      </c>
      <c r="L89" s="10" t="s">
        <v>109</v>
      </c>
      <c r="M89" s="13" t="s">
        <v>516</v>
      </c>
      <c r="N89" s="13" t="s">
        <v>517</v>
      </c>
      <c r="O89" s="14">
        <v>2018</v>
      </c>
      <c r="P89" s="13" t="s">
        <v>43</v>
      </c>
      <c r="Q89" s="14">
        <v>45</v>
      </c>
      <c r="R89" s="15" t="s">
        <v>44</v>
      </c>
      <c r="S89" s="13" t="s">
        <v>526</v>
      </c>
      <c r="T89" s="16">
        <v>43222</v>
      </c>
      <c r="U89" s="16">
        <v>43769</v>
      </c>
      <c r="V89" s="45" t="s">
        <v>527</v>
      </c>
      <c r="W89" s="17" t="s">
        <v>528</v>
      </c>
      <c r="X89" s="18">
        <v>1</v>
      </c>
      <c r="Y89" s="19" t="s">
        <v>47</v>
      </c>
      <c r="Z89" s="10"/>
      <c r="AA89" s="14">
        <v>10</v>
      </c>
      <c r="AB89" s="14">
        <v>2019</v>
      </c>
      <c r="AC89" s="20"/>
      <c r="AD89" s="21"/>
      <c r="AE89" s="22" t="s">
        <v>48</v>
      </c>
    </row>
    <row r="90" spans="1:31" ht="243" customHeight="1" x14ac:dyDescent="0.2">
      <c r="A90" s="9">
        <v>3577</v>
      </c>
      <c r="B90" s="10">
        <v>38</v>
      </c>
      <c r="C90" s="10">
        <v>2018</v>
      </c>
      <c r="D90" s="10" t="s">
        <v>529</v>
      </c>
      <c r="E90" s="10" t="s">
        <v>33</v>
      </c>
      <c r="F90" s="10" t="s">
        <v>530</v>
      </c>
      <c r="G90" s="10"/>
      <c r="H90" s="10" t="s">
        <v>36</v>
      </c>
      <c r="I90" s="11" t="s">
        <v>37</v>
      </c>
      <c r="J90" s="12" t="s">
        <v>107</v>
      </c>
      <c r="K90" s="10" t="s">
        <v>515</v>
      </c>
      <c r="L90" s="10" t="s">
        <v>109</v>
      </c>
      <c r="M90" s="13" t="s">
        <v>516</v>
      </c>
      <c r="N90" s="13" t="s">
        <v>517</v>
      </c>
      <c r="O90" s="14">
        <v>2018</v>
      </c>
      <c r="P90" s="13" t="s">
        <v>43</v>
      </c>
      <c r="Q90" s="14">
        <v>45</v>
      </c>
      <c r="R90" s="15" t="s">
        <v>44</v>
      </c>
      <c r="S90" s="13" t="s">
        <v>531</v>
      </c>
      <c r="T90" s="16">
        <v>43222</v>
      </c>
      <c r="U90" s="16">
        <v>43769</v>
      </c>
      <c r="V90" s="45" t="s">
        <v>532</v>
      </c>
      <c r="W90" s="17" t="s">
        <v>533</v>
      </c>
      <c r="X90" s="18">
        <v>1</v>
      </c>
      <c r="Y90" s="19" t="s">
        <v>47</v>
      </c>
      <c r="Z90" s="10" t="s">
        <v>534</v>
      </c>
      <c r="AA90" s="14">
        <v>10</v>
      </c>
      <c r="AB90" s="14">
        <v>2019</v>
      </c>
      <c r="AC90" s="20"/>
      <c r="AD90" s="21"/>
      <c r="AE90" s="22" t="s">
        <v>48</v>
      </c>
    </row>
    <row r="91" spans="1:31" ht="216.75" customHeight="1" x14ac:dyDescent="0.2">
      <c r="A91" s="9">
        <v>3578</v>
      </c>
      <c r="B91" s="10">
        <v>39</v>
      </c>
      <c r="C91" s="10">
        <v>2018</v>
      </c>
      <c r="D91" s="10" t="s">
        <v>535</v>
      </c>
      <c r="E91" s="10" t="s">
        <v>33</v>
      </c>
      <c r="F91" s="10" t="s">
        <v>495</v>
      </c>
      <c r="G91" s="10"/>
      <c r="H91" s="10" t="s">
        <v>36</v>
      </c>
      <c r="I91" s="11" t="s">
        <v>37</v>
      </c>
      <c r="J91" s="12" t="s">
        <v>38</v>
      </c>
      <c r="K91" s="10" t="s">
        <v>515</v>
      </c>
      <c r="L91" s="10" t="s">
        <v>454</v>
      </c>
      <c r="M91" s="13" t="s">
        <v>516</v>
      </c>
      <c r="N91" s="13" t="s">
        <v>517</v>
      </c>
      <c r="O91" s="14">
        <v>2018</v>
      </c>
      <c r="P91" s="13" t="s">
        <v>43</v>
      </c>
      <c r="Q91" s="14">
        <v>45</v>
      </c>
      <c r="R91" s="15" t="s">
        <v>44</v>
      </c>
      <c r="S91" s="13" t="s">
        <v>536</v>
      </c>
      <c r="T91" s="16">
        <v>43222</v>
      </c>
      <c r="U91" s="16">
        <v>43555</v>
      </c>
      <c r="V91" s="45" t="s">
        <v>537</v>
      </c>
      <c r="W91" s="17" t="s">
        <v>538</v>
      </c>
      <c r="X91" s="18">
        <v>1</v>
      </c>
      <c r="Y91" s="19" t="s">
        <v>47</v>
      </c>
      <c r="Z91" s="10" t="s">
        <v>539</v>
      </c>
      <c r="AA91" s="14" t="s">
        <v>522</v>
      </c>
      <c r="AB91" s="14">
        <v>2019</v>
      </c>
      <c r="AC91" s="20"/>
      <c r="AD91" s="21"/>
      <c r="AE91" s="22" t="s">
        <v>48</v>
      </c>
    </row>
    <row r="92" spans="1:31" ht="213" customHeight="1" x14ac:dyDescent="0.2">
      <c r="A92" s="9">
        <v>3580</v>
      </c>
      <c r="B92" s="10">
        <v>41</v>
      </c>
      <c r="C92" s="10">
        <v>2018</v>
      </c>
      <c r="D92" s="10" t="s">
        <v>540</v>
      </c>
      <c r="E92" s="10" t="s">
        <v>129</v>
      </c>
      <c r="F92" s="10" t="s">
        <v>130</v>
      </c>
      <c r="G92" s="10"/>
      <c r="H92" s="10" t="s">
        <v>131</v>
      </c>
      <c r="I92" s="11" t="s">
        <v>132</v>
      </c>
      <c r="J92" s="12" t="s">
        <v>83</v>
      </c>
      <c r="K92" s="10" t="s">
        <v>133</v>
      </c>
      <c r="L92" s="10" t="s">
        <v>134</v>
      </c>
      <c r="M92" s="13" t="s">
        <v>516</v>
      </c>
      <c r="N92" s="13" t="s">
        <v>517</v>
      </c>
      <c r="O92" s="14">
        <v>2018</v>
      </c>
      <c r="P92" s="13" t="s">
        <v>43</v>
      </c>
      <c r="Q92" s="14">
        <v>124</v>
      </c>
      <c r="R92" s="15" t="s">
        <v>44</v>
      </c>
      <c r="S92" s="25" t="s">
        <v>541</v>
      </c>
      <c r="T92" s="16">
        <v>42461</v>
      </c>
      <c r="U92" s="16">
        <v>44377</v>
      </c>
      <c r="V92" s="13"/>
      <c r="W92" s="10" t="s">
        <v>542</v>
      </c>
      <c r="X92" s="18">
        <v>1</v>
      </c>
      <c r="Y92" s="19" t="s">
        <v>47</v>
      </c>
      <c r="Z92" s="13"/>
      <c r="AA92" s="14">
        <v>7</v>
      </c>
      <c r="AB92" s="14">
        <v>2021</v>
      </c>
      <c r="AC92" s="20"/>
      <c r="AD92" s="21"/>
      <c r="AE92" s="22" t="s">
        <v>62</v>
      </c>
    </row>
    <row r="93" spans="1:31" ht="145.5" customHeight="1" x14ac:dyDescent="0.2">
      <c r="A93" s="9">
        <v>3585</v>
      </c>
      <c r="B93" s="14">
        <v>46</v>
      </c>
      <c r="C93" s="10">
        <v>2018</v>
      </c>
      <c r="D93" s="10" t="s">
        <v>543</v>
      </c>
      <c r="E93" s="10" t="s">
        <v>199</v>
      </c>
      <c r="F93" s="10" t="s">
        <v>544</v>
      </c>
      <c r="G93" s="10" t="s">
        <v>544</v>
      </c>
      <c r="H93" s="10" t="s">
        <v>52</v>
      </c>
      <c r="I93" s="11" t="s">
        <v>355</v>
      </c>
      <c r="J93" s="12" t="s">
        <v>147</v>
      </c>
      <c r="K93" s="10" t="s">
        <v>356</v>
      </c>
      <c r="L93" s="10" t="s">
        <v>327</v>
      </c>
      <c r="M93" s="13" t="s">
        <v>516</v>
      </c>
      <c r="N93" s="13" t="s">
        <v>517</v>
      </c>
      <c r="O93" s="14">
        <v>2018</v>
      </c>
      <c r="P93" s="10" t="s">
        <v>149</v>
      </c>
      <c r="Q93" s="10">
        <v>43</v>
      </c>
      <c r="R93" s="15" t="s">
        <v>44</v>
      </c>
      <c r="S93" s="25" t="s">
        <v>545</v>
      </c>
      <c r="T93" s="16">
        <v>43334</v>
      </c>
      <c r="U93" s="16">
        <v>43465</v>
      </c>
      <c r="V93" s="10" t="s">
        <v>546</v>
      </c>
      <c r="W93" s="25" t="s">
        <v>547</v>
      </c>
      <c r="X93" s="18">
        <v>1</v>
      </c>
      <c r="Y93" s="19" t="s">
        <v>47</v>
      </c>
      <c r="Z93" s="13"/>
      <c r="AA93" s="14">
        <v>10</v>
      </c>
      <c r="AB93" s="14">
        <v>2019</v>
      </c>
      <c r="AC93" s="20"/>
      <c r="AD93" s="21"/>
      <c r="AE93" s="22" t="s">
        <v>62</v>
      </c>
    </row>
    <row r="94" spans="1:31" ht="171.75" customHeight="1" x14ac:dyDescent="0.2">
      <c r="A94" s="9">
        <v>3586</v>
      </c>
      <c r="B94" s="10">
        <v>47</v>
      </c>
      <c r="C94" s="10">
        <v>2018</v>
      </c>
      <c r="D94" s="10" t="s">
        <v>548</v>
      </c>
      <c r="E94" s="10" t="s">
        <v>199</v>
      </c>
      <c r="F94" s="10" t="s">
        <v>544</v>
      </c>
      <c r="G94" s="10" t="s">
        <v>544</v>
      </c>
      <c r="H94" s="10" t="s">
        <v>52</v>
      </c>
      <c r="I94" s="11" t="s">
        <v>355</v>
      </c>
      <c r="J94" s="12" t="s">
        <v>147</v>
      </c>
      <c r="K94" s="10" t="s">
        <v>356</v>
      </c>
      <c r="L94" s="10" t="s">
        <v>327</v>
      </c>
      <c r="M94" s="13" t="s">
        <v>516</v>
      </c>
      <c r="N94" s="13" t="s">
        <v>517</v>
      </c>
      <c r="O94" s="14">
        <v>2018</v>
      </c>
      <c r="P94" s="10" t="s">
        <v>149</v>
      </c>
      <c r="Q94" s="10">
        <v>43</v>
      </c>
      <c r="R94" s="15" t="s">
        <v>44</v>
      </c>
      <c r="S94" s="25" t="s">
        <v>545</v>
      </c>
      <c r="T94" s="16">
        <v>43334</v>
      </c>
      <c r="U94" s="16">
        <v>43465</v>
      </c>
      <c r="V94" s="10" t="s">
        <v>546</v>
      </c>
      <c r="W94" s="25" t="s">
        <v>549</v>
      </c>
      <c r="X94" s="18">
        <v>1</v>
      </c>
      <c r="Y94" s="19" t="s">
        <v>47</v>
      </c>
      <c r="Z94" s="13"/>
      <c r="AA94" s="14">
        <v>10</v>
      </c>
      <c r="AB94" s="14">
        <v>2019</v>
      </c>
      <c r="AC94" s="20"/>
      <c r="AD94" s="21"/>
      <c r="AE94" s="22" t="s">
        <v>62</v>
      </c>
    </row>
    <row r="95" spans="1:31" ht="171.75" customHeight="1" x14ac:dyDescent="0.2">
      <c r="A95" s="9">
        <v>3587</v>
      </c>
      <c r="B95" s="10">
        <v>48</v>
      </c>
      <c r="C95" s="10">
        <v>2018</v>
      </c>
      <c r="D95" s="10" t="s">
        <v>550</v>
      </c>
      <c r="E95" s="10" t="s">
        <v>199</v>
      </c>
      <c r="F95" s="10" t="s">
        <v>544</v>
      </c>
      <c r="G95" s="10" t="s">
        <v>544</v>
      </c>
      <c r="H95" s="10" t="s">
        <v>52</v>
      </c>
      <c r="I95" s="11" t="s">
        <v>355</v>
      </c>
      <c r="J95" s="12" t="s">
        <v>147</v>
      </c>
      <c r="K95" s="10" t="s">
        <v>356</v>
      </c>
      <c r="L95" s="10" t="s">
        <v>327</v>
      </c>
      <c r="M95" s="13" t="s">
        <v>516</v>
      </c>
      <c r="N95" s="13" t="s">
        <v>517</v>
      </c>
      <c r="O95" s="14">
        <v>2018</v>
      </c>
      <c r="P95" s="10" t="s">
        <v>149</v>
      </c>
      <c r="Q95" s="10">
        <v>43</v>
      </c>
      <c r="R95" s="15" t="s">
        <v>44</v>
      </c>
      <c r="S95" s="25" t="s">
        <v>545</v>
      </c>
      <c r="T95" s="16">
        <v>43334</v>
      </c>
      <c r="U95" s="16">
        <v>43465</v>
      </c>
      <c r="V95" s="10" t="s">
        <v>551</v>
      </c>
      <c r="W95" s="25" t="s">
        <v>552</v>
      </c>
      <c r="X95" s="18">
        <v>1</v>
      </c>
      <c r="Y95" s="19" t="s">
        <v>47</v>
      </c>
      <c r="Z95" s="13"/>
      <c r="AA95" s="14">
        <v>10</v>
      </c>
      <c r="AB95" s="14">
        <v>2019</v>
      </c>
      <c r="AC95" s="20"/>
      <c r="AD95" s="21"/>
      <c r="AE95" s="22" t="s">
        <v>62</v>
      </c>
    </row>
    <row r="96" spans="1:31" ht="100.5" customHeight="1" x14ac:dyDescent="0.2">
      <c r="A96" s="9">
        <v>3588</v>
      </c>
      <c r="B96" s="14">
        <v>49</v>
      </c>
      <c r="C96" s="10">
        <v>2018</v>
      </c>
      <c r="D96" s="10" t="s">
        <v>553</v>
      </c>
      <c r="E96" s="10" t="s">
        <v>238</v>
      </c>
      <c r="F96" s="10" t="s">
        <v>554</v>
      </c>
      <c r="G96" s="10" t="s">
        <v>399</v>
      </c>
      <c r="H96" s="10" t="s">
        <v>52</v>
      </c>
      <c r="I96" s="11" t="s">
        <v>355</v>
      </c>
      <c r="J96" s="12" t="s">
        <v>147</v>
      </c>
      <c r="K96" s="10" t="s">
        <v>555</v>
      </c>
      <c r="L96" s="10" t="s">
        <v>241</v>
      </c>
      <c r="M96" s="13" t="s">
        <v>516</v>
      </c>
      <c r="N96" s="13" t="s">
        <v>517</v>
      </c>
      <c r="O96" s="14">
        <v>2018</v>
      </c>
      <c r="P96" s="10" t="s">
        <v>149</v>
      </c>
      <c r="Q96" s="10">
        <v>35</v>
      </c>
      <c r="R96" s="15" t="s">
        <v>556</v>
      </c>
      <c r="S96" s="25" t="s">
        <v>557</v>
      </c>
      <c r="T96" s="16">
        <v>43244</v>
      </c>
      <c r="U96" s="16">
        <v>43251</v>
      </c>
      <c r="V96" s="10"/>
      <c r="W96" s="10" t="s">
        <v>558</v>
      </c>
      <c r="X96" s="18">
        <v>1</v>
      </c>
      <c r="Y96" s="19" t="s">
        <v>47</v>
      </c>
      <c r="Z96" s="13"/>
      <c r="AA96" s="14" t="s">
        <v>559</v>
      </c>
      <c r="AB96" s="14">
        <v>2019</v>
      </c>
      <c r="AC96" s="20"/>
      <c r="AD96" s="21"/>
      <c r="AE96" s="22" t="s">
        <v>62</v>
      </c>
    </row>
    <row r="97" spans="1:31" ht="99.75" customHeight="1" x14ac:dyDescent="0.2">
      <c r="A97" s="9">
        <v>3589</v>
      </c>
      <c r="B97" s="10">
        <v>50</v>
      </c>
      <c r="C97" s="10">
        <v>2018</v>
      </c>
      <c r="D97" s="10" t="s">
        <v>560</v>
      </c>
      <c r="E97" s="10" t="s">
        <v>238</v>
      </c>
      <c r="F97" s="10" t="s">
        <v>561</v>
      </c>
      <c r="G97" s="10" t="s">
        <v>561</v>
      </c>
      <c r="H97" s="10" t="s">
        <v>52</v>
      </c>
      <c r="I97" s="11" t="s">
        <v>355</v>
      </c>
      <c r="J97" s="12" t="s">
        <v>147</v>
      </c>
      <c r="K97" s="10" t="s">
        <v>555</v>
      </c>
      <c r="L97" s="10" t="s">
        <v>241</v>
      </c>
      <c r="M97" s="13" t="s">
        <v>516</v>
      </c>
      <c r="N97" s="13" t="s">
        <v>517</v>
      </c>
      <c r="O97" s="14">
        <v>2018</v>
      </c>
      <c r="P97" s="10" t="s">
        <v>149</v>
      </c>
      <c r="Q97" s="10">
        <v>35</v>
      </c>
      <c r="R97" s="15"/>
      <c r="S97" s="25"/>
      <c r="T97" s="16">
        <v>43210</v>
      </c>
      <c r="U97" s="16">
        <v>43524</v>
      </c>
      <c r="V97" s="10" t="s">
        <v>562</v>
      </c>
      <c r="W97" s="13" t="s">
        <v>563</v>
      </c>
      <c r="X97" s="18">
        <v>1</v>
      </c>
      <c r="Y97" s="19" t="s">
        <v>47</v>
      </c>
      <c r="Z97" s="13"/>
      <c r="AA97" s="36" t="s">
        <v>248</v>
      </c>
      <c r="AB97" s="14">
        <v>2019</v>
      </c>
      <c r="AC97" s="20"/>
      <c r="AD97" s="21"/>
      <c r="AE97" s="22" t="s">
        <v>62</v>
      </c>
    </row>
    <row r="98" spans="1:31" ht="157.5" x14ac:dyDescent="0.2">
      <c r="A98" s="9">
        <v>3590</v>
      </c>
      <c r="B98" s="10">
        <v>51</v>
      </c>
      <c r="C98" s="10">
        <v>2018</v>
      </c>
      <c r="D98" s="10" t="s">
        <v>564</v>
      </c>
      <c r="E98" s="10" t="s">
        <v>80</v>
      </c>
      <c r="F98" s="10" t="s">
        <v>565</v>
      </c>
      <c r="G98" s="10"/>
      <c r="H98" s="10" t="s">
        <v>52</v>
      </c>
      <c r="I98" s="11" t="s">
        <v>355</v>
      </c>
      <c r="J98" s="12" t="s">
        <v>147</v>
      </c>
      <c r="K98" s="10" t="s">
        <v>555</v>
      </c>
      <c r="L98" s="10" t="s">
        <v>241</v>
      </c>
      <c r="M98" s="13" t="s">
        <v>516</v>
      </c>
      <c r="N98" s="13" t="s">
        <v>517</v>
      </c>
      <c r="O98" s="14">
        <v>2018</v>
      </c>
      <c r="P98" s="10" t="s">
        <v>149</v>
      </c>
      <c r="Q98" s="10">
        <v>35</v>
      </c>
      <c r="R98" s="15"/>
      <c r="S98" s="25"/>
      <c r="T98" s="16">
        <v>43210</v>
      </c>
      <c r="U98" s="16">
        <v>43524</v>
      </c>
      <c r="V98" s="10" t="s">
        <v>562</v>
      </c>
      <c r="W98" s="13" t="s">
        <v>563</v>
      </c>
      <c r="X98" s="18">
        <v>1</v>
      </c>
      <c r="Y98" s="19" t="s">
        <v>47</v>
      </c>
      <c r="Z98" s="13"/>
      <c r="AA98" s="36" t="s">
        <v>248</v>
      </c>
      <c r="AB98" s="14">
        <v>2019</v>
      </c>
      <c r="AC98" s="20"/>
      <c r="AD98" s="21"/>
      <c r="AE98" s="22" t="s">
        <v>62</v>
      </c>
    </row>
    <row r="99" spans="1:31" ht="173.25" x14ac:dyDescent="0.2">
      <c r="A99" s="9">
        <v>3591</v>
      </c>
      <c r="B99" s="14">
        <v>52</v>
      </c>
      <c r="C99" s="10">
        <v>2018</v>
      </c>
      <c r="D99" s="10" t="s">
        <v>566</v>
      </c>
      <c r="E99" s="10" t="s">
        <v>238</v>
      </c>
      <c r="F99" s="10" t="s">
        <v>567</v>
      </c>
      <c r="G99" s="10" t="s">
        <v>568</v>
      </c>
      <c r="H99" s="10" t="s">
        <v>52</v>
      </c>
      <c r="I99" s="11" t="s">
        <v>355</v>
      </c>
      <c r="J99" s="12" t="s">
        <v>147</v>
      </c>
      <c r="K99" s="10" t="s">
        <v>555</v>
      </c>
      <c r="L99" s="10" t="s">
        <v>241</v>
      </c>
      <c r="M99" s="13" t="s">
        <v>516</v>
      </c>
      <c r="N99" s="13" t="s">
        <v>517</v>
      </c>
      <c r="O99" s="14">
        <v>2018</v>
      </c>
      <c r="P99" s="10" t="s">
        <v>149</v>
      </c>
      <c r="Q99" s="10">
        <v>35</v>
      </c>
      <c r="R99" s="15"/>
      <c r="S99" s="25"/>
      <c r="T99" s="16">
        <v>43210</v>
      </c>
      <c r="U99" s="16">
        <v>43524</v>
      </c>
      <c r="V99" s="10" t="s">
        <v>562</v>
      </c>
      <c r="W99" s="13" t="s">
        <v>563</v>
      </c>
      <c r="X99" s="18">
        <v>1</v>
      </c>
      <c r="Y99" s="19" t="s">
        <v>47</v>
      </c>
      <c r="Z99" s="13"/>
      <c r="AA99" s="36" t="s">
        <v>248</v>
      </c>
      <c r="AB99" s="14">
        <v>2019</v>
      </c>
      <c r="AC99" s="20"/>
      <c r="AD99" s="21"/>
      <c r="AE99" s="22" t="s">
        <v>62</v>
      </c>
    </row>
    <row r="100" spans="1:31" ht="135" customHeight="1" x14ac:dyDescent="0.2">
      <c r="A100" s="9">
        <v>3596</v>
      </c>
      <c r="B100" s="10">
        <v>57</v>
      </c>
      <c r="C100" s="10">
        <v>2018</v>
      </c>
      <c r="D100" s="10" t="s">
        <v>569</v>
      </c>
      <c r="E100" s="10" t="s">
        <v>80</v>
      </c>
      <c r="F100" s="10" t="s">
        <v>398</v>
      </c>
      <c r="G100" s="10"/>
      <c r="H100" s="10" t="s">
        <v>52</v>
      </c>
      <c r="I100" s="11" t="s">
        <v>146</v>
      </c>
      <c r="J100" s="12" t="s">
        <v>147</v>
      </c>
      <c r="K100" s="10" t="s">
        <v>148</v>
      </c>
      <c r="L100" s="10" t="s">
        <v>570</v>
      </c>
      <c r="M100" s="13" t="s">
        <v>516</v>
      </c>
      <c r="N100" s="13" t="s">
        <v>517</v>
      </c>
      <c r="O100" s="14">
        <v>2018</v>
      </c>
      <c r="P100" s="10" t="s">
        <v>43</v>
      </c>
      <c r="Q100" s="14">
        <v>185</v>
      </c>
      <c r="R100" s="15" t="s">
        <v>416</v>
      </c>
      <c r="S100" s="25" t="s">
        <v>571</v>
      </c>
      <c r="T100" s="16">
        <v>43221</v>
      </c>
      <c r="U100" s="16">
        <v>43465</v>
      </c>
      <c r="V100" s="10"/>
      <c r="W100" s="13" t="s">
        <v>572</v>
      </c>
      <c r="X100" s="18">
        <v>1</v>
      </c>
      <c r="Y100" s="19" t="s">
        <v>47</v>
      </c>
      <c r="Z100" s="13"/>
      <c r="AA100" s="14" t="s">
        <v>42</v>
      </c>
      <c r="AB100" s="14">
        <v>2019</v>
      </c>
      <c r="AC100" s="20"/>
      <c r="AD100" s="21"/>
      <c r="AE100" s="22" t="s">
        <v>62</v>
      </c>
    </row>
    <row r="101" spans="1:31" ht="90" customHeight="1" x14ac:dyDescent="0.2">
      <c r="A101" s="9">
        <v>3598</v>
      </c>
      <c r="B101" s="10">
        <v>59</v>
      </c>
      <c r="C101" s="10">
        <v>2018</v>
      </c>
      <c r="D101" s="10" t="s">
        <v>573</v>
      </c>
      <c r="E101" s="10" t="s">
        <v>123</v>
      </c>
      <c r="F101" s="10" t="s">
        <v>117</v>
      </c>
      <c r="G101" s="10"/>
      <c r="H101" s="10" t="s">
        <v>36</v>
      </c>
      <c r="I101" s="11" t="s">
        <v>37</v>
      </c>
      <c r="J101" s="12" t="s">
        <v>38</v>
      </c>
      <c r="K101" s="10" t="s">
        <v>574</v>
      </c>
      <c r="L101" s="10" t="s">
        <v>119</v>
      </c>
      <c r="M101" s="13" t="s">
        <v>575</v>
      </c>
      <c r="N101" s="13" t="s">
        <v>111</v>
      </c>
      <c r="O101" s="14">
        <v>2018</v>
      </c>
      <c r="P101" s="13" t="s">
        <v>43</v>
      </c>
      <c r="Q101" s="14">
        <v>105</v>
      </c>
      <c r="R101" s="15" t="s">
        <v>44</v>
      </c>
      <c r="S101" s="25" t="s">
        <v>576</v>
      </c>
      <c r="T101" s="16">
        <v>43266</v>
      </c>
      <c r="U101" s="16">
        <v>43708</v>
      </c>
      <c r="V101" s="10"/>
      <c r="W101" s="37" t="s">
        <v>577</v>
      </c>
      <c r="X101" s="18">
        <v>1</v>
      </c>
      <c r="Y101" s="19" t="s">
        <v>47</v>
      </c>
      <c r="Z101" s="13"/>
      <c r="AA101" s="14">
        <v>9</v>
      </c>
      <c r="AB101" s="14">
        <v>2019</v>
      </c>
      <c r="AC101" s="20"/>
      <c r="AD101" s="21"/>
      <c r="AE101" s="22" t="s">
        <v>48</v>
      </c>
    </row>
    <row r="102" spans="1:31" ht="165.75" customHeight="1" x14ac:dyDescent="0.2">
      <c r="A102" s="9">
        <v>3599</v>
      </c>
      <c r="B102" s="10">
        <v>60</v>
      </c>
      <c r="C102" s="10">
        <v>2018</v>
      </c>
      <c r="D102" s="15" t="s">
        <v>578</v>
      </c>
      <c r="E102" s="10" t="s">
        <v>33</v>
      </c>
      <c r="F102" s="10" t="s">
        <v>124</v>
      </c>
      <c r="G102" s="10"/>
      <c r="H102" s="10" t="s">
        <v>36</v>
      </c>
      <c r="I102" s="11" t="s">
        <v>37</v>
      </c>
      <c r="J102" s="12" t="s">
        <v>38</v>
      </c>
      <c r="K102" s="10" t="s">
        <v>574</v>
      </c>
      <c r="L102" s="10" t="s">
        <v>119</v>
      </c>
      <c r="M102" s="13" t="s">
        <v>575</v>
      </c>
      <c r="N102" s="13" t="s">
        <v>111</v>
      </c>
      <c r="O102" s="14">
        <v>2018</v>
      </c>
      <c r="P102" s="13" t="s">
        <v>43</v>
      </c>
      <c r="Q102" s="14">
        <v>105</v>
      </c>
      <c r="R102" s="15" t="s">
        <v>44</v>
      </c>
      <c r="S102" s="25" t="s">
        <v>579</v>
      </c>
      <c r="T102" s="16">
        <v>43266</v>
      </c>
      <c r="U102" s="16">
        <v>43555</v>
      </c>
      <c r="V102" s="46"/>
      <c r="W102" s="10" t="s">
        <v>580</v>
      </c>
      <c r="X102" s="18">
        <v>1</v>
      </c>
      <c r="Y102" s="19" t="s">
        <v>47</v>
      </c>
      <c r="Z102" s="13"/>
      <c r="AA102" s="14" t="s">
        <v>522</v>
      </c>
      <c r="AB102" s="14">
        <v>2019</v>
      </c>
      <c r="AC102" s="20"/>
      <c r="AD102" s="21"/>
      <c r="AE102" s="22" t="s">
        <v>48</v>
      </c>
    </row>
    <row r="103" spans="1:31" ht="141" customHeight="1" x14ac:dyDescent="0.2">
      <c r="A103" s="9">
        <v>3600</v>
      </c>
      <c r="B103" s="14">
        <v>61</v>
      </c>
      <c r="C103" s="10">
        <v>2018</v>
      </c>
      <c r="D103" s="15" t="s">
        <v>581</v>
      </c>
      <c r="E103" s="10" t="s">
        <v>33</v>
      </c>
      <c r="F103" s="10" t="s">
        <v>124</v>
      </c>
      <c r="G103" s="10"/>
      <c r="H103" s="10" t="s">
        <v>36</v>
      </c>
      <c r="I103" s="11" t="s">
        <v>37</v>
      </c>
      <c r="J103" s="12" t="s">
        <v>38</v>
      </c>
      <c r="K103" s="10" t="s">
        <v>574</v>
      </c>
      <c r="L103" s="10" t="s">
        <v>119</v>
      </c>
      <c r="M103" s="13" t="s">
        <v>575</v>
      </c>
      <c r="N103" s="13" t="s">
        <v>111</v>
      </c>
      <c r="O103" s="14">
        <v>2018</v>
      </c>
      <c r="P103" s="13" t="s">
        <v>43</v>
      </c>
      <c r="Q103" s="14">
        <v>105</v>
      </c>
      <c r="R103" s="15" t="s">
        <v>44</v>
      </c>
      <c r="S103" s="25" t="s">
        <v>582</v>
      </c>
      <c r="T103" s="16">
        <v>43266</v>
      </c>
      <c r="U103" s="16">
        <v>43555</v>
      </c>
      <c r="V103" s="46"/>
      <c r="W103" s="10" t="s">
        <v>583</v>
      </c>
      <c r="X103" s="18">
        <v>1</v>
      </c>
      <c r="Y103" s="19" t="s">
        <v>47</v>
      </c>
      <c r="Z103" s="13"/>
      <c r="AA103" s="14" t="s">
        <v>475</v>
      </c>
      <c r="AB103" s="14">
        <v>2019</v>
      </c>
      <c r="AC103" s="20"/>
      <c r="AD103" s="21"/>
      <c r="AE103" s="22" t="s">
        <v>48</v>
      </c>
    </row>
    <row r="104" spans="1:31" ht="181.5" customHeight="1" x14ac:dyDescent="0.2">
      <c r="A104" s="9">
        <v>3602</v>
      </c>
      <c r="B104" s="10">
        <v>63</v>
      </c>
      <c r="C104" s="10">
        <v>2018</v>
      </c>
      <c r="D104" s="10" t="s">
        <v>584</v>
      </c>
      <c r="E104" s="10" t="s">
        <v>199</v>
      </c>
      <c r="F104" s="10" t="s">
        <v>585</v>
      </c>
      <c r="G104" s="10"/>
      <c r="H104" s="10" t="s">
        <v>52</v>
      </c>
      <c r="I104" s="11" t="s">
        <v>355</v>
      </c>
      <c r="J104" s="12" t="s">
        <v>147</v>
      </c>
      <c r="K104" s="10" t="s">
        <v>356</v>
      </c>
      <c r="L104" s="10" t="s">
        <v>327</v>
      </c>
      <c r="M104" s="13" t="s">
        <v>575</v>
      </c>
      <c r="N104" s="13" t="s">
        <v>111</v>
      </c>
      <c r="O104" s="14">
        <v>2018</v>
      </c>
      <c r="P104" s="14" t="s">
        <v>149</v>
      </c>
      <c r="Q104" s="14">
        <v>2</v>
      </c>
      <c r="R104" s="15" t="s">
        <v>44</v>
      </c>
      <c r="S104" s="47" t="s">
        <v>586</v>
      </c>
      <c r="T104" s="16">
        <v>43101</v>
      </c>
      <c r="U104" s="16">
        <v>43465</v>
      </c>
      <c r="V104" s="10"/>
      <c r="W104" s="10" t="s">
        <v>587</v>
      </c>
      <c r="X104" s="18">
        <v>1</v>
      </c>
      <c r="Y104" s="19" t="s">
        <v>47</v>
      </c>
      <c r="Z104" s="13"/>
      <c r="AA104" s="14" t="s">
        <v>312</v>
      </c>
      <c r="AB104" s="14">
        <v>2019</v>
      </c>
      <c r="AC104" s="20"/>
      <c r="AD104" s="21"/>
      <c r="AE104" s="22" t="s">
        <v>62</v>
      </c>
    </row>
    <row r="105" spans="1:31" ht="409.5" x14ac:dyDescent="0.2">
      <c r="A105" s="9">
        <v>3603</v>
      </c>
      <c r="B105" s="14">
        <v>64</v>
      </c>
      <c r="C105" s="10">
        <v>2018</v>
      </c>
      <c r="D105" s="10" t="s">
        <v>588</v>
      </c>
      <c r="E105" s="10" t="s">
        <v>50</v>
      </c>
      <c r="F105" s="10" t="s">
        <v>51</v>
      </c>
      <c r="G105" s="10"/>
      <c r="H105" s="10" t="s">
        <v>52</v>
      </c>
      <c r="I105" s="11" t="s">
        <v>355</v>
      </c>
      <c r="J105" s="12" t="s">
        <v>147</v>
      </c>
      <c r="K105" s="10" t="s">
        <v>356</v>
      </c>
      <c r="L105" s="10" t="s">
        <v>327</v>
      </c>
      <c r="M105" s="13" t="s">
        <v>575</v>
      </c>
      <c r="N105" s="13" t="s">
        <v>111</v>
      </c>
      <c r="O105" s="14">
        <v>2018</v>
      </c>
      <c r="P105" s="14" t="s">
        <v>149</v>
      </c>
      <c r="Q105" s="14">
        <v>2</v>
      </c>
      <c r="R105" s="15"/>
      <c r="S105" s="47"/>
      <c r="T105" s="16"/>
      <c r="U105" s="16">
        <v>43555</v>
      </c>
      <c r="V105" s="10"/>
      <c r="W105" s="10" t="s">
        <v>589</v>
      </c>
      <c r="X105" s="18">
        <v>1</v>
      </c>
      <c r="Y105" s="19" t="s">
        <v>47</v>
      </c>
      <c r="Z105" s="13"/>
      <c r="AA105" s="14" t="s">
        <v>312</v>
      </c>
      <c r="AB105" s="14">
        <v>2019</v>
      </c>
      <c r="AC105" s="20"/>
      <c r="AD105" s="21"/>
      <c r="AE105" s="22" t="s">
        <v>62</v>
      </c>
    </row>
    <row r="106" spans="1:31" ht="409.5" x14ac:dyDescent="0.2">
      <c r="A106" s="9">
        <v>3615</v>
      </c>
      <c r="B106" s="14">
        <v>76</v>
      </c>
      <c r="C106" s="10">
        <v>2018</v>
      </c>
      <c r="D106" s="10" t="s">
        <v>590</v>
      </c>
      <c r="E106" s="10" t="s">
        <v>123</v>
      </c>
      <c r="F106" s="10" t="s">
        <v>106</v>
      </c>
      <c r="G106" s="10"/>
      <c r="H106" s="10" t="s">
        <v>36</v>
      </c>
      <c r="I106" s="11" t="s">
        <v>37</v>
      </c>
      <c r="J106" s="12" t="s">
        <v>38</v>
      </c>
      <c r="K106" s="10" t="s">
        <v>591</v>
      </c>
      <c r="L106" s="10" t="s">
        <v>119</v>
      </c>
      <c r="M106" s="13" t="s">
        <v>592</v>
      </c>
      <c r="N106" s="13" t="s">
        <v>87</v>
      </c>
      <c r="O106" s="14">
        <v>2018</v>
      </c>
      <c r="P106" s="14" t="s">
        <v>43</v>
      </c>
      <c r="Q106" s="14">
        <v>14</v>
      </c>
      <c r="R106" s="15" t="s">
        <v>44</v>
      </c>
      <c r="S106" s="35" t="s">
        <v>593</v>
      </c>
      <c r="T106" s="16">
        <v>43309</v>
      </c>
      <c r="U106" s="16">
        <v>43496</v>
      </c>
      <c r="V106" s="10"/>
      <c r="W106" s="37" t="s">
        <v>594</v>
      </c>
      <c r="X106" s="18">
        <v>1</v>
      </c>
      <c r="Y106" s="19" t="s">
        <v>47</v>
      </c>
      <c r="Z106" s="13"/>
      <c r="AA106" s="14" t="s">
        <v>559</v>
      </c>
      <c r="AB106" s="14">
        <v>2019</v>
      </c>
      <c r="AC106" s="20"/>
      <c r="AD106" s="21"/>
      <c r="AE106" s="22" t="s">
        <v>48</v>
      </c>
    </row>
    <row r="107" spans="1:31" ht="92.25" customHeight="1" x14ac:dyDescent="0.2">
      <c r="A107" s="9">
        <v>3616</v>
      </c>
      <c r="B107" s="10">
        <v>77</v>
      </c>
      <c r="C107" s="10">
        <v>2018</v>
      </c>
      <c r="D107" s="10" t="s">
        <v>595</v>
      </c>
      <c r="E107" s="10" t="s">
        <v>123</v>
      </c>
      <c r="F107" s="10" t="s">
        <v>490</v>
      </c>
      <c r="G107" s="10"/>
      <c r="H107" s="10" t="s">
        <v>36</v>
      </c>
      <c r="I107" s="11" t="s">
        <v>37</v>
      </c>
      <c r="J107" s="12" t="s">
        <v>38</v>
      </c>
      <c r="K107" s="10" t="s">
        <v>591</v>
      </c>
      <c r="L107" s="10" t="s">
        <v>119</v>
      </c>
      <c r="M107" s="13" t="s">
        <v>592</v>
      </c>
      <c r="N107" s="13" t="s">
        <v>87</v>
      </c>
      <c r="O107" s="14">
        <v>2018</v>
      </c>
      <c r="P107" s="14" t="s">
        <v>43</v>
      </c>
      <c r="Q107" s="14">
        <v>14</v>
      </c>
      <c r="R107" s="15" t="s">
        <v>44</v>
      </c>
      <c r="S107" s="35" t="s">
        <v>593</v>
      </c>
      <c r="T107" s="16">
        <v>43309</v>
      </c>
      <c r="U107" s="16">
        <v>43496</v>
      </c>
      <c r="V107" s="10"/>
      <c r="W107" s="37" t="s">
        <v>596</v>
      </c>
      <c r="X107" s="18">
        <v>1</v>
      </c>
      <c r="Y107" s="19" t="s">
        <v>47</v>
      </c>
      <c r="Z107" s="13"/>
      <c r="AA107" s="14" t="s">
        <v>559</v>
      </c>
      <c r="AB107" s="14">
        <v>2019</v>
      </c>
      <c r="AC107" s="20"/>
      <c r="AD107" s="21"/>
      <c r="AE107" s="22" t="s">
        <v>48</v>
      </c>
    </row>
    <row r="108" spans="1:31" ht="141.75" customHeight="1" x14ac:dyDescent="0.2">
      <c r="A108" s="9">
        <v>3618</v>
      </c>
      <c r="B108" s="14">
        <v>79</v>
      </c>
      <c r="C108" s="10">
        <v>2018</v>
      </c>
      <c r="D108" s="10" t="s">
        <v>597</v>
      </c>
      <c r="E108" s="10" t="s">
        <v>123</v>
      </c>
      <c r="F108" s="10" t="s">
        <v>106</v>
      </c>
      <c r="G108" s="10"/>
      <c r="H108" s="10" t="s">
        <v>36</v>
      </c>
      <c r="I108" s="11" t="s">
        <v>37</v>
      </c>
      <c r="J108" s="12" t="s">
        <v>38</v>
      </c>
      <c r="K108" s="10" t="s">
        <v>598</v>
      </c>
      <c r="L108" s="33" t="s">
        <v>109</v>
      </c>
      <c r="M108" s="13" t="s">
        <v>599</v>
      </c>
      <c r="N108" s="13" t="s">
        <v>220</v>
      </c>
      <c r="O108" s="14">
        <v>2018</v>
      </c>
      <c r="P108" s="14" t="s">
        <v>43</v>
      </c>
      <c r="Q108" s="14">
        <v>132</v>
      </c>
      <c r="R108" s="15" t="s">
        <v>44</v>
      </c>
      <c r="S108" s="25" t="s">
        <v>600</v>
      </c>
      <c r="T108" s="16">
        <v>43320</v>
      </c>
      <c r="U108" s="16">
        <v>43555</v>
      </c>
      <c r="V108" s="10"/>
      <c r="W108" s="10" t="s">
        <v>601</v>
      </c>
      <c r="X108" s="18">
        <v>1</v>
      </c>
      <c r="Y108" s="19" t="s">
        <v>47</v>
      </c>
      <c r="Z108" s="13"/>
      <c r="AA108" s="14" t="s">
        <v>475</v>
      </c>
      <c r="AB108" s="14">
        <v>2019</v>
      </c>
      <c r="AC108" s="20"/>
      <c r="AD108" s="21"/>
      <c r="AE108" s="22" t="s">
        <v>48</v>
      </c>
    </row>
    <row r="109" spans="1:31" ht="409.5" x14ac:dyDescent="0.2">
      <c r="A109" s="9">
        <v>3620</v>
      </c>
      <c r="B109" s="10">
        <v>81</v>
      </c>
      <c r="C109" s="10">
        <v>2018</v>
      </c>
      <c r="D109" s="10" t="s">
        <v>602</v>
      </c>
      <c r="E109" s="10" t="s">
        <v>123</v>
      </c>
      <c r="F109" s="10" t="s">
        <v>106</v>
      </c>
      <c r="G109" s="10"/>
      <c r="H109" s="10" t="s">
        <v>36</v>
      </c>
      <c r="I109" s="11" t="s">
        <v>37</v>
      </c>
      <c r="J109" s="12" t="s">
        <v>107</v>
      </c>
      <c r="K109" s="10" t="s">
        <v>320</v>
      </c>
      <c r="L109" s="10" t="s">
        <v>109</v>
      </c>
      <c r="M109" s="13" t="s">
        <v>599</v>
      </c>
      <c r="N109" s="13" t="s">
        <v>220</v>
      </c>
      <c r="O109" s="14">
        <v>2018</v>
      </c>
      <c r="P109" s="14" t="s">
        <v>43</v>
      </c>
      <c r="Q109" s="14">
        <v>41</v>
      </c>
      <c r="R109" s="15"/>
      <c r="S109" s="25" t="s">
        <v>603</v>
      </c>
      <c r="T109" s="16">
        <v>43313</v>
      </c>
      <c r="U109" s="16">
        <v>43373</v>
      </c>
      <c r="V109" s="10"/>
      <c r="W109" s="48" t="s">
        <v>604</v>
      </c>
      <c r="X109" s="18">
        <v>1</v>
      </c>
      <c r="Y109" s="19" t="s">
        <v>47</v>
      </c>
      <c r="Z109" s="13"/>
      <c r="AA109" s="14">
        <v>7</v>
      </c>
      <c r="AB109" s="14">
        <v>2019</v>
      </c>
      <c r="AC109" s="20"/>
      <c r="AD109" s="21"/>
      <c r="AE109" s="22" t="s">
        <v>48</v>
      </c>
    </row>
    <row r="110" spans="1:31" ht="156" customHeight="1" x14ac:dyDescent="0.2">
      <c r="A110" s="9">
        <v>3622</v>
      </c>
      <c r="B110" s="10">
        <v>83</v>
      </c>
      <c r="C110" s="10">
        <v>2018</v>
      </c>
      <c r="D110" s="10" t="s">
        <v>605</v>
      </c>
      <c r="E110" s="10" t="s">
        <v>33</v>
      </c>
      <c r="F110" s="10" t="s">
        <v>117</v>
      </c>
      <c r="G110" s="10"/>
      <c r="H110" s="10" t="s">
        <v>36</v>
      </c>
      <c r="I110" s="11" t="s">
        <v>37</v>
      </c>
      <c r="J110" s="12" t="s">
        <v>38</v>
      </c>
      <c r="K110" s="10" t="s">
        <v>320</v>
      </c>
      <c r="L110" s="10" t="s">
        <v>109</v>
      </c>
      <c r="M110" s="13" t="s">
        <v>599</v>
      </c>
      <c r="N110" s="13" t="s">
        <v>220</v>
      </c>
      <c r="O110" s="14">
        <v>2018</v>
      </c>
      <c r="P110" s="14" t="s">
        <v>43</v>
      </c>
      <c r="Q110" s="14">
        <v>41</v>
      </c>
      <c r="R110" s="15"/>
      <c r="S110" s="25" t="s">
        <v>606</v>
      </c>
      <c r="T110" s="16">
        <v>43313</v>
      </c>
      <c r="U110" s="16" t="s">
        <v>607</v>
      </c>
      <c r="V110" s="10"/>
      <c r="W110" s="48" t="s">
        <v>608</v>
      </c>
      <c r="X110" s="18">
        <v>0.3</v>
      </c>
      <c r="Y110" s="19" t="s">
        <v>115</v>
      </c>
      <c r="Z110" s="13"/>
      <c r="AA110" s="14"/>
      <c r="AB110" s="14"/>
      <c r="AC110" s="20"/>
      <c r="AD110" s="21"/>
      <c r="AE110" s="22" t="s">
        <v>48</v>
      </c>
    </row>
    <row r="111" spans="1:31" ht="153.75" customHeight="1" x14ac:dyDescent="0.2">
      <c r="A111" s="9">
        <v>3624</v>
      </c>
      <c r="B111" s="14">
        <v>85</v>
      </c>
      <c r="C111" s="10">
        <v>2018</v>
      </c>
      <c r="D111" s="10" t="s">
        <v>609</v>
      </c>
      <c r="E111" s="10" t="s">
        <v>92</v>
      </c>
      <c r="F111" s="10" t="s">
        <v>93</v>
      </c>
      <c r="G111" s="10" t="s">
        <v>610</v>
      </c>
      <c r="H111" s="10" t="s">
        <v>94</v>
      </c>
      <c r="I111" s="11" t="s">
        <v>53</v>
      </c>
      <c r="J111" s="12" t="s">
        <v>54</v>
      </c>
      <c r="K111" s="10" t="s">
        <v>95</v>
      </c>
      <c r="L111" s="10" t="s">
        <v>67</v>
      </c>
      <c r="M111" s="13" t="s">
        <v>611</v>
      </c>
      <c r="N111" s="13" t="s">
        <v>243</v>
      </c>
      <c r="O111" s="14">
        <v>2018</v>
      </c>
      <c r="P111" s="14" t="s">
        <v>43</v>
      </c>
      <c r="Q111" s="14">
        <v>169</v>
      </c>
      <c r="R111" s="15" t="s">
        <v>44</v>
      </c>
      <c r="S111" s="25" t="s">
        <v>612</v>
      </c>
      <c r="T111" s="16">
        <v>43367</v>
      </c>
      <c r="U111" s="16">
        <v>43555</v>
      </c>
      <c r="V111" s="10" t="s">
        <v>613</v>
      </c>
      <c r="W111" s="25" t="s">
        <v>614</v>
      </c>
      <c r="X111" s="18">
        <v>1</v>
      </c>
      <c r="Y111" s="19" t="s">
        <v>47</v>
      </c>
      <c r="Z111" s="13"/>
      <c r="AA111" s="14">
        <v>12</v>
      </c>
      <c r="AB111" s="14">
        <v>2019</v>
      </c>
      <c r="AC111" s="20"/>
      <c r="AD111" s="21"/>
      <c r="AE111" s="22" t="s">
        <v>62</v>
      </c>
    </row>
    <row r="112" spans="1:31" ht="291.75" customHeight="1" x14ac:dyDescent="0.2">
      <c r="A112" s="9">
        <v>3625</v>
      </c>
      <c r="B112" s="10">
        <v>86</v>
      </c>
      <c r="C112" s="10">
        <v>2018</v>
      </c>
      <c r="D112" s="10" t="s">
        <v>615</v>
      </c>
      <c r="E112" s="10" t="s">
        <v>92</v>
      </c>
      <c r="F112" s="10" t="s">
        <v>616</v>
      </c>
      <c r="G112" s="10" t="s">
        <v>617</v>
      </c>
      <c r="H112" s="10" t="s">
        <v>94</v>
      </c>
      <c r="I112" s="11" t="s">
        <v>53</v>
      </c>
      <c r="J112" s="12" t="s">
        <v>54</v>
      </c>
      <c r="K112" s="10" t="s">
        <v>95</v>
      </c>
      <c r="L112" s="10" t="s">
        <v>67</v>
      </c>
      <c r="M112" s="13" t="s">
        <v>611</v>
      </c>
      <c r="N112" s="13" t="s">
        <v>243</v>
      </c>
      <c r="O112" s="14">
        <v>2018</v>
      </c>
      <c r="P112" s="14" t="s">
        <v>43</v>
      </c>
      <c r="Q112" s="14">
        <v>169</v>
      </c>
      <c r="R112" s="15" t="s">
        <v>44</v>
      </c>
      <c r="S112" s="25" t="s">
        <v>618</v>
      </c>
      <c r="T112" s="16">
        <v>43367</v>
      </c>
      <c r="U112" s="16">
        <v>43555</v>
      </c>
      <c r="V112" s="10" t="s">
        <v>613</v>
      </c>
      <c r="W112" s="25" t="s">
        <v>619</v>
      </c>
      <c r="X112" s="18">
        <v>1</v>
      </c>
      <c r="Y112" s="19" t="s">
        <v>47</v>
      </c>
      <c r="Z112" s="13"/>
      <c r="AA112" s="14">
        <v>11</v>
      </c>
      <c r="AB112" s="14">
        <v>2019</v>
      </c>
      <c r="AC112" s="20"/>
      <c r="AD112" s="21"/>
      <c r="AE112" s="22" t="s">
        <v>62</v>
      </c>
    </row>
    <row r="113" spans="1:31" ht="192" customHeight="1" x14ac:dyDescent="0.2">
      <c r="A113" s="9">
        <v>3627</v>
      </c>
      <c r="B113" s="14">
        <v>88</v>
      </c>
      <c r="C113" s="10">
        <v>2018</v>
      </c>
      <c r="D113" s="10" t="s">
        <v>620</v>
      </c>
      <c r="E113" s="10" t="s">
        <v>123</v>
      </c>
      <c r="F113" s="10" t="s">
        <v>106</v>
      </c>
      <c r="G113" s="10"/>
      <c r="H113" s="10" t="s">
        <v>36</v>
      </c>
      <c r="I113" s="11" t="s">
        <v>37</v>
      </c>
      <c r="J113" s="12" t="s">
        <v>38</v>
      </c>
      <c r="K113" s="10" t="s">
        <v>621</v>
      </c>
      <c r="L113" s="10" t="s">
        <v>119</v>
      </c>
      <c r="M113" s="13" t="s">
        <v>611</v>
      </c>
      <c r="N113" s="13" t="s">
        <v>243</v>
      </c>
      <c r="O113" s="14">
        <v>2018</v>
      </c>
      <c r="P113" s="14" t="s">
        <v>43</v>
      </c>
      <c r="Q113" s="14">
        <v>189</v>
      </c>
      <c r="R113" s="15" t="s">
        <v>44</v>
      </c>
      <c r="S113" s="25" t="s">
        <v>622</v>
      </c>
      <c r="T113" s="16">
        <v>43346</v>
      </c>
      <c r="U113" s="16">
        <v>43434</v>
      </c>
      <c r="V113" s="10"/>
      <c r="W113" s="10" t="s">
        <v>623</v>
      </c>
      <c r="X113" s="18">
        <v>1</v>
      </c>
      <c r="Y113" s="19" t="s">
        <v>47</v>
      </c>
      <c r="Z113" s="13"/>
      <c r="AA113" s="14" t="s">
        <v>522</v>
      </c>
      <c r="AB113" s="14">
        <v>2019</v>
      </c>
      <c r="AC113" s="20"/>
      <c r="AD113" s="21"/>
      <c r="AE113" s="22" t="s">
        <v>48</v>
      </c>
    </row>
    <row r="114" spans="1:31" ht="171.75" customHeight="1" x14ac:dyDescent="0.2">
      <c r="A114" s="9">
        <v>3628</v>
      </c>
      <c r="B114" s="10">
        <v>89</v>
      </c>
      <c r="C114" s="10">
        <v>2018</v>
      </c>
      <c r="D114" s="10" t="s">
        <v>624</v>
      </c>
      <c r="E114" s="10" t="s">
        <v>123</v>
      </c>
      <c r="F114" s="10" t="s">
        <v>106</v>
      </c>
      <c r="G114" s="10"/>
      <c r="H114" s="10" t="s">
        <v>36</v>
      </c>
      <c r="I114" s="11" t="s">
        <v>37</v>
      </c>
      <c r="J114" s="12" t="s">
        <v>38</v>
      </c>
      <c r="K114" s="10" t="s">
        <v>621</v>
      </c>
      <c r="L114" s="10" t="s">
        <v>119</v>
      </c>
      <c r="M114" s="13" t="s">
        <v>611</v>
      </c>
      <c r="N114" s="13" t="s">
        <v>243</v>
      </c>
      <c r="O114" s="14">
        <v>2018</v>
      </c>
      <c r="P114" s="14" t="s">
        <v>43</v>
      </c>
      <c r="Q114" s="14">
        <v>189</v>
      </c>
      <c r="R114" s="15" t="s">
        <v>44</v>
      </c>
      <c r="S114" s="25" t="s">
        <v>625</v>
      </c>
      <c r="T114" s="16">
        <v>43346</v>
      </c>
      <c r="U114" s="16">
        <v>43434</v>
      </c>
      <c r="V114" s="10"/>
      <c r="W114" s="10" t="s">
        <v>623</v>
      </c>
      <c r="X114" s="18">
        <v>1</v>
      </c>
      <c r="Y114" s="19" t="s">
        <v>47</v>
      </c>
      <c r="Z114" s="13"/>
      <c r="AA114" s="14" t="s">
        <v>522</v>
      </c>
      <c r="AB114" s="14">
        <v>2019</v>
      </c>
      <c r="AC114" s="20"/>
      <c r="AD114" s="21"/>
      <c r="AE114" s="22" t="s">
        <v>48</v>
      </c>
    </row>
    <row r="115" spans="1:31" ht="192" customHeight="1" x14ac:dyDescent="0.2">
      <c r="A115" s="9">
        <v>3629</v>
      </c>
      <c r="B115" s="10">
        <v>90</v>
      </c>
      <c r="C115" s="10">
        <v>2018</v>
      </c>
      <c r="D115" s="10" t="s">
        <v>626</v>
      </c>
      <c r="E115" s="10" t="s">
        <v>123</v>
      </c>
      <c r="F115" s="10" t="s">
        <v>106</v>
      </c>
      <c r="G115" s="10"/>
      <c r="H115" s="10" t="s">
        <v>36</v>
      </c>
      <c r="I115" s="11" t="s">
        <v>37</v>
      </c>
      <c r="J115" s="12" t="s">
        <v>38</v>
      </c>
      <c r="K115" s="10" t="s">
        <v>621</v>
      </c>
      <c r="L115" s="10" t="s">
        <v>119</v>
      </c>
      <c r="M115" s="13" t="s">
        <v>611</v>
      </c>
      <c r="N115" s="13" t="s">
        <v>243</v>
      </c>
      <c r="O115" s="14">
        <v>2018</v>
      </c>
      <c r="P115" s="14" t="s">
        <v>43</v>
      </c>
      <c r="Q115" s="14">
        <v>189</v>
      </c>
      <c r="R115" s="15" t="s">
        <v>44</v>
      </c>
      <c r="S115" s="25" t="s">
        <v>627</v>
      </c>
      <c r="T115" s="16">
        <v>43346</v>
      </c>
      <c r="U115" s="16">
        <v>43434</v>
      </c>
      <c r="V115" s="10"/>
      <c r="W115" s="10" t="s">
        <v>623</v>
      </c>
      <c r="X115" s="18">
        <v>1</v>
      </c>
      <c r="Y115" s="19" t="s">
        <v>47</v>
      </c>
      <c r="Z115" s="13"/>
      <c r="AA115" s="14" t="s">
        <v>522</v>
      </c>
      <c r="AB115" s="14">
        <v>2019</v>
      </c>
      <c r="AC115" s="20"/>
      <c r="AD115" s="21"/>
      <c r="AE115" s="22" t="s">
        <v>48</v>
      </c>
    </row>
    <row r="116" spans="1:31" ht="230.25" customHeight="1" x14ac:dyDescent="0.2">
      <c r="A116" s="9">
        <v>3630</v>
      </c>
      <c r="B116" s="14">
        <v>91</v>
      </c>
      <c r="C116" s="10">
        <v>2018</v>
      </c>
      <c r="D116" s="10" t="s">
        <v>628</v>
      </c>
      <c r="E116" s="10" t="s">
        <v>123</v>
      </c>
      <c r="F116" s="10" t="s">
        <v>486</v>
      </c>
      <c r="G116" s="10"/>
      <c r="H116" s="10" t="s">
        <v>36</v>
      </c>
      <c r="I116" s="11" t="s">
        <v>37</v>
      </c>
      <c r="J116" s="12" t="s">
        <v>38</v>
      </c>
      <c r="K116" s="10" t="s">
        <v>621</v>
      </c>
      <c r="L116" s="10" t="s">
        <v>119</v>
      </c>
      <c r="M116" s="13" t="s">
        <v>611</v>
      </c>
      <c r="N116" s="13" t="s">
        <v>243</v>
      </c>
      <c r="O116" s="14">
        <v>2018</v>
      </c>
      <c r="P116" s="14" t="s">
        <v>43</v>
      </c>
      <c r="Q116" s="14">
        <v>189</v>
      </c>
      <c r="R116" s="15" t="s">
        <v>44</v>
      </c>
      <c r="S116" s="25" t="s">
        <v>629</v>
      </c>
      <c r="T116" s="16">
        <v>43346</v>
      </c>
      <c r="U116" s="16">
        <v>43434</v>
      </c>
      <c r="V116" s="10"/>
      <c r="W116" s="10" t="s">
        <v>630</v>
      </c>
      <c r="X116" s="18">
        <v>1</v>
      </c>
      <c r="Y116" s="19" t="s">
        <v>47</v>
      </c>
      <c r="Z116" s="13"/>
      <c r="AA116" s="14" t="s">
        <v>522</v>
      </c>
      <c r="AB116" s="14">
        <v>2019</v>
      </c>
      <c r="AC116" s="20"/>
      <c r="AD116" s="21"/>
      <c r="AE116" s="22" t="s">
        <v>48</v>
      </c>
    </row>
    <row r="117" spans="1:31" ht="259.5" customHeight="1" x14ac:dyDescent="0.2">
      <c r="A117" s="9">
        <v>3631</v>
      </c>
      <c r="B117" s="10">
        <v>92</v>
      </c>
      <c r="C117" s="10">
        <v>2018</v>
      </c>
      <c r="D117" s="10" t="s">
        <v>631</v>
      </c>
      <c r="E117" s="10" t="s">
        <v>123</v>
      </c>
      <c r="F117" s="10" t="s">
        <v>124</v>
      </c>
      <c r="G117" s="10"/>
      <c r="H117" s="10" t="s">
        <v>36</v>
      </c>
      <c r="I117" s="11" t="s">
        <v>37</v>
      </c>
      <c r="J117" s="12" t="s">
        <v>38</v>
      </c>
      <c r="K117" s="10" t="s">
        <v>621</v>
      </c>
      <c r="L117" s="10" t="s">
        <v>119</v>
      </c>
      <c r="M117" s="13" t="s">
        <v>611</v>
      </c>
      <c r="N117" s="13" t="s">
        <v>243</v>
      </c>
      <c r="O117" s="14">
        <v>2018</v>
      </c>
      <c r="P117" s="14" t="s">
        <v>43</v>
      </c>
      <c r="Q117" s="14">
        <v>189</v>
      </c>
      <c r="R117" s="15" t="s">
        <v>44</v>
      </c>
      <c r="S117" s="25" t="s">
        <v>632</v>
      </c>
      <c r="T117" s="16">
        <v>43346</v>
      </c>
      <c r="U117" s="16">
        <v>43662</v>
      </c>
      <c r="V117" s="10"/>
      <c r="W117" s="10" t="s">
        <v>633</v>
      </c>
      <c r="X117" s="18">
        <v>1</v>
      </c>
      <c r="Y117" s="19" t="s">
        <v>47</v>
      </c>
      <c r="Z117" s="13"/>
      <c r="AA117" s="14">
        <v>10</v>
      </c>
      <c r="AB117" s="14">
        <v>2019</v>
      </c>
      <c r="AC117" s="20"/>
      <c r="AD117" s="21"/>
      <c r="AE117" s="22" t="s">
        <v>48</v>
      </c>
    </row>
    <row r="118" spans="1:31" ht="219" customHeight="1" x14ac:dyDescent="0.2">
      <c r="A118" s="9">
        <v>3632</v>
      </c>
      <c r="B118" s="10">
        <v>93</v>
      </c>
      <c r="C118" s="10">
        <v>2018</v>
      </c>
      <c r="D118" s="10" t="s">
        <v>634</v>
      </c>
      <c r="E118" s="10" t="s">
        <v>33</v>
      </c>
      <c r="F118" s="10" t="s">
        <v>106</v>
      </c>
      <c r="G118" s="10"/>
      <c r="H118" s="10" t="s">
        <v>36</v>
      </c>
      <c r="I118" s="11" t="s">
        <v>37</v>
      </c>
      <c r="J118" s="12" t="s">
        <v>38</v>
      </c>
      <c r="K118" s="10" t="s">
        <v>621</v>
      </c>
      <c r="L118" s="10" t="s">
        <v>40</v>
      </c>
      <c r="M118" s="13" t="s">
        <v>611</v>
      </c>
      <c r="N118" s="13" t="s">
        <v>243</v>
      </c>
      <c r="O118" s="14">
        <v>2018</v>
      </c>
      <c r="P118" s="14" t="s">
        <v>43</v>
      </c>
      <c r="Q118" s="14">
        <v>189</v>
      </c>
      <c r="R118" s="15" t="s">
        <v>44</v>
      </c>
      <c r="S118" s="25" t="s">
        <v>635</v>
      </c>
      <c r="T118" s="16">
        <v>43346</v>
      </c>
      <c r="U118" s="16">
        <v>44195</v>
      </c>
      <c r="V118" s="10"/>
      <c r="W118" s="49" t="s">
        <v>636</v>
      </c>
      <c r="X118" s="18">
        <v>1</v>
      </c>
      <c r="Y118" s="19" t="s">
        <v>47</v>
      </c>
      <c r="Z118" s="13"/>
      <c r="AA118" s="14">
        <v>1</v>
      </c>
      <c r="AB118" s="14">
        <v>2021</v>
      </c>
      <c r="AC118" s="20"/>
      <c r="AD118" s="21"/>
      <c r="AE118" s="22" t="s">
        <v>48</v>
      </c>
    </row>
    <row r="119" spans="1:31" ht="372.75" customHeight="1" x14ac:dyDescent="0.2">
      <c r="A119" s="9">
        <v>3633</v>
      </c>
      <c r="B119" s="14">
        <v>94</v>
      </c>
      <c r="C119" s="10">
        <v>2018</v>
      </c>
      <c r="D119" s="10" t="s">
        <v>637</v>
      </c>
      <c r="E119" s="10" t="s">
        <v>33</v>
      </c>
      <c r="F119" s="10" t="s">
        <v>495</v>
      </c>
      <c r="G119" s="10"/>
      <c r="H119" s="10" t="s">
        <v>36</v>
      </c>
      <c r="I119" s="11" t="s">
        <v>37</v>
      </c>
      <c r="J119" s="12" t="s">
        <v>38</v>
      </c>
      <c r="K119" s="10" t="s">
        <v>621</v>
      </c>
      <c r="L119" s="10" t="s">
        <v>40</v>
      </c>
      <c r="M119" s="13" t="s">
        <v>611</v>
      </c>
      <c r="N119" s="13" t="s">
        <v>243</v>
      </c>
      <c r="O119" s="14">
        <v>2018</v>
      </c>
      <c r="P119" s="14" t="s">
        <v>43</v>
      </c>
      <c r="Q119" s="14">
        <v>189</v>
      </c>
      <c r="R119" s="15" t="s">
        <v>44</v>
      </c>
      <c r="S119" s="35" t="s">
        <v>638</v>
      </c>
      <c r="T119" s="16">
        <v>43346</v>
      </c>
      <c r="U119" s="16">
        <v>44286</v>
      </c>
      <c r="V119" s="10"/>
      <c r="W119" s="37" t="s">
        <v>639</v>
      </c>
      <c r="X119" s="18">
        <v>1</v>
      </c>
      <c r="Y119" s="19" t="s">
        <v>47</v>
      </c>
      <c r="Z119" s="13"/>
      <c r="AA119" s="14">
        <v>3</v>
      </c>
      <c r="AB119" s="14">
        <v>2021</v>
      </c>
      <c r="AC119" s="20"/>
      <c r="AD119" s="21"/>
      <c r="AE119" s="22" t="s">
        <v>48</v>
      </c>
    </row>
    <row r="120" spans="1:31" ht="123.75" customHeight="1" x14ac:dyDescent="0.2">
      <c r="A120" s="9">
        <v>3634</v>
      </c>
      <c r="B120" s="10">
        <v>95</v>
      </c>
      <c r="C120" s="10">
        <v>2018</v>
      </c>
      <c r="D120" s="10" t="s">
        <v>640</v>
      </c>
      <c r="E120" s="10" t="s">
        <v>641</v>
      </c>
      <c r="F120" s="10" t="s">
        <v>642</v>
      </c>
      <c r="G120" s="10"/>
      <c r="H120" s="10" t="s">
        <v>36</v>
      </c>
      <c r="I120" s="11" t="s">
        <v>37</v>
      </c>
      <c r="J120" s="12" t="s">
        <v>38</v>
      </c>
      <c r="K120" s="10" t="s">
        <v>621</v>
      </c>
      <c r="L120" s="10" t="s">
        <v>119</v>
      </c>
      <c r="M120" s="13" t="s">
        <v>611</v>
      </c>
      <c r="N120" s="13" t="s">
        <v>243</v>
      </c>
      <c r="O120" s="14">
        <v>2018</v>
      </c>
      <c r="P120" s="14" t="s">
        <v>43</v>
      </c>
      <c r="Q120" s="14">
        <v>189</v>
      </c>
      <c r="R120" s="15" t="s">
        <v>44</v>
      </c>
      <c r="S120" s="10" t="s">
        <v>643</v>
      </c>
      <c r="T120" s="16">
        <v>43346</v>
      </c>
      <c r="U120" s="16">
        <v>43662</v>
      </c>
      <c r="V120" s="10"/>
      <c r="W120" s="37" t="s">
        <v>644</v>
      </c>
      <c r="X120" s="18">
        <v>1</v>
      </c>
      <c r="Y120" s="19" t="s">
        <v>47</v>
      </c>
      <c r="Z120" s="13"/>
      <c r="AA120" s="14">
        <v>10</v>
      </c>
      <c r="AB120" s="14">
        <v>2019</v>
      </c>
      <c r="AC120" s="20"/>
      <c r="AD120" s="21"/>
      <c r="AE120" s="22" t="s">
        <v>48</v>
      </c>
    </row>
    <row r="121" spans="1:31" ht="117.75" customHeight="1" x14ac:dyDescent="0.2">
      <c r="A121" s="9">
        <v>3636</v>
      </c>
      <c r="B121" s="14">
        <v>97</v>
      </c>
      <c r="C121" s="10">
        <v>2018</v>
      </c>
      <c r="D121" s="10" t="s">
        <v>645</v>
      </c>
      <c r="E121" s="10" t="s">
        <v>92</v>
      </c>
      <c r="F121" s="10" t="s">
        <v>363</v>
      </c>
      <c r="G121" s="10" t="s">
        <v>364</v>
      </c>
      <c r="H121" s="10" t="s">
        <v>94</v>
      </c>
      <c r="I121" s="11" t="s">
        <v>53</v>
      </c>
      <c r="J121" s="12" t="s">
        <v>54</v>
      </c>
      <c r="K121" s="10" t="s">
        <v>201</v>
      </c>
      <c r="L121" s="10" t="s">
        <v>67</v>
      </c>
      <c r="M121" s="13" t="s">
        <v>611</v>
      </c>
      <c r="N121" s="13" t="s">
        <v>243</v>
      </c>
      <c r="O121" s="14">
        <v>2018</v>
      </c>
      <c r="P121" s="14" t="s">
        <v>149</v>
      </c>
      <c r="Q121" s="14">
        <v>11</v>
      </c>
      <c r="R121" s="15" t="s">
        <v>44</v>
      </c>
      <c r="S121" s="25" t="s">
        <v>646</v>
      </c>
      <c r="T121" s="16">
        <v>43374</v>
      </c>
      <c r="U121" s="16">
        <v>44408</v>
      </c>
      <c r="V121" s="25"/>
      <c r="W121" s="37" t="s">
        <v>647</v>
      </c>
      <c r="X121" s="18">
        <v>1</v>
      </c>
      <c r="Y121" s="19" t="s">
        <v>47</v>
      </c>
      <c r="Z121" s="13"/>
      <c r="AA121" s="14">
        <v>7</v>
      </c>
      <c r="AB121" s="14">
        <v>2021</v>
      </c>
      <c r="AC121" s="20"/>
      <c r="AD121" s="21"/>
      <c r="AE121" s="22" t="s">
        <v>62</v>
      </c>
    </row>
    <row r="122" spans="1:31" ht="100.5" customHeight="1" x14ac:dyDescent="0.2">
      <c r="A122" s="9">
        <v>3637</v>
      </c>
      <c r="B122" s="10">
        <v>98</v>
      </c>
      <c r="C122" s="10">
        <v>2018</v>
      </c>
      <c r="D122" s="10" t="s">
        <v>648</v>
      </c>
      <c r="E122" s="10" t="s">
        <v>92</v>
      </c>
      <c r="F122" s="10" t="s">
        <v>363</v>
      </c>
      <c r="G122" s="10" t="s">
        <v>364</v>
      </c>
      <c r="H122" s="10" t="s">
        <v>94</v>
      </c>
      <c r="I122" s="11" t="s">
        <v>53</v>
      </c>
      <c r="J122" s="12" t="s">
        <v>54</v>
      </c>
      <c r="K122" s="10" t="s">
        <v>201</v>
      </c>
      <c r="L122" s="10" t="s">
        <v>67</v>
      </c>
      <c r="M122" s="13" t="s">
        <v>611</v>
      </c>
      <c r="N122" s="13" t="s">
        <v>243</v>
      </c>
      <c r="O122" s="14">
        <v>2018</v>
      </c>
      <c r="P122" s="14" t="s">
        <v>149</v>
      </c>
      <c r="Q122" s="14">
        <v>11</v>
      </c>
      <c r="R122" s="15" t="s">
        <v>44</v>
      </c>
      <c r="S122" s="25" t="s">
        <v>649</v>
      </c>
      <c r="T122" s="16">
        <v>43710</v>
      </c>
      <c r="U122" s="16">
        <v>44408</v>
      </c>
      <c r="V122" s="25"/>
      <c r="W122" s="10" t="s">
        <v>650</v>
      </c>
      <c r="X122" s="18">
        <v>1</v>
      </c>
      <c r="Y122" s="19" t="s">
        <v>47</v>
      </c>
      <c r="Z122" s="13"/>
      <c r="AA122" s="14">
        <v>7</v>
      </c>
      <c r="AB122" s="14">
        <v>2021</v>
      </c>
      <c r="AC122" s="20"/>
      <c r="AD122" s="21"/>
      <c r="AE122" s="22" t="s">
        <v>62</v>
      </c>
    </row>
    <row r="123" spans="1:31" ht="104.25" customHeight="1" x14ac:dyDescent="0.2">
      <c r="A123" s="9">
        <v>3638</v>
      </c>
      <c r="B123" s="10">
        <v>99</v>
      </c>
      <c r="C123" s="10">
        <v>2018</v>
      </c>
      <c r="D123" s="10" t="s">
        <v>651</v>
      </c>
      <c r="E123" s="10" t="s">
        <v>92</v>
      </c>
      <c r="F123" s="10" t="s">
        <v>363</v>
      </c>
      <c r="G123" s="10" t="s">
        <v>364</v>
      </c>
      <c r="H123" s="10" t="s">
        <v>94</v>
      </c>
      <c r="I123" s="11" t="s">
        <v>53</v>
      </c>
      <c r="J123" s="12" t="s">
        <v>54</v>
      </c>
      <c r="K123" s="10" t="s">
        <v>201</v>
      </c>
      <c r="L123" s="10" t="s">
        <v>67</v>
      </c>
      <c r="M123" s="13" t="s">
        <v>611</v>
      </c>
      <c r="N123" s="13" t="s">
        <v>243</v>
      </c>
      <c r="O123" s="14">
        <v>2018</v>
      </c>
      <c r="P123" s="14" t="s">
        <v>149</v>
      </c>
      <c r="Q123" s="14">
        <v>11</v>
      </c>
      <c r="R123" s="15" t="s">
        <v>44</v>
      </c>
      <c r="S123" s="25" t="s">
        <v>652</v>
      </c>
      <c r="T123" s="16">
        <v>43710</v>
      </c>
      <c r="U123" s="16">
        <v>44408</v>
      </c>
      <c r="V123" s="25"/>
      <c r="W123" s="10" t="s">
        <v>653</v>
      </c>
      <c r="X123" s="18">
        <v>1</v>
      </c>
      <c r="Y123" s="19" t="s">
        <v>47</v>
      </c>
      <c r="Z123" s="13"/>
      <c r="AA123" s="14">
        <v>7</v>
      </c>
      <c r="AB123" s="14">
        <v>2021</v>
      </c>
      <c r="AC123" s="20"/>
      <c r="AD123" s="21"/>
      <c r="AE123" s="22" t="s">
        <v>62</v>
      </c>
    </row>
    <row r="124" spans="1:31" ht="117" customHeight="1" x14ac:dyDescent="0.2">
      <c r="A124" s="9">
        <v>3640</v>
      </c>
      <c r="B124" s="10">
        <v>101</v>
      </c>
      <c r="C124" s="10">
        <v>2018</v>
      </c>
      <c r="D124" s="10" t="s">
        <v>654</v>
      </c>
      <c r="E124" s="10" t="s">
        <v>123</v>
      </c>
      <c r="F124" s="10" t="s">
        <v>124</v>
      </c>
      <c r="G124" s="10"/>
      <c r="H124" s="10" t="s">
        <v>36</v>
      </c>
      <c r="I124" s="11" t="s">
        <v>37</v>
      </c>
      <c r="J124" s="12" t="s">
        <v>38</v>
      </c>
      <c r="K124" s="10" t="s">
        <v>655</v>
      </c>
      <c r="L124" s="33" t="s">
        <v>334</v>
      </c>
      <c r="M124" s="13" t="s">
        <v>656</v>
      </c>
      <c r="N124" s="13" t="s">
        <v>97</v>
      </c>
      <c r="O124" s="14">
        <v>2018</v>
      </c>
      <c r="P124" s="14" t="s">
        <v>43</v>
      </c>
      <c r="Q124" s="14">
        <v>133</v>
      </c>
      <c r="R124" s="15" t="s">
        <v>416</v>
      </c>
      <c r="S124" s="25" t="s">
        <v>657</v>
      </c>
      <c r="T124" s="16">
        <v>43384</v>
      </c>
      <c r="U124" s="16">
        <v>43529</v>
      </c>
      <c r="V124" s="25"/>
      <c r="W124" s="37" t="s">
        <v>658</v>
      </c>
      <c r="X124" s="18">
        <v>1</v>
      </c>
      <c r="Y124" s="19" t="s">
        <v>47</v>
      </c>
      <c r="Z124" s="13"/>
      <c r="AA124" s="14" t="s">
        <v>312</v>
      </c>
      <c r="AB124" s="14">
        <v>2019</v>
      </c>
      <c r="AC124" s="20"/>
      <c r="AD124" s="21"/>
      <c r="AE124" s="22" t="s">
        <v>48</v>
      </c>
    </row>
    <row r="125" spans="1:31" ht="270.75" customHeight="1" x14ac:dyDescent="0.2">
      <c r="A125" s="9">
        <v>3641</v>
      </c>
      <c r="B125" s="10">
        <v>102</v>
      </c>
      <c r="C125" s="10">
        <v>2018</v>
      </c>
      <c r="D125" s="10" t="s">
        <v>659</v>
      </c>
      <c r="E125" s="10" t="s">
        <v>123</v>
      </c>
      <c r="F125" s="10" t="s">
        <v>106</v>
      </c>
      <c r="G125" s="10"/>
      <c r="H125" s="10" t="s">
        <v>36</v>
      </c>
      <c r="I125" s="11" t="s">
        <v>37</v>
      </c>
      <c r="J125" s="12" t="s">
        <v>38</v>
      </c>
      <c r="K125" s="10" t="s">
        <v>660</v>
      </c>
      <c r="L125" s="10" t="s">
        <v>119</v>
      </c>
      <c r="M125" s="13" t="s">
        <v>656</v>
      </c>
      <c r="N125" s="13" t="s">
        <v>97</v>
      </c>
      <c r="O125" s="14">
        <v>2018</v>
      </c>
      <c r="P125" s="14" t="s">
        <v>43</v>
      </c>
      <c r="Q125" s="14">
        <v>190</v>
      </c>
      <c r="R125" s="15"/>
      <c r="S125" s="25" t="s">
        <v>661</v>
      </c>
      <c r="T125" s="16">
        <v>43374</v>
      </c>
      <c r="U125" s="16">
        <v>43434</v>
      </c>
      <c r="V125" s="25" t="s">
        <v>661</v>
      </c>
      <c r="W125" s="25" t="s">
        <v>662</v>
      </c>
      <c r="X125" s="18">
        <v>1</v>
      </c>
      <c r="Y125" s="19" t="s">
        <v>47</v>
      </c>
      <c r="Z125" s="13"/>
      <c r="AA125" s="14" t="s">
        <v>522</v>
      </c>
      <c r="AB125" s="14">
        <v>2019</v>
      </c>
      <c r="AC125" s="20"/>
      <c r="AD125" s="21"/>
      <c r="AE125" s="22" t="s">
        <v>48</v>
      </c>
    </row>
    <row r="126" spans="1:31" ht="108.75" customHeight="1" x14ac:dyDescent="0.2">
      <c r="A126" s="9">
        <v>3642</v>
      </c>
      <c r="B126" s="14">
        <v>103</v>
      </c>
      <c r="C126" s="10">
        <v>2018</v>
      </c>
      <c r="D126" s="10" t="s">
        <v>663</v>
      </c>
      <c r="E126" s="10" t="s">
        <v>123</v>
      </c>
      <c r="F126" s="10" t="s">
        <v>106</v>
      </c>
      <c r="G126" s="10"/>
      <c r="H126" s="10" t="s">
        <v>36</v>
      </c>
      <c r="I126" s="11" t="s">
        <v>37</v>
      </c>
      <c r="J126" s="12" t="s">
        <v>38</v>
      </c>
      <c r="K126" s="10" t="s">
        <v>660</v>
      </c>
      <c r="L126" s="10" t="s">
        <v>119</v>
      </c>
      <c r="M126" s="13" t="s">
        <v>656</v>
      </c>
      <c r="N126" s="13" t="s">
        <v>97</v>
      </c>
      <c r="O126" s="14">
        <v>2018</v>
      </c>
      <c r="P126" s="14" t="s">
        <v>43</v>
      </c>
      <c r="Q126" s="14">
        <v>190</v>
      </c>
      <c r="R126" s="15" t="s">
        <v>44</v>
      </c>
      <c r="S126" s="25" t="s">
        <v>664</v>
      </c>
      <c r="T126" s="16">
        <v>43341</v>
      </c>
      <c r="U126" s="16">
        <v>43662</v>
      </c>
      <c r="V126" s="10"/>
      <c r="W126" s="10" t="s">
        <v>665</v>
      </c>
      <c r="X126" s="18">
        <v>1</v>
      </c>
      <c r="Y126" s="19" t="s">
        <v>47</v>
      </c>
      <c r="Z126" s="13"/>
      <c r="AA126" s="14">
        <v>10</v>
      </c>
      <c r="AB126" s="14">
        <v>2019</v>
      </c>
      <c r="AC126" s="20"/>
      <c r="AD126" s="21"/>
      <c r="AE126" s="22" t="s">
        <v>48</v>
      </c>
    </row>
    <row r="127" spans="1:31" ht="185.25" customHeight="1" x14ac:dyDescent="0.2">
      <c r="A127" s="9">
        <v>3643</v>
      </c>
      <c r="B127" s="10">
        <v>104</v>
      </c>
      <c r="C127" s="10">
        <v>2018</v>
      </c>
      <c r="D127" s="10" t="s">
        <v>666</v>
      </c>
      <c r="E127" s="10" t="s">
        <v>123</v>
      </c>
      <c r="F127" s="10" t="s">
        <v>124</v>
      </c>
      <c r="G127" s="10"/>
      <c r="H127" s="10" t="s">
        <v>36</v>
      </c>
      <c r="I127" s="11" t="s">
        <v>37</v>
      </c>
      <c r="J127" s="12" t="s">
        <v>38</v>
      </c>
      <c r="K127" s="10" t="s">
        <v>660</v>
      </c>
      <c r="L127" s="10" t="s">
        <v>119</v>
      </c>
      <c r="M127" s="13" t="s">
        <v>656</v>
      </c>
      <c r="N127" s="13" t="s">
        <v>97</v>
      </c>
      <c r="O127" s="14">
        <v>2018</v>
      </c>
      <c r="P127" s="14" t="s">
        <v>43</v>
      </c>
      <c r="Q127" s="14">
        <v>190</v>
      </c>
      <c r="R127" s="15" t="s">
        <v>44</v>
      </c>
      <c r="S127" s="25" t="s">
        <v>664</v>
      </c>
      <c r="T127" s="16">
        <v>43374</v>
      </c>
      <c r="U127" s="16">
        <v>43662</v>
      </c>
      <c r="V127" s="10"/>
      <c r="W127" s="10" t="s">
        <v>667</v>
      </c>
      <c r="X127" s="18">
        <v>1</v>
      </c>
      <c r="Y127" s="19" t="s">
        <v>47</v>
      </c>
      <c r="Z127" s="13"/>
      <c r="AA127" s="14">
        <v>10</v>
      </c>
      <c r="AB127" s="14">
        <v>2019</v>
      </c>
      <c r="AC127" s="20"/>
      <c r="AD127" s="21"/>
      <c r="AE127" s="22" t="s">
        <v>48</v>
      </c>
    </row>
    <row r="128" spans="1:31" ht="129.75" customHeight="1" x14ac:dyDescent="0.2">
      <c r="A128" s="9">
        <v>3644</v>
      </c>
      <c r="B128" s="10">
        <v>105</v>
      </c>
      <c r="C128" s="10">
        <v>2018</v>
      </c>
      <c r="D128" s="10" t="s">
        <v>668</v>
      </c>
      <c r="E128" s="10" t="s">
        <v>123</v>
      </c>
      <c r="F128" s="10" t="s">
        <v>117</v>
      </c>
      <c r="G128" s="10"/>
      <c r="H128" s="10" t="s">
        <v>36</v>
      </c>
      <c r="I128" s="11" t="s">
        <v>37</v>
      </c>
      <c r="J128" s="12" t="s">
        <v>38</v>
      </c>
      <c r="K128" s="10" t="s">
        <v>660</v>
      </c>
      <c r="L128" s="10" t="s">
        <v>119</v>
      </c>
      <c r="M128" s="13" t="s">
        <v>656</v>
      </c>
      <c r="N128" s="13" t="s">
        <v>97</v>
      </c>
      <c r="O128" s="14">
        <v>2018</v>
      </c>
      <c r="P128" s="14" t="s">
        <v>43</v>
      </c>
      <c r="Q128" s="14">
        <v>190</v>
      </c>
      <c r="R128" s="15" t="s">
        <v>44</v>
      </c>
      <c r="S128" s="25" t="s">
        <v>669</v>
      </c>
      <c r="T128" s="16">
        <v>43374</v>
      </c>
      <c r="U128" s="16">
        <v>43800</v>
      </c>
      <c r="V128" s="10"/>
      <c r="W128" s="10" t="s">
        <v>670</v>
      </c>
      <c r="X128" s="18">
        <v>1</v>
      </c>
      <c r="Y128" s="19" t="s">
        <v>47</v>
      </c>
      <c r="Z128" s="13"/>
      <c r="AA128" s="14">
        <v>10</v>
      </c>
      <c r="AB128" s="14">
        <v>2019</v>
      </c>
      <c r="AC128" s="20"/>
      <c r="AD128" s="21"/>
      <c r="AE128" s="22" t="s">
        <v>48</v>
      </c>
    </row>
    <row r="129" spans="1:31" ht="140.25" customHeight="1" x14ac:dyDescent="0.2">
      <c r="A129" s="9">
        <v>3645</v>
      </c>
      <c r="B129" s="14">
        <v>106</v>
      </c>
      <c r="C129" s="10">
        <v>2018</v>
      </c>
      <c r="D129" s="10" t="s">
        <v>671</v>
      </c>
      <c r="E129" s="10" t="s">
        <v>33</v>
      </c>
      <c r="F129" s="10" t="s">
        <v>106</v>
      </c>
      <c r="G129" s="10"/>
      <c r="H129" s="10" t="s">
        <v>36</v>
      </c>
      <c r="I129" s="11" t="s">
        <v>37</v>
      </c>
      <c r="J129" s="12" t="s">
        <v>38</v>
      </c>
      <c r="K129" s="10" t="s">
        <v>660</v>
      </c>
      <c r="L129" s="10" t="s">
        <v>40</v>
      </c>
      <c r="M129" s="13" t="s">
        <v>656</v>
      </c>
      <c r="N129" s="13" t="s">
        <v>97</v>
      </c>
      <c r="O129" s="14">
        <v>2018</v>
      </c>
      <c r="P129" s="14" t="s">
        <v>43</v>
      </c>
      <c r="Q129" s="14">
        <v>190</v>
      </c>
      <c r="R129" s="15" t="s">
        <v>44</v>
      </c>
      <c r="S129" s="10" t="s">
        <v>635</v>
      </c>
      <c r="T129" s="16">
        <v>43398</v>
      </c>
      <c r="U129" s="16">
        <v>44286</v>
      </c>
      <c r="V129" s="10"/>
      <c r="W129" s="10" t="s">
        <v>672</v>
      </c>
      <c r="X129" s="18">
        <v>1</v>
      </c>
      <c r="Y129" s="19" t="s">
        <v>47</v>
      </c>
      <c r="Z129" s="13"/>
      <c r="AA129" s="14">
        <v>2</v>
      </c>
      <c r="AB129" s="14">
        <v>2021</v>
      </c>
      <c r="AC129" s="20"/>
      <c r="AD129" s="21"/>
      <c r="AE129" s="22" t="s">
        <v>48</v>
      </c>
    </row>
    <row r="130" spans="1:31" ht="111.75" customHeight="1" x14ac:dyDescent="0.2">
      <c r="A130" s="9">
        <v>3646</v>
      </c>
      <c r="B130" s="10">
        <v>107</v>
      </c>
      <c r="C130" s="10">
        <v>2018</v>
      </c>
      <c r="D130" s="10" t="s">
        <v>673</v>
      </c>
      <c r="E130" s="10" t="s">
        <v>33</v>
      </c>
      <c r="F130" s="10" t="s">
        <v>495</v>
      </c>
      <c r="G130" s="10"/>
      <c r="H130" s="10" t="s">
        <v>36</v>
      </c>
      <c r="I130" s="11" t="s">
        <v>37</v>
      </c>
      <c r="J130" s="12" t="s">
        <v>38</v>
      </c>
      <c r="K130" s="10" t="s">
        <v>660</v>
      </c>
      <c r="L130" s="10" t="s">
        <v>40</v>
      </c>
      <c r="M130" s="13" t="s">
        <v>656</v>
      </c>
      <c r="N130" s="13" t="s">
        <v>97</v>
      </c>
      <c r="O130" s="14">
        <v>2018</v>
      </c>
      <c r="P130" s="14" t="s">
        <v>43</v>
      </c>
      <c r="Q130" s="14">
        <v>190</v>
      </c>
      <c r="R130" s="15" t="s">
        <v>44</v>
      </c>
      <c r="S130" s="10" t="s">
        <v>674</v>
      </c>
      <c r="T130" s="16">
        <v>43398</v>
      </c>
      <c r="U130" s="16" t="s">
        <v>675</v>
      </c>
      <c r="V130" s="10"/>
      <c r="W130" s="10" t="s">
        <v>676</v>
      </c>
      <c r="X130" s="18">
        <v>0.4</v>
      </c>
      <c r="Y130" s="19" t="s">
        <v>115</v>
      </c>
      <c r="Z130" s="13"/>
      <c r="AA130" s="14"/>
      <c r="AB130" s="14"/>
      <c r="AC130" s="20"/>
      <c r="AD130" s="21"/>
      <c r="AE130" s="22" t="s">
        <v>48</v>
      </c>
    </row>
    <row r="131" spans="1:31" ht="133.5" customHeight="1" x14ac:dyDescent="0.2">
      <c r="A131" s="9">
        <v>3647</v>
      </c>
      <c r="B131" s="10">
        <v>108</v>
      </c>
      <c r="C131" s="10">
        <v>2018</v>
      </c>
      <c r="D131" s="10" t="s">
        <v>677</v>
      </c>
      <c r="E131" s="10" t="s">
        <v>641</v>
      </c>
      <c r="F131" s="10" t="s">
        <v>642</v>
      </c>
      <c r="G131" s="10"/>
      <c r="H131" s="10" t="s">
        <v>36</v>
      </c>
      <c r="I131" s="11" t="s">
        <v>37</v>
      </c>
      <c r="J131" s="12" t="s">
        <v>38</v>
      </c>
      <c r="K131" s="10" t="s">
        <v>660</v>
      </c>
      <c r="L131" s="10" t="s">
        <v>40</v>
      </c>
      <c r="M131" s="13" t="s">
        <v>656</v>
      </c>
      <c r="N131" s="13" t="s">
        <v>97</v>
      </c>
      <c r="O131" s="14">
        <v>2018</v>
      </c>
      <c r="P131" s="14" t="s">
        <v>43</v>
      </c>
      <c r="Q131" s="14">
        <v>190</v>
      </c>
      <c r="R131" s="15" t="s">
        <v>44</v>
      </c>
      <c r="S131" s="10" t="s">
        <v>678</v>
      </c>
      <c r="T131" s="16">
        <v>43346</v>
      </c>
      <c r="U131" s="16" t="s">
        <v>679</v>
      </c>
      <c r="V131" s="10"/>
      <c r="W131" s="10" t="s">
        <v>680</v>
      </c>
      <c r="X131" s="18">
        <v>1</v>
      </c>
      <c r="Y131" s="19" t="s">
        <v>47</v>
      </c>
      <c r="Z131" s="13"/>
      <c r="AA131" s="14">
        <v>8</v>
      </c>
      <c r="AB131" s="14">
        <v>2021</v>
      </c>
      <c r="AC131" s="20"/>
      <c r="AD131" s="21"/>
      <c r="AE131" s="22" t="s">
        <v>48</v>
      </c>
    </row>
    <row r="132" spans="1:31" ht="75" customHeight="1" x14ac:dyDescent="0.2">
      <c r="A132" s="9">
        <v>3648</v>
      </c>
      <c r="B132" s="14">
        <v>109</v>
      </c>
      <c r="C132" s="10">
        <v>2018</v>
      </c>
      <c r="D132" s="10" t="s">
        <v>681</v>
      </c>
      <c r="E132" s="10" t="s">
        <v>187</v>
      </c>
      <c r="F132" s="10" t="s">
        <v>188</v>
      </c>
      <c r="G132" s="10" t="s">
        <v>682</v>
      </c>
      <c r="H132" s="10" t="s">
        <v>52</v>
      </c>
      <c r="I132" s="11" t="s">
        <v>53</v>
      </c>
      <c r="J132" s="12" t="s">
        <v>54</v>
      </c>
      <c r="K132" s="10" t="s">
        <v>95</v>
      </c>
      <c r="L132" s="10" t="s">
        <v>67</v>
      </c>
      <c r="M132" s="13" t="s">
        <v>656</v>
      </c>
      <c r="N132" s="13" t="s">
        <v>97</v>
      </c>
      <c r="O132" s="14">
        <v>2018</v>
      </c>
      <c r="P132" s="14" t="s">
        <v>43</v>
      </c>
      <c r="Q132" s="14">
        <v>3</v>
      </c>
      <c r="R132" s="15" t="s">
        <v>44</v>
      </c>
      <c r="S132" s="25" t="s">
        <v>683</v>
      </c>
      <c r="T132" s="16">
        <v>43420</v>
      </c>
      <c r="U132" s="16">
        <v>43465</v>
      </c>
      <c r="V132" s="10" t="s">
        <v>684</v>
      </c>
      <c r="W132" s="10" t="s">
        <v>685</v>
      </c>
      <c r="X132" s="18">
        <v>1</v>
      </c>
      <c r="Y132" s="19" t="s">
        <v>47</v>
      </c>
      <c r="Z132" s="13"/>
      <c r="AA132" s="14">
        <v>11</v>
      </c>
      <c r="AB132" s="14">
        <v>2019</v>
      </c>
      <c r="AC132" s="20"/>
      <c r="AD132" s="21"/>
      <c r="AE132" s="22" t="s">
        <v>62</v>
      </c>
    </row>
    <row r="133" spans="1:31" ht="84" customHeight="1" x14ac:dyDescent="0.2">
      <c r="A133" s="9">
        <v>3649</v>
      </c>
      <c r="B133" s="10">
        <v>110</v>
      </c>
      <c r="C133" s="10">
        <v>2018</v>
      </c>
      <c r="D133" s="15" t="s">
        <v>686</v>
      </c>
      <c r="E133" s="10" t="s">
        <v>123</v>
      </c>
      <c r="F133" s="10" t="s">
        <v>687</v>
      </c>
      <c r="G133" s="10"/>
      <c r="H133" s="10" t="s">
        <v>36</v>
      </c>
      <c r="I133" s="11" t="s">
        <v>37</v>
      </c>
      <c r="J133" s="12" t="s">
        <v>107</v>
      </c>
      <c r="K133" s="10" t="s">
        <v>688</v>
      </c>
      <c r="L133" s="33" t="s">
        <v>109</v>
      </c>
      <c r="M133" s="13" t="s">
        <v>689</v>
      </c>
      <c r="N133" s="13" t="s">
        <v>425</v>
      </c>
      <c r="O133" s="14">
        <v>2018</v>
      </c>
      <c r="P133" s="14" t="s">
        <v>43</v>
      </c>
      <c r="Q133" s="14">
        <v>59</v>
      </c>
      <c r="R133" s="15" t="s">
        <v>44</v>
      </c>
      <c r="S133" s="35" t="s">
        <v>690</v>
      </c>
      <c r="T133" s="16">
        <v>43437</v>
      </c>
      <c r="U133" s="16">
        <v>43889</v>
      </c>
      <c r="V133" s="14"/>
      <c r="W133" s="10" t="s">
        <v>691</v>
      </c>
      <c r="X133" s="18">
        <v>1</v>
      </c>
      <c r="Y133" s="19" t="s">
        <v>47</v>
      </c>
      <c r="Z133" s="14"/>
      <c r="AA133" s="14">
        <v>4</v>
      </c>
      <c r="AB133" s="14">
        <v>2020</v>
      </c>
      <c r="AC133" s="20"/>
      <c r="AD133" s="21"/>
      <c r="AE133" s="22" t="s">
        <v>48</v>
      </c>
    </row>
    <row r="134" spans="1:31" ht="190.5" customHeight="1" x14ac:dyDescent="0.2">
      <c r="A134" s="9">
        <v>3651</v>
      </c>
      <c r="B134" s="14">
        <v>112</v>
      </c>
      <c r="C134" s="10">
        <v>2018</v>
      </c>
      <c r="D134" s="15" t="s">
        <v>692</v>
      </c>
      <c r="E134" s="10" t="s">
        <v>123</v>
      </c>
      <c r="F134" s="10" t="s">
        <v>687</v>
      </c>
      <c r="G134" s="10"/>
      <c r="H134" s="10" t="s">
        <v>36</v>
      </c>
      <c r="I134" s="11" t="s">
        <v>37</v>
      </c>
      <c r="J134" s="12" t="s">
        <v>107</v>
      </c>
      <c r="K134" s="10" t="s">
        <v>688</v>
      </c>
      <c r="L134" s="33" t="s">
        <v>334</v>
      </c>
      <c r="M134" s="13" t="s">
        <v>689</v>
      </c>
      <c r="N134" s="13" t="s">
        <v>425</v>
      </c>
      <c r="O134" s="14">
        <v>2018</v>
      </c>
      <c r="P134" s="14" t="s">
        <v>43</v>
      </c>
      <c r="Q134" s="14">
        <v>59</v>
      </c>
      <c r="R134" s="15" t="s">
        <v>44</v>
      </c>
      <c r="S134" s="25" t="s">
        <v>693</v>
      </c>
      <c r="T134" s="16">
        <v>43406</v>
      </c>
      <c r="U134" s="16">
        <v>43539</v>
      </c>
      <c r="V134" s="14"/>
      <c r="W134" s="10" t="s">
        <v>694</v>
      </c>
      <c r="X134" s="18">
        <v>1</v>
      </c>
      <c r="Y134" s="19" t="s">
        <v>47</v>
      </c>
      <c r="Z134" s="14"/>
      <c r="AA134" s="14" t="s">
        <v>312</v>
      </c>
      <c r="AB134" s="14">
        <v>2019</v>
      </c>
      <c r="AC134" s="20"/>
      <c r="AD134" s="21"/>
      <c r="AE134" s="22" t="s">
        <v>48</v>
      </c>
    </row>
    <row r="135" spans="1:31" ht="409.5" customHeight="1" x14ac:dyDescent="0.2">
      <c r="A135" s="9">
        <v>3652</v>
      </c>
      <c r="B135" s="10">
        <v>113</v>
      </c>
      <c r="C135" s="10">
        <v>2018</v>
      </c>
      <c r="D135" s="15" t="s">
        <v>695</v>
      </c>
      <c r="E135" s="10" t="s">
        <v>33</v>
      </c>
      <c r="F135" s="10" t="s">
        <v>530</v>
      </c>
      <c r="G135" s="10"/>
      <c r="H135" s="10" t="s">
        <v>36</v>
      </c>
      <c r="I135" s="11" t="s">
        <v>37</v>
      </c>
      <c r="J135" s="12" t="s">
        <v>107</v>
      </c>
      <c r="K135" s="10" t="s">
        <v>688</v>
      </c>
      <c r="L135" s="33" t="s">
        <v>109</v>
      </c>
      <c r="M135" s="13" t="s">
        <v>689</v>
      </c>
      <c r="N135" s="13" t="s">
        <v>425</v>
      </c>
      <c r="O135" s="14">
        <v>2018</v>
      </c>
      <c r="P135" s="14" t="s">
        <v>43</v>
      </c>
      <c r="Q135" s="14">
        <v>59</v>
      </c>
      <c r="R135" s="15" t="s">
        <v>44</v>
      </c>
      <c r="S135" s="25" t="s">
        <v>696</v>
      </c>
      <c r="T135" s="16">
        <v>43404</v>
      </c>
      <c r="U135" s="16">
        <v>43889</v>
      </c>
      <c r="V135" s="14"/>
      <c r="W135" s="10" t="s">
        <v>697</v>
      </c>
      <c r="X135" s="18">
        <v>1</v>
      </c>
      <c r="Y135" s="19" t="s">
        <v>47</v>
      </c>
      <c r="Z135" s="14"/>
      <c r="AA135" s="14">
        <v>5</v>
      </c>
      <c r="AB135" s="14">
        <v>2020</v>
      </c>
      <c r="AC135" s="20"/>
      <c r="AD135" s="21"/>
      <c r="AE135" s="22" t="s">
        <v>48</v>
      </c>
    </row>
    <row r="136" spans="1:31" ht="384.75" customHeight="1" x14ac:dyDescent="0.2">
      <c r="A136" s="9">
        <v>3653</v>
      </c>
      <c r="B136" s="10">
        <v>114</v>
      </c>
      <c r="C136" s="10">
        <v>2018</v>
      </c>
      <c r="D136" s="10" t="s">
        <v>698</v>
      </c>
      <c r="E136" s="10" t="s">
        <v>33</v>
      </c>
      <c r="F136" s="10" t="s">
        <v>699</v>
      </c>
      <c r="G136" s="10"/>
      <c r="H136" s="10" t="s">
        <v>408</v>
      </c>
      <c r="I136" s="11" t="s">
        <v>37</v>
      </c>
      <c r="J136" s="12" t="s">
        <v>38</v>
      </c>
      <c r="K136" s="10" t="s">
        <v>700</v>
      </c>
      <c r="L136" s="10" t="s">
        <v>182</v>
      </c>
      <c r="M136" s="13" t="s">
        <v>689</v>
      </c>
      <c r="N136" s="13" t="s">
        <v>425</v>
      </c>
      <c r="O136" s="14">
        <v>2018</v>
      </c>
      <c r="P136" s="14" t="s">
        <v>43</v>
      </c>
      <c r="Q136" s="14">
        <v>180</v>
      </c>
      <c r="R136" s="15" t="s">
        <v>416</v>
      </c>
      <c r="S136" s="25" t="s">
        <v>701</v>
      </c>
      <c r="T136" s="16">
        <v>43665</v>
      </c>
      <c r="U136" s="16">
        <v>43830</v>
      </c>
      <c r="V136" s="14"/>
      <c r="W136" s="10" t="s">
        <v>702</v>
      </c>
      <c r="X136" s="18">
        <v>1</v>
      </c>
      <c r="Y136" s="19" t="s">
        <v>47</v>
      </c>
      <c r="Z136" s="14"/>
      <c r="AA136" s="14">
        <v>8</v>
      </c>
      <c r="AB136" s="14">
        <v>2019</v>
      </c>
      <c r="AC136" s="20"/>
      <c r="AD136" s="21"/>
      <c r="AE136" s="22" t="s">
        <v>62</v>
      </c>
    </row>
    <row r="137" spans="1:31" ht="246" customHeight="1" x14ac:dyDescent="0.2">
      <c r="A137" s="9">
        <v>3654</v>
      </c>
      <c r="B137" s="14">
        <v>115</v>
      </c>
      <c r="C137" s="10">
        <v>2018</v>
      </c>
      <c r="D137" s="10" t="s">
        <v>703</v>
      </c>
      <c r="E137" s="10" t="s">
        <v>231</v>
      </c>
      <c r="F137" s="10" t="s">
        <v>704</v>
      </c>
      <c r="G137" s="10"/>
      <c r="H137" s="10" t="s">
        <v>209</v>
      </c>
      <c r="I137" s="11" t="s">
        <v>210</v>
      </c>
      <c r="J137" s="12" t="s">
        <v>211</v>
      </c>
      <c r="K137" s="10" t="s">
        <v>307</v>
      </c>
      <c r="L137" s="10" t="s">
        <v>134</v>
      </c>
      <c r="M137" s="13" t="s">
        <v>689</v>
      </c>
      <c r="N137" s="13" t="s">
        <v>425</v>
      </c>
      <c r="O137" s="14">
        <v>2018</v>
      </c>
      <c r="P137" s="14" t="s">
        <v>43</v>
      </c>
      <c r="Q137" s="14">
        <v>183</v>
      </c>
      <c r="R137" s="15" t="s">
        <v>416</v>
      </c>
      <c r="S137" s="25" t="s">
        <v>705</v>
      </c>
      <c r="T137" s="16">
        <v>43405</v>
      </c>
      <c r="U137" s="16">
        <v>43708</v>
      </c>
      <c r="V137" s="14" t="s">
        <v>706</v>
      </c>
      <c r="W137" s="10" t="s">
        <v>707</v>
      </c>
      <c r="X137" s="18">
        <v>1</v>
      </c>
      <c r="Y137" s="19" t="s">
        <v>47</v>
      </c>
      <c r="Z137" s="14"/>
      <c r="AA137" s="14">
        <v>10</v>
      </c>
      <c r="AB137" s="14">
        <v>2019</v>
      </c>
      <c r="AC137" s="20"/>
      <c r="AD137" s="21"/>
      <c r="AE137" s="22" t="s">
        <v>62</v>
      </c>
    </row>
    <row r="138" spans="1:31" ht="99.75" customHeight="1" x14ac:dyDescent="0.2">
      <c r="A138" s="9">
        <v>3655</v>
      </c>
      <c r="B138" s="10">
        <v>116</v>
      </c>
      <c r="C138" s="10">
        <v>2018</v>
      </c>
      <c r="D138" s="10" t="s">
        <v>708</v>
      </c>
      <c r="E138" s="10" t="s">
        <v>231</v>
      </c>
      <c r="F138" s="10" t="s">
        <v>704</v>
      </c>
      <c r="G138" s="10"/>
      <c r="H138" s="10" t="s">
        <v>209</v>
      </c>
      <c r="I138" s="11" t="s">
        <v>210</v>
      </c>
      <c r="J138" s="12" t="s">
        <v>211</v>
      </c>
      <c r="K138" s="10" t="s">
        <v>307</v>
      </c>
      <c r="L138" s="10" t="s">
        <v>134</v>
      </c>
      <c r="M138" s="13" t="s">
        <v>689</v>
      </c>
      <c r="N138" s="13" t="s">
        <v>425</v>
      </c>
      <c r="O138" s="14">
        <v>2018</v>
      </c>
      <c r="P138" s="14" t="s">
        <v>43</v>
      </c>
      <c r="Q138" s="14">
        <v>183</v>
      </c>
      <c r="R138" s="15" t="s">
        <v>416</v>
      </c>
      <c r="S138" s="25" t="s">
        <v>709</v>
      </c>
      <c r="T138" s="16">
        <v>43405</v>
      </c>
      <c r="U138" s="16">
        <v>43555</v>
      </c>
      <c r="V138" s="14" t="s">
        <v>710</v>
      </c>
      <c r="W138" s="10" t="s">
        <v>711</v>
      </c>
      <c r="X138" s="18">
        <v>1</v>
      </c>
      <c r="Y138" s="19" t="s">
        <v>47</v>
      </c>
      <c r="Z138" s="14"/>
      <c r="AA138" s="14">
        <v>6</v>
      </c>
      <c r="AB138" s="14">
        <v>2019</v>
      </c>
      <c r="AC138" s="20"/>
      <c r="AD138" s="21"/>
      <c r="AE138" s="22" t="s">
        <v>62</v>
      </c>
    </row>
    <row r="139" spans="1:31" ht="74.25" customHeight="1" x14ac:dyDescent="0.2">
      <c r="A139" s="9">
        <v>3656</v>
      </c>
      <c r="B139" s="10">
        <v>117</v>
      </c>
      <c r="C139" s="10">
        <v>2018</v>
      </c>
      <c r="D139" s="10" t="s">
        <v>712</v>
      </c>
      <c r="E139" s="10" t="s">
        <v>231</v>
      </c>
      <c r="F139" s="10" t="s">
        <v>704</v>
      </c>
      <c r="G139" s="10"/>
      <c r="H139" s="10" t="s">
        <v>209</v>
      </c>
      <c r="I139" s="11" t="s">
        <v>210</v>
      </c>
      <c r="J139" s="12" t="s">
        <v>211</v>
      </c>
      <c r="K139" s="10" t="s">
        <v>307</v>
      </c>
      <c r="L139" s="10" t="s">
        <v>134</v>
      </c>
      <c r="M139" s="13" t="s">
        <v>689</v>
      </c>
      <c r="N139" s="13" t="s">
        <v>425</v>
      </c>
      <c r="O139" s="14">
        <v>2018</v>
      </c>
      <c r="P139" s="14" t="s">
        <v>43</v>
      </c>
      <c r="Q139" s="14">
        <v>183</v>
      </c>
      <c r="R139" s="15" t="s">
        <v>416</v>
      </c>
      <c r="S139" s="39" t="s">
        <v>713</v>
      </c>
      <c r="T139" s="16">
        <v>43405</v>
      </c>
      <c r="U139" s="16">
        <v>43555</v>
      </c>
      <c r="V139" s="14" t="s">
        <v>714</v>
      </c>
      <c r="W139" s="10" t="s">
        <v>715</v>
      </c>
      <c r="X139" s="18">
        <v>1</v>
      </c>
      <c r="Y139" s="19" t="s">
        <v>47</v>
      </c>
      <c r="Z139" s="14"/>
      <c r="AA139" s="14">
        <v>6</v>
      </c>
      <c r="AB139" s="14">
        <v>2019</v>
      </c>
      <c r="AC139" s="20"/>
      <c r="AD139" s="21"/>
      <c r="AE139" s="22" t="s">
        <v>62</v>
      </c>
    </row>
    <row r="140" spans="1:31" ht="102" customHeight="1" x14ac:dyDescent="0.2">
      <c r="A140" s="9">
        <v>3657</v>
      </c>
      <c r="B140" s="14">
        <v>118</v>
      </c>
      <c r="C140" s="10">
        <v>2018</v>
      </c>
      <c r="D140" s="10" t="s">
        <v>716</v>
      </c>
      <c r="E140" s="10" t="s">
        <v>199</v>
      </c>
      <c r="F140" s="10" t="s">
        <v>717</v>
      </c>
      <c r="G140" s="10"/>
      <c r="H140" s="10" t="s">
        <v>408</v>
      </c>
      <c r="I140" s="11" t="s">
        <v>355</v>
      </c>
      <c r="J140" s="12" t="s">
        <v>147</v>
      </c>
      <c r="K140" s="10" t="s">
        <v>356</v>
      </c>
      <c r="L140" s="10" t="s">
        <v>85</v>
      </c>
      <c r="M140" s="13" t="s">
        <v>689</v>
      </c>
      <c r="N140" s="13" t="s">
        <v>425</v>
      </c>
      <c r="O140" s="14">
        <v>2018</v>
      </c>
      <c r="P140" s="14" t="s">
        <v>43</v>
      </c>
      <c r="Q140" s="14">
        <v>91</v>
      </c>
      <c r="R140" s="15" t="s">
        <v>44</v>
      </c>
      <c r="S140" s="25" t="s">
        <v>718</v>
      </c>
      <c r="T140" s="16">
        <v>43466</v>
      </c>
      <c r="U140" s="16">
        <v>43830</v>
      </c>
      <c r="V140" s="14"/>
      <c r="W140" s="10" t="s">
        <v>719</v>
      </c>
      <c r="X140" s="18">
        <v>1</v>
      </c>
      <c r="Y140" s="19" t="s">
        <v>47</v>
      </c>
      <c r="Z140" s="14"/>
      <c r="AA140" s="14">
        <v>2</v>
      </c>
      <c r="AB140" s="14">
        <v>2020</v>
      </c>
      <c r="AC140" s="20"/>
      <c r="AD140" s="21"/>
      <c r="AE140" s="22" t="s">
        <v>62</v>
      </c>
    </row>
    <row r="141" spans="1:31" ht="84" customHeight="1" x14ac:dyDescent="0.2">
      <c r="A141" s="9">
        <v>3658</v>
      </c>
      <c r="B141" s="10">
        <v>119</v>
      </c>
      <c r="C141" s="10">
        <v>2018</v>
      </c>
      <c r="D141" s="10" t="s">
        <v>720</v>
      </c>
      <c r="E141" s="10" t="s">
        <v>50</v>
      </c>
      <c r="F141" s="10" t="s">
        <v>51</v>
      </c>
      <c r="G141" s="10"/>
      <c r="H141" s="10" t="s">
        <v>94</v>
      </c>
      <c r="I141" s="11" t="s">
        <v>53</v>
      </c>
      <c r="J141" s="12" t="s">
        <v>54</v>
      </c>
      <c r="K141" s="10" t="s">
        <v>95</v>
      </c>
      <c r="L141" s="10" t="s">
        <v>56</v>
      </c>
      <c r="M141" s="13" t="s">
        <v>689</v>
      </c>
      <c r="N141" s="13" t="s">
        <v>425</v>
      </c>
      <c r="O141" s="14">
        <v>2018</v>
      </c>
      <c r="P141" s="14" t="s">
        <v>43</v>
      </c>
      <c r="Q141" s="14">
        <v>119</v>
      </c>
      <c r="R141" s="15"/>
      <c r="S141" s="14" t="s">
        <v>721</v>
      </c>
      <c r="T141" s="16"/>
      <c r="U141" s="16">
        <v>43528</v>
      </c>
      <c r="V141" s="14" t="s">
        <v>722</v>
      </c>
      <c r="W141" s="10" t="s">
        <v>100</v>
      </c>
      <c r="X141" s="18">
        <v>1</v>
      </c>
      <c r="Y141" s="19" t="s">
        <v>47</v>
      </c>
      <c r="Z141" s="14"/>
      <c r="AA141" s="14" t="s">
        <v>61</v>
      </c>
      <c r="AB141" s="14">
        <v>2019</v>
      </c>
      <c r="AC141" s="20"/>
      <c r="AD141" s="21"/>
      <c r="AE141" s="22" t="s">
        <v>62</v>
      </c>
    </row>
    <row r="142" spans="1:31" ht="180.75" customHeight="1" x14ac:dyDescent="0.2">
      <c r="A142" s="9">
        <v>3659</v>
      </c>
      <c r="B142" s="10">
        <v>120</v>
      </c>
      <c r="C142" s="10">
        <v>2018</v>
      </c>
      <c r="D142" s="10" t="s">
        <v>723</v>
      </c>
      <c r="E142" s="10" t="s">
        <v>92</v>
      </c>
      <c r="F142" s="10" t="s">
        <v>363</v>
      </c>
      <c r="G142" s="10"/>
      <c r="H142" s="10" t="s">
        <v>94</v>
      </c>
      <c r="I142" s="11" t="s">
        <v>53</v>
      </c>
      <c r="J142" s="12" t="s">
        <v>54</v>
      </c>
      <c r="K142" s="10" t="s">
        <v>201</v>
      </c>
      <c r="L142" s="10" t="s">
        <v>67</v>
      </c>
      <c r="M142" s="13" t="s">
        <v>611</v>
      </c>
      <c r="N142" s="13" t="s">
        <v>243</v>
      </c>
      <c r="O142" s="14">
        <v>2018</v>
      </c>
      <c r="P142" s="14" t="s">
        <v>149</v>
      </c>
      <c r="Q142" s="14">
        <v>11</v>
      </c>
      <c r="R142" s="15" t="s">
        <v>44</v>
      </c>
      <c r="S142" s="25" t="s">
        <v>724</v>
      </c>
      <c r="T142" s="16">
        <v>43374</v>
      </c>
      <c r="U142" s="16">
        <v>44408</v>
      </c>
      <c r="V142" s="14"/>
      <c r="W142" s="10" t="s">
        <v>725</v>
      </c>
      <c r="X142" s="18">
        <v>1</v>
      </c>
      <c r="Y142" s="19" t="s">
        <v>47</v>
      </c>
      <c r="Z142" s="14"/>
      <c r="AA142" s="14">
        <v>7</v>
      </c>
      <c r="AB142" s="14">
        <v>2021</v>
      </c>
      <c r="AC142" s="20"/>
      <c r="AD142" s="21"/>
      <c r="AE142" s="22" t="s">
        <v>62</v>
      </c>
    </row>
    <row r="143" spans="1:31" ht="200.25" customHeight="1" x14ac:dyDescent="0.2">
      <c r="A143" s="9">
        <v>3660</v>
      </c>
      <c r="B143" s="14">
        <v>121</v>
      </c>
      <c r="C143" s="10">
        <v>2018</v>
      </c>
      <c r="D143" s="10" t="s">
        <v>726</v>
      </c>
      <c r="E143" s="10" t="s">
        <v>92</v>
      </c>
      <c r="F143" s="10" t="s">
        <v>363</v>
      </c>
      <c r="G143" s="10"/>
      <c r="H143" s="10" t="s">
        <v>94</v>
      </c>
      <c r="I143" s="11" t="s">
        <v>53</v>
      </c>
      <c r="J143" s="12" t="s">
        <v>54</v>
      </c>
      <c r="K143" s="10" t="s">
        <v>201</v>
      </c>
      <c r="L143" s="10" t="s">
        <v>67</v>
      </c>
      <c r="M143" s="13" t="s">
        <v>611</v>
      </c>
      <c r="N143" s="13" t="s">
        <v>243</v>
      </c>
      <c r="O143" s="14">
        <v>2018</v>
      </c>
      <c r="P143" s="14" t="s">
        <v>149</v>
      </c>
      <c r="Q143" s="14">
        <v>11</v>
      </c>
      <c r="R143" s="15" t="s">
        <v>44</v>
      </c>
      <c r="S143" s="25" t="s">
        <v>727</v>
      </c>
      <c r="T143" s="16">
        <v>43374</v>
      </c>
      <c r="U143" s="16">
        <v>43465</v>
      </c>
      <c r="V143" s="14"/>
      <c r="W143" s="10" t="s">
        <v>728</v>
      </c>
      <c r="X143" s="18">
        <v>1</v>
      </c>
      <c r="Y143" s="19" t="s">
        <v>47</v>
      </c>
      <c r="Z143" s="14"/>
      <c r="AA143" s="14">
        <v>8</v>
      </c>
      <c r="AB143" s="14">
        <v>2019</v>
      </c>
      <c r="AC143" s="20"/>
      <c r="AD143" s="21"/>
      <c r="AE143" s="22" t="s">
        <v>62</v>
      </c>
    </row>
    <row r="144" spans="1:31" ht="121.5" customHeight="1" x14ac:dyDescent="0.2">
      <c r="A144" s="9">
        <v>3661</v>
      </c>
      <c r="B144" s="10">
        <v>122</v>
      </c>
      <c r="C144" s="10">
        <v>2018</v>
      </c>
      <c r="D144" s="15" t="s">
        <v>729</v>
      </c>
      <c r="E144" s="10" t="s">
        <v>123</v>
      </c>
      <c r="F144" s="10" t="s">
        <v>730</v>
      </c>
      <c r="G144" s="10"/>
      <c r="H144" s="10" t="s">
        <v>36</v>
      </c>
      <c r="I144" s="11" t="s">
        <v>37</v>
      </c>
      <c r="J144" s="12" t="s">
        <v>38</v>
      </c>
      <c r="K144" s="10" t="s">
        <v>731</v>
      </c>
      <c r="L144" s="10" t="s">
        <v>119</v>
      </c>
      <c r="M144" s="13" t="s">
        <v>732</v>
      </c>
      <c r="N144" s="13" t="s">
        <v>161</v>
      </c>
      <c r="O144" s="14">
        <v>2018</v>
      </c>
      <c r="P144" s="14" t="s">
        <v>43</v>
      </c>
      <c r="Q144" s="14">
        <v>191</v>
      </c>
      <c r="R144" s="15"/>
      <c r="S144" s="50" t="s">
        <v>733</v>
      </c>
      <c r="T144" s="16">
        <v>43434</v>
      </c>
      <c r="U144" s="16">
        <v>43511</v>
      </c>
      <c r="V144" s="14"/>
      <c r="W144" s="10" t="s">
        <v>734</v>
      </c>
      <c r="X144" s="18">
        <v>1</v>
      </c>
      <c r="Y144" s="19" t="s">
        <v>47</v>
      </c>
      <c r="Z144" s="14"/>
      <c r="AA144" s="14">
        <v>2</v>
      </c>
      <c r="AB144" s="14">
        <v>2019</v>
      </c>
      <c r="AC144" s="20"/>
      <c r="AD144" s="21"/>
      <c r="AE144" s="22" t="s">
        <v>48</v>
      </c>
    </row>
    <row r="145" spans="1:31" ht="84" customHeight="1" x14ac:dyDescent="0.2">
      <c r="A145" s="9">
        <v>3662</v>
      </c>
      <c r="B145" s="10">
        <v>123</v>
      </c>
      <c r="C145" s="10">
        <v>2018</v>
      </c>
      <c r="D145" s="15" t="s">
        <v>735</v>
      </c>
      <c r="E145" s="10" t="s">
        <v>123</v>
      </c>
      <c r="F145" s="10" t="s">
        <v>736</v>
      </c>
      <c r="G145" s="10"/>
      <c r="H145" s="10" t="s">
        <v>36</v>
      </c>
      <c r="I145" s="11" t="s">
        <v>37</v>
      </c>
      <c r="J145" s="12" t="s">
        <v>38</v>
      </c>
      <c r="K145" s="10" t="s">
        <v>731</v>
      </c>
      <c r="L145" s="10" t="s">
        <v>119</v>
      </c>
      <c r="M145" s="13" t="s">
        <v>732</v>
      </c>
      <c r="N145" s="13" t="s">
        <v>161</v>
      </c>
      <c r="O145" s="14">
        <v>2018</v>
      </c>
      <c r="P145" s="14" t="s">
        <v>43</v>
      </c>
      <c r="Q145" s="14">
        <v>191</v>
      </c>
      <c r="R145" s="15"/>
      <c r="S145" s="50" t="s">
        <v>737</v>
      </c>
      <c r="T145" s="16">
        <v>43434</v>
      </c>
      <c r="U145" s="16">
        <v>43830</v>
      </c>
      <c r="V145" s="14"/>
      <c r="W145" s="10" t="s">
        <v>738</v>
      </c>
      <c r="X145" s="18">
        <v>1</v>
      </c>
      <c r="Y145" s="19" t="s">
        <v>47</v>
      </c>
      <c r="Z145" s="14"/>
      <c r="AA145" s="14">
        <v>4</v>
      </c>
      <c r="AB145" s="14">
        <v>2020</v>
      </c>
      <c r="AC145" s="20"/>
      <c r="AD145" s="21"/>
      <c r="AE145" s="22" t="s">
        <v>48</v>
      </c>
    </row>
    <row r="146" spans="1:31" ht="114" customHeight="1" x14ac:dyDescent="0.2">
      <c r="A146" s="9">
        <v>3663</v>
      </c>
      <c r="B146" s="14">
        <v>124</v>
      </c>
      <c r="C146" s="10">
        <v>2018</v>
      </c>
      <c r="D146" s="15" t="s">
        <v>739</v>
      </c>
      <c r="E146" s="10" t="s">
        <v>123</v>
      </c>
      <c r="F146" s="10" t="s">
        <v>699</v>
      </c>
      <c r="G146" s="10"/>
      <c r="H146" s="10" t="s">
        <v>36</v>
      </c>
      <c r="I146" s="11" t="s">
        <v>37</v>
      </c>
      <c r="J146" s="12" t="s">
        <v>38</v>
      </c>
      <c r="K146" s="10" t="s">
        <v>731</v>
      </c>
      <c r="L146" s="10" t="s">
        <v>119</v>
      </c>
      <c r="M146" s="13" t="s">
        <v>732</v>
      </c>
      <c r="N146" s="13" t="s">
        <v>161</v>
      </c>
      <c r="O146" s="14">
        <v>2018</v>
      </c>
      <c r="P146" s="14" t="s">
        <v>43</v>
      </c>
      <c r="Q146" s="14">
        <v>191</v>
      </c>
      <c r="R146" s="15"/>
      <c r="S146" s="50" t="s">
        <v>740</v>
      </c>
      <c r="T146" s="16">
        <v>43434</v>
      </c>
      <c r="U146" s="16">
        <v>43830</v>
      </c>
      <c r="V146" s="14"/>
      <c r="W146" s="10" t="s">
        <v>741</v>
      </c>
      <c r="X146" s="18">
        <v>1</v>
      </c>
      <c r="Y146" s="19" t="s">
        <v>47</v>
      </c>
      <c r="Z146" s="14"/>
      <c r="AA146" s="14">
        <v>4</v>
      </c>
      <c r="AB146" s="14">
        <v>2020</v>
      </c>
      <c r="AC146" s="20"/>
      <c r="AD146" s="21"/>
      <c r="AE146" s="22" t="s">
        <v>48</v>
      </c>
    </row>
    <row r="147" spans="1:31" ht="84" customHeight="1" x14ac:dyDescent="0.2">
      <c r="A147" s="9">
        <v>3664</v>
      </c>
      <c r="B147" s="10">
        <v>125</v>
      </c>
      <c r="C147" s="10">
        <v>2018</v>
      </c>
      <c r="D147" s="15" t="s">
        <v>742</v>
      </c>
      <c r="E147" s="10" t="s">
        <v>123</v>
      </c>
      <c r="F147" s="10" t="s">
        <v>530</v>
      </c>
      <c r="G147" s="10"/>
      <c r="H147" s="10" t="s">
        <v>36</v>
      </c>
      <c r="I147" s="11" t="s">
        <v>37</v>
      </c>
      <c r="J147" s="12" t="s">
        <v>38</v>
      </c>
      <c r="K147" s="10" t="s">
        <v>731</v>
      </c>
      <c r="L147" s="10" t="s">
        <v>119</v>
      </c>
      <c r="M147" s="13" t="s">
        <v>732</v>
      </c>
      <c r="N147" s="13" t="s">
        <v>161</v>
      </c>
      <c r="O147" s="14">
        <v>2018</v>
      </c>
      <c r="P147" s="14" t="s">
        <v>43</v>
      </c>
      <c r="Q147" s="14">
        <v>191</v>
      </c>
      <c r="R147" s="15"/>
      <c r="S147" s="50" t="s">
        <v>743</v>
      </c>
      <c r="T147" s="16">
        <v>43434</v>
      </c>
      <c r="U147" s="16">
        <v>43646</v>
      </c>
      <c r="V147" s="14"/>
      <c r="W147" s="10" t="s">
        <v>744</v>
      </c>
      <c r="X147" s="18">
        <v>1</v>
      </c>
      <c r="Y147" s="19" t="s">
        <v>47</v>
      </c>
      <c r="Z147" s="14"/>
      <c r="AA147" s="14">
        <v>4</v>
      </c>
      <c r="AB147" s="14">
        <v>2020</v>
      </c>
      <c r="AC147" s="20"/>
      <c r="AD147" s="21"/>
      <c r="AE147" s="22" t="s">
        <v>48</v>
      </c>
    </row>
    <row r="148" spans="1:31" ht="84" customHeight="1" x14ac:dyDescent="0.2">
      <c r="A148" s="9">
        <v>3665</v>
      </c>
      <c r="B148" s="10">
        <v>126</v>
      </c>
      <c r="C148" s="10">
        <v>2018</v>
      </c>
      <c r="D148" s="15" t="s">
        <v>745</v>
      </c>
      <c r="E148" s="10" t="s">
        <v>123</v>
      </c>
      <c r="F148" s="10" t="s">
        <v>736</v>
      </c>
      <c r="G148" s="10"/>
      <c r="H148" s="10" t="s">
        <v>36</v>
      </c>
      <c r="I148" s="11" t="s">
        <v>37</v>
      </c>
      <c r="J148" s="12" t="s">
        <v>38</v>
      </c>
      <c r="K148" s="10" t="s">
        <v>731</v>
      </c>
      <c r="L148" s="10" t="s">
        <v>119</v>
      </c>
      <c r="M148" s="13" t="s">
        <v>732</v>
      </c>
      <c r="N148" s="13" t="s">
        <v>161</v>
      </c>
      <c r="O148" s="14">
        <v>2018</v>
      </c>
      <c r="P148" s="14" t="s">
        <v>43</v>
      </c>
      <c r="Q148" s="14">
        <v>191</v>
      </c>
      <c r="R148" s="15"/>
      <c r="S148" s="50" t="s">
        <v>746</v>
      </c>
      <c r="T148" s="16">
        <v>43434</v>
      </c>
      <c r="U148" s="16">
        <v>43830</v>
      </c>
      <c r="V148" s="14"/>
      <c r="W148" s="10" t="s">
        <v>747</v>
      </c>
      <c r="X148" s="18">
        <v>1</v>
      </c>
      <c r="Y148" s="19" t="s">
        <v>47</v>
      </c>
      <c r="Z148" s="14"/>
      <c r="AA148" s="14">
        <v>12</v>
      </c>
      <c r="AB148" s="14">
        <v>2019</v>
      </c>
      <c r="AC148" s="20"/>
      <c r="AD148" s="21"/>
      <c r="AE148" s="22" t="s">
        <v>48</v>
      </c>
    </row>
    <row r="149" spans="1:31" ht="84" customHeight="1" x14ac:dyDescent="0.2">
      <c r="A149" s="9">
        <v>3666</v>
      </c>
      <c r="B149" s="14">
        <v>127</v>
      </c>
      <c r="C149" s="10">
        <v>2018</v>
      </c>
      <c r="D149" s="15" t="s">
        <v>748</v>
      </c>
      <c r="E149" s="10" t="s">
        <v>123</v>
      </c>
      <c r="F149" s="10" t="s">
        <v>687</v>
      </c>
      <c r="G149" s="10"/>
      <c r="H149" s="10" t="s">
        <v>36</v>
      </c>
      <c r="I149" s="11" t="s">
        <v>37</v>
      </c>
      <c r="J149" s="12" t="s">
        <v>38</v>
      </c>
      <c r="K149" s="10" t="s">
        <v>731</v>
      </c>
      <c r="L149" s="10" t="s">
        <v>119</v>
      </c>
      <c r="M149" s="13" t="s">
        <v>732</v>
      </c>
      <c r="N149" s="13" t="s">
        <v>161</v>
      </c>
      <c r="O149" s="14">
        <v>2018</v>
      </c>
      <c r="P149" s="14" t="s">
        <v>43</v>
      </c>
      <c r="Q149" s="14">
        <v>191</v>
      </c>
      <c r="R149" s="15"/>
      <c r="S149" s="51" t="s">
        <v>749</v>
      </c>
      <c r="T149" s="16">
        <v>43434</v>
      </c>
      <c r="U149" s="16">
        <v>43830</v>
      </c>
      <c r="V149" s="14"/>
      <c r="W149" s="10" t="s">
        <v>750</v>
      </c>
      <c r="X149" s="18">
        <v>1</v>
      </c>
      <c r="Y149" s="19" t="s">
        <v>47</v>
      </c>
      <c r="Z149" s="14"/>
      <c r="AA149" s="14">
        <v>4</v>
      </c>
      <c r="AB149" s="14">
        <v>2020</v>
      </c>
      <c r="AC149" s="20"/>
      <c r="AD149" s="21"/>
      <c r="AE149" s="22" t="s">
        <v>48</v>
      </c>
    </row>
    <row r="150" spans="1:31" ht="409.5" x14ac:dyDescent="0.2">
      <c r="A150" s="52">
        <v>3667</v>
      </c>
      <c r="B150" s="10">
        <v>128</v>
      </c>
      <c r="C150" s="10">
        <v>2018</v>
      </c>
      <c r="D150" s="15" t="s">
        <v>751</v>
      </c>
      <c r="E150" s="10" t="s">
        <v>33</v>
      </c>
      <c r="F150" s="10" t="s">
        <v>34</v>
      </c>
      <c r="G150" s="10"/>
      <c r="H150" s="10" t="s">
        <v>36</v>
      </c>
      <c r="I150" s="11" t="s">
        <v>37</v>
      </c>
      <c r="J150" s="12" t="s">
        <v>38</v>
      </c>
      <c r="K150" s="10" t="s">
        <v>731</v>
      </c>
      <c r="L150" s="10" t="s">
        <v>119</v>
      </c>
      <c r="M150" s="13" t="s">
        <v>732</v>
      </c>
      <c r="N150" s="13" t="s">
        <v>161</v>
      </c>
      <c r="O150" s="14">
        <v>2018</v>
      </c>
      <c r="P150" s="14" t="s">
        <v>43</v>
      </c>
      <c r="Q150" s="14">
        <v>191</v>
      </c>
      <c r="R150" s="15"/>
      <c r="S150" s="50" t="s">
        <v>752</v>
      </c>
      <c r="T150" s="16">
        <v>43502</v>
      </c>
      <c r="U150" s="16">
        <v>43799</v>
      </c>
      <c r="V150" s="14"/>
      <c r="W150" s="53" t="s">
        <v>753</v>
      </c>
      <c r="X150" s="18">
        <v>1</v>
      </c>
      <c r="Y150" s="19" t="s">
        <v>47</v>
      </c>
      <c r="Z150" s="14"/>
      <c r="AA150" s="14">
        <v>4</v>
      </c>
      <c r="AB150" s="14">
        <v>2020</v>
      </c>
      <c r="AC150" s="20"/>
      <c r="AD150" s="21"/>
      <c r="AE150" s="22" t="s">
        <v>48</v>
      </c>
    </row>
    <row r="151" spans="1:31" ht="409.5" x14ac:dyDescent="0.2">
      <c r="A151" s="9">
        <v>3668</v>
      </c>
      <c r="B151" s="10">
        <v>129</v>
      </c>
      <c r="C151" s="10">
        <v>2018</v>
      </c>
      <c r="D151" s="15" t="s">
        <v>754</v>
      </c>
      <c r="E151" s="10" t="s">
        <v>33</v>
      </c>
      <c r="F151" s="10" t="s">
        <v>755</v>
      </c>
      <c r="G151" s="10"/>
      <c r="H151" s="10" t="s">
        <v>36</v>
      </c>
      <c r="I151" s="11" t="s">
        <v>37</v>
      </c>
      <c r="J151" s="12" t="s">
        <v>38</v>
      </c>
      <c r="K151" s="10" t="s">
        <v>731</v>
      </c>
      <c r="L151" s="10" t="s">
        <v>40</v>
      </c>
      <c r="M151" s="13" t="s">
        <v>732</v>
      </c>
      <c r="N151" s="13" t="s">
        <v>161</v>
      </c>
      <c r="O151" s="14">
        <v>2018</v>
      </c>
      <c r="P151" s="14" t="s">
        <v>43</v>
      </c>
      <c r="Q151" s="14">
        <v>191</v>
      </c>
      <c r="R151" s="15"/>
      <c r="S151" s="54" t="s">
        <v>756</v>
      </c>
      <c r="T151" s="16">
        <v>43507</v>
      </c>
      <c r="U151" s="16">
        <v>44196</v>
      </c>
      <c r="V151" s="14"/>
      <c r="W151" s="53" t="s">
        <v>757</v>
      </c>
      <c r="X151" s="18">
        <v>1</v>
      </c>
      <c r="Y151" s="19" t="s">
        <v>47</v>
      </c>
      <c r="Z151" s="14"/>
      <c r="AA151" s="14">
        <v>12</v>
      </c>
      <c r="AB151" s="14">
        <v>2020</v>
      </c>
      <c r="AC151" s="20"/>
      <c r="AD151" s="21"/>
      <c r="AE151" s="22" t="s">
        <v>48</v>
      </c>
    </row>
    <row r="152" spans="1:31" ht="409.5" x14ac:dyDescent="0.2">
      <c r="A152" s="9">
        <v>3669</v>
      </c>
      <c r="B152" s="14">
        <v>130</v>
      </c>
      <c r="C152" s="10">
        <v>2018</v>
      </c>
      <c r="D152" s="15" t="s">
        <v>758</v>
      </c>
      <c r="E152" s="10" t="s">
        <v>33</v>
      </c>
      <c r="F152" s="10" t="s">
        <v>34</v>
      </c>
      <c r="G152" s="10"/>
      <c r="H152" s="10" t="s">
        <v>36</v>
      </c>
      <c r="I152" s="11" t="s">
        <v>37</v>
      </c>
      <c r="J152" s="12" t="s">
        <v>38</v>
      </c>
      <c r="K152" s="10" t="s">
        <v>731</v>
      </c>
      <c r="L152" s="10" t="s">
        <v>119</v>
      </c>
      <c r="M152" s="13" t="s">
        <v>732</v>
      </c>
      <c r="N152" s="13" t="s">
        <v>161</v>
      </c>
      <c r="O152" s="14">
        <v>2018</v>
      </c>
      <c r="P152" s="14" t="s">
        <v>43</v>
      </c>
      <c r="Q152" s="14">
        <v>191</v>
      </c>
      <c r="R152" s="15"/>
      <c r="S152" s="55" t="s">
        <v>759</v>
      </c>
      <c r="T152" s="16">
        <v>43507</v>
      </c>
      <c r="U152" s="16">
        <v>43830</v>
      </c>
      <c r="V152" s="14"/>
      <c r="W152" s="53" t="s">
        <v>760</v>
      </c>
      <c r="X152" s="18">
        <v>1</v>
      </c>
      <c r="Y152" s="19" t="s">
        <v>47</v>
      </c>
      <c r="Z152" s="14"/>
      <c r="AA152" s="14">
        <v>4</v>
      </c>
      <c r="AB152" s="14">
        <v>2020</v>
      </c>
      <c r="AC152" s="20"/>
      <c r="AD152" s="21"/>
      <c r="AE152" s="22" t="s">
        <v>48</v>
      </c>
    </row>
    <row r="153" spans="1:31" ht="362.25" x14ac:dyDescent="0.2">
      <c r="A153" s="9">
        <v>3670</v>
      </c>
      <c r="B153" s="10">
        <v>131</v>
      </c>
      <c r="C153" s="10">
        <v>2018</v>
      </c>
      <c r="D153" s="10" t="s">
        <v>761</v>
      </c>
      <c r="E153" s="10" t="s">
        <v>92</v>
      </c>
      <c r="F153" s="10" t="s">
        <v>762</v>
      </c>
      <c r="G153" s="10"/>
      <c r="H153" s="10" t="s">
        <v>94</v>
      </c>
      <c r="I153" s="11" t="s">
        <v>37</v>
      </c>
      <c r="J153" s="12" t="s">
        <v>38</v>
      </c>
      <c r="K153" s="10" t="s">
        <v>731</v>
      </c>
      <c r="L153" s="10" t="s">
        <v>119</v>
      </c>
      <c r="M153" s="13" t="s">
        <v>732</v>
      </c>
      <c r="N153" s="13" t="s">
        <v>161</v>
      </c>
      <c r="O153" s="14">
        <v>2018</v>
      </c>
      <c r="P153" s="14" t="s">
        <v>43</v>
      </c>
      <c r="Q153" s="14">
        <v>191</v>
      </c>
      <c r="R153" s="15"/>
      <c r="S153" s="25" t="s">
        <v>763</v>
      </c>
      <c r="T153" s="16">
        <v>43405</v>
      </c>
      <c r="U153" s="16">
        <v>43506</v>
      </c>
      <c r="V153" s="14"/>
      <c r="W153" s="10" t="s">
        <v>764</v>
      </c>
      <c r="X153" s="18">
        <v>1</v>
      </c>
      <c r="Y153" s="19" t="s">
        <v>47</v>
      </c>
      <c r="Z153" s="14"/>
      <c r="AA153" s="14" t="s">
        <v>559</v>
      </c>
      <c r="AB153" s="14">
        <v>2019</v>
      </c>
      <c r="AC153" s="20"/>
      <c r="AD153" s="21"/>
      <c r="AE153" s="22" t="s">
        <v>48</v>
      </c>
    </row>
    <row r="154" spans="1:31" ht="135" customHeight="1" x14ac:dyDescent="0.2">
      <c r="A154" s="9">
        <v>3671</v>
      </c>
      <c r="B154" s="10">
        <v>132</v>
      </c>
      <c r="C154" s="10">
        <v>2018</v>
      </c>
      <c r="D154" s="10" t="s">
        <v>765</v>
      </c>
      <c r="E154" s="10" t="s">
        <v>187</v>
      </c>
      <c r="F154" s="10" t="s">
        <v>766</v>
      </c>
      <c r="G154" s="10"/>
      <c r="H154" s="10" t="s">
        <v>209</v>
      </c>
      <c r="I154" s="11" t="s">
        <v>37</v>
      </c>
      <c r="J154" s="12" t="s">
        <v>38</v>
      </c>
      <c r="K154" s="10" t="s">
        <v>731</v>
      </c>
      <c r="L154" s="10" t="s">
        <v>119</v>
      </c>
      <c r="M154" s="13" t="s">
        <v>732</v>
      </c>
      <c r="N154" s="13" t="s">
        <v>161</v>
      </c>
      <c r="O154" s="14">
        <v>2018</v>
      </c>
      <c r="P154" s="14" t="s">
        <v>43</v>
      </c>
      <c r="Q154" s="14">
        <v>191</v>
      </c>
      <c r="R154" s="15" t="s">
        <v>44</v>
      </c>
      <c r="S154" s="47" t="s">
        <v>643</v>
      </c>
      <c r="T154" s="16">
        <v>43346</v>
      </c>
      <c r="U154" s="16">
        <v>43677</v>
      </c>
      <c r="V154" s="14"/>
      <c r="W154" s="53" t="s">
        <v>767</v>
      </c>
      <c r="X154" s="18">
        <v>1</v>
      </c>
      <c r="Y154" s="19" t="s">
        <v>47</v>
      </c>
      <c r="Z154" s="14"/>
      <c r="AA154" s="14">
        <v>11</v>
      </c>
      <c r="AB154" s="14">
        <v>2019</v>
      </c>
      <c r="AC154" s="20"/>
      <c r="AD154" s="21"/>
      <c r="AE154" s="22" t="s">
        <v>48</v>
      </c>
    </row>
    <row r="155" spans="1:31" ht="204" customHeight="1" x14ac:dyDescent="0.2">
      <c r="A155" s="9">
        <v>3673</v>
      </c>
      <c r="B155" s="10">
        <v>134</v>
      </c>
      <c r="C155" s="10">
        <v>2018</v>
      </c>
      <c r="D155" s="15" t="s">
        <v>768</v>
      </c>
      <c r="E155" s="10" t="s">
        <v>123</v>
      </c>
      <c r="F155" s="10" t="s">
        <v>736</v>
      </c>
      <c r="G155" s="10"/>
      <c r="H155" s="10" t="s">
        <v>36</v>
      </c>
      <c r="I155" s="11" t="s">
        <v>37</v>
      </c>
      <c r="J155" s="12" t="s">
        <v>38</v>
      </c>
      <c r="K155" s="10" t="s">
        <v>769</v>
      </c>
      <c r="L155" s="10" t="s">
        <v>454</v>
      </c>
      <c r="M155" s="13" t="s">
        <v>732</v>
      </c>
      <c r="N155" s="13" t="s">
        <v>161</v>
      </c>
      <c r="O155" s="14">
        <v>2018</v>
      </c>
      <c r="P155" s="14" t="s">
        <v>43</v>
      </c>
      <c r="Q155" s="14">
        <v>43</v>
      </c>
      <c r="R155" s="15" t="s">
        <v>44</v>
      </c>
      <c r="S155" s="25" t="s">
        <v>770</v>
      </c>
      <c r="T155" s="16">
        <v>43433</v>
      </c>
      <c r="U155" s="16">
        <v>43496</v>
      </c>
      <c r="V155" s="14"/>
      <c r="W155" s="10" t="s">
        <v>771</v>
      </c>
      <c r="X155" s="18">
        <v>1</v>
      </c>
      <c r="Y155" s="19" t="s">
        <v>47</v>
      </c>
      <c r="Z155" s="14"/>
      <c r="AA155" s="14" t="s">
        <v>42</v>
      </c>
      <c r="AB155" s="14">
        <v>2019</v>
      </c>
      <c r="AC155" s="20"/>
      <c r="AD155" s="21"/>
      <c r="AE155" s="22" t="s">
        <v>48</v>
      </c>
    </row>
    <row r="156" spans="1:31" ht="159.75" customHeight="1" x14ac:dyDescent="0.2">
      <c r="A156" s="9">
        <v>3674</v>
      </c>
      <c r="B156" s="10">
        <v>135</v>
      </c>
      <c r="C156" s="10">
        <v>2018</v>
      </c>
      <c r="D156" s="15" t="s">
        <v>772</v>
      </c>
      <c r="E156" s="10" t="s">
        <v>123</v>
      </c>
      <c r="F156" s="10" t="s">
        <v>530</v>
      </c>
      <c r="G156" s="10"/>
      <c r="H156" s="10" t="s">
        <v>36</v>
      </c>
      <c r="I156" s="11" t="s">
        <v>37</v>
      </c>
      <c r="J156" s="12" t="s">
        <v>38</v>
      </c>
      <c r="K156" s="10" t="s">
        <v>769</v>
      </c>
      <c r="L156" s="10" t="s">
        <v>454</v>
      </c>
      <c r="M156" s="13" t="s">
        <v>732</v>
      </c>
      <c r="N156" s="13" t="s">
        <v>161</v>
      </c>
      <c r="O156" s="14">
        <v>2018</v>
      </c>
      <c r="P156" s="14" t="s">
        <v>43</v>
      </c>
      <c r="Q156" s="14">
        <v>43</v>
      </c>
      <c r="R156" s="15"/>
      <c r="S156" s="25" t="s">
        <v>773</v>
      </c>
      <c r="T156" s="16">
        <v>43433</v>
      </c>
      <c r="U156" s="16">
        <v>43496</v>
      </c>
      <c r="V156" s="14"/>
      <c r="W156" s="10" t="s">
        <v>774</v>
      </c>
      <c r="X156" s="18">
        <v>1</v>
      </c>
      <c r="Y156" s="19" t="s">
        <v>47</v>
      </c>
      <c r="Z156" s="14"/>
      <c r="AA156" s="14" t="s">
        <v>42</v>
      </c>
      <c r="AB156" s="14">
        <v>2019</v>
      </c>
      <c r="AC156" s="20"/>
      <c r="AD156" s="21"/>
      <c r="AE156" s="22" t="s">
        <v>48</v>
      </c>
    </row>
    <row r="157" spans="1:31" ht="227.25" customHeight="1" x14ac:dyDescent="0.2">
      <c r="A157" s="9">
        <v>3675</v>
      </c>
      <c r="B157" s="14">
        <v>136</v>
      </c>
      <c r="C157" s="10">
        <v>2018</v>
      </c>
      <c r="D157" s="15" t="s">
        <v>775</v>
      </c>
      <c r="E157" s="10" t="s">
        <v>123</v>
      </c>
      <c r="F157" s="10" t="s">
        <v>736</v>
      </c>
      <c r="G157" s="10"/>
      <c r="H157" s="10" t="s">
        <v>36</v>
      </c>
      <c r="I157" s="11" t="s">
        <v>37</v>
      </c>
      <c r="J157" s="12" t="s">
        <v>38</v>
      </c>
      <c r="K157" s="10" t="s">
        <v>769</v>
      </c>
      <c r="L157" s="10" t="s">
        <v>454</v>
      </c>
      <c r="M157" s="13" t="s">
        <v>732</v>
      </c>
      <c r="N157" s="13" t="s">
        <v>161</v>
      </c>
      <c r="O157" s="14">
        <v>2018</v>
      </c>
      <c r="P157" s="14" t="s">
        <v>43</v>
      </c>
      <c r="Q157" s="14">
        <v>43</v>
      </c>
      <c r="R157" s="15"/>
      <c r="S157" s="25" t="s">
        <v>776</v>
      </c>
      <c r="T157" s="16">
        <v>43433</v>
      </c>
      <c r="U157" s="16">
        <v>43496</v>
      </c>
      <c r="V157" s="14"/>
      <c r="W157" s="10" t="s">
        <v>777</v>
      </c>
      <c r="X157" s="18">
        <v>1</v>
      </c>
      <c r="Y157" s="19" t="s">
        <v>47</v>
      </c>
      <c r="Z157" s="14"/>
      <c r="AA157" s="14" t="s">
        <v>42</v>
      </c>
      <c r="AB157" s="14">
        <v>2019</v>
      </c>
      <c r="AC157" s="20"/>
      <c r="AD157" s="21"/>
      <c r="AE157" s="22" t="s">
        <v>48</v>
      </c>
    </row>
    <row r="158" spans="1:31" ht="200.25" customHeight="1" x14ac:dyDescent="0.2">
      <c r="A158" s="9">
        <v>3676</v>
      </c>
      <c r="B158" s="10">
        <v>137</v>
      </c>
      <c r="C158" s="10">
        <v>2018</v>
      </c>
      <c r="D158" s="15" t="s">
        <v>778</v>
      </c>
      <c r="E158" s="10" t="s">
        <v>33</v>
      </c>
      <c r="F158" s="10" t="s">
        <v>34</v>
      </c>
      <c r="G158" s="10"/>
      <c r="H158" s="10" t="s">
        <v>36</v>
      </c>
      <c r="I158" s="11" t="s">
        <v>37</v>
      </c>
      <c r="J158" s="12" t="s">
        <v>107</v>
      </c>
      <c r="K158" s="10" t="s">
        <v>769</v>
      </c>
      <c r="L158" s="10" t="s">
        <v>109</v>
      </c>
      <c r="M158" s="13" t="s">
        <v>732</v>
      </c>
      <c r="N158" s="13" t="s">
        <v>161</v>
      </c>
      <c r="O158" s="14">
        <v>2018</v>
      </c>
      <c r="P158" s="14" t="s">
        <v>43</v>
      </c>
      <c r="Q158" s="14">
        <v>43</v>
      </c>
      <c r="R158" s="15"/>
      <c r="S158" s="25" t="s">
        <v>779</v>
      </c>
      <c r="T158" s="16">
        <v>43427</v>
      </c>
      <c r="U158" s="16">
        <v>44012</v>
      </c>
      <c r="V158" s="10"/>
      <c r="W158" s="10" t="s">
        <v>780</v>
      </c>
      <c r="X158" s="18">
        <v>1</v>
      </c>
      <c r="Y158" s="19" t="s">
        <v>47</v>
      </c>
      <c r="Z158" s="10"/>
      <c r="AA158" s="14">
        <v>6</v>
      </c>
      <c r="AB158" s="14">
        <v>2020</v>
      </c>
      <c r="AC158" s="20"/>
      <c r="AD158" s="21"/>
      <c r="AE158" s="22" t="s">
        <v>48</v>
      </c>
    </row>
    <row r="159" spans="1:31" ht="354.75" customHeight="1" x14ac:dyDescent="0.2">
      <c r="A159" s="9">
        <v>3677</v>
      </c>
      <c r="B159" s="10">
        <v>138</v>
      </c>
      <c r="C159" s="10">
        <v>2018</v>
      </c>
      <c r="D159" s="10" t="s">
        <v>781</v>
      </c>
      <c r="E159" s="10" t="s">
        <v>782</v>
      </c>
      <c r="F159" s="10" t="s">
        <v>783</v>
      </c>
      <c r="G159" s="10"/>
      <c r="H159" s="10" t="s">
        <v>408</v>
      </c>
      <c r="I159" s="11" t="s">
        <v>355</v>
      </c>
      <c r="J159" s="12" t="s">
        <v>147</v>
      </c>
      <c r="K159" s="10" t="s">
        <v>356</v>
      </c>
      <c r="L159" s="10" t="s">
        <v>327</v>
      </c>
      <c r="M159" s="13" t="s">
        <v>732</v>
      </c>
      <c r="N159" s="13" t="s">
        <v>161</v>
      </c>
      <c r="O159" s="14">
        <v>2018</v>
      </c>
      <c r="P159" s="14" t="s">
        <v>149</v>
      </c>
      <c r="Q159" s="14">
        <v>2</v>
      </c>
      <c r="R159" s="15"/>
      <c r="S159" s="25"/>
      <c r="T159" s="16"/>
      <c r="U159" s="16">
        <v>43585</v>
      </c>
      <c r="V159" s="14"/>
      <c r="W159" s="10" t="s">
        <v>784</v>
      </c>
      <c r="X159" s="18">
        <v>1</v>
      </c>
      <c r="Y159" s="19" t="s">
        <v>47</v>
      </c>
      <c r="Z159" s="14"/>
      <c r="AA159" s="14" t="s">
        <v>522</v>
      </c>
      <c r="AB159" s="14">
        <v>2019</v>
      </c>
      <c r="AC159" s="20"/>
      <c r="AD159" s="21"/>
      <c r="AE159" s="22" t="s">
        <v>62</v>
      </c>
    </row>
    <row r="160" spans="1:31" ht="126.75" customHeight="1" x14ac:dyDescent="0.2">
      <c r="A160" s="9">
        <v>3678</v>
      </c>
      <c r="B160" s="14">
        <v>139</v>
      </c>
      <c r="C160" s="10">
        <v>2018</v>
      </c>
      <c r="D160" s="10" t="s">
        <v>785</v>
      </c>
      <c r="E160" s="10" t="s">
        <v>92</v>
      </c>
      <c r="F160" s="10" t="s">
        <v>504</v>
      </c>
      <c r="G160" s="10"/>
      <c r="H160" s="10" t="s">
        <v>94</v>
      </c>
      <c r="I160" s="11" t="s">
        <v>355</v>
      </c>
      <c r="J160" s="12" t="s">
        <v>147</v>
      </c>
      <c r="K160" s="10" t="s">
        <v>356</v>
      </c>
      <c r="L160" s="10" t="s">
        <v>327</v>
      </c>
      <c r="M160" s="13" t="s">
        <v>732</v>
      </c>
      <c r="N160" s="13" t="s">
        <v>161</v>
      </c>
      <c r="O160" s="14">
        <v>2018</v>
      </c>
      <c r="P160" s="14" t="s">
        <v>149</v>
      </c>
      <c r="Q160" s="14">
        <v>2</v>
      </c>
      <c r="R160" s="15"/>
      <c r="S160" s="25"/>
      <c r="T160" s="16"/>
      <c r="U160" s="16">
        <v>43708</v>
      </c>
      <c r="V160" s="14"/>
      <c r="W160" s="10" t="s">
        <v>786</v>
      </c>
      <c r="X160" s="18">
        <v>1</v>
      </c>
      <c r="Y160" s="19" t="s">
        <v>47</v>
      </c>
      <c r="Z160" s="14"/>
      <c r="AA160" s="14">
        <v>8</v>
      </c>
      <c r="AB160" s="14">
        <v>2019</v>
      </c>
      <c r="AC160" s="20"/>
      <c r="AD160" s="21"/>
      <c r="AE160" s="22" t="s">
        <v>62</v>
      </c>
    </row>
    <row r="161" spans="1:31" ht="78" customHeight="1" x14ac:dyDescent="0.2">
      <c r="A161" s="9">
        <v>3679</v>
      </c>
      <c r="B161" s="10">
        <v>140</v>
      </c>
      <c r="C161" s="10">
        <v>2018</v>
      </c>
      <c r="D161" s="10" t="s">
        <v>787</v>
      </c>
      <c r="E161" s="10" t="s">
        <v>199</v>
      </c>
      <c r="F161" s="10" t="s">
        <v>788</v>
      </c>
      <c r="G161" s="10"/>
      <c r="H161" s="10" t="s">
        <v>52</v>
      </c>
      <c r="I161" s="11" t="s">
        <v>355</v>
      </c>
      <c r="J161" s="12" t="s">
        <v>147</v>
      </c>
      <c r="K161" s="10" t="s">
        <v>356</v>
      </c>
      <c r="L161" s="10" t="s">
        <v>327</v>
      </c>
      <c r="M161" s="13" t="s">
        <v>789</v>
      </c>
      <c r="N161" s="13" t="s">
        <v>191</v>
      </c>
      <c r="O161" s="14">
        <v>2018</v>
      </c>
      <c r="P161" s="14" t="s">
        <v>149</v>
      </c>
      <c r="Q161" s="14">
        <v>43</v>
      </c>
      <c r="R161" s="15" t="s">
        <v>44</v>
      </c>
      <c r="S161" s="25" t="s">
        <v>790</v>
      </c>
      <c r="T161" s="16">
        <v>43506</v>
      </c>
      <c r="U161" s="16">
        <v>43534</v>
      </c>
      <c r="V161" s="14"/>
      <c r="W161" s="10" t="s">
        <v>791</v>
      </c>
      <c r="X161" s="18">
        <v>1</v>
      </c>
      <c r="Y161" s="19" t="s">
        <v>47</v>
      </c>
      <c r="Z161" s="14"/>
      <c r="AA161" s="14">
        <v>10</v>
      </c>
      <c r="AB161" s="14">
        <v>2019</v>
      </c>
      <c r="AC161" s="20"/>
      <c r="AD161" s="21"/>
      <c r="AE161" s="22" t="s">
        <v>62</v>
      </c>
    </row>
    <row r="162" spans="1:31" ht="78" customHeight="1" x14ac:dyDescent="0.2">
      <c r="A162" s="9">
        <v>3680</v>
      </c>
      <c r="B162" s="10">
        <v>1</v>
      </c>
      <c r="C162" s="10">
        <v>2019</v>
      </c>
      <c r="D162" s="10" t="s">
        <v>792</v>
      </c>
      <c r="E162" s="10" t="s">
        <v>123</v>
      </c>
      <c r="F162" s="10" t="s">
        <v>736</v>
      </c>
      <c r="G162" s="10"/>
      <c r="H162" s="10" t="s">
        <v>36</v>
      </c>
      <c r="I162" s="11" t="s">
        <v>37</v>
      </c>
      <c r="J162" s="12" t="s">
        <v>38</v>
      </c>
      <c r="K162" s="10" t="s">
        <v>793</v>
      </c>
      <c r="L162" s="10" t="s">
        <v>109</v>
      </c>
      <c r="M162" s="13" t="s">
        <v>794</v>
      </c>
      <c r="N162" s="13" t="s">
        <v>153</v>
      </c>
      <c r="O162" s="14">
        <v>2019</v>
      </c>
      <c r="P162" s="14" t="s">
        <v>795</v>
      </c>
      <c r="Q162" s="14"/>
      <c r="R162" s="15"/>
      <c r="S162" s="25" t="s">
        <v>796</v>
      </c>
      <c r="T162" s="16">
        <v>43525</v>
      </c>
      <c r="U162" s="16">
        <v>43829</v>
      </c>
      <c r="V162" s="56"/>
      <c r="W162" s="10" t="s">
        <v>797</v>
      </c>
      <c r="X162" s="18">
        <v>1</v>
      </c>
      <c r="Y162" s="19" t="s">
        <v>47</v>
      </c>
      <c r="Z162" s="14"/>
      <c r="AA162" s="14">
        <v>7</v>
      </c>
      <c r="AB162" s="14">
        <v>2019</v>
      </c>
      <c r="AC162" s="20"/>
      <c r="AD162" s="21"/>
      <c r="AE162" s="22" t="s">
        <v>48</v>
      </c>
    </row>
    <row r="163" spans="1:31" ht="87.75" customHeight="1" x14ac:dyDescent="0.2">
      <c r="A163" s="9">
        <v>3681</v>
      </c>
      <c r="B163" s="10">
        <v>2</v>
      </c>
      <c r="C163" s="10">
        <v>2019</v>
      </c>
      <c r="D163" s="57" t="s">
        <v>798</v>
      </c>
      <c r="E163" s="10" t="s">
        <v>92</v>
      </c>
      <c r="F163" s="10" t="s">
        <v>762</v>
      </c>
      <c r="G163" s="10"/>
      <c r="H163" s="10" t="s">
        <v>36</v>
      </c>
      <c r="I163" s="11" t="s">
        <v>37</v>
      </c>
      <c r="J163" s="12" t="s">
        <v>83</v>
      </c>
      <c r="K163" s="10" t="s">
        <v>799</v>
      </c>
      <c r="L163" s="10" t="s">
        <v>119</v>
      </c>
      <c r="M163" s="13" t="s">
        <v>794</v>
      </c>
      <c r="N163" s="13" t="s">
        <v>153</v>
      </c>
      <c r="O163" s="14">
        <v>2019</v>
      </c>
      <c r="P163" s="14" t="s">
        <v>795</v>
      </c>
      <c r="Q163" s="14"/>
      <c r="R163" s="15" t="s">
        <v>416</v>
      </c>
      <c r="S163" s="25" t="s">
        <v>800</v>
      </c>
      <c r="T163" s="16" t="s">
        <v>801</v>
      </c>
      <c r="U163" s="16">
        <v>43662</v>
      </c>
      <c r="V163" s="14"/>
      <c r="W163" s="10" t="s">
        <v>802</v>
      </c>
      <c r="X163" s="18">
        <v>1</v>
      </c>
      <c r="Y163" s="19" t="s">
        <v>47</v>
      </c>
      <c r="Z163" s="14"/>
      <c r="AA163" s="14">
        <v>12</v>
      </c>
      <c r="AB163" s="14">
        <v>2019</v>
      </c>
      <c r="AC163" s="20"/>
      <c r="AD163" s="21"/>
      <c r="AE163" s="22" t="s">
        <v>48</v>
      </c>
    </row>
    <row r="164" spans="1:31" ht="78" customHeight="1" x14ac:dyDescent="0.2">
      <c r="A164" s="9">
        <v>3682</v>
      </c>
      <c r="B164" s="10">
        <v>3</v>
      </c>
      <c r="C164" s="10">
        <v>2019</v>
      </c>
      <c r="D164" s="57" t="s">
        <v>803</v>
      </c>
      <c r="E164" s="10" t="s">
        <v>33</v>
      </c>
      <c r="F164" s="10" t="s">
        <v>530</v>
      </c>
      <c r="G164" s="10"/>
      <c r="H164" s="10" t="s">
        <v>36</v>
      </c>
      <c r="I164" s="11" t="s">
        <v>37</v>
      </c>
      <c r="J164" s="12" t="s">
        <v>38</v>
      </c>
      <c r="K164" s="10" t="s">
        <v>799</v>
      </c>
      <c r="L164" s="10" t="s">
        <v>119</v>
      </c>
      <c r="M164" s="13" t="s">
        <v>794</v>
      </c>
      <c r="N164" s="13" t="s">
        <v>153</v>
      </c>
      <c r="O164" s="14">
        <v>2019</v>
      </c>
      <c r="P164" s="14" t="s">
        <v>795</v>
      </c>
      <c r="Q164" s="14"/>
      <c r="R164" s="15" t="s">
        <v>44</v>
      </c>
      <c r="S164" s="25" t="s">
        <v>804</v>
      </c>
      <c r="T164" s="16" t="s">
        <v>801</v>
      </c>
      <c r="U164" s="16">
        <v>43646</v>
      </c>
      <c r="V164" s="14"/>
      <c r="W164" s="10" t="s">
        <v>805</v>
      </c>
      <c r="X164" s="18">
        <v>1</v>
      </c>
      <c r="Y164" s="19" t="s">
        <v>47</v>
      </c>
      <c r="Z164" s="14"/>
      <c r="AA164" s="14">
        <v>12</v>
      </c>
      <c r="AB164" s="14">
        <v>2019</v>
      </c>
      <c r="AC164" s="20"/>
      <c r="AD164" s="21"/>
      <c r="AE164" s="22" t="s">
        <v>48</v>
      </c>
    </row>
    <row r="165" spans="1:31" ht="78" customHeight="1" x14ac:dyDescent="0.2">
      <c r="A165" s="9">
        <v>3683</v>
      </c>
      <c r="B165" s="10">
        <v>4</v>
      </c>
      <c r="C165" s="10">
        <v>2019</v>
      </c>
      <c r="D165" s="57" t="s">
        <v>806</v>
      </c>
      <c r="E165" s="10" t="s">
        <v>199</v>
      </c>
      <c r="F165" s="10" t="s">
        <v>788</v>
      </c>
      <c r="G165" s="10"/>
      <c r="H165" s="10" t="s">
        <v>52</v>
      </c>
      <c r="I165" s="11" t="s">
        <v>355</v>
      </c>
      <c r="J165" s="12" t="s">
        <v>147</v>
      </c>
      <c r="K165" s="10" t="s">
        <v>356</v>
      </c>
      <c r="L165" s="10" t="s">
        <v>182</v>
      </c>
      <c r="M165" s="13" t="s">
        <v>794</v>
      </c>
      <c r="N165" s="13" t="s">
        <v>153</v>
      </c>
      <c r="O165" s="14">
        <v>2019</v>
      </c>
      <c r="P165" s="14" t="s">
        <v>807</v>
      </c>
      <c r="Q165" s="14"/>
      <c r="R165" s="15" t="s">
        <v>416</v>
      </c>
      <c r="S165" s="25" t="s">
        <v>808</v>
      </c>
      <c r="T165" s="16">
        <v>43545</v>
      </c>
      <c r="U165" s="16">
        <v>44012</v>
      </c>
      <c r="V165" s="14"/>
      <c r="W165" s="10" t="s">
        <v>809</v>
      </c>
      <c r="X165" s="18">
        <v>1</v>
      </c>
      <c r="Y165" s="19" t="s">
        <v>47</v>
      </c>
      <c r="Z165" s="14"/>
      <c r="AA165" s="14">
        <v>11</v>
      </c>
      <c r="AB165" s="14">
        <v>2020</v>
      </c>
      <c r="AC165" s="20"/>
      <c r="AD165" s="21"/>
      <c r="AE165" s="22" t="s">
        <v>62</v>
      </c>
    </row>
    <row r="166" spans="1:31" ht="78" customHeight="1" x14ac:dyDescent="0.2">
      <c r="A166" s="9">
        <v>3684</v>
      </c>
      <c r="B166" s="10">
        <v>5</v>
      </c>
      <c r="C166" s="10">
        <v>2019</v>
      </c>
      <c r="D166" s="57" t="s">
        <v>810</v>
      </c>
      <c r="E166" s="10" t="s">
        <v>199</v>
      </c>
      <c r="F166" s="10" t="s">
        <v>788</v>
      </c>
      <c r="G166" s="10"/>
      <c r="H166" s="10" t="s">
        <v>52</v>
      </c>
      <c r="I166" s="11" t="s">
        <v>355</v>
      </c>
      <c r="J166" s="12" t="s">
        <v>147</v>
      </c>
      <c r="K166" s="10" t="s">
        <v>356</v>
      </c>
      <c r="L166" s="10" t="s">
        <v>182</v>
      </c>
      <c r="M166" s="13" t="s">
        <v>794</v>
      </c>
      <c r="N166" s="13" t="s">
        <v>153</v>
      </c>
      <c r="O166" s="14">
        <v>2019</v>
      </c>
      <c r="P166" s="14" t="s">
        <v>807</v>
      </c>
      <c r="Q166" s="14"/>
      <c r="R166" s="15" t="s">
        <v>416</v>
      </c>
      <c r="S166" s="25" t="s">
        <v>808</v>
      </c>
      <c r="T166" s="16">
        <v>43545</v>
      </c>
      <c r="U166" s="16">
        <v>44012</v>
      </c>
      <c r="V166" s="14"/>
      <c r="W166" s="10" t="s">
        <v>811</v>
      </c>
      <c r="X166" s="18">
        <v>1</v>
      </c>
      <c r="Y166" s="19" t="s">
        <v>47</v>
      </c>
      <c r="Z166" s="14"/>
      <c r="AA166" s="14">
        <v>11</v>
      </c>
      <c r="AB166" s="14">
        <v>2020</v>
      </c>
      <c r="AC166" s="20"/>
      <c r="AD166" s="21"/>
      <c r="AE166" s="22" t="s">
        <v>62</v>
      </c>
    </row>
    <row r="167" spans="1:31" ht="78" customHeight="1" x14ac:dyDescent="0.2">
      <c r="A167" s="9">
        <v>3685</v>
      </c>
      <c r="B167" s="10">
        <v>6</v>
      </c>
      <c r="C167" s="10">
        <v>2019</v>
      </c>
      <c r="D167" s="57" t="s">
        <v>812</v>
      </c>
      <c r="E167" s="10" t="s">
        <v>92</v>
      </c>
      <c r="F167" s="10" t="s">
        <v>363</v>
      </c>
      <c r="G167" s="10"/>
      <c r="H167" s="10" t="s">
        <v>94</v>
      </c>
      <c r="I167" s="11" t="s">
        <v>53</v>
      </c>
      <c r="J167" s="12" t="s">
        <v>54</v>
      </c>
      <c r="K167" s="10" t="s">
        <v>201</v>
      </c>
      <c r="L167" s="10" t="s">
        <v>67</v>
      </c>
      <c r="M167" s="13" t="s">
        <v>794</v>
      </c>
      <c r="N167" s="13" t="s">
        <v>153</v>
      </c>
      <c r="O167" s="14">
        <v>2019</v>
      </c>
      <c r="P167" s="14" t="s">
        <v>813</v>
      </c>
      <c r="Q167" s="14"/>
      <c r="R167" s="15" t="s">
        <v>416</v>
      </c>
      <c r="S167" s="25" t="s">
        <v>814</v>
      </c>
      <c r="T167" s="16">
        <v>43710</v>
      </c>
      <c r="U167" s="16">
        <v>44408</v>
      </c>
      <c r="V167" s="14"/>
      <c r="W167" s="10" t="s">
        <v>815</v>
      </c>
      <c r="X167" s="18">
        <v>1</v>
      </c>
      <c r="Y167" s="19" t="s">
        <v>47</v>
      </c>
      <c r="Z167" s="14"/>
      <c r="AA167" s="14">
        <v>7</v>
      </c>
      <c r="AB167" s="14">
        <v>2021</v>
      </c>
      <c r="AC167" s="20"/>
      <c r="AD167" s="21"/>
      <c r="AE167" s="22" t="s">
        <v>62</v>
      </c>
    </row>
    <row r="168" spans="1:31" ht="78" customHeight="1" x14ac:dyDescent="0.2">
      <c r="A168" s="9">
        <v>3686</v>
      </c>
      <c r="B168" s="10">
        <v>7</v>
      </c>
      <c r="C168" s="10">
        <v>2019</v>
      </c>
      <c r="D168" s="57" t="s">
        <v>816</v>
      </c>
      <c r="E168" s="10" t="s">
        <v>92</v>
      </c>
      <c r="F168" s="10" t="s">
        <v>363</v>
      </c>
      <c r="G168" s="10"/>
      <c r="H168" s="10" t="s">
        <v>94</v>
      </c>
      <c r="I168" s="11" t="s">
        <v>53</v>
      </c>
      <c r="J168" s="12" t="s">
        <v>54</v>
      </c>
      <c r="K168" s="10" t="s">
        <v>201</v>
      </c>
      <c r="L168" s="10" t="s">
        <v>67</v>
      </c>
      <c r="M168" s="13" t="s">
        <v>794</v>
      </c>
      <c r="N168" s="13" t="s">
        <v>153</v>
      </c>
      <c r="O168" s="14">
        <v>2019</v>
      </c>
      <c r="P168" s="14" t="s">
        <v>813</v>
      </c>
      <c r="Q168" s="14"/>
      <c r="R168" s="15" t="s">
        <v>416</v>
      </c>
      <c r="S168" s="25" t="s">
        <v>817</v>
      </c>
      <c r="T168" s="16">
        <v>43710</v>
      </c>
      <c r="U168" s="16">
        <v>44439</v>
      </c>
      <c r="V168" s="14"/>
      <c r="W168" s="10" t="s">
        <v>818</v>
      </c>
      <c r="X168" s="18">
        <v>0</v>
      </c>
      <c r="Y168" s="19" t="s">
        <v>115</v>
      </c>
      <c r="Z168" s="14"/>
      <c r="AA168" s="14"/>
      <c r="AB168" s="14"/>
      <c r="AC168" s="20"/>
      <c r="AD168" s="21"/>
      <c r="AE168" s="22" t="s">
        <v>62</v>
      </c>
    </row>
    <row r="169" spans="1:31" ht="78" customHeight="1" x14ac:dyDescent="0.2">
      <c r="A169" s="9">
        <v>3687</v>
      </c>
      <c r="B169" s="10">
        <v>8</v>
      </c>
      <c r="C169" s="10">
        <v>2019</v>
      </c>
      <c r="D169" s="57" t="s">
        <v>819</v>
      </c>
      <c r="E169" s="10" t="s">
        <v>92</v>
      </c>
      <c r="F169" s="10" t="s">
        <v>363</v>
      </c>
      <c r="G169" s="10"/>
      <c r="H169" s="10" t="s">
        <v>94</v>
      </c>
      <c r="I169" s="11" t="s">
        <v>132</v>
      </c>
      <c r="J169" s="12" t="s">
        <v>83</v>
      </c>
      <c r="K169" s="10" t="s">
        <v>820</v>
      </c>
      <c r="L169" s="10" t="s">
        <v>67</v>
      </c>
      <c r="M169" s="13" t="s">
        <v>794</v>
      </c>
      <c r="N169" s="13" t="s">
        <v>153</v>
      </c>
      <c r="O169" s="14">
        <v>2019</v>
      </c>
      <c r="P169" s="14" t="s">
        <v>813</v>
      </c>
      <c r="Q169" s="14"/>
      <c r="R169" s="15" t="s">
        <v>44</v>
      </c>
      <c r="S169" s="25" t="s">
        <v>821</v>
      </c>
      <c r="T169" s="16" t="s">
        <v>822</v>
      </c>
      <c r="U169" s="16">
        <v>43738</v>
      </c>
      <c r="V169" s="14"/>
      <c r="W169" s="10" t="s">
        <v>823</v>
      </c>
      <c r="X169" s="18">
        <v>1</v>
      </c>
      <c r="Y169" s="19" t="s">
        <v>47</v>
      </c>
      <c r="Z169" s="14"/>
      <c r="AA169" s="14">
        <v>10</v>
      </c>
      <c r="AB169" s="14">
        <v>2019</v>
      </c>
      <c r="AC169" s="20"/>
      <c r="AD169" s="21"/>
      <c r="AE169" s="22" t="s">
        <v>62</v>
      </c>
    </row>
    <row r="170" spans="1:31" ht="78" customHeight="1" x14ac:dyDescent="0.2">
      <c r="A170" s="9">
        <v>3688</v>
      </c>
      <c r="B170" s="10">
        <v>9</v>
      </c>
      <c r="C170" s="10">
        <v>2019</v>
      </c>
      <c r="D170" s="57" t="s">
        <v>824</v>
      </c>
      <c r="E170" s="10" t="s">
        <v>50</v>
      </c>
      <c r="F170" s="10" t="s">
        <v>51</v>
      </c>
      <c r="G170" s="10"/>
      <c r="H170" s="10" t="s">
        <v>36</v>
      </c>
      <c r="I170" s="11" t="s">
        <v>64</v>
      </c>
      <c r="J170" s="12" t="s">
        <v>65</v>
      </c>
      <c r="K170" s="10" t="s">
        <v>66</v>
      </c>
      <c r="L170" s="10" t="s">
        <v>67</v>
      </c>
      <c r="M170" s="13" t="s">
        <v>825</v>
      </c>
      <c r="N170" s="13" t="s">
        <v>321</v>
      </c>
      <c r="O170" s="14">
        <v>2019</v>
      </c>
      <c r="P170" s="14" t="s">
        <v>807</v>
      </c>
      <c r="Q170" s="14"/>
      <c r="R170" s="15" t="s">
        <v>505</v>
      </c>
      <c r="S170" s="25" t="s">
        <v>826</v>
      </c>
      <c r="T170" s="16" t="s">
        <v>827</v>
      </c>
      <c r="U170" s="16">
        <v>43738</v>
      </c>
      <c r="V170" s="14"/>
      <c r="W170" s="10" t="s">
        <v>828</v>
      </c>
      <c r="X170" s="18">
        <v>1</v>
      </c>
      <c r="Y170" s="19" t="s">
        <v>47</v>
      </c>
      <c r="Z170" s="14"/>
      <c r="AA170" s="14">
        <v>11</v>
      </c>
      <c r="AB170" s="14">
        <v>2019</v>
      </c>
      <c r="AC170" s="20"/>
      <c r="AD170" s="21"/>
      <c r="AE170" s="22" t="s">
        <v>62</v>
      </c>
    </row>
    <row r="171" spans="1:31" ht="78" customHeight="1" x14ac:dyDescent="0.2">
      <c r="A171" s="9">
        <v>3689</v>
      </c>
      <c r="B171" s="10">
        <v>10</v>
      </c>
      <c r="C171" s="10">
        <v>2019</v>
      </c>
      <c r="D171" s="57" t="s">
        <v>829</v>
      </c>
      <c r="E171" s="10" t="s">
        <v>199</v>
      </c>
      <c r="F171" s="10" t="s">
        <v>830</v>
      </c>
      <c r="G171" s="10"/>
      <c r="H171" s="10" t="s">
        <v>52</v>
      </c>
      <c r="I171" s="11" t="s">
        <v>64</v>
      </c>
      <c r="J171" s="12" t="s">
        <v>65</v>
      </c>
      <c r="K171" s="10" t="s">
        <v>66</v>
      </c>
      <c r="L171" s="10" t="s">
        <v>67</v>
      </c>
      <c r="M171" s="13" t="s">
        <v>825</v>
      </c>
      <c r="N171" s="13" t="s">
        <v>321</v>
      </c>
      <c r="O171" s="14">
        <v>2019</v>
      </c>
      <c r="P171" s="14" t="s">
        <v>807</v>
      </c>
      <c r="Q171" s="14"/>
      <c r="R171" s="15" t="s">
        <v>44</v>
      </c>
      <c r="S171" s="25" t="s">
        <v>831</v>
      </c>
      <c r="T171" s="16" t="s">
        <v>827</v>
      </c>
      <c r="U171" s="16">
        <v>43738</v>
      </c>
      <c r="V171" s="14"/>
      <c r="W171" s="10" t="s">
        <v>832</v>
      </c>
      <c r="X171" s="18">
        <v>1</v>
      </c>
      <c r="Y171" s="19" t="s">
        <v>47</v>
      </c>
      <c r="Z171" s="14"/>
      <c r="AA171" s="14">
        <v>12</v>
      </c>
      <c r="AB171" s="14">
        <v>2019</v>
      </c>
      <c r="AC171" s="20"/>
      <c r="AD171" s="21"/>
      <c r="AE171" s="22" t="s">
        <v>62</v>
      </c>
    </row>
    <row r="172" spans="1:31" ht="78" customHeight="1" x14ac:dyDescent="0.2">
      <c r="A172" s="9">
        <v>3690</v>
      </c>
      <c r="B172" s="10">
        <v>11</v>
      </c>
      <c r="C172" s="10">
        <v>2019</v>
      </c>
      <c r="D172" s="57" t="s">
        <v>833</v>
      </c>
      <c r="E172" s="10" t="s">
        <v>123</v>
      </c>
      <c r="F172" s="10" t="s">
        <v>736</v>
      </c>
      <c r="G172" s="10"/>
      <c r="H172" s="10" t="s">
        <v>36</v>
      </c>
      <c r="I172" s="11" t="s">
        <v>37</v>
      </c>
      <c r="J172" s="12" t="s">
        <v>107</v>
      </c>
      <c r="K172" s="10" t="s">
        <v>834</v>
      </c>
      <c r="L172" s="10" t="s">
        <v>119</v>
      </c>
      <c r="M172" s="13" t="s">
        <v>825</v>
      </c>
      <c r="N172" s="13" t="s">
        <v>321</v>
      </c>
      <c r="O172" s="14">
        <v>2019</v>
      </c>
      <c r="P172" s="14" t="s">
        <v>795</v>
      </c>
      <c r="Q172" s="14"/>
      <c r="R172" s="15" t="s">
        <v>416</v>
      </c>
      <c r="S172" s="25" t="s">
        <v>835</v>
      </c>
      <c r="T172" s="16">
        <v>43556</v>
      </c>
      <c r="U172" s="16">
        <v>43608</v>
      </c>
      <c r="V172" s="14"/>
      <c r="W172" s="10" t="s">
        <v>836</v>
      </c>
      <c r="X172" s="18">
        <v>1</v>
      </c>
      <c r="Y172" s="19" t="s">
        <v>47</v>
      </c>
      <c r="Z172" s="14"/>
      <c r="AA172" s="14">
        <v>5</v>
      </c>
      <c r="AB172" s="14">
        <v>2019</v>
      </c>
      <c r="AC172" s="20"/>
      <c r="AD172" s="21"/>
      <c r="AE172" s="22" t="s">
        <v>48</v>
      </c>
    </row>
    <row r="173" spans="1:31" ht="78" customHeight="1" x14ac:dyDescent="0.2">
      <c r="A173" s="9">
        <v>3691</v>
      </c>
      <c r="B173" s="10">
        <v>12</v>
      </c>
      <c r="C173" s="10">
        <v>2019</v>
      </c>
      <c r="D173" s="57" t="s">
        <v>837</v>
      </c>
      <c r="E173" s="10" t="s">
        <v>123</v>
      </c>
      <c r="F173" s="10" t="s">
        <v>180</v>
      </c>
      <c r="G173" s="10"/>
      <c r="H173" s="10" t="s">
        <v>36</v>
      </c>
      <c r="I173" s="11" t="s">
        <v>37</v>
      </c>
      <c r="J173" s="12" t="s">
        <v>107</v>
      </c>
      <c r="K173" s="10" t="s">
        <v>834</v>
      </c>
      <c r="L173" s="10" t="s">
        <v>119</v>
      </c>
      <c r="M173" s="13" t="s">
        <v>825</v>
      </c>
      <c r="N173" s="13" t="s">
        <v>321</v>
      </c>
      <c r="O173" s="14">
        <v>2019</v>
      </c>
      <c r="P173" s="14" t="s">
        <v>795</v>
      </c>
      <c r="Q173" s="14"/>
      <c r="R173" s="15" t="s">
        <v>416</v>
      </c>
      <c r="S173" s="25" t="s">
        <v>838</v>
      </c>
      <c r="T173" s="16">
        <v>43556</v>
      </c>
      <c r="U173" s="16">
        <v>43608</v>
      </c>
      <c r="V173" s="14"/>
      <c r="W173" s="10" t="s">
        <v>836</v>
      </c>
      <c r="X173" s="18">
        <v>1</v>
      </c>
      <c r="Y173" s="19" t="s">
        <v>47</v>
      </c>
      <c r="Z173" s="14"/>
      <c r="AA173" s="14">
        <v>5</v>
      </c>
      <c r="AB173" s="14">
        <v>2019</v>
      </c>
      <c r="AC173" s="20"/>
      <c r="AD173" s="21"/>
      <c r="AE173" s="22" t="s">
        <v>48</v>
      </c>
    </row>
    <row r="174" spans="1:31" ht="78" customHeight="1" x14ac:dyDescent="0.2">
      <c r="A174" s="9">
        <v>3692</v>
      </c>
      <c r="B174" s="10">
        <v>13</v>
      </c>
      <c r="C174" s="10">
        <v>2019</v>
      </c>
      <c r="D174" s="57" t="s">
        <v>839</v>
      </c>
      <c r="E174" s="10" t="s">
        <v>123</v>
      </c>
      <c r="F174" s="10" t="s">
        <v>699</v>
      </c>
      <c r="G174" s="10"/>
      <c r="H174" s="10" t="s">
        <v>36</v>
      </c>
      <c r="I174" s="11" t="s">
        <v>37</v>
      </c>
      <c r="J174" s="12" t="s">
        <v>107</v>
      </c>
      <c r="K174" s="10" t="s">
        <v>840</v>
      </c>
      <c r="L174" s="10" t="s">
        <v>334</v>
      </c>
      <c r="M174" s="13" t="s">
        <v>825</v>
      </c>
      <c r="N174" s="13" t="s">
        <v>321</v>
      </c>
      <c r="O174" s="14">
        <v>2019</v>
      </c>
      <c r="P174" s="14" t="s">
        <v>795</v>
      </c>
      <c r="Q174" s="14"/>
      <c r="R174" s="15" t="s">
        <v>44</v>
      </c>
      <c r="S174" s="25" t="s">
        <v>841</v>
      </c>
      <c r="T174" s="16">
        <v>43616</v>
      </c>
      <c r="U174" s="16">
        <v>43799</v>
      </c>
      <c r="V174" s="14"/>
      <c r="W174" s="10" t="s">
        <v>842</v>
      </c>
      <c r="X174" s="18">
        <v>1</v>
      </c>
      <c r="Y174" s="19" t="s">
        <v>47</v>
      </c>
      <c r="Z174" s="14"/>
      <c r="AA174" s="14">
        <v>6</v>
      </c>
      <c r="AB174" s="14">
        <v>2020</v>
      </c>
      <c r="AC174" s="20"/>
      <c r="AD174" s="21"/>
      <c r="AE174" s="22" t="s">
        <v>48</v>
      </c>
    </row>
    <row r="175" spans="1:31" ht="78" customHeight="1" x14ac:dyDescent="0.2">
      <c r="A175" s="9">
        <v>3693</v>
      </c>
      <c r="B175" s="10">
        <v>14</v>
      </c>
      <c r="C175" s="10">
        <v>2019</v>
      </c>
      <c r="D175" s="57" t="s">
        <v>843</v>
      </c>
      <c r="E175" s="10" t="s">
        <v>33</v>
      </c>
      <c r="F175" s="10" t="s">
        <v>844</v>
      </c>
      <c r="G175" s="10"/>
      <c r="H175" s="10" t="s">
        <v>36</v>
      </c>
      <c r="I175" s="11" t="s">
        <v>37</v>
      </c>
      <c r="J175" s="12" t="s">
        <v>107</v>
      </c>
      <c r="K175" s="10" t="s">
        <v>840</v>
      </c>
      <c r="L175" s="10" t="s">
        <v>334</v>
      </c>
      <c r="M175" s="13" t="s">
        <v>825</v>
      </c>
      <c r="N175" s="13" t="s">
        <v>321</v>
      </c>
      <c r="O175" s="14">
        <v>2019</v>
      </c>
      <c r="P175" s="14" t="s">
        <v>795</v>
      </c>
      <c r="Q175" s="14"/>
      <c r="R175" s="15" t="s">
        <v>416</v>
      </c>
      <c r="S175" s="25" t="s">
        <v>845</v>
      </c>
      <c r="T175" s="16">
        <v>43616</v>
      </c>
      <c r="U175" s="16">
        <v>43616</v>
      </c>
      <c r="V175" s="14"/>
      <c r="W175" s="10" t="s">
        <v>846</v>
      </c>
      <c r="X175" s="18">
        <v>1</v>
      </c>
      <c r="Y175" s="19" t="s">
        <v>47</v>
      </c>
      <c r="Z175" s="14"/>
      <c r="AA175" s="14" t="s">
        <v>475</v>
      </c>
      <c r="AB175" s="14">
        <v>2019</v>
      </c>
      <c r="AC175" s="20"/>
      <c r="AD175" s="21"/>
      <c r="AE175" s="22" t="s">
        <v>48</v>
      </c>
    </row>
    <row r="176" spans="1:31" ht="78" customHeight="1" x14ac:dyDescent="0.2">
      <c r="A176" s="9">
        <v>3694</v>
      </c>
      <c r="B176" s="10">
        <v>15</v>
      </c>
      <c r="C176" s="10">
        <v>2019</v>
      </c>
      <c r="D176" s="57" t="s">
        <v>847</v>
      </c>
      <c r="E176" s="10" t="s">
        <v>33</v>
      </c>
      <c r="F176" s="10" t="s">
        <v>848</v>
      </c>
      <c r="G176" s="10"/>
      <c r="H176" s="10" t="s">
        <v>36</v>
      </c>
      <c r="I176" s="11" t="s">
        <v>37</v>
      </c>
      <c r="J176" s="12" t="s">
        <v>107</v>
      </c>
      <c r="K176" s="10" t="s">
        <v>840</v>
      </c>
      <c r="L176" s="10" t="s">
        <v>334</v>
      </c>
      <c r="M176" s="13" t="s">
        <v>825</v>
      </c>
      <c r="N176" s="13" t="s">
        <v>321</v>
      </c>
      <c r="O176" s="14">
        <v>2019</v>
      </c>
      <c r="P176" s="14" t="s">
        <v>795</v>
      </c>
      <c r="Q176" s="14"/>
      <c r="R176" s="15" t="s">
        <v>416</v>
      </c>
      <c r="S176" s="25" t="s">
        <v>849</v>
      </c>
      <c r="T176" s="16">
        <v>43616</v>
      </c>
      <c r="U176" s="16">
        <v>43617</v>
      </c>
      <c r="V176" s="14"/>
      <c r="W176" s="10" t="s">
        <v>850</v>
      </c>
      <c r="X176" s="18">
        <v>1</v>
      </c>
      <c r="Y176" s="19" t="s">
        <v>47</v>
      </c>
      <c r="Z176" s="14"/>
      <c r="AA176" s="14">
        <v>5</v>
      </c>
      <c r="AB176" s="14">
        <v>2019</v>
      </c>
      <c r="AC176" s="20"/>
      <c r="AD176" s="21"/>
      <c r="AE176" s="22" t="s">
        <v>48</v>
      </c>
    </row>
    <row r="177" spans="1:31" ht="78" customHeight="1" x14ac:dyDescent="0.2">
      <c r="A177" s="9">
        <v>3695</v>
      </c>
      <c r="B177" s="10">
        <v>16</v>
      </c>
      <c r="C177" s="10">
        <v>2019</v>
      </c>
      <c r="D177" s="57" t="s">
        <v>851</v>
      </c>
      <c r="E177" s="10" t="s">
        <v>33</v>
      </c>
      <c r="F177" s="10" t="s">
        <v>848</v>
      </c>
      <c r="G177" s="10"/>
      <c r="H177" s="10" t="s">
        <v>36</v>
      </c>
      <c r="I177" s="11" t="s">
        <v>37</v>
      </c>
      <c r="J177" s="12" t="s">
        <v>107</v>
      </c>
      <c r="K177" s="10" t="s">
        <v>840</v>
      </c>
      <c r="L177" s="10" t="s">
        <v>334</v>
      </c>
      <c r="M177" s="13" t="s">
        <v>825</v>
      </c>
      <c r="N177" s="13" t="s">
        <v>321</v>
      </c>
      <c r="O177" s="14">
        <v>2019</v>
      </c>
      <c r="P177" s="14" t="s">
        <v>795</v>
      </c>
      <c r="Q177" s="14"/>
      <c r="R177" s="15" t="s">
        <v>505</v>
      </c>
      <c r="S177" s="25" t="s">
        <v>852</v>
      </c>
      <c r="T177" s="16">
        <v>43616</v>
      </c>
      <c r="U177" s="16">
        <v>43617</v>
      </c>
      <c r="V177" s="14"/>
      <c r="W177" s="10" t="s">
        <v>853</v>
      </c>
      <c r="X177" s="18">
        <v>1</v>
      </c>
      <c r="Y177" s="19" t="s">
        <v>47</v>
      </c>
      <c r="Z177" s="14"/>
      <c r="AA177" s="14">
        <v>5</v>
      </c>
      <c r="AB177" s="14">
        <v>2019</v>
      </c>
      <c r="AC177" s="20"/>
      <c r="AD177" s="21"/>
      <c r="AE177" s="22" t="s">
        <v>48</v>
      </c>
    </row>
    <row r="178" spans="1:31" ht="78" customHeight="1" x14ac:dyDescent="0.2">
      <c r="A178" s="9">
        <v>3696</v>
      </c>
      <c r="B178" s="10">
        <v>17</v>
      </c>
      <c r="C178" s="10">
        <v>2019</v>
      </c>
      <c r="D178" s="57" t="s">
        <v>854</v>
      </c>
      <c r="E178" s="10" t="s">
        <v>199</v>
      </c>
      <c r="F178" s="10" t="s">
        <v>855</v>
      </c>
      <c r="G178" s="10"/>
      <c r="H178" s="10" t="s">
        <v>52</v>
      </c>
      <c r="I178" s="11" t="s">
        <v>355</v>
      </c>
      <c r="J178" s="12" t="s">
        <v>147</v>
      </c>
      <c r="K178" s="10" t="s">
        <v>356</v>
      </c>
      <c r="L178" s="10" t="s">
        <v>327</v>
      </c>
      <c r="M178" s="13" t="s">
        <v>825</v>
      </c>
      <c r="N178" s="13" t="s">
        <v>321</v>
      </c>
      <c r="O178" s="14">
        <v>2019</v>
      </c>
      <c r="P178" s="14" t="s">
        <v>813</v>
      </c>
      <c r="Q178" s="14"/>
      <c r="R178" s="15" t="s">
        <v>44</v>
      </c>
      <c r="S178" s="25" t="s">
        <v>856</v>
      </c>
      <c r="T178" s="16">
        <v>43642</v>
      </c>
      <c r="U178" s="16">
        <v>43677</v>
      </c>
      <c r="V178" s="14"/>
      <c r="W178" s="10" t="s">
        <v>857</v>
      </c>
      <c r="X178" s="18">
        <v>1</v>
      </c>
      <c r="Y178" s="19" t="s">
        <v>47</v>
      </c>
      <c r="Z178" s="14"/>
      <c r="AA178" s="14">
        <v>5</v>
      </c>
      <c r="AB178" s="14">
        <v>2020</v>
      </c>
      <c r="AC178" s="20"/>
      <c r="AD178" s="21"/>
      <c r="AE178" s="22" t="s">
        <v>858</v>
      </c>
    </row>
    <row r="179" spans="1:31" ht="78" customHeight="1" x14ac:dyDescent="0.2">
      <c r="A179" s="9">
        <v>3697</v>
      </c>
      <c r="B179" s="10">
        <v>18</v>
      </c>
      <c r="C179" s="10">
        <v>2019</v>
      </c>
      <c r="D179" s="57" t="s">
        <v>859</v>
      </c>
      <c r="E179" s="10" t="s">
        <v>92</v>
      </c>
      <c r="F179" s="10" t="s">
        <v>504</v>
      </c>
      <c r="G179" s="10"/>
      <c r="H179" s="10" t="s">
        <v>94</v>
      </c>
      <c r="I179" s="11" t="s">
        <v>53</v>
      </c>
      <c r="J179" s="12" t="s">
        <v>54</v>
      </c>
      <c r="K179" s="10" t="s">
        <v>201</v>
      </c>
      <c r="L179" s="43" t="s">
        <v>860</v>
      </c>
      <c r="M179" s="13" t="s">
        <v>825</v>
      </c>
      <c r="N179" s="13" t="s">
        <v>321</v>
      </c>
      <c r="O179" s="14">
        <v>2019</v>
      </c>
      <c r="P179" s="14"/>
      <c r="Q179" s="14"/>
      <c r="R179" s="15" t="s">
        <v>416</v>
      </c>
      <c r="S179" s="25" t="s">
        <v>861</v>
      </c>
      <c r="T179" s="16" t="s">
        <v>862</v>
      </c>
      <c r="U179" s="16">
        <v>43708</v>
      </c>
      <c r="V179" s="14"/>
      <c r="W179" s="10" t="s">
        <v>863</v>
      </c>
      <c r="X179" s="18">
        <v>1</v>
      </c>
      <c r="Y179" s="19" t="s">
        <v>47</v>
      </c>
      <c r="Z179" s="14"/>
      <c r="AA179" s="14">
        <v>8</v>
      </c>
      <c r="AB179" s="14">
        <v>2019</v>
      </c>
      <c r="AC179" s="20"/>
      <c r="AD179" s="21"/>
      <c r="AE179" s="22" t="s">
        <v>858</v>
      </c>
    </row>
    <row r="180" spans="1:31" ht="235.5" customHeight="1" x14ac:dyDescent="0.2">
      <c r="A180" s="9">
        <v>3698</v>
      </c>
      <c r="B180" s="10">
        <v>19</v>
      </c>
      <c r="C180" s="10">
        <v>2019</v>
      </c>
      <c r="D180" s="57" t="s">
        <v>864</v>
      </c>
      <c r="E180" s="10" t="s">
        <v>92</v>
      </c>
      <c r="F180" s="10" t="s">
        <v>762</v>
      </c>
      <c r="G180" s="10"/>
      <c r="H180" s="10" t="s">
        <v>94</v>
      </c>
      <c r="I180" s="11" t="s">
        <v>53</v>
      </c>
      <c r="J180" s="12" t="s">
        <v>54</v>
      </c>
      <c r="K180" s="10" t="s">
        <v>201</v>
      </c>
      <c r="L180" s="43" t="s">
        <v>865</v>
      </c>
      <c r="M180" s="13" t="s">
        <v>825</v>
      </c>
      <c r="N180" s="13" t="s">
        <v>321</v>
      </c>
      <c r="O180" s="14">
        <v>2019</v>
      </c>
      <c r="P180" s="14"/>
      <c r="Q180" s="14"/>
      <c r="R180" s="15" t="s">
        <v>416</v>
      </c>
      <c r="S180" s="25" t="s">
        <v>866</v>
      </c>
      <c r="T180" s="16">
        <v>43688</v>
      </c>
      <c r="U180" s="16">
        <v>43921</v>
      </c>
      <c r="V180" s="14"/>
      <c r="W180" s="10" t="s">
        <v>867</v>
      </c>
      <c r="X180" s="18">
        <v>1</v>
      </c>
      <c r="Y180" s="19" t="s">
        <v>47</v>
      </c>
      <c r="Z180" s="14"/>
      <c r="AA180" s="14">
        <v>3</v>
      </c>
      <c r="AB180" s="14">
        <v>2020</v>
      </c>
      <c r="AC180" s="20"/>
      <c r="AD180" s="21"/>
      <c r="AE180" s="22" t="s">
        <v>858</v>
      </c>
    </row>
    <row r="181" spans="1:31" ht="78" customHeight="1" x14ac:dyDescent="0.2">
      <c r="A181" s="9">
        <v>3699</v>
      </c>
      <c r="B181" s="10">
        <v>20</v>
      </c>
      <c r="C181" s="10">
        <v>2019</v>
      </c>
      <c r="D181" s="57" t="s">
        <v>868</v>
      </c>
      <c r="E181" s="10" t="s">
        <v>92</v>
      </c>
      <c r="F181" s="10" t="s">
        <v>869</v>
      </c>
      <c r="G181" s="10"/>
      <c r="H181" s="10" t="s">
        <v>94</v>
      </c>
      <c r="I181" s="11" t="s">
        <v>53</v>
      </c>
      <c r="J181" s="12" t="s">
        <v>54</v>
      </c>
      <c r="K181" s="10" t="s">
        <v>201</v>
      </c>
      <c r="L181" s="10" t="s">
        <v>67</v>
      </c>
      <c r="M181" s="13" t="s">
        <v>870</v>
      </c>
      <c r="N181" s="13" t="s">
        <v>517</v>
      </c>
      <c r="O181" s="14">
        <v>2019</v>
      </c>
      <c r="P181" s="14"/>
      <c r="Q181" s="14"/>
      <c r="R181" s="15" t="s">
        <v>416</v>
      </c>
      <c r="S181" s="25" t="s">
        <v>871</v>
      </c>
      <c r="T181" s="16">
        <v>43644</v>
      </c>
      <c r="U181" s="16">
        <v>44408</v>
      </c>
      <c r="V181" s="14"/>
      <c r="W181" s="10" t="s">
        <v>872</v>
      </c>
      <c r="X181" s="18">
        <v>0</v>
      </c>
      <c r="Y181" s="19" t="s">
        <v>115</v>
      </c>
      <c r="Z181" s="14"/>
      <c r="AA181" s="14"/>
      <c r="AB181" s="14"/>
      <c r="AC181" s="20"/>
      <c r="AD181" s="21"/>
      <c r="AE181" s="22" t="s">
        <v>62</v>
      </c>
    </row>
    <row r="182" spans="1:31" ht="78" customHeight="1" x14ac:dyDescent="0.2">
      <c r="A182" s="9">
        <v>3700</v>
      </c>
      <c r="B182" s="10">
        <v>21</v>
      </c>
      <c r="C182" s="10">
        <v>2019</v>
      </c>
      <c r="D182" s="57" t="s">
        <v>873</v>
      </c>
      <c r="E182" s="10" t="s">
        <v>92</v>
      </c>
      <c r="F182" s="10" t="s">
        <v>869</v>
      </c>
      <c r="G182" s="10"/>
      <c r="H182" s="10" t="s">
        <v>94</v>
      </c>
      <c r="I182" s="11" t="s">
        <v>53</v>
      </c>
      <c r="J182" s="12" t="s">
        <v>54</v>
      </c>
      <c r="K182" s="10" t="s">
        <v>201</v>
      </c>
      <c r="L182" s="10" t="s">
        <v>67</v>
      </c>
      <c r="M182" s="13" t="s">
        <v>870</v>
      </c>
      <c r="N182" s="13" t="s">
        <v>517</v>
      </c>
      <c r="O182" s="14">
        <v>2019</v>
      </c>
      <c r="P182" s="14"/>
      <c r="Q182" s="14"/>
      <c r="R182" s="15" t="s">
        <v>505</v>
      </c>
      <c r="S182" s="25" t="s">
        <v>874</v>
      </c>
      <c r="T182" s="16">
        <v>43644</v>
      </c>
      <c r="U182" s="16">
        <v>44408</v>
      </c>
      <c r="V182" s="14"/>
      <c r="W182" s="10" t="s">
        <v>875</v>
      </c>
      <c r="X182" s="18">
        <v>0</v>
      </c>
      <c r="Y182" s="19" t="s">
        <v>115</v>
      </c>
      <c r="Z182" s="14"/>
      <c r="AA182" s="14"/>
      <c r="AB182" s="14"/>
      <c r="AC182" s="20"/>
      <c r="AD182" s="21"/>
      <c r="AE182" s="22" t="s">
        <v>62</v>
      </c>
    </row>
    <row r="183" spans="1:31" ht="78" customHeight="1" x14ac:dyDescent="0.2">
      <c r="A183" s="9">
        <v>3701</v>
      </c>
      <c r="B183" s="10">
        <v>22</v>
      </c>
      <c r="C183" s="10">
        <v>2019</v>
      </c>
      <c r="D183" s="57" t="s">
        <v>876</v>
      </c>
      <c r="E183" s="10" t="s">
        <v>877</v>
      </c>
      <c r="F183" s="10" t="s">
        <v>878</v>
      </c>
      <c r="G183" s="10"/>
      <c r="H183" s="10" t="s">
        <v>879</v>
      </c>
      <c r="I183" s="11" t="s">
        <v>37</v>
      </c>
      <c r="J183" s="12" t="s">
        <v>83</v>
      </c>
      <c r="K183" s="10" t="s">
        <v>880</v>
      </c>
      <c r="L183" s="10" t="s">
        <v>85</v>
      </c>
      <c r="M183" s="13" t="s">
        <v>870</v>
      </c>
      <c r="N183" s="13" t="s">
        <v>517</v>
      </c>
      <c r="O183" s="14">
        <v>2019</v>
      </c>
      <c r="P183" s="14"/>
      <c r="Q183" s="14"/>
      <c r="R183" s="15" t="s">
        <v>416</v>
      </c>
      <c r="S183" s="25" t="s">
        <v>881</v>
      </c>
      <c r="T183" s="16" t="s">
        <v>882</v>
      </c>
      <c r="U183" s="16">
        <v>44408</v>
      </c>
      <c r="V183" s="14"/>
      <c r="W183" s="10" t="s">
        <v>883</v>
      </c>
      <c r="X183" s="18">
        <v>1</v>
      </c>
      <c r="Y183" s="19" t="s">
        <v>47</v>
      </c>
      <c r="Z183" s="14"/>
      <c r="AA183" s="14">
        <v>4</v>
      </c>
      <c r="AB183" s="14">
        <v>2021</v>
      </c>
      <c r="AC183" s="20"/>
      <c r="AD183" s="21"/>
      <c r="AE183" s="22" t="s">
        <v>62</v>
      </c>
    </row>
    <row r="184" spans="1:31" ht="78" customHeight="1" x14ac:dyDescent="0.2">
      <c r="A184" s="9">
        <v>3702</v>
      </c>
      <c r="B184" s="10">
        <v>23</v>
      </c>
      <c r="C184" s="10">
        <v>2019</v>
      </c>
      <c r="D184" s="57" t="s">
        <v>884</v>
      </c>
      <c r="E184" s="10" t="s">
        <v>877</v>
      </c>
      <c r="F184" s="10" t="s">
        <v>878</v>
      </c>
      <c r="G184" s="10"/>
      <c r="H184" s="10" t="s">
        <v>879</v>
      </c>
      <c r="I184" s="11" t="s">
        <v>210</v>
      </c>
      <c r="J184" s="12" t="s">
        <v>211</v>
      </c>
      <c r="K184" s="10" t="s">
        <v>84</v>
      </c>
      <c r="L184" s="10" t="s">
        <v>85</v>
      </c>
      <c r="M184" s="13" t="s">
        <v>870</v>
      </c>
      <c r="N184" s="13" t="s">
        <v>517</v>
      </c>
      <c r="O184" s="14">
        <v>2019</v>
      </c>
      <c r="P184" s="14"/>
      <c r="Q184" s="14"/>
      <c r="R184" s="15" t="s">
        <v>416</v>
      </c>
      <c r="S184" s="25" t="s">
        <v>885</v>
      </c>
      <c r="T184" s="16">
        <v>43616</v>
      </c>
      <c r="U184" s="16">
        <v>43921</v>
      </c>
      <c r="V184" s="14"/>
      <c r="W184" s="10" t="s">
        <v>886</v>
      </c>
      <c r="X184" s="18">
        <v>1</v>
      </c>
      <c r="Y184" s="19" t="s">
        <v>47</v>
      </c>
      <c r="Z184" s="14"/>
      <c r="AA184" s="14">
        <v>6</v>
      </c>
      <c r="AB184" s="14">
        <v>2020</v>
      </c>
      <c r="AC184" s="20"/>
      <c r="AD184" s="21"/>
      <c r="AE184" s="22" t="s">
        <v>62</v>
      </c>
    </row>
    <row r="185" spans="1:31" ht="78" customHeight="1" x14ac:dyDescent="0.2">
      <c r="A185" s="9">
        <v>3703</v>
      </c>
      <c r="B185" s="10">
        <v>24</v>
      </c>
      <c r="C185" s="10">
        <v>2019</v>
      </c>
      <c r="D185" s="57" t="s">
        <v>887</v>
      </c>
      <c r="E185" s="10" t="s">
        <v>33</v>
      </c>
      <c r="F185" s="10" t="s">
        <v>755</v>
      </c>
      <c r="G185" s="10"/>
      <c r="H185" s="10" t="s">
        <v>36</v>
      </c>
      <c r="I185" s="11" t="s">
        <v>37</v>
      </c>
      <c r="J185" s="12" t="s">
        <v>107</v>
      </c>
      <c r="K185" s="10" t="s">
        <v>888</v>
      </c>
      <c r="L185" s="10" t="s">
        <v>334</v>
      </c>
      <c r="M185" s="13" t="s">
        <v>870</v>
      </c>
      <c r="N185" s="13" t="s">
        <v>517</v>
      </c>
      <c r="O185" s="14">
        <v>2019</v>
      </c>
      <c r="P185" s="14" t="s">
        <v>795</v>
      </c>
      <c r="Q185" s="14"/>
      <c r="R185" s="15" t="s">
        <v>44</v>
      </c>
      <c r="S185" s="25" t="s">
        <v>889</v>
      </c>
      <c r="T185" s="16">
        <v>43616</v>
      </c>
      <c r="U185" s="16">
        <v>43830</v>
      </c>
      <c r="V185" s="14"/>
      <c r="W185" s="10" t="s">
        <v>890</v>
      </c>
      <c r="X185" s="18">
        <v>1</v>
      </c>
      <c r="Y185" s="19" t="s">
        <v>47</v>
      </c>
      <c r="Z185" s="14"/>
      <c r="AA185" s="14">
        <v>12</v>
      </c>
      <c r="AB185" s="14">
        <v>2019</v>
      </c>
      <c r="AC185" s="20"/>
      <c r="AD185" s="21"/>
      <c r="AE185" s="22" t="s">
        <v>48</v>
      </c>
    </row>
    <row r="186" spans="1:31" ht="78" customHeight="1" x14ac:dyDescent="0.2">
      <c r="A186" s="9">
        <v>3704</v>
      </c>
      <c r="B186" s="10">
        <v>25</v>
      </c>
      <c r="C186" s="10">
        <v>2019</v>
      </c>
      <c r="D186" s="57" t="s">
        <v>891</v>
      </c>
      <c r="E186" s="10" t="s">
        <v>33</v>
      </c>
      <c r="F186" s="10" t="s">
        <v>530</v>
      </c>
      <c r="G186" s="10"/>
      <c r="H186" s="10" t="s">
        <v>94</v>
      </c>
      <c r="I186" s="11" t="s">
        <v>37</v>
      </c>
      <c r="J186" s="12" t="s">
        <v>107</v>
      </c>
      <c r="K186" s="10" t="s">
        <v>888</v>
      </c>
      <c r="L186" s="10" t="s">
        <v>334</v>
      </c>
      <c r="M186" s="13" t="s">
        <v>870</v>
      </c>
      <c r="N186" s="13" t="s">
        <v>517</v>
      </c>
      <c r="O186" s="14">
        <v>2019</v>
      </c>
      <c r="P186" s="14" t="s">
        <v>795</v>
      </c>
      <c r="Q186" s="14"/>
      <c r="R186" s="15" t="s">
        <v>44</v>
      </c>
      <c r="S186" s="25" t="s">
        <v>892</v>
      </c>
      <c r="T186" s="16">
        <v>43616</v>
      </c>
      <c r="U186" s="16">
        <v>43617</v>
      </c>
      <c r="V186" s="14"/>
      <c r="W186" s="10" t="s">
        <v>893</v>
      </c>
      <c r="X186" s="18">
        <v>1</v>
      </c>
      <c r="Y186" s="19" t="s">
        <v>47</v>
      </c>
      <c r="Z186" s="14"/>
      <c r="AA186" s="14">
        <v>5</v>
      </c>
      <c r="AB186" s="14">
        <v>2019</v>
      </c>
      <c r="AC186" s="20"/>
      <c r="AD186" s="21"/>
      <c r="AE186" s="22" t="s">
        <v>48</v>
      </c>
    </row>
    <row r="187" spans="1:31" ht="78" customHeight="1" x14ac:dyDescent="0.2">
      <c r="A187" s="42">
        <v>3705</v>
      </c>
      <c r="B187" s="43">
        <v>26</v>
      </c>
      <c r="C187" s="43">
        <v>2019</v>
      </c>
      <c r="D187" s="58" t="s">
        <v>894</v>
      </c>
      <c r="E187" s="43" t="s">
        <v>207</v>
      </c>
      <c r="F187" s="43" t="s">
        <v>895</v>
      </c>
      <c r="G187" s="43"/>
      <c r="H187" s="43" t="s">
        <v>209</v>
      </c>
      <c r="I187" s="59" t="s">
        <v>210</v>
      </c>
      <c r="J187" s="60" t="s">
        <v>211</v>
      </c>
      <c r="K187" s="10" t="s">
        <v>212</v>
      </c>
      <c r="L187" s="43" t="s">
        <v>327</v>
      </c>
      <c r="M187" s="61" t="s">
        <v>870</v>
      </c>
      <c r="N187" s="61" t="s">
        <v>517</v>
      </c>
      <c r="O187" s="62">
        <v>2019</v>
      </c>
      <c r="P187" s="62"/>
      <c r="Q187" s="62"/>
      <c r="R187" s="63" t="s">
        <v>416</v>
      </c>
      <c r="S187" s="64" t="s">
        <v>896</v>
      </c>
      <c r="T187" s="16" t="s">
        <v>897</v>
      </c>
      <c r="U187" s="16">
        <v>44439</v>
      </c>
      <c r="V187" s="62"/>
      <c r="W187" s="43" t="s">
        <v>898</v>
      </c>
      <c r="X187" s="65">
        <v>0.7</v>
      </c>
      <c r="Y187" s="19" t="s">
        <v>115</v>
      </c>
      <c r="Z187" s="62"/>
      <c r="AA187" s="62"/>
      <c r="AB187" s="62"/>
      <c r="AC187" s="66"/>
      <c r="AD187" s="21"/>
      <c r="AE187" s="67" t="s">
        <v>62</v>
      </c>
    </row>
    <row r="188" spans="1:31" ht="236.25" x14ac:dyDescent="0.2">
      <c r="A188" s="42">
        <v>3706</v>
      </c>
      <c r="B188" s="43">
        <v>27</v>
      </c>
      <c r="C188" s="43">
        <v>2019</v>
      </c>
      <c r="D188" s="58" t="s">
        <v>899</v>
      </c>
      <c r="E188" s="43" t="s">
        <v>900</v>
      </c>
      <c r="F188" s="43" t="s">
        <v>895</v>
      </c>
      <c r="G188" s="43"/>
      <c r="H188" s="43" t="s">
        <v>209</v>
      </c>
      <c r="I188" s="59" t="s">
        <v>210</v>
      </c>
      <c r="J188" s="60" t="s">
        <v>211</v>
      </c>
      <c r="K188" s="10" t="s">
        <v>84</v>
      </c>
      <c r="L188" s="43" t="s">
        <v>134</v>
      </c>
      <c r="M188" s="61" t="s">
        <v>901</v>
      </c>
      <c r="N188" s="61" t="s">
        <v>902</v>
      </c>
      <c r="O188" s="62">
        <v>2019</v>
      </c>
      <c r="P188" s="62"/>
      <c r="Q188" s="62"/>
      <c r="R188" s="63" t="s">
        <v>416</v>
      </c>
      <c r="S188" s="64" t="s">
        <v>903</v>
      </c>
      <c r="T188" s="16">
        <v>43626</v>
      </c>
      <c r="U188" s="16">
        <v>43677</v>
      </c>
      <c r="V188" s="62"/>
      <c r="W188" s="43" t="s">
        <v>904</v>
      </c>
      <c r="X188" s="65">
        <v>1</v>
      </c>
      <c r="Y188" s="19" t="s">
        <v>47</v>
      </c>
      <c r="Z188" s="62"/>
      <c r="AA188" s="62">
        <v>9</v>
      </c>
      <c r="AB188" s="62">
        <v>2019</v>
      </c>
      <c r="AC188" s="68">
        <v>43609</v>
      </c>
      <c r="AD188" s="21">
        <f ca="1">IF(TABLA[[#This Row],[Fecha radicación informe]]="","",TODAY()-TABLA[[#This Row],[Fecha radicación informe]])</f>
        <v>840</v>
      </c>
      <c r="AE188" s="67" t="s">
        <v>62</v>
      </c>
    </row>
    <row r="189" spans="1:31" ht="220.5" x14ac:dyDescent="0.2">
      <c r="A189" s="42">
        <v>3707</v>
      </c>
      <c r="B189" s="43">
        <v>28</v>
      </c>
      <c r="C189" s="43">
        <v>2019</v>
      </c>
      <c r="D189" s="58" t="s">
        <v>905</v>
      </c>
      <c r="E189" s="43" t="s">
        <v>900</v>
      </c>
      <c r="F189" s="43" t="s">
        <v>895</v>
      </c>
      <c r="G189" s="43"/>
      <c r="H189" s="43" t="s">
        <v>209</v>
      </c>
      <c r="I189" s="59" t="s">
        <v>210</v>
      </c>
      <c r="J189" s="60" t="s">
        <v>211</v>
      </c>
      <c r="K189" s="10" t="s">
        <v>84</v>
      </c>
      <c r="L189" s="43" t="s">
        <v>134</v>
      </c>
      <c r="M189" s="61" t="s">
        <v>901</v>
      </c>
      <c r="N189" s="61" t="s">
        <v>902</v>
      </c>
      <c r="O189" s="62">
        <v>2019</v>
      </c>
      <c r="P189" s="62"/>
      <c r="Q189" s="62"/>
      <c r="R189" s="63" t="s">
        <v>416</v>
      </c>
      <c r="S189" s="64" t="s">
        <v>906</v>
      </c>
      <c r="T189" s="16">
        <v>43626</v>
      </c>
      <c r="U189" s="16">
        <v>43677</v>
      </c>
      <c r="V189" s="62"/>
      <c r="W189" s="43" t="s">
        <v>907</v>
      </c>
      <c r="X189" s="65">
        <v>1</v>
      </c>
      <c r="Y189" s="19" t="s">
        <v>47</v>
      </c>
      <c r="Z189" s="62"/>
      <c r="AA189" s="62">
        <v>9</v>
      </c>
      <c r="AB189" s="62">
        <v>2019</v>
      </c>
      <c r="AC189" s="68">
        <v>43609</v>
      </c>
      <c r="AD189" s="21">
        <f ca="1">IF(TABLA[[#This Row],[Fecha radicación informe]]="","",TODAY()-TABLA[[#This Row],[Fecha radicación informe]])</f>
        <v>840</v>
      </c>
      <c r="AE189" s="67" t="s">
        <v>62</v>
      </c>
    </row>
    <row r="190" spans="1:31" ht="189" x14ac:dyDescent="0.2">
      <c r="A190" s="42">
        <v>3708</v>
      </c>
      <c r="B190" s="43">
        <v>29</v>
      </c>
      <c r="C190" s="43">
        <v>2019</v>
      </c>
      <c r="D190" s="58" t="s">
        <v>908</v>
      </c>
      <c r="E190" s="43" t="s">
        <v>900</v>
      </c>
      <c r="F190" s="43" t="s">
        <v>895</v>
      </c>
      <c r="G190" s="43"/>
      <c r="H190" s="43" t="s">
        <v>209</v>
      </c>
      <c r="I190" s="59" t="s">
        <v>210</v>
      </c>
      <c r="J190" s="60" t="s">
        <v>211</v>
      </c>
      <c r="K190" s="10" t="s">
        <v>84</v>
      </c>
      <c r="L190" s="43" t="s">
        <v>134</v>
      </c>
      <c r="M190" s="61" t="s">
        <v>901</v>
      </c>
      <c r="N190" s="61" t="s">
        <v>902</v>
      </c>
      <c r="O190" s="62">
        <v>2019</v>
      </c>
      <c r="P190" s="62"/>
      <c r="Q190" s="62"/>
      <c r="R190" s="63" t="s">
        <v>416</v>
      </c>
      <c r="S190" s="64" t="s">
        <v>909</v>
      </c>
      <c r="T190" s="16">
        <v>43626</v>
      </c>
      <c r="U190" s="16">
        <v>43677</v>
      </c>
      <c r="V190" s="62"/>
      <c r="W190" s="43" t="s">
        <v>910</v>
      </c>
      <c r="X190" s="65">
        <v>1</v>
      </c>
      <c r="Y190" s="19" t="s">
        <v>47</v>
      </c>
      <c r="Z190" s="62"/>
      <c r="AA190" s="62">
        <v>7</v>
      </c>
      <c r="AB190" s="62">
        <v>2019</v>
      </c>
      <c r="AC190" s="68">
        <v>43609</v>
      </c>
      <c r="AD190" s="21">
        <f ca="1">IF(TABLA[[#This Row],[Fecha radicación informe]]="","",TODAY()-TABLA[[#This Row],[Fecha radicación informe]])</f>
        <v>840</v>
      </c>
      <c r="AE190" s="67" t="s">
        <v>62</v>
      </c>
    </row>
    <row r="191" spans="1:31" ht="126" x14ac:dyDescent="0.2">
      <c r="A191" s="42">
        <v>3709</v>
      </c>
      <c r="B191" s="43">
        <v>30</v>
      </c>
      <c r="C191" s="43">
        <v>2019</v>
      </c>
      <c r="D191" s="58" t="s">
        <v>911</v>
      </c>
      <c r="E191" s="43" t="s">
        <v>900</v>
      </c>
      <c r="F191" s="43" t="s">
        <v>895</v>
      </c>
      <c r="G191" s="43"/>
      <c r="H191" s="43" t="s">
        <v>209</v>
      </c>
      <c r="I191" s="59" t="s">
        <v>210</v>
      </c>
      <c r="J191" s="60" t="s">
        <v>211</v>
      </c>
      <c r="K191" s="10" t="s">
        <v>84</v>
      </c>
      <c r="L191" s="43" t="s">
        <v>134</v>
      </c>
      <c r="M191" s="61" t="s">
        <v>901</v>
      </c>
      <c r="N191" s="61" t="s">
        <v>902</v>
      </c>
      <c r="O191" s="62">
        <v>2019</v>
      </c>
      <c r="P191" s="62"/>
      <c r="Q191" s="62"/>
      <c r="R191" s="63" t="s">
        <v>416</v>
      </c>
      <c r="S191" s="64" t="s">
        <v>912</v>
      </c>
      <c r="T191" s="16">
        <v>43626</v>
      </c>
      <c r="U191" s="16">
        <v>43677</v>
      </c>
      <c r="V191" s="62"/>
      <c r="W191" s="43" t="s">
        <v>913</v>
      </c>
      <c r="X191" s="65">
        <v>1</v>
      </c>
      <c r="Y191" s="19" t="s">
        <v>47</v>
      </c>
      <c r="Z191" s="62"/>
      <c r="AA191" s="62">
        <v>7</v>
      </c>
      <c r="AB191" s="62">
        <v>2019</v>
      </c>
      <c r="AC191" s="68">
        <v>43609</v>
      </c>
      <c r="AD191" s="21">
        <f ca="1">IF(TABLA[[#This Row],[Fecha radicación informe]]="","",TODAY()-TABLA[[#This Row],[Fecha radicación informe]])</f>
        <v>840</v>
      </c>
      <c r="AE191" s="67" t="s">
        <v>62</v>
      </c>
    </row>
    <row r="192" spans="1:31" ht="409.5" x14ac:dyDescent="0.2">
      <c r="A192" s="42">
        <v>3710</v>
      </c>
      <c r="B192" s="43">
        <v>31</v>
      </c>
      <c r="C192" s="43">
        <v>2019</v>
      </c>
      <c r="D192" s="58" t="s">
        <v>914</v>
      </c>
      <c r="E192" s="43" t="s">
        <v>915</v>
      </c>
      <c r="F192" s="43" t="s">
        <v>699</v>
      </c>
      <c r="G192" s="43"/>
      <c r="H192" s="43" t="s">
        <v>408</v>
      </c>
      <c r="I192" s="59" t="s">
        <v>37</v>
      </c>
      <c r="J192" s="60" t="s">
        <v>38</v>
      </c>
      <c r="K192" s="43" t="s">
        <v>423</v>
      </c>
      <c r="L192" s="43" t="s">
        <v>119</v>
      </c>
      <c r="M192" s="61" t="s">
        <v>901</v>
      </c>
      <c r="N192" s="61" t="s">
        <v>902</v>
      </c>
      <c r="O192" s="62">
        <v>2019</v>
      </c>
      <c r="P192" s="62"/>
      <c r="Q192" s="62"/>
      <c r="R192" s="63" t="s">
        <v>44</v>
      </c>
      <c r="S192" s="64" t="s">
        <v>916</v>
      </c>
      <c r="T192" s="16" t="s">
        <v>917</v>
      </c>
      <c r="U192" s="16">
        <v>43726</v>
      </c>
      <c r="V192" s="62"/>
      <c r="W192" s="43" t="s">
        <v>918</v>
      </c>
      <c r="X192" s="65">
        <v>1</v>
      </c>
      <c r="Y192" s="69" t="s">
        <v>47</v>
      </c>
      <c r="Z192" s="62"/>
      <c r="AA192" s="62">
        <v>12</v>
      </c>
      <c r="AB192" s="62">
        <v>2019</v>
      </c>
      <c r="AC192" s="68">
        <v>43612</v>
      </c>
      <c r="AD192" s="21">
        <f ca="1">IF(TABLA[[#This Row],[Fecha radicación informe]]="","",TODAY()-TABLA[[#This Row],[Fecha radicación informe]])</f>
        <v>837</v>
      </c>
      <c r="AE192" s="67" t="s">
        <v>48</v>
      </c>
    </row>
    <row r="193" spans="1:31" ht="409.5" x14ac:dyDescent="0.2">
      <c r="A193" s="42">
        <v>3711</v>
      </c>
      <c r="B193" s="43">
        <v>32</v>
      </c>
      <c r="C193" s="43">
        <v>2019</v>
      </c>
      <c r="D193" s="58" t="s">
        <v>919</v>
      </c>
      <c r="E193" s="43" t="s">
        <v>915</v>
      </c>
      <c r="F193" s="43" t="s">
        <v>699</v>
      </c>
      <c r="G193" s="43"/>
      <c r="H193" s="43" t="s">
        <v>408</v>
      </c>
      <c r="I193" s="59" t="s">
        <v>37</v>
      </c>
      <c r="J193" s="60" t="s">
        <v>38</v>
      </c>
      <c r="K193" s="43" t="s">
        <v>423</v>
      </c>
      <c r="L193" s="43" t="s">
        <v>119</v>
      </c>
      <c r="M193" s="61" t="s">
        <v>901</v>
      </c>
      <c r="N193" s="61" t="s">
        <v>902</v>
      </c>
      <c r="O193" s="62">
        <v>2019</v>
      </c>
      <c r="P193" s="62"/>
      <c r="Q193" s="62"/>
      <c r="R193" s="63" t="s">
        <v>44</v>
      </c>
      <c r="S193" s="64" t="s">
        <v>916</v>
      </c>
      <c r="T193" s="16" t="s">
        <v>917</v>
      </c>
      <c r="U193" s="16">
        <v>43726</v>
      </c>
      <c r="V193" s="62"/>
      <c r="W193" s="43" t="s">
        <v>920</v>
      </c>
      <c r="X193" s="65">
        <v>1</v>
      </c>
      <c r="Y193" s="69" t="s">
        <v>47</v>
      </c>
      <c r="Z193" s="62"/>
      <c r="AA193" s="62">
        <v>11</v>
      </c>
      <c r="AB193" s="62">
        <v>2019</v>
      </c>
      <c r="AC193" s="68">
        <v>43612</v>
      </c>
      <c r="AD193" s="21">
        <f ca="1">IF(TABLA[[#This Row],[Fecha radicación informe]]="","",TODAY()-TABLA[[#This Row],[Fecha radicación informe]])</f>
        <v>837</v>
      </c>
      <c r="AE193" s="67" t="s">
        <v>48</v>
      </c>
    </row>
    <row r="194" spans="1:31" ht="409.5" x14ac:dyDescent="0.2">
      <c r="A194" s="42">
        <v>3712</v>
      </c>
      <c r="B194" s="43">
        <v>33</v>
      </c>
      <c r="C194" s="43">
        <v>2019</v>
      </c>
      <c r="D194" s="58" t="s">
        <v>921</v>
      </c>
      <c r="E194" s="43" t="s">
        <v>922</v>
      </c>
      <c r="F194" s="43" t="s">
        <v>755</v>
      </c>
      <c r="G194" s="43"/>
      <c r="H194" s="43" t="s">
        <v>36</v>
      </c>
      <c r="I194" s="59" t="s">
        <v>37</v>
      </c>
      <c r="J194" s="60" t="s">
        <v>38</v>
      </c>
      <c r="K194" s="43" t="s">
        <v>423</v>
      </c>
      <c r="L194" s="10" t="s">
        <v>40</v>
      </c>
      <c r="M194" s="61" t="s">
        <v>901</v>
      </c>
      <c r="N194" s="61" t="s">
        <v>902</v>
      </c>
      <c r="O194" s="62">
        <v>2019</v>
      </c>
      <c r="P194" s="62"/>
      <c r="Q194" s="62"/>
      <c r="R194" s="63" t="s">
        <v>44</v>
      </c>
      <c r="S194" s="64" t="s">
        <v>923</v>
      </c>
      <c r="T194" s="16">
        <v>43715</v>
      </c>
      <c r="U194" s="16">
        <v>43982</v>
      </c>
      <c r="V194" s="62"/>
      <c r="W194" s="43" t="s">
        <v>924</v>
      </c>
      <c r="X194" s="65">
        <v>1</v>
      </c>
      <c r="Y194" s="69" t="s">
        <v>47</v>
      </c>
      <c r="Z194" s="62"/>
      <c r="AA194" s="62">
        <v>7</v>
      </c>
      <c r="AB194" s="62">
        <v>2020</v>
      </c>
      <c r="AC194" s="68">
        <v>43612</v>
      </c>
      <c r="AD194" s="21">
        <f ca="1">IF(TABLA[[#This Row],[Fecha radicación informe]]="","",TODAY()-TABLA[[#This Row],[Fecha radicación informe]])</f>
        <v>837</v>
      </c>
      <c r="AE194" s="67" t="s">
        <v>48</v>
      </c>
    </row>
    <row r="195" spans="1:31" ht="409.5" x14ac:dyDescent="0.2">
      <c r="A195" s="42">
        <v>3713</v>
      </c>
      <c r="B195" s="43">
        <v>34</v>
      </c>
      <c r="C195" s="43">
        <v>2019</v>
      </c>
      <c r="D195" s="58" t="s">
        <v>925</v>
      </c>
      <c r="E195" s="43" t="s">
        <v>922</v>
      </c>
      <c r="F195" s="43" t="s">
        <v>34</v>
      </c>
      <c r="G195" s="43"/>
      <c r="H195" s="43" t="s">
        <v>36</v>
      </c>
      <c r="I195" s="59" t="s">
        <v>37</v>
      </c>
      <c r="J195" s="60" t="s">
        <v>38</v>
      </c>
      <c r="K195" s="43" t="s">
        <v>423</v>
      </c>
      <c r="L195" s="10" t="s">
        <v>40</v>
      </c>
      <c r="M195" s="61" t="s">
        <v>901</v>
      </c>
      <c r="N195" s="61" t="s">
        <v>902</v>
      </c>
      <c r="O195" s="62">
        <v>2019</v>
      </c>
      <c r="P195" s="62"/>
      <c r="Q195" s="62"/>
      <c r="R195" s="63" t="s">
        <v>44</v>
      </c>
      <c r="S195" s="64" t="s">
        <v>926</v>
      </c>
      <c r="T195" s="16">
        <v>43715</v>
      </c>
      <c r="U195" s="16">
        <v>44286</v>
      </c>
      <c r="V195" s="62"/>
      <c r="W195" s="43" t="s">
        <v>927</v>
      </c>
      <c r="X195" s="65">
        <v>1</v>
      </c>
      <c r="Y195" s="69" t="s">
        <v>47</v>
      </c>
      <c r="Z195" s="62"/>
      <c r="AA195" s="62">
        <v>3</v>
      </c>
      <c r="AB195" s="62">
        <v>2021</v>
      </c>
      <c r="AC195" s="68">
        <v>43612</v>
      </c>
      <c r="AD195" s="21">
        <f ca="1">IF(TABLA[[#This Row],[Fecha radicación informe]]="","",TODAY()-TABLA[[#This Row],[Fecha radicación informe]])</f>
        <v>837</v>
      </c>
      <c r="AE195" s="67" t="s">
        <v>48</v>
      </c>
    </row>
    <row r="196" spans="1:31" ht="409.5" x14ac:dyDescent="0.2">
      <c r="A196" s="42">
        <v>3714</v>
      </c>
      <c r="B196" s="43">
        <v>35</v>
      </c>
      <c r="C196" s="43">
        <v>2019</v>
      </c>
      <c r="D196" s="58" t="s">
        <v>928</v>
      </c>
      <c r="E196" s="43" t="s">
        <v>922</v>
      </c>
      <c r="F196" s="43" t="s">
        <v>699</v>
      </c>
      <c r="G196" s="43"/>
      <c r="H196" s="43" t="s">
        <v>36</v>
      </c>
      <c r="I196" s="59" t="s">
        <v>37</v>
      </c>
      <c r="J196" s="60" t="s">
        <v>38</v>
      </c>
      <c r="K196" s="43" t="s">
        <v>423</v>
      </c>
      <c r="L196" s="10" t="s">
        <v>40</v>
      </c>
      <c r="M196" s="61" t="s">
        <v>901</v>
      </c>
      <c r="N196" s="61" t="s">
        <v>902</v>
      </c>
      <c r="O196" s="62">
        <v>2019</v>
      </c>
      <c r="P196" s="62"/>
      <c r="Q196" s="62"/>
      <c r="R196" s="63" t="s">
        <v>44</v>
      </c>
      <c r="S196" s="64" t="s">
        <v>929</v>
      </c>
      <c r="T196" s="16">
        <v>43715</v>
      </c>
      <c r="U196" s="16">
        <v>44165</v>
      </c>
      <c r="V196" s="62"/>
      <c r="W196" s="43" t="s">
        <v>930</v>
      </c>
      <c r="X196" s="65">
        <v>1</v>
      </c>
      <c r="Y196" s="69" t="s">
        <v>47</v>
      </c>
      <c r="Z196" s="62"/>
      <c r="AA196" s="62">
        <v>12</v>
      </c>
      <c r="AB196" s="62">
        <v>2020</v>
      </c>
      <c r="AC196" s="68">
        <v>43612</v>
      </c>
      <c r="AD196" s="21">
        <f ca="1">IF(TABLA[[#This Row],[Fecha radicación informe]]="","",TODAY()-TABLA[[#This Row],[Fecha radicación informe]])</f>
        <v>837</v>
      </c>
      <c r="AE196" s="67" t="s">
        <v>48</v>
      </c>
    </row>
    <row r="197" spans="1:31" ht="409.5" x14ac:dyDescent="0.2">
      <c r="A197" s="42">
        <v>3715</v>
      </c>
      <c r="B197" s="43">
        <v>36</v>
      </c>
      <c r="C197" s="43">
        <v>2019</v>
      </c>
      <c r="D197" s="58" t="s">
        <v>931</v>
      </c>
      <c r="E197" s="43" t="s">
        <v>922</v>
      </c>
      <c r="F197" s="43" t="s">
        <v>755</v>
      </c>
      <c r="G197" s="43"/>
      <c r="H197" s="43" t="s">
        <v>36</v>
      </c>
      <c r="I197" s="59" t="s">
        <v>37</v>
      </c>
      <c r="J197" s="60" t="s">
        <v>38</v>
      </c>
      <c r="K197" s="43" t="s">
        <v>932</v>
      </c>
      <c r="L197" s="43" t="s">
        <v>109</v>
      </c>
      <c r="M197" s="61" t="s">
        <v>901</v>
      </c>
      <c r="N197" s="61" t="s">
        <v>902</v>
      </c>
      <c r="O197" s="62">
        <v>2019</v>
      </c>
      <c r="P197" s="62"/>
      <c r="Q197" s="62"/>
      <c r="R197" s="63" t="s">
        <v>44</v>
      </c>
      <c r="S197" s="64" t="s">
        <v>933</v>
      </c>
      <c r="T197" s="16">
        <v>43647</v>
      </c>
      <c r="U197" s="16" t="s">
        <v>934</v>
      </c>
      <c r="V197" s="62"/>
      <c r="W197" s="43" t="s">
        <v>935</v>
      </c>
      <c r="X197" s="65">
        <v>0.66</v>
      </c>
      <c r="Y197" s="69" t="s">
        <v>115</v>
      </c>
      <c r="Z197" s="62"/>
      <c r="AA197" s="62"/>
      <c r="AB197" s="62"/>
      <c r="AC197" s="68">
        <v>43615</v>
      </c>
      <c r="AD197" s="21">
        <f ca="1">IF(TABLA[[#This Row],[Fecha radicación informe]]="","",TODAY()-TABLA[[#This Row],[Fecha radicación informe]])</f>
        <v>834</v>
      </c>
      <c r="AE197" s="67" t="s">
        <v>48</v>
      </c>
    </row>
    <row r="198" spans="1:31" ht="409.5" x14ac:dyDescent="0.2">
      <c r="A198" s="42">
        <v>3716</v>
      </c>
      <c r="B198" s="43">
        <v>37</v>
      </c>
      <c r="C198" s="43">
        <v>2019</v>
      </c>
      <c r="D198" s="58" t="s">
        <v>936</v>
      </c>
      <c r="E198" s="43" t="s">
        <v>922</v>
      </c>
      <c r="F198" s="43" t="s">
        <v>34</v>
      </c>
      <c r="G198" s="43"/>
      <c r="H198" s="43" t="s">
        <v>36</v>
      </c>
      <c r="I198" s="59" t="s">
        <v>37</v>
      </c>
      <c r="J198" s="60" t="s">
        <v>38</v>
      </c>
      <c r="K198" s="43" t="s">
        <v>932</v>
      </c>
      <c r="L198" s="43" t="s">
        <v>109</v>
      </c>
      <c r="M198" s="61" t="s">
        <v>901</v>
      </c>
      <c r="N198" s="61" t="s">
        <v>902</v>
      </c>
      <c r="O198" s="62">
        <v>2019</v>
      </c>
      <c r="P198" s="62"/>
      <c r="Q198" s="62"/>
      <c r="R198" s="63" t="s">
        <v>44</v>
      </c>
      <c r="S198" s="64" t="s">
        <v>937</v>
      </c>
      <c r="T198" s="16">
        <v>43647</v>
      </c>
      <c r="U198" s="16">
        <v>43830</v>
      </c>
      <c r="V198" s="62"/>
      <c r="W198" s="43" t="s">
        <v>938</v>
      </c>
      <c r="X198" s="65">
        <v>1</v>
      </c>
      <c r="Y198" s="69" t="s">
        <v>47</v>
      </c>
      <c r="Z198" s="62"/>
      <c r="AA198" s="62">
        <v>12</v>
      </c>
      <c r="AB198" s="62">
        <v>2019</v>
      </c>
      <c r="AC198" s="68">
        <v>43615</v>
      </c>
      <c r="AD198" s="21">
        <f ca="1">IF(TABLA[[#This Row],[Fecha radicación informe]]="","",TODAY()-TABLA[[#This Row],[Fecha radicación informe]])</f>
        <v>834</v>
      </c>
      <c r="AE198" s="67" t="s">
        <v>48</v>
      </c>
    </row>
    <row r="199" spans="1:31" ht="409.5" x14ac:dyDescent="0.2">
      <c r="A199" s="42">
        <v>3717</v>
      </c>
      <c r="B199" s="43">
        <v>38</v>
      </c>
      <c r="C199" s="43">
        <v>2019</v>
      </c>
      <c r="D199" s="58" t="s">
        <v>939</v>
      </c>
      <c r="E199" s="43" t="s">
        <v>922</v>
      </c>
      <c r="F199" s="43" t="s">
        <v>530</v>
      </c>
      <c r="G199" s="43"/>
      <c r="H199" s="43" t="s">
        <v>36</v>
      </c>
      <c r="I199" s="59" t="s">
        <v>37</v>
      </c>
      <c r="J199" s="60" t="s">
        <v>38</v>
      </c>
      <c r="K199" s="43" t="s">
        <v>932</v>
      </c>
      <c r="L199" s="43" t="s">
        <v>109</v>
      </c>
      <c r="M199" s="61" t="s">
        <v>901</v>
      </c>
      <c r="N199" s="61" t="s">
        <v>902</v>
      </c>
      <c r="O199" s="62">
        <v>2019</v>
      </c>
      <c r="P199" s="62"/>
      <c r="Q199" s="62"/>
      <c r="R199" s="63" t="s">
        <v>44</v>
      </c>
      <c r="S199" s="64" t="s">
        <v>940</v>
      </c>
      <c r="T199" s="16">
        <v>43647</v>
      </c>
      <c r="U199" s="16">
        <v>44286</v>
      </c>
      <c r="V199" s="62"/>
      <c r="W199" s="43" t="s">
        <v>941</v>
      </c>
      <c r="X199" s="65">
        <v>1</v>
      </c>
      <c r="Y199" s="69" t="s">
        <v>47</v>
      </c>
      <c r="Z199" s="62"/>
      <c r="AA199" s="62">
        <v>1</v>
      </c>
      <c r="AB199" s="62">
        <v>2021</v>
      </c>
      <c r="AC199" s="68">
        <v>43615</v>
      </c>
      <c r="AD199" s="21">
        <f ca="1">IF(TABLA[[#This Row],[Fecha radicación informe]]="","",TODAY()-TABLA[[#This Row],[Fecha radicación informe]])</f>
        <v>834</v>
      </c>
      <c r="AE199" s="67" t="s">
        <v>48</v>
      </c>
    </row>
    <row r="200" spans="1:31" ht="409.5" x14ac:dyDescent="0.2">
      <c r="A200" s="42">
        <v>3718</v>
      </c>
      <c r="B200" s="43">
        <v>39</v>
      </c>
      <c r="C200" s="43">
        <v>2019</v>
      </c>
      <c r="D200" s="58" t="s">
        <v>942</v>
      </c>
      <c r="E200" s="43" t="s">
        <v>922</v>
      </c>
      <c r="F200" s="43" t="s">
        <v>755</v>
      </c>
      <c r="G200" s="43"/>
      <c r="H200" s="43" t="s">
        <v>36</v>
      </c>
      <c r="I200" s="59" t="s">
        <v>37</v>
      </c>
      <c r="J200" s="60" t="s">
        <v>38</v>
      </c>
      <c r="K200" s="43" t="s">
        <v>932</v>
      </c>
      <c r="L200" s="43" t="s">
        <v>109</v>
      </c>
      <c r="M200" s="61" t="s">
        <v>901</v>
      </c>
      <c r="N200" s="61" t="s">
        <v>902</v>
      </c>
      <c r="O200" s="62">
        <v>2019</v>
      </c>
      <c r="P200" s="62"/>
      <c r="Q200" s="62"/>
      <c r="R200" s="63" t="s">
        <v>416</v>
      </c>
      <c r="S200" s="64" t="s">
        <v>943</v>
      </c>
      <c r="T200" s="16">
        <v>43647</v>
      </c>
      <c r="U200" s="16">
        <v>44012</v>
      </c>
      <c r="V200" s="62"/>
      <c r="W200" s="43" t="s">
        <v>944</v>
      </c>
      <c r="X200" s="65">
        <v>1</v>
      </c>
      <c r="Y200" s="69" t="s">
        <v>47</v>
      </c>
      <c r="Z200" s="62"/>
      <c r="AA200" s="62">
        <v>6</v>
      </c>
      <c r="AB200" s="62">
        <v>2020</v>
      </c>
      <c r="AC200" s="68">
        <v>43615</v>
      </c>
      <c r="AD200" s="21">
        <f ca="1">IF(TABLA[[#This Row],[Fecha radicación informe]]="","",TODAY()-TABLA[[#This Row],[Fecha radicación informe]])</f>
        <v>834</v>
      </c>
      <c r="AE200" s="67" t="s">
        <v>48</v>
      </c>
    </row>
    <row r="201" spans="1:31" ht="409.5" x14ac:dyDescent="0.2">
      <c r="A201" s="42">
        <v>3719</v>
      </c>
      <c r="B201" s="43">
        <v>40</v>
      </c>
      <c r="C201" s="43">
        <v>2019</v>
      </c>
      <c r="D201" s="58" t="s">
        <v>945</v>
      </c>
      <c r="E201" s="43" t="s">
        <v>915</v>
      </c>
      <c r="F201" s="43" t="s">
        <v>736</v>
      </c>
      <c r="G201" s="43"/>
      <c r="H201" s="43" t="s">
        <v>52</v>
      </c>
      <c r="I201" s="59" t="s">
        <v>37</v>
      </c>
      <c r="J201" s="60" t="s">
        <v>107</v>
      </c>
      <c r="K201" s="43" t="s">
        <v>946</v>
      </c>
      <c r="L201" s="43" t="s">
        <v>334</v>
      </c>
      <c r="M201" s="61" t="s">
        <v>901</v>
      </c>
      <c r="N201" s="61" t="s">
        <v>902</v>
      </c>
      <c r="O201" s="62">
        <v>2019</v>
      </c>
      <c r="P201" s="62"/>
      <c r="Q201" s="62"/>
      <c r="R201" s="63" t="s">
        <v>44</v>
      </c>
      <c r="S201" s="64" t="s">
        <v>947</v>
      </c>
      <c r="T201" s="16">
        <v>43685</v>
      </c>
      <c r="U201" s="16">
        <v>43738</v>
      </c>
      <c r="V201" s="62"/>
      <c r="W201" s="43" t="s">
        <v>948</v>
      </c>
      <c r="X201" s="65">
        <v>1</v>
      </c>
      <c r="Y201" s="69" t="s">
        <v>47</v>
      </c>
      <c r="Z201" s="62"/>
      <c r="AA201" s="62">
        <v>11</v>
      </c>
      <c r="AB201" s="62">
        <v>2019</v>
      </c>
      <c r="AC201" s="68">
        <v>43616</v>
      </c>
      <c r="AD201" s="21">
        <f ca="1">IF(TABLA[[#This Row],[Fecha radicación informe]]=0,0,TODAY()-TABLA[[#This Row],[Fecha radicación informe]])</f>
        <v>833</v>
      </c>
      <c r="AE201" s="67" t="s">
        <v>48</v>
      </c>
    </row>
    <row r="202" spans="1:31" ht="409.5" x14ac:dyDescent="0.2">
      <c r="A202" s="42">
        <v>3720</v>
      </c>
      <c r="B202" s="43">
        <v>41</v>
      </c>
      <c r="C202" s="43">
        <v>2019</v>
      </c>
      <c r="D202" s="58" t="s">
        <v>949</v>
      </c>
      <c r="E202" s="43" t="s">
        <v>950</v>
      </c>
      <c r="F202" s="43" t="s">
        <v>951</v>
      </c>
      <c r="G202" s="43"/>
      <c r="H202" s="43" t="s">
        <v>52</v>
      </c>
      <c r="I202" s="59" t="s">
        <v>53</v>
      </c>
      <c r="J202" s="60" t="s">
        <v>54</v>
      </c>
      <c r="K202" s="43" t="s">
        <v>952</v>
      </c>
      <c r="L202" s="43" t="s">
        <v>860</v>
      </c>
      <c r="M202" s="61" t="s">
        <v>901</v>
      </c>
      <c r="N202" s="61" t="s">
        <v>902</v>
      </c>
      <c r="O202" s="62">
        <v>2019</v>
      </c>
      <c r="P202" s="62"/>
      <c r="Q202" s="62"/>
      <c r="R202" s="63" t="s">
        <v>416</v>
      </c>
      <c r="S202" s="64" t="s">
        <v>953</v>
      </c>
      <c r="T202" s="16" t="s">
        <v>917</v>
      </c>
      <c r="U202" s="16">
        <v>43677</v>
      </c>
      <c r="V202" s="62"/>
      <c r="W202" s="43" t="s">
        <v>954</v>
      </c>
      <c r="X202" s="65">
        <v>1</v>
      </c>
      <c r="Y202" s="69" t="s">
        <v>47</v>
      </c>
      <c r="Z202" s="62"/>
      <c r="AA202" s="62">
        <v>8</v>
      </c>
      <c r="AB202" s="62">
        <v>2019</v>
      </c>
      <c r="AC202" s="68">
        <v>43620</v>
      </c>
      <c r="AD202" s="70">
        <f ca="1">TODAY()-TABLA[[#This Row],[Fecha radicación informe]]</f>
        <v>829</v>
      </c>
      <c r="AE202" s="67" t="s">
        <v>62</v>
      </c>
    </row>
    <row r="203" spans="1:31" ht="140.25" customHeight="1" x14ac:dyDescent="0.2">
      <c r="A203" s="42">
        <v>3721</v>
      </c>
      <c r="B203" s="43">
        <v>42</v>
      </c>
      <c r="C203" s="43">
        <v>2019</v>
      </c>
      <c r="D203" s="58" t="s">
        <v>955</v>
      </c>
      <c r="E203" s="43" t="s">
        <v>950</v>
      </c>
      <c r="F203" s="43" t="s">
        <v>34</v>
      </c>
      <c r="G203" s="43"/>
      <c r="H203" s="43" t="s">
        <v>52</v>
      </c>
      <c r="I203" s="59" t="s">
        <v>53</v>
      </c>
      <c r="J203" s="60" t="s">
        <v>54</v>
      </c>
      <c r="K203" s="43" t="s">
        <v>952</v>
      </c>
      <c r="L203" s="43" t="s">
        <v>860</v>
      </c>
      <c r="M203" s="61" t="s">
        <v>956</v>
      </c>
      <c r="N203" s="61" t="s">
        <v>957</v>
      </c>
      <c r="O203" s="62">
        <v>2019</v>
      </c>
      <c r="P203" s="62"/>
      <c r="Q203" s="62"/>
      <c r="R203" s="63"/>
      <c r="S203" s="64"/>
      <c r="T203" s="16"/>
      <c r="U203" s="16">
        <v>43677</v>
      </c>
      <c r="V203" s="62"/>
      <c r="W203" s="62" t="s">
        <v>958</v>
      </c>
      <c r="X203" s="65">
        <v>1</v>
      </c>
      <c r="Y203" s="69" t="s">
        <v>47</v>
      </c>
      <c r="Z203" s="62"/>
      <c r="AA203" s="62">
        <v>7</v>
      </c>
      <c r="AB203" s="62">
        <v>2019</v>
      </c>
      <c r="AC203" s="68">
        <v>43620</v>
      </c>
      <c r="AD203" s="70">
        <f ca="1">TODAY()-TABLA[[#This Row],[Fecha radicación informe]]</f>
        <v>829</v>
      </c>
      <c r="AE203" s="67" t="s">
        <v>62</v>
      </c>
    </row>
    <row r="204" spans="1:31" ht="409.5" x14ac:dyDescent="0.2">
      <c r="A204" s="42">
        <v>3722</v>
      </c>
      <c r="B204" s="43">
        <v>43</v>
      </c>
      <c r="C204" s="43">
        <v>2019</v>
      </c>
      <c r="D204" s="58" t="s">
        <v>959</v>
      </c>
      <c r="E204" s="43" t="s">
        <v>922</v>
      </c>
      <c r="F204" s="43" t="s">
        <v>755</v>
      </c>
      <c r="G204" s="43"/>
      <c r="H204" s="43" t="s">
        <v>36</v>
      </c>
      <c r="I204" s="59" t="s">
        <v>37</v>
      </c>
      <c r="J204" s="60" t="s">
        <v>38</v>
      </c>
      <c r="K204" s="43" t="s">
        <v>453</v>
      </c>
      <c r="L204" s="43" t="s">
        <v>109</v>
      </c>
      <c r="M204" s="61" t="s">
        <v>956</v>
      </c>
      <c r="N204" s="61" t="s">
        <v>957</v>
      </c>
      <c r="O204" s="62">
        <v>2019</v>
      </c>
      <c r="P204" s="62"/>
      <c r="Q204" s="62"/>
      <c r="R204" s="63" t="s">
        <v>44</v>
      </c>
      <c r="S204" s="64" t="s">
        <v>960</v>
      </c>
      <c r="T204" s="16">
        <v>43654</v>
      </c>
      <c r="U204" s="16">
        <v>44135</v>
      </c>
      <c r="V204" s="62"/>
      <c r="W204" s="43" t="s">
        <v>961</v>
      </c>
      <c r="X204" s="65">
        <v>1</v>
      </c>
      <c r="Y204" s="69" t="s">
        <v>47</v>
      </c>
      <c r="Z204" s="62"/>
      <c r="AA204" s="62">
        <v>7</v>
      </c>
      <c r="AB204" s="62">
        <v>2020</v>
      </c>
      <c r="AC204" s="68">
        <v>43648</v>
      </c>
      <c r="AD204" s="71">
        <f ca="1">TODAY()-TABLA[[#This Row],[Fecha radicación informe]]</f>
        <v>801</v>
      </c>
      <c r="AE204" s="67" t="s">
        <v>48</v>
      </c>
    </row>
    <row r="205" spans="1:31" ht="393.75" x14ac:dyDescent="0.2">
      <c r="A205" s="42">
        <v>3723</v>
      </c>
      <c r="B205" s="43">
        <v>44</v>
      </c>
      <c r="C205" s="43">
        <v>2019</v>
      </c>
      <c r="D205" s="58" t="s">
        <v>962</v>
      </c>
      <c r="E205" s="43" t="s">
        <v>922</v>
      </c>
      <c r="F205" s="43" t="s">
        <v>530</v>
      </c>
      <c r="G205" s="43"/>
      <c r="H205" s="43" t="s">
        <v>94</v>
      </c>
      <c r="I205" s="59" t="s">
        <v>37</v>
      </c>
      <c r="J205" s="60" t="s">
        <v>38</v>
      </c>
      <c r="K205" s="43" t="s">
        <v>453</v>
      </c>
      <c r="L205" s="43" t="s">
        <v>109</v>
      </c>
      <c r="M205" s="61" t="s">
        <v>956</v>
      </c>
      <c r="N205" s="61" t="s">
        <v>957</v>
      </c>
      <c r="O205" s="62">
        <v>2019</v>
      </c>
      <c r="P205" s="62"/>
      <c r="Q205" s="62"/>
      <c r="R205" s="63" t="s">
        <v>44</v>
      </c>
      <c r="S205" s="64" t="s">
        <v>963</v>
      </c>
      <c r="T205" s="16">
        <v>43654</v>
      </c>
      <c r="U205" s="16">
        <v>43677</v>
      </c>
      <c r="V205" s="62"/>
      <c r="W205" s="43" t="s">
        <v>964</v>
      </c>
      <c r="X205" s="65">
        <v>1</v>
      </c>
      <c r="Y205" s="69" t="s">
        <v>47</v>
      </c>
      <c r="Z205" s="62"/>
      <c r="AA205" s="62">
        <v>7</v>
      </c>
      <c r="AB205" s="62">
        <v>2019</v>
      </c>
      <c r="AC205" s="68">
        <v>43648</v>
      </c>
      <c r="AD205" s="71">
        <f ca="1">TODAY()-TABLA[[#This Row],[Fecha radicación informe]]</f>
        <v>801</v>
      </c>
      <c r="AE205" s="67" t="s">
        <v>48</v>
      </c>
    </row>
    <row r="206" spans="1:31" ht="409.5" x14ac:dyDescent="0.2">
      <c r="A206" s="42">
        <v>3724</v>
      </c>
      <c r="B206" s="43">
        <v>45</v>
      </c>
      <c r="C206" s="43">
        <v>2019</v>
      </c>
      <c r="D206" s="58" t="s">
        <v>965</v>
      </c>
      <c r="E206" s="43" t="s">
        <v>966</v>
      </c>
      <c r="F206" s="43" t="s">
        <v>967</v>
      </c>
      <c r="G206" s="43"/>
      <c r="H206" s="43" t="s">
        <v>94</v>
      </c>
      <c r="I206" s="59" t="s">
        <v>53</v>
      </c>
      <c r="J206" s="60" t="s">
        <v>54</v>
      </c>
      <c r="K206" s="43" t="s">
        <v>453</v>
      </c>
      <c r="L206" s="43" t="s">
        <v>109</v>
      </c>
      <c r="M206" s="61" t="s">
        <v>956</v>
      </c>
      <c r="N206" s="61" t="s">
        <v>957</v>
      </c>
      <c r="O206" s="62">
        <v>2019</v>
      </c>
      <c r="P206" s="62"/>
      <c r="Q206" s="62"/>
      <c r="R206" s="63" t="s">
        <v>44</v>
      </c>
      <c r="S206" s="64" t="s">
        <v>968</v>
      </c>
      <c r="T206" s="16" t="s">
        <v>969</v>
      </c>
      <c r="U206" s="16">
        <v>43708</v>
      </c>
      <c r="V206" s="62"/>
      <c r="W206" s="43" t="s">
        <v>970</v>
      </c>
      <c r="X206" s="65">
        <v>1</v>
      </c>
      <c r="Y206" s="69" t="s">
        <v>47</v>
      </c>
      <c r="Z206" s="62"/>
      <c r="AA206" s="62">
        <v>8</v>
      </c>
      <c r="AB206" s="62">
        <v>2019</v>
      </c>
      <c r="AC206" s="68">
        <v>43648</v>
      </c>
      <c r="AD206" s="71">
        <f ca="1">TODAY()-TABLA[[#This Row],[Fecha radicación informe]]</f>
        <v>801</v>
      </c>
      <c r="AE206" s="67" t="s">
        <v>48</v>
      </c>
    </row>
    <row r="207" spans="1:31" ht="409.5" x14ac:dyDescent="0.2">
      <c r="A207" s="42">
        <v>3725</v>
      </c>
      <c r="B207" s="43">
        <v>46</v>
      </c>
      <c r="C207" s="43">
        <v>2019</v>
      </c>
      <c r="D207" s="58" t="s">
        <v>971</v>
      </c>
      <c r="E207" s="43" t="s">
        <v>950</v>
      </c>
      <c r="F207" s="43" t="s">
        <v>544</v>
      </c>
      <c r="G207" s="43"/>
      <c r="H207" s="43" t="s">
        <v>52</v>
      </c>
      <c r="I207" s="59" t="s">
        <v>146</v>
      </c>
      <c r="J207" s="60" t="s">
        <v>147</v>
      </c>
      <c r="K207" s="43" t="s">
        <v>972</v>
      </c>
      <c r="L207" s="43" t="s">
        <v>327</v>
      </c>
      <c r="M207" s="61" t="s">
        <v>956</v>
      </c>
      <c r="N207" s="61" t="s">
        <v>957</v>
      </c>
      <c r="O207" s="62">
        <v>2019</v>
      </c>
      <c r="P207" s="62"/>
      <c r="Q207" s="62"/>
      <c r="R207" s="63" t="s">
        <v>416</v>
      </c>
      <c r="S207" s="64" t="s">
        <v>973</v>
      </c>
      <c r="T207" s="16">
        <v>43504</v>
      </c>
      <c r="U207" s="16">
        <v>43593</v>
      </c>
      <c r="V207" s="62"/>
      <c r="W207" s="43" t="s">
        <v>974</v>
      </c>
      <c r="X207" s="65">
        <v>1</v>
      </c>
      <c r="Y207" s="69" t="s">
        <v>47</v>
      </c>
      <c r="Z207" s="62"/>
      <c r="AA207" s="62">
        <v>8</v>
      </c>
      <c r="AB207" s="62">
        <v>2019</v>
      </c>
      <c r="AC207" s="68">
        <v>43648</v>
      </c>
      <c r="AD207" s="71">
        <f ca="1">TODAY()-TABLA[[#This Row],[Fecha radicación informe]]</f>
        <v>801</v>
      </c>
      <c r="AE207" s="67" t="s">
        <v>62</v>
      </c>
    </row>
    <row r="208" spans="1:31" ht="409.5" x14ac:dyDescent="0.2">
      <c r="A208" s="42">
        <v>3726</v>
      </c>
      <c r="B208" s="43">
        <v>47</v>
      </c>
      <c r="C208" s="43">
        <v>2019</v>
      </c>
      <c r="D208" s="58" t="s">
        <v>975</v>
      </c>
      <c r="E208" s="43" t="s">
        <v>966</v>
      </c>
      <c r="F208" s="43" t="s">
        <v>869</v>
      </c>
      <c r="G208" s="43"/>
      <c r="H208" s="43" t="s">
        <v>94</v>
      </c>
      <c r="I208" s="59" t="s">
        <v>53</v>
      </c>
      <c r="J208" s="60" t="s">
        <v>54</v>
      </c>
      <c r="K208" s="10" t="s">
        <v>201</v>
      </c>
      <c r="L208" s="43" t="s">
        <v>67</v>
      </c>
      <c r="M208" s="61" t="s">
        <v>956</v>
      </c>
      <c r="N208" s="61" t="s">
        <v>957</v>
      </c>
      <c r="O208" s="62">
        <v>2019</v>
      </c>
      <c r="P208" s="62"/>
      <c r="Q208" s="62"/>
      <c r="R208" s="63" t="s">
        <v>416</v>
      </c>
      <c r="S208" s="64" t="s">
        <v>976</v>
      </c>
      <c r="T208" s="16">
        <v>43564</v>
      </c>
      <c r="U208" s="16">
        <v>44408</v>
      </c>
      <c r="V208" s="62"/>
      <c r="W208" s="43" t="s">
        <v>977</v>
      </c>
      <c r="X208" s="65">
        <v>0</v>
      </c>
      <c r="Y208" s="69" t="s">
        <v>115</v>
      </c>
      <c r="Z208" s="62"/>
      <c r="AA208" s="62"/>
      <c r="AB208" s="62"/>
      <c r="AC208" s="68">
        <v>43648</v>
      </c>
      <c r="AD208" s="71">
        <f ca="1">TODAY()-TABLA[[#This Row],[Fecha radicación informe]]</f>
        <v>801</v>
      </c>
      <c r="AE208" s="67" t="s">
        <v>62</v>
      </c>
    </row>
    <row r="209" spans="1:31" ht="409.5" x14ac:dyDescent="0.2">
      <c r="A209" s="42">
        <v>3727</v>
      </c>
      <c r="B209" s="43">
        <v>48</v>
      </c>
      <c r="C209" s="43">
        <v>2019</v>
      </c>
      <c r="D209" s="58" t="s">
        <v>978</v>
      </c>
      <c r="E209" s="43" t="s">
        <v>966</v>
      </c>
      <c r="F209" s="43" t="s">
        <v>869</v>
      </c>
      <c r="G209" s="43"/>
      <c r="H209" s="43" t="s">
        <v>94</v>
      </c>
      <c r="I209" s="59" t="s">
        <v>53</v>
      </c>
      <c r="J209" s="60" t="s">
        <v>54</v>
      </c>
      <c r="K209" s="10" t="s">
        <v>201</v>
      </c>
      <c r="L209" s="43" t="s">
        <v>67</v>
      </c>
      <c r="M209" s="61" t="s">
        <v>956</v>
      </c>
      <c r="N209" s="61" t="s">
        <v>957</v>
      </c>
      <c r="O209" s="62">
        <v>2019</v>
      </c>
      <c r="P209" s="62"/>
      <c r="Q209" s="62"/>
      <c r="R209" s="63" t="s">
        <v>44</v>
      </c>
      <c r="S209" s="64" t="s">
        <v>979</v>
      </c>
      <c r="T209" s="16">
        <v>43564</v>
      </c>
      <c r="U209" s="16">
        <v>44408</v>
      </c>
      <c r="V209" s="62"/>
      <c r="W209" s="43" t="s">
        <v>980</v>
      </c>
      <c r="X209" s="65">
        <v>0</v>
      </c>
      <c r="Y209" s="69" t="s">
        <v>115</v>
      </c>
      <c r="Z209" s="62"/>
      <c r="AA209" s="62"/>
      <c r="AB209" s="62"/>
      <c r="AC209" s="68">
        <v>43648</v>
      </c>
      <c r="AD209" s="71">
        <f ca="1">TODAY()-TABLA[[#This Row],[Fecha radicación informe]]</f>
        <v>801</v>
      </c>
      <c r="AE209" s="67" t="s">
        <v>62</v>
      </c>
    </row>
    <row r="210" spans="1:31" ht="409.5" x14ac:dyDescent="0.2">
      <c r="A210" s="42">
        <v>3728</v>
      </c>
      <c r="B210" s="43">
        <v>49</v>
      </c>
      <c r="C210" s="43">
        <v>2019</v>
      </c>
      <c r="D210" s="58" t="s">
        <v>981</v>
      </c>
      <c r="E210" s="43" t="s">
        <v>966</v>
      </c>
      <c r="F210" s="43" t="s">
        <v>869</v>
      </c>
      <c r="G210" s="43"/>
      <c r="H210" s="43" t="s">
        <v>94</v>
      </c>
      <c r="I210" s="59" t="s">
        <v>53</v>
      </c>
      <c r="J210" s="60" t="s">
        <v>54</v>
      </c>
      <c r="K210" s="10" t="s">
        <v>201</v>
      </c>
      <c r="L210" s="43" t="s">
        <v>67</v>
      </c>
      <c r="M210" s="61" t="s">
        <v>956</v>
      </c>
      <c r="N210" s="61" t="s">
        <v>957</v>
      </c>
      <c r="O210" s="62">
        <v>2019</v>
      </c>
      <c r="P210" s="62"/>
      <c r="Q210" s="62"/>
      <c r="R210" s="63" t="s">
        <v>416</v>
      </c>
      <c r="S210" s="64" t="s">
        <v>982</v>
      </c>
      <c r="T210" s="16">
        <v>43564</v>
      </c>
      <c r="U210" s="16">
        <v>44408</v>
      </c>
      <c r="V210" s="62"/>
      <c r="W210" s="43" t="s">
        <v>983</v>
      </c>
      <c r="X210" s="65">
        <v>0</v>
      </c>
      <c r="Y210" s="69" t="s">
        <v>115</v>
      </c>
      <c r="Z210" s="62"/>
      <c r="AA210" s="62"/>
      <c r="AB210" s="62"/>
      <c r="AC210" s="68">
        <v>43648</v>
      </c>
      <c r="AD210" s="71">
        <f ca="1">TODAY()-TABLA[[#This Row],[Fecha radicación informe]]</f>
        <v>801</v>
      </c>
      <c r="AE210" s="67" t="s">
        <v>62</v>
      </c>
    </row>
    <row r="211" spans="1:31" ht="409.5" x14ac:dyDescent="0.2">
      <c r="A211" s="42">
        <v>3729</v>
      </c>
      <c r="B211" s="43">
        <v>50</v>
      </c>
      <c r="C211" s="43">
        <v>2019</v>
      </c>
      <c r="D211" s="58" t="s">
        <v>984</v>
      </c>
      <c r="E211" s="43" t="s">
        <v>985</v>
      </c>
      <c r="F211" s="43" t="s">
        <v>398</v>
      </c>
      <c r="G211" s="43"/>
      <c r="H211" s="43" t="s">
        <v>52</v>
      </c>
      <c r="I211" s="59" t="s">
        <v>210</v>
      </c>
      <c r="J211" s="60" t="s">
        <v>211</v>
      </c>
      <c r="K211" s="43" t="s">
        <v>986</v>
      </c>
      <c r="L211" s="43" t="s">
        <v>85</v>
      </c>
      <c r="M211" s="61" t="s">
        <v>956</v>
      </c>
      <c r="N211" s="61" t="s">
        <v>957</v>
      </c>
      <c r="O211" s="62">
        <v>2019</v>
      </c>
      <c r="P211" s="62"/>
      <c r="Q211" s="62"/>
      <c r="R211" s="63" t="s">
        <v>416</v>
      </c>
      <c r="S211" s="64" t="s">
        <v>987</v>
      </c>
      <c r="T211" s="16">
        <v>43504</v>
      </c>
      <c r="U211" s="16">
        <v>43921</v>
      </c>
      <c r="V211" s="62"/>
      <c r="W211" s="43" t="s">
        <v>988</v>
      </c>
      <c r="X211" s="65">
        <v>1</v>
      </c>
      <c r="Y211" s="69" t="s">
        <v>47</v>
      </c>
      <c r="Z211" s="62"/>
      <c r="AA211" s="62">
        <v>7</v>
      </c>
      <c r="AB211" s="62">
        <v>2020</v>
      </c>
      <c r="AC211" s="68">
        <v>43648</v>
      </c>
      <c r="AD211" s="71">
        <f ca="1">TODAY()-TABLA[[#This Row],[Fecha radicación informe]]</f>
        <v>801</v>
      </c>
      <c r="AE211" s="67" t="s">
        <v>62</v>
      </c>
    </row>
    <row r="212" spans="1:31" ht="409.5" x14ac:dyDescent="0.2">
      <c r="A212" s="42">
        <v>3730</v>
      </c>
      <c r="B212" s="43">
        <v>51</v>
      </c>
      <c r="C212" s="43">
        <v>2019</v>
      </c>
      <c r="D212" s="58" t="s">
        <v>989</v>
      </c>
      <c r="E212" s="43" t="s">
        <v>915</v>
      </c>
      <c r="F212" s="43" t="s">
        <v>755</v>
      </c>
      <c r="G212" s="43"/>
      <c r="H212" s="43" t="s">
        <v>36</v>
      </c>
      <c r="I212" s="59" t="s">
        <v>37</v>
      </c>
      <c r="J212" s="60" t="s">
        <v>107</v>
      </c>
      <c r="K212" s="43" t="s">
        <v>125</v>
      </c>
      <c r="L212" s="43" t="s">
        <v>119</v>
      </c>
      <c r="M212" s="61" t="s">
        <v>990</v>
      </c>
      <c r="N212" s="61" t="s">
        <v>991</v>
      </c>
      <c r="O212" s="62">
        <v>2019</v>
      </c>
      <c r="P212" s="62"/>
      <c r="Q212" s="62"/>
      <c r="R212" s="63" t="s">
        <v>44</v>
      </c>
      <c r="S212" s="64" t="s">
        <v>992</v>
      </c>
      <c r="T212" s="16">
        <v>43806</v>
      </c>
      <c r="U212" s="16">
        <v>43677</v>
      </c>
      <c r="V212" s="62"/>
      <c r="W212" s="43" t="s">
        <v>993</v>
      </c>
      <c r="X212" s="65">
        <v>1</v>
      </c>
      <c r="Y212" s="69" t="s">
        <v>47</v>
      </c>
      <c r="Z212" s="62"/>
      <c r="AA212" s="62">
        <v>10</v>
      </c>
      <c r="AB212" s="62">
        <v>2019</v>
      </c>
      <c r="AC212" s="68" t="s">
        <v>994</v>
      </c>
      <c r="AD212" s="71">
        <f ca="1">TODAY()-TABLA[[#This Row],[Fecha radicación informe]]</f>
        <v>851</v>
      </c>
      <c r="AE212" s="67" t="s">
        <v>48</v>
      </c>
    </row>
    <row r="213" spans="1:31" ht="409.5" x14ac:dyDescent="0.2">
      <c r="A213" s="42">
        <v>3731</v>
      </c>
      <c r="B213" s="43">
        <v>52</v>
      </c>
      <c r="C213" s="43">
        <v>2019</v>
      </c>
      <c r="D213" s="58" t="s">
        <v>995</v>
      </c>
      <c r="E213" s="43" t="s">
        <v>915</v>
      </c>
      <c r="F213" s="43" t="s">
        <v>844</v>
      </c>
      <c r="G213" s="43"/>
      <c r="H213" s="43" t="s">
        <v>36</v>
      </c>
      <c r="I213" s="59" t="s">
        <v>37</v>
      </c>
      <c r="J213" s="60" t="s">
        <v>107</v>
      </c>
      <c r="K213" s="43" t="s">
        <v>125</v>
      </c>
      <c r="L213" s="10" t="s">
        <v>40</v>
      </c>
      <c r="M213" s="61" t="s">
        <v>990</v>
      </c>
      <c r="N213" s="61" t="s">
        <v>991</v>
      </c>
      <c r="O213" s="62">
        <v>2019</v>
      </c>
      <c r="P213" s="62"/>
      <c r="Q213" s="62"/>
      <c r="R213" s="63" t="s">
        <v>505</v>
      </c>
      <c r="S213" s="64" t="s">
        <v>996</v>
      </c>
      <c r="T213" s="16">
        <v>43806</v>
      </c>
      <c r="U213" s="16">
        <v>44074</v>
      </c>
      <c r="V213" s="62"/>
      <c r="W213" s="43" t="s">
        <v>997</v>
      </c>
      <c r="X213" s="65">
        <v>1</v>
      </c>
      <c r="Y213" s="69" t="s">
        <v>47</v>
      </c>
      <c r="Z213" s="62"/>
      <c r="AA213" s="62">
        <v>9</v>
      </c>
      <c r="AB213" s="62">
        <v>2020</v>
      </c>
      <c r="AC213" s="68" t="s">
        <v>994</v>
      </c>
      <c r="AD213" s="71">
        <f ca="1">TODAY()-TABLA[[#This Row],[Fecha radicación informe]]</f>
        <v>851</v>
      </c>
      <c r="AE213" s="67" t="s">
        <v>48</v>
      </c>
    </row>
    <row r="214" spans="1:31" ht="409.5" x14ac:dyDescent="0.2">
      <c r="A214" s="42">
        <v>3732</v>
      </c>
      <c r="B214" s="43">
        <v>53</v>
      </c>
      <c r="C214" s="43">
        <v>2019</v>
      </c>
      <c r="D214" s="58" t="s">
        <v>998</v>
      </c>
      <c r="E214" s="43" t="s">
        <v>922</v>
      </c>
      <c r="F214" s="43" t="s">
        <v>999</v>
      </c>
      <c r="G214" s="43"/>
      <c r="H214" s="43" t="s">
        <v>36</v>
      </c>
      <c r="I214" s="59" t="s">
        <v>37</v>
      </c>
      <c r="J214" s="60" t="s">
        <v>107</v>
      </c>
      <c r="K214" s="43" t="s">
        <v>125</v>
      </c>
      <c r="L214" s="43" t="s">
        <v>119</v>
      </c>
      <c r="M214" s="61" t="s">
        <v>990</v>
      </c>
      <c r="N214" s="61" t="s">
        <v>991</v>
      </c>
      <c r="O214" s="62">
        <v>2019</v>
      </c>
      <c r="P214" s="62"/>
      <c r="Q214" s="62"/>
      <c r="R214" s="63"/>
      <c r="S214" s="64" t="s">
        <v>1000</v>
      </c>
      <c r="T214" s="16">
        <v>43617</v>
      </c>
      <c r="U214" s="16">
        <v>43668</v>
      </c>
      <c r="V214" s="62"/>
      <c r="W214" s="43" t="s">
        <v>1001</v>
      </c>
      <c r="X214" s="65">
        <v>1</v>
      </c>
      <c r="Y214" s="69" t="s">
        <v>47</v>
      </c>
      <c r="Z214" s="62"/>
      <c r="AA214" s="62">
        <v>10</v>
      </c>
      <c r="AB214" s="62">
        <v>2019</v>
      </c>
      <c r="AC214" s="68" t="s">
        <v>994</v>
      </c>
      <c r="AD214" s="71">
        <f ca="1">TODAY()-TABLA[[#This Row],[Fecha radicación informe]]</f>
        <v>851</v>
      </c>
      <c r="AE214" s="67" t="s">
        <v>48</v>
      </c>
    </row>
    <row r="215" spans="1:31" ht="409.5" x14ac:dyDescent="0.2">
      <c r="A215" s="42">
        <v>3733</v>
      </c>
      <c r="B215" s="43">
        <v>54</v>
      </c>
      <c r="C215" s="43">
        <v>2019</v>
      </c>
      <c r="D215" s="58" t="s">
        <v>1002</v>
      </c>
      <c r="E215" s="43" t="s">
        <v>915</v>
      </c>
      <c r="F215" s="43" t="s">
        <v>736</v>
      </c>
      <c r="G215" s="43"/>
      <c r="H215" s="43" t="s">
        <v>52</v>
      </c>
      <c r="I215" s="59" t="s">
        <v>37</v>
      </c>
      <c r="J215" s="60" t="s">
        <v>38</v>
      </c>
      <c r="K215" s="43" t="s">
        <v>344</v>
      </c>
      <c r="L215" s="43" t="s">
        <v>334</v>
      </c>
      <c r="M215" s="61" t="s">
        <v>956</v>
      </c>
      <c r="N215" s="61" t="s">
        <v>957</v>
      </c>
      <c r="O215" s="62">
        <v>2019</v>
      </c>
      <c r="P215" s="62"/>
      <c r="Q215" s="62"/>
      <c r="R215" s="63" t="s">
        <v>44</v>
      </c>
      <c r="S215" s="64" t="s">
        <v>1003</v>
      </c>
      <c r="T215" s="16">
        <v>43594</v>
      </c>
      <c r="U215" s="16">
        <v>43747</v>
      </c>
      <c r="V215" s="62"/>
      <c r="W215" s="43" t="s">
        <v>1004</v>
      </c>
      <c r="X215" s="65">
        <v>1</v>
      </c>
      <c r="Y215" s="69" t="s">
        <v>47</v>
      </c>
      <c r="Z215" s="62"/>
      <c r="AA215" s="62">
        <v>9</v>
      </c>
      <c r="AB215" s="62">
        <v>2019</v>
      </c>
      <c r="AC215" s="68">
        <v>43648</v>
      </c>
      <c r="AD215" s="71">
        <f ca="1">TODAY()-TABLA[[#This Row],[Fecha radicación informe]]</f>
        <v>801</v>
      </c>
      <c r="AE215" s="67" t="s">
        <v>48</v>
      </c>
    </row>
    <row r="216" spans="1:31" ht="362.25" x14ac:dyDescent="0.2">
      <c r="A216" s="42">
        <v>3734</v>
      </c>
      <c r="B216" s="43">
        <v>55</v>
      </c>
      <c r="C216" s="43">
        <v>2019</v>
      </c>
      <c r="D216" s="58" t="s">
        <v>1005</v>
      </c>
      <c r="E216" s="43" t="s">
        <v>1006</v>
      </c>
      <c r="F216" s="43" t="s">
        <v>1007</v>
      </c>
      <c r="G216" s="43"/>
      <c r="H216" s="43" t="s">
        <v>52</v>
      </c>
      <c r="I216" s="59" t="s">
        <v>1008</v>
      </c>
      <c r="J216" s="60" t="s">
        <v>158</v>
      </c>
      <c r="K216" s="43" t="s">
        <v>159</v>
      </c>
      <c r="L216" s="43" t="s">
        <v>241</v>
      </c>
      <c r="M216" s="61" t="s">
        <v>956</v>
      </c>
      <c r="N216" s="61" t="s">
        <v>957</v>
      </c>
      <c r="O216" s="62">
        <v>2019</v>
      </c>
      <c r="P216" s="62"/>
      <c r="Q216" s="62"/>
      <c r="R216" s="63" t="s">
        <v>416</v>
      </c>
      <c r="S216" s="64" t="s">
        <v>1009</v>
      </c>
      <c r="T216" s="16">
        <v>43716</v>
      </c>
      <c r="U216" s="16">
        <v>43807</v>
      </c>
      <c r="V216" s="62"/>
      <c r="W216" s="43" t="s">
        <v>1010</v>
      </c>
      <c r="X216" s="65">
        <v>1</v>
      </c>
      <c r="Y216" s="69" t="s">
        <v>47</v>
      </c>
      <c r="Z216" s="62"/>
      <c r="AA216" s="62">
        <v>8</v>
      </c>
      <c r="AB216" s="62">
        <v>2019</v>
      </c>
      <c r="AC216" s="68">
        <v>43648</v>
      </c>
      <c r="AD216" s="71">
        <f ca="1">TODAY()-TABLA[[#This Row],[Fecha radicación informe]]</f>
        <v>801</v>
      </c>
      <c r="AE216" s="67" t="s">
        <v>62</v>
      </c>
    </row>
    <row r="217" spans="1:31" ht="252" x14ac:dyDescent="0.2">
      <c r="A217" s="42">
        <v>3735</v>
      </c>
      <c r="B217" s="43">
        <v>56</v>
      </c>
      <c r="C217" s="43">
        <v>2019</v>
      </c>
      <c r="D217" s="58" t="s">
        <v>1011</v>
      </c>
      <c r="E217" s="43" t="s">
        <v>1006</v>
      </c>
      <c r="F217" s="43" t="s">
        <v>51</v>
      </c>
      <c r="G217" s="43"/>
      <c r="H217" s="43" t="s">
        <v>52</v>
      </c>
      <c r="I217" s="59" t="s">
        <v>1008</v>
      </c>
      <c r="J217" s="60" t="s">
        <v>158</v>
      </c>
      <c r="K217" s="43" t="s">
        <v>159</v>
      </c>
      <c r="L217" s="43" t="s">
        <v>241</v>
      </c>
      <c r="M217" s="61" t="s">
        <v>956</v>
      </c>
      <c r="N217" s="61" t="s">
        <v>957</v>
      </c>
      <c r="O217" s="62">
        <v>2019</v>
      </c>
      <c r="P217" s="62"/>
      <c r="Q217" s="62"/>
      <c r="R217" s="63" t="s">
        <v>416</v>
      </c>
      <c r="S217" s="64" t="s">
        <v>1012</v>
      </c>
      <c r="T217" s="16">
        <v>43716</v>
      </c>
      <c r="U217" s="16">
        <v>43807</v>
      </c>
      <c r="V217" s="62"/>
      <c r="W217" s="43" t="s">
        <v>1013</v>
      </c>
      <c r="X217" s="65">
        <v>1</v>
      </c>
      <c r="Y217" s="69" t="s">
        <v>47</v>
      </c>
      <c r="Z217" s="62"/>
      <c r="AA217" s="62">
        <v>8</v>
      </c>
      <c r="AB217" s="62">
        <v>2019</v>
      </c>
      <c r="AC217" s="68">
        <v>43648</v>
      </c>
      <c r="AD217" s="71">
        <f ca="1">TODAY()-TABLA[[#This Row],[Fecha radicación informe]]</f>
        <v>801</v>
      </c>
      <c r="AE217" s="67" t="s">
        <v>62</v>
      </c>
    </row>
    <row r="218" spans="1:31" ht="102" customHeight="1" x14ac:dyDescent="0.2">
      <c r="A218" s="42">
        <v>3736</v>
      </c>
      <c r="B218" s="43">
        <v>57</v>
      </c>
      <c r="C218" s="43">
        <v>2019</v>
      </c>
      <c r="D218" s="58" t="s">
        <v>1014</v>
      </c>
      <c r="E218" s="43" t="s">
        <v>1006</v>
      </c>
      <c r="F218" s="43" t="s">
        <v>1007</v>
      </c>
      <c r="G218" s="43"/>
      <c r="H218" s="43" t="s">
        <v>52</v>
      </c>
      <c r="I218" s="59" t="s">
        <v>1008</v>
      </c>
      <c r="J218" s="60" t="s">
        <v>158</v>
      </c>
      <c r="K218" s="43" t="s">
        <v>159</v>
      </c>
      <c r="L218" s="43" t="s">
        <v>241</v>
      </c>
      <c r="M218" s="61" t="s">
        <v>956</v>
      </c>
      <c r="N218" s="61" t="s">
        <v>957</v>
      </c>
      <c r="O218" s="62">
        <v>2019</v>
      </c>
      <c r="P218" s="62"/>
      <c r="Q218" s="62"/>
      <c r="R218" s="63" t="s">
        <v>416</v>
      </c>
      <c r="S218" s="64" t="s">
        <v>1015</v>
      </c>
      <c r="T218" s="16">
        <v>43716</v>
      </c>
      <c r="U218" s="16">
        <v>43807</v>
      </c>
      <c r="V218" s="62"/>
      <c r="W218" s="43" t="s">
        <v>1016</v>
      </c>
      <c r="X218" s="65">
        <v>1</v>
      </c>
      <c r="Y218" s="69" t="s">
        <v>47</v>
      </c>
      <c r="Z218" s="62"/>
      <c r="AA218" s="62">
        <v>8</v>
      </c>
      <c r="AB218" s="62">
        <v>2019</v>
      </c>
      <c r="AC218" s="68">
        <v>43648</v>
      </c>
      <c r="AD218" s="71">
        <f ca="1">TODAY()-TABLA[[#This Row],[Fecha radicación informe]]</f>
        <v>801</v>
      </c>
      <c r="AE218" s="67" t="s">
        <v>62</v>
      </c>
    </row>
    <row r="219" spans="1:31" ht="409.5" x14ac:dyDescent="0.2">
      <c r="A219" s="42">
        <v>3737</v>
      </c>
      <c r="B219" s="43">
        <v>58</v>
      </c>
      <c r="C219" s="43">
        <v>2019</v>
      </c>
      <c r="D219" s="58" t="s">
        <v>1017</v>
      </c>
      <c r="E219" s="43" t="s">
        <v>922</v>
      </c>
      <c r="F219" s="43" t="s">
        <v>530</v>
      </c>
      <c r="G219" s="43"/>
      <c r="H219" s="43" t="s">
        <v>94</v>
      </c>
      <c r="I219" s="59" t="s">
        <v>37</v>
      </c>
      <c r="J219" s="60" t="s">
        <v>38</v>
      </c>
      <c r="K219" s="43" t="s">
        <v>442</v>
      </c>
      <c r="L219" s="43" t="s">
        <v>119</v>
      </c>
      <c r="M219" s="61" t="s">
        <v>1018</v>
      </c>
      <c r="N219" s="61" t="s">
        <v>1019</v>
      </c>
      <c r="O219" s="62">
        <v>2019</v>
      </c>
      <c r="P219" s="62"/>
      <c r="Q219" s="62"/>
      <c r="R219" s="63" t="s">
        <v>505</v>
      </c>
      <c r="S219" s="72" t="s">
        <v>1020</v>
      </c>
      <c r="T219" s="16" t="s">
        <v>1021</v>
      </c>
      <c r="U219" s="16">
        <v>43830</v>
      </c>
      <c r="V219" s="62"/>
      <c r="W219" s="43" t="s">
        <v>1022</v>
      </c>
      <c r="X219" s="65">
        <v>1</v>
      </c>
      <c r="Y219" s="69" t="s">
        <v>47</v>
      </c>
      <c r="Z219" s="62"/>
      <c r="AA219" s="62">
        <v>4</v>
      </c>
      <c r="AB219" s="62">
        <v>2020</v>
      </c>
      <c r="AC219" s="68" t="s">
        <v>1023</v>
      </c>
      <c r="AD219" s="71">
        <f ca="1">TODAY()-TABLA[[#This Row],[Fecha radicación informe]]</f>
        <v>778</v>
      </c>
      <c r="AE219" s="67" t="s">
        <v>48</v>
      </c>
    </row>
    <row r="220" spans="1:31" ht="409.5" x14ac:dyDescent="0.2">
      <c r="A220" s="42">
        <v>3738</v>
      </c>
      <c r="B220" s="43">
        <v>59</v>
      </c>
      <c r="C220" s="43">
        <v>2019</v>
      </c>
      <c r="D220" s="58" t="s">
        <v>1024</v>
      </c>
      <c r="E220" s="43" t="s">
        <v>922</v>
      </c>
      <c r="F220" s="43" t="s">
        <v>755</v>
      </c>
      <c r="G220" s="43"/>
      <c r="H220" s="43" t="s">
        <v>36</v>
      </c>
      <c r="I220" s="59" t="s">
        <v>37</v>
      </c>
      <c r="J220" s="12" t="s">
        <v>107</v>
      </c>
      <c r="K220" s="43" t="s">
        <v>442</v>
      </c>
      <c r="L220" s="10" t="s">
        <v>40</v>
      </c>
      <c r="M220" s="61" t="s">
        <v>1018</v>
      </c>
      <c r="N220" s="61" t="s">
        <v>1019</v>
      </c>
      <c r="O220" s="62">
        <v>2019</v>
      </c>
      <c r="P220" s="62"/>
      <c r="Q220" s="62"/>
      <c r="R220" s="63" t="s">
        <v>416</v>
      </c>
      <c r="S220" s="72" t="s">
        <v>1025</v>
      </c>
      <c r="T220" s="16" t="s">
        <v>1021</v>
      </c>
      <c r="U220" s="16" t="s">
        <v>1026</v>
      </c>
      <c r="V220" s="62"/>
      <c r="W220" s="43" t="s">
        <v>1027</v>
      </c>
      <c r="X220" s="65">
        <v>0</v>
      </c>
      <c r="Y220" s="69" t="s">
        <v>115</v>
      </c>
      <c r="Z220" s="62"/>
      <c r="AA220" s="62"/>
      <c r="AB220" s="62"/>
      <c r="AC220" s="68" t="s">
        <v>1023</v>
      </c>
      <c r="AD220" s="71">
        <f ca="1">TODAY()-TABLA[[#This Row],[Fecha radicación informe]]</f>
        <v>778</v>
      </c>
      <c r="AE220" s="67" t="s">
        <v>48</v>
      </c>
    </row>
    <row r="221" spans="1:31" ht="220.5" x14ac:dyDescent="0.2">
      <c r="A221" s="42">
        <v>3739</v>
      </c>
      <c r="B221" s="43">
        <v>60</v>
      </c>
      <c r="C221" s="43">
        <v>2019</v>
      </c>
      <c r="D221" s="58" t="s">
        <v>1028</v>
      </c>
      <c r="E221" s="43" t="s">
        <v>1029</v>
      </c>
      <c r="F221" s="43" t="s">
        <v>1030</v>
      </c>
      <c r="G221" s="43"/>
      <c r="H221" s="43" t="s">
        <v>408</v>
      </c>
      <c r="I221" s="59" t="s">
        <v>355</v>
      </c>
      <c r="J221" s="60" t="s">
        <v>147</v>
      </c>
      <c r="K221" s="43" t="s">
        <v>1031</v>
      </c>
      <c r="L221" s="43" t="s">
        <v>327</v>
      </c>
      <c r="M221" s="61" t="s">
        <v>1018</v>
      </c>
      <c r="N221" s="61" t="s">
        <v>1019</v>
      </c>
      <c r="O221" s="62">
        <v>2019</v>
      </c>
      <c r="P221" s="62"/>
      <c r="Q221" s="62"/>
      <c r="R221" s="63" t="s">
        <v>416</v>
      </c>
      <c r="S221" s="64" t="s">
        <v>1032</v>
      </c>
      <c r="T221" s="16">
        <v>44017</v>
      </c>
      <c r="U221" s="16">
        <v>44048</v>
      </c>
      <c r="V221" s="62"/>
      <c r="W221" s="43" t="s">
        <v>1033</v>
      </c>
      <c r="X221" s="65">
        <v>1</v>
      </c>
      <c r="Y221" s="69" t="s">
        <v>47</v>
      </c>
      <c r="Z221" s="62"/>
      <c r="AA221" s="62">
        <v>5</v>
      </c>
      <c r="AB221" s="62">
        <v>2020</v>
      </c>
      <c r="AC221" s="68" t="s">
        <v>969</v>
      </c>
      <c r="AD221" s="71">
        <f ca="1">TODAY()-TABLA[[#This Row],[Fecha radicación informe]]</f>
        <v>773</v>
      </c>
      <c r="AE221" s="67" t="s">
        <v>858</v>
      </c>
    </row>
    <row r="222" spans="1:31" ht="409.5" x14ac:dyDescent="0.2">
      <c r="A222" s="42">
        <v>3740</v>
      </c>
      <c r="B222" s="43">
        <v>61</v>
      </c>
      <c r="C222" s="43">
        <v>2019</v>
      </c>
      <c r="D222" s="58" t="s">
        <v>1034</v>
      </c>
      <c r="E222" s="43" t="s">
        <v>950</v>
      </c>
      <c r="F222" s="43" t="s">
        <v>325</v>
      </c>
      <c r="G222" s="43"/>
      <c r="H222" s="43" t="s">
        <v>52</v>
      </c>
      <c r="I222" s="59" t="s">
        <v>355</v>
      </c>
      <c r="J222" s="60" t="s">
        <v>147</v>
      </c>
      <c r="K222" s="43" t="s">
        <v>1031</v>
      </c>
      <c r="L222" s="43" t="s">
        <v>327</v>
      </c>
      <c r="M222" s="61" t="s">
        <v>1018</v>
      </c>
      <c r="N222" s="61" t="s">
        <v>1019</v>
      </c>
      <c r="O222" s="62">
        <v>2019</v>
      </c>
      <c r="P222" s="62"/>
      <c r="Q222" s="62"/>
      <c r="R222" s="63" t="s">
        <v>44</v>
      </c>
      <c r="S222" s="64" t="s">
        <v>1035</v>
      </c>
      <c r="T222" s="16" t="s">
        <v>1036</v>
      </c>
      <c r="U222" s="16">
        <v>43830</v>
      </c>
      <c r="V222" s="62"/>
      <c r="W222" s="43" t="s">
        <v>1037</v>
      </c>
      <c r="X222" s="65">
        <v>1</v>
      </c>
      <c r="Y222" s="69" t="s">
        <v>47</v>
      </c>
      <c r="Z222" s="62"/>
      <c r="AA222" s="62">
        <v>5</v>
      </c>
      <c r="AB222" s="62">
        <v>2020</v>
      </c>
      <c r="AC222" s="68" t="s">
        <v>969</v>
      </c>
      <c r="AD222" s="71">
        <f ca="1">TODAY()-TABLA[[#This Row],[Fecha radicación informe]]</f>
        <v>773</v>
      </c>
      <c r="AE222" s="67" t="s">
        <v>62</v>
      </c>
    </row>
    <row r="223" spans="1:31" ht="409.5" x14ac:dyDescent="0.2">
      <c r="A223" s="42">
        <v>3741</v>
      </c>
      <c r="B223" s="43">
        <v>62</v>
      </c>
      <c r="C223" s="43">
        <v>2019</v>
      </c>
      <c r="D223" s="58" t="s">
        <v>1038</v>
      </c>
      <c r="E223" s="43" t="s">
        <v>922</v>
      </c>
      <c r="F223" s="43" t="s">
        <v>530</v>
      </c>
      <c r="G223" s="43"/>
      <c r="H223" s="43" t="s">
        <v>94</v>
      </c>
      <c r="I223" s="59" t="s">
        <v>37</v>
      </c>
      <c r="J223" s="60" t="s">
        <v>38</v>
      </c>
      <c r="K223" s="43" t="s">
        <v>700</v>
      </c>
      <c r="L223" s="43" t="s">
        <v>334</v>
      </c>
      <c r="M223" s="61" t="s">
        <v>1018</v>
      </c>
      <c r="N223" s="61" t="s">
        <v>1019</v>
      </c>
      <c r="O223" s="62">
        <v>2019</v>
      </c>
      <c r="P223" s="62"/>
      <c r="Q223" s="62"/>
      <c r="R223" s="63" t="s">
        <v>416</v>
      </c>
      <c r="S223" s="64" t="s">
        <v>1039</v>
      </c>
      <c r="T223" s="16">
        <v>43594</v>
      </c>
      <c r="U223" s="16">
        <v>44119</v>
      </c>
      <c r="V223" s="62"/>
      <c r="W223" s="43" t="s">
        <v>1040</v>
      </c>
      <c r="X223" s="65">
        <v>1</v>
      </c>
      <c r="Y223" s="69" t="s">
        <v>47</v>
      </c>
      <c r="Z223" s="62"/>
      <c r="AA223" s="62">
        <v>10</v>
      </c>
      <c r="AB223" s="62">
        <v>2020</v>
      </c>
      <c r="AC223" s="68" t="s">
        <v>1041</v>
      </c>
      <c r="AD223" s="71">
        <f ca="1">TODAY()-TABLA[[#This Row],[Fecha radicación informe]]</f>
        <v>772</v>
      </c>
      <c r="AE223" s="67" t="s">
        <v>48</v>
      </c>
    </row>
    <row r="224" spans="1:31" ht="220.5" x14ac:dyDescent="0.2">
      <c r="A224" s="42">
        <v>3742</v>
      </c>
      <c r="B224" s="43">
        <v>63</v>
      </c>
      <c r="C224" s="43">
        <v>2019</v>
      </c>
      <c r="D224" s="58" t="s">
        <v>1042</v>
      </c>
      <c r="E224" s="43" t="s">
        <v>915</v>
      </c>
      <c r="F224" s="43" t="s">
        <v>699</v>
      </c>
      <c r="G224" s="43"/>
      <c r="H224" s="43" t="s">
        <v>408</v>
      </c>
      <c r="I224" s="59" t="s">
        <v>37</v>
      </c>
      <c r="J224" s="60" t="s">
        <v>38</v>
      </c>
      <c r="K224" s="43" t="s">
        <v>700</v>
      </c>
      <c r="L224" s="43" t="s">
        <v>334</v>
      </c>
      <c r="M224" s="61" t="s">
        <v>1018</v>
      </c>
      <c r="N224" s="61" t="s">
        <v>1019</v>
      </c>
      <c r="O224" s="62">
        <v>2019</v>
      </c>
      <c r="P224" s="62"/>
      <c r="Q224" s="62"/>
      <c r="R224" s="63" t="s">
        <v>416</v>
      </c>
      <c r="S224" s="64" t="s">
        <v>1043</v>
      </c>
      <c r="T224" s="16">
        <v>43594</v>
      </c>
      <c r="U224" s="16">
        <v>43625</v>
      </c>
      <c r="V224" s="62"/>
      <c r="W224" s="43" t="s">
        <v>1044</v>
      </c>
      <c r="X224" s="65">
        <v>1</v>
      </c>
      <c r="Y224" s="69" t="s">
        <v>47</v>
      </c>
      <c r="Z224" s="62"/>
      <c r="AA224" s="62">
        <v>9</v>
      </c>
      <c r="AB224" s="62">
        <v>2019</v>
      </c>
      <c r="AC224" s="68" t="s">
        <v>1041</v>
      </c>
      <c r="AD224" s="71">
        <f ca="1">TODAY()-TABLA[[#This Row],[Fecha radicación informe]]</f>
        <v>772</v>
      </c>
      <c r="AE224" s="67" t="s">
        <v>48</v>
      </c>
    </row>
    <row r="225" spans="1:31" ht="126" x14ac:dyDescent="0.2">
      <c r="A225" s="42">
        <v>3743</v>
      </c>
      <c r="B225" s="43">
        <v>64</v>
      </c>
      <c r="C225" s="43">
        <v>2019</v>
      </c>
      <c r="D225" s="58" t="s">
        <v>1045</v>
      </c>
      <c r="E225" s="43" t="s">
        <v>966</v>
      </c>
      <c r="F225" s="43" t="s">
        <v>530</v>
      </c>
      <c r="G225" s="43"/>
      <c r="H225" s="43" t="s">
        <v>94</v>
      </c>
      <c r="I225" s="59" t="s">
        <v>189</v>
      </c>
      <c r="J225" s="60" t="s">
        <v>54</v>
      </c>
      <c r="K225" s="43" t="s">
        <v>952</v>
      </c>
      <c r="L225" s="43" t="s">
        <v>67</v>
      </c>
      <c r="M225" s="61" t="s">
        <v>1018</v>
      </c>
      <c r="N225" s="61" t="s">
        <v>1019</v>
      </c>
      <c r="O225" s="62">
        <v>2019</v>
      </c>
      <c r="P225" s="62"/>
      <c r="Q225" s="62"/>
      <c r="R225" s="63" t="s">
        <v>505</v>
      </c>
      <c r="S225" s="64" t="s">
        <v>1046</v>
      </c>
      <c r="T225" s="16" t="s">
        <v>1047</v>
      </c>
      <c r="U225" s="16">
        <v>43830</v>
      </c>
      <c r="V225" s="62"/>
      <c r="W225" s="43" t="s">
        <v>1048</v>
      </c>
      <c r="X225" s="65">
        <v>1</v>
      </c>
      <c r="Y225" s="69" t="s">
        <v>47</v>
      </c>
      <c r="Z225" s="62"/>
      <c r="AA225" s="62">
        <v>1</v>
      </c>
      <c r="AB225" s="62">
        <v>2020</v>
      </c>
      <c r="AC225" s="68" t="s">
        <v>1041</v>
      </c>
      <c r="AD225" s="71">
        <f ca="1">TODAY()-TABLA[[#This Row],[Fecha radicación informe]]</f>
        <v>772</v>
      </c>
      <c r="AE225" s="67" t="s">
        <v>62</v>
      </c>
    </row>
    <row r="226" spans="1:31" ht="204.75" x14ac:dyDescent="0.2">
      <c r="A226" s="42">
        <v>3744</v>
      </c>
      <c r="B226" s="43">
        <v>65</v>
      </c>
      <c r="C226" s="43">
        <v>2019</v>
      </c>
      <c r="D226" s="58" t="s">
        <v>1049</v>
      </c>
      <c r="E226" s="43" t="s">
        <v>1006</v>
      </c>
      <c r="F226" s="43" t="s">
        <v>967</v>
      </c>
      <c r="G226" s="43"/>
      <c r="H226" s="43" t="s">
        <v>94</v>
      </c>
      <c r="I226" s="59" t="s">
        <v>189</v>
      </c>
      <c r="J226" s="60" t="s">
        <v>54</v>
      </c>
      <c r="K226" s="43" t="s">
        <v>952</v>
      </c>
      <c r="L226" s="43" t="s">
        <v>67</v>
      </c>
      <c r="M226" s="61" t="s">
        <v>1018</v>
      </c>
      <c r="N226" s="61" t="s">
        <v>1019</v>
      </c>
      <c r="O226" s="62">
        <v>2019</v>
      </c>
      <c r="P226" s="62"/>
      <c r="Q226" s="62"/>
      <c r="R226" s="63" t="s">
        <v>505</v>
      </c>
      <c r="S226" s="64" t="s">
        <v>1050</v>
      </c>
      <c r="T226" s="16" t="s">
        <v>1047</v>
      </c>
      <c r="U226" s="16">
        <v>43830</v>
      </c>
      <c r="V226" s="62"/>
      <c r="W226" s="43" t="s">
        <v>1048</v>
      </c>
      <c r="X226" s="65">
        <v>1</v>
      </c>
      <c r="Y226" s="69" t="s">
        <v>47</v>
      </c>
      <c r="Z226" s="62"/>
      <c r="AA226" s="62">
        <v>1</v>
      </c>
      <c r="AB226" s="62">
        <v>2020</v>
      </c>
      <c r="AC226" s="68" t="s">
        <v>1041</v>
      </c>
      <c r="AD226" s="71">
        <f ca="1">TODAY()-TABLA[[#This Row],[Fecha radicación informe]]</f>
        <v>772</v>
      </c>
      <c r="AE226" s="67" t="s">
        <v>62</v>
      </c>
    </row>
    <row r="227" spans="1:31" ht="236.25" x14ac:dyDescent="0.2">
      <c r="A227" s="42">
        <v>3745</v>
      </c>
      <c r="B227" s="43">
        <v>66</v>
      </c>
      <c r="C227" s="43">
        <v>2019</v>
      </c>
      <c r="D227" s="58" t="s">
        <v>1051</v>
      </c>
      <c r="E227" s="43" t="s">
        <v>922</v>
      </c>
      <c r="F227" s="43" t="s">
        <v>530</v>
      </c>
      <c r="G227" s="43"/>
      <c r="H227" s="43" t="s">
        <v>94</v>
      </c>
      <c r="I227" s="59" t="s">
        <v>189</v>
      </c>
      <c r="J227" s="60" t="s">
        <v>211</v>
      </c>
      <c r="K227" s="43" t="s">
        <v>986</v>
      </c>
      <c r="L227" s="43" t="s">
        <v>67</v>
      </c>
      <c r="M227" s="61" t="s">
        <v>1018</v>
      </c>
      <c r="N227" s="61" t="s">
        <v>1019</v>
      </c>
      <c r="O227" s="62">
        <v>2019</v>
      </c>
      <c r="P227" s="62"/>
      <c r="Q227" s="62"/>
      <c r="R227" s="63" t="s">
        <v>44</v>
      </c>
      <c r="S227" s="64" t="s">
        <v>1052</v>
      </c>
      <c r="T227" s="16" t="s">
        <v>1053</v>
      </c>
      <c r="U227" s="16">
        <v>43475</v>
      </c>
      <c r="V227" s="62"/>
      <c r="W227" s="43" t="s">
        <v>1054</v>
      </c>
      <c r="X227" s="65">
        <v>1</v>
      </c>
      <c r="Y227" s="69" t="s">
        <v>47</v>
      </c>
      <c r="Z227" s="62"/>
      <c r="AA227" s="62">
        <v>12</v>
      </c>
      <c r="AB227" s="62">
        <v>2019</v>
      </c>
      <c r="AC227" s="68" t="s">
        <v>1041</v>
      </c>
      <c r="AD227" s="71">
        <f ca="1">TODAY()-TABLA[[#This Row],[Fecha radicación informe]]</f>
        <v>772</v>
      </c>
      <c r="AE227" s="67" t="s">
        <v>62</v>
      </c>
    </row>
    <row r="228" spans="1:31" ht="204.75" x14ac:dyDescent="0.2">
      <c r="A228" s="42">
        <v>3746</v>
      </c>
      <c r="B228" s="43">
        <v>67</v>
      </c>
      <c r="C228" s="43">
        <v>2019</v>
      </c>
      <c r="D228" s="58" t="s">
        <v>1055</v>
      </c>
      <c r="E228" s="43" t="s">
        <v>922</v>
      </c>
      <c r="F228" s="43" t="s">
        <v>530</v>
      </c>
      <c r="G228" s="43"/>
      <c r="H228" s="43" t="s">
        <v>94</v>
      </c>
      <c r="I228" s="59" t="s">
        <v>37</v>
      </c>
      <c r="J228" s="60" t="s">
        <v>65</v>
      </c>
      <c r="K228" s="43" t="s">
        <v>1056</v>
      </c>
      <c r="L228" s="43" t="s">
        <v>67</v>
      </c>
      <c r="M228" s="61" t="s">
        <v>1018</v>
      </c>
      <c r="N228" s="61" t="s">
        <v>1019</v>
      </c>
      <c r="O228" s="62">
        <v>2019</v>
      </c>
      <c r="P228" s="62"/>
      <c r="Q228" s="62"/>
      <c r="R228" s="63" t="s">
        <v>44</v>
      </c>
      <c r="S228" s="64" t="s">
        <v>1057</v>
      </c>
      <c r="T228" s="16" t="s">
        <v>1053</v>
      </c>
      <c r="U228" s="16">
        <v>43921</v>
      </c>
      <c r="V228" s="62"/>
      <c r="W228" s="43" t="s">
        <v>1058</v>
      </c>
      <c r="X228" s="65">
        <v>1</v>
      </c>
      <c r="Y228" s="69" t="s">
        <v>47</v>
      </c>
      <c r="Z228" s="62"/>
      <c r="AA228" s="62">
        <v>12</v>
      </c>
      <c r="AB228" s="62">
        <v>2019</v>
      </c>
      <c r="AC228" s="68" t="s">
        <v>1041</v>
      </c>
      <c r="AD228" s="71">
        <f ca="1">TODAY()-TABLA[[#This Row],[Fecha radicación informe]]</f>
        <v>772</v>
      </c>
      <c r="AE228" s="67" t="s">
        <v>62</v>
      </c>
    </row>
    <row r="229" spans="1:31" ht="299.25" x14ac:dyDescent="0.2">
      <c r="A229" s="42">
        <v>3747</v>
      </c>
      <c r="B229" s="43">
        <v>68</v>
      </c>
      <c r="C229" s="43">
        <v>2019</v>
      </c>
      <c r="D229" s="58" t="s">
        <v>1059</v>
      </c>
      <c r="E229" s="43" t="s">
        <v>922</v>
      </c>
      <c r="F229" s="43" t="s">
        <v>530</v>
      </c>
      <c r="G229" s="43"/>
      <c r="H229" s="43" t="s">
        <v>94</v>
      </c>
      <c r="I229" s="59" t="s">
        <v>37</v>
      </c>
      <c r="J229" s="60" t="s">
        <v>65</v>
      </c>
      <c r="K229" s="43" t="s">
        <v>1056</v>
      </c>
      <c r="L229" s="43" t="s">
        <v>67</v>
      </c>
      <c r="M229" s="61" t="s">
        <v>1018</v>
      </c>
      <c r="N229" s="61" t="s">
        <v>1019</v>
      </c>
      <c r="O229" s="62">
        <v>2019</v>
      </c>
      <c r="P229" s="62"/>
      <c r="Q229" s="62"/>
      <c r="R229" s="63" t="s">
        <v>44</v>
      </c>
      <c r="S229" s="64" t="s">
        <v>1060</v>
      </c>
      <c r="T229" s="16" t="s">
        <v>1053</v>
      </c>
      <c r="U229" s="16">
        <v>44104</v>
      </c>
      <c r="V229" s="62"/>
      <c r="W229" s="43"/>
      <c r="X229" s="65">
        <v>0</v>
      </c>
      <c r="Y229" s="69" t="s">
        <v>115</v>
      </c>
      <c r="Z229" s="62"/>
      <c r="AA229" s="62"/>
      <c r="AB229" s="62"/>
      <c r="AC229" s="68">
        <v>43677</v>
      </c>
      <c r="AD229" s="71">
        <f ca="1">TODAY()-TABLA[[#This Row],[Fecha radicación informe]]</f>
        <v>772</v>
      </c>
      <c r="AE229" s="67" t="s">
        <v>62</v>
      </c>
    </row>
    <row r="230" spans="1:31" ht="299.25" x14ac:dyDescent="0.2">
      <c r="A230" s="42">
        <v>3748</v>
      </c>
      <c r="B230" s="43">
        <v>69</v>
      </c>
      <c r="C230" s="43">
        <v>2019</v>
      </c>
      <c r="D230" s="58" t="s">
        <v>1061</v>
      </c>
      <c r="E230" s="43" t="s">
        <v>922</v>
      </c>
      <c r="F230" s="43" t="s">
        <v>34</v>
      </c>
      <c r="G230" s="43"/>
      <c r="H230" s="43" t="s">
        <v>36</v>
      </c>
      <c r="I230" s="59" t="s">
        <v>37</v>
      </c>
      <c r="J230" s="60" t="s">
        <v>107</v>
      </c>
      <c r="K230" s="43" t="s">
        <v>1062</v>
      </c>
      <c r="L230" s="43" t="s">
        <v>241</v>
      </c>
      <c r="M230" s="61" t="s">
        <v>1018</v>
      </c>
      <c r="N230" s="61" t="s">
        <v>1019</v>
      </c>
      <c r="O230" s="62">
        <v>2019</v>
      </c>
      <c r="P230" s="62"/>
      <c r="Q230" s="62"/>
      <c r="R230" s="63" t="s">
        <v>416</v>
      </c>
      <c r="S230" s="64" t="s">
        <v>1063</v>
      </c>
      <c r="T230" s="16">
        <v>44048</v>
      </c>
      <c r="U230" s="16">
        <v>44079</v>
      </c>
      <c r="V230" s="62"/>
      <c r="W230" s="43" t="s">
        <v>1064</v>
      </c>
      <c r="X230" s="65">
        <v>1</v>
      </c>
      <c r="Y230" s="69" t="s">
        <v>47</v>
      </c>
      <c r="Z230" s="62"/>
      <c r="AA230" s="62">
        <v>5</v>
      </c>
      <c r="AB230" s="62">
        <v>2020</v>
      </c>
      <c r="AC230" s="68">
        <v>43679</v>
      </c>
      <c r="AD230" s="71">
        <f ca="1">TODAY()-TABLA[[#This Row],[Fecha radicación informe]]</f>
        <v>770</v>
      </c>
      <c r="AE230" s="67" t="s">
        <v>62</v>
      </c>
    </row>
    <row r="231" spans="1:31" ht="409.5" x14ac:dyDescent="0.2">
      <c r="A231" s="42">
        <v>3749</v>
      </c>
      <c r="B231" s="43">
        <v>70</v>
      </c>
      <c r="C231" s="43">
        <v>2019</v>
      </c>
      <c r="D231" s="58" t="s">
        <v>1065</v>
      </c>
      <c r="E231" s="43" t="s">
        <v>1029</v>
      </c>
      <c r="F231" s="43" t="s">
        <v>783</v>
      </c>
      <c r="G231" s="43"/>
      <c r="H231" s="43" t="s">
        <v>408</v>
      </c>
      <c r="I231" s="59" t="s">
        <v>355</v>
      </c>
      <c r="J231" s="60" t="s">
        <v>147</v>
      </c>
      <c r="K231" s="43" t="s">
        <v>1031</v>
      </c>
      <c r="L231" s="43" t="s">
        <v>327</v>
      </c>
      <c r="M231" s="61" t="s">
        <v>1018</v>
      </c>
      <c r="N231" s="61" t="s">
        <v>1019</v>
      </c>
      <c r="O231" s="62">
        <v>2019</v>
      </c>
      <c r="P231" s="62"/>
      <c r="Q231" s="62"/>
      <c r="R231" s="63" t="s">
        <v>416</v>
      </c>
      <c r="S231" s="64" t="s">
        <v>1066</v>
      </c>
      <c r="T231" s="16" t="s">
        <v>1036</v>
      </c>
      <c r="U231" s="16">
        <v>43830</v>
      </c>
      <c r="V231" s="62"/>
      <c r="W231" s="43" t="s">
        <v>1067</v>
      </c>
      <c r="X231" s="65">
        <v>1</v>
      </c>
      <c r="Y231" s="69" t="s">
        <v>47</v>
      </c>
      <c r="Z231" s="62"/>
      <c r="AA231" s="62">
        <v>7</v>
      </c>
      <c r="AB231" s="62">
        <v>2021</v>
      </c>
      <c r="AC231" s="68" t="s">
        <v>969</v>
      </c>
      <c r="AD231" s="71">
        <f ca="1">TODAY()-TABLA[[#This Row],[Fecha radicación informe]]</f>
        <v>773</v>
      </c>
      <c r="AE231" s="67" t="s">
        <v>858</v>
      </c>
    </row>
    <row r="232" spans="1:31" ht="409.5" x14ac:dyDescent="0.2">
      <c r="A232" s="42">
        <v>3750</v>
      </c>
      <c r="B232" s="43">
        <v>71</v>
      </c>
      <c r="C232" s="43">
        <v>2019</v>
      </c>
      <c r="D232" s="58" t="s">
        <v>1068</v>
      </c>
      <c r="E232" s="43" t="s">
        <v>1029</v>
      </c>
      <c r="F232" s="43" t="s">
        <v>783</v>
      </c>
      <c r="G232" s="43"/>
      <c r="H232" s="43" t="s">
        <v>408</v>
      </c>
      <c r="I232" s="59" t="s">
        <v>355</v>
      </c>
      <c r="J232" s="60" t="s">
        <v>147</v>
      </c>
      <c r="K232" s="43" t="s">
        <v>1031</v>
      </c>
      <c r="L232" s="43" t="s">
        <v>327</v>
      </c>
      <c r="M232" s="61" t="s">
        <v>1018</v>
      </c>
      <c r="N232" s="61" t="s">
        <v>1019</v>
      </c>
      <c r="O232" s="62">
        <v>2019</v>
      </c>
      <c r="P232" s="62"/>
      <c r="Q232" s="62"/>
      <c r="R232" s="63" t="s">
        <v>505</v>
      </c>
      <c r="S232" s="64" t="s">
        <v>1069</v>
      </c>
      <c r="T232" s="16" t="s">
        <v>1036</v>
      </c>
      <c r="U232" s="16">
        <v>44012</v>
      </c>
      <c r="V232" s="62"/>
      <c r="W232" s="43" t="s">
        <v>1070</v>
      </c>
      <c r="X232" s="65">
        <v>1</v>
      </c>
      <c r="Y232" s="69" t="s">
        <v>47</v>
      </c>
      <c r="Z232" s="62"/>
      <c r="AA232" s="62">
        <v>10</v>
      </c>
      <c r="AB232" s="62">
        <v>2020</v>
      </c>
      <c r="AC232" s="68" t="s">
        <v>969</v>
      </c>
      <c r="AD232" s="71">
        <f ca="1">TODAY()-TABLA[[#This Row],[Fecha radicación informe]]</f>
        <v>773</v>
      </c>
      <c r="AE232" s="67" t="s">
        <v>858</v>
      </c>
    </row>
    <row r="233" spans="1:31" ht="409.5" x14ac:dyDescent="0.2">
      <c r="A233" s="42">
        <v>3751</v>
      </c>
      <c r="B233" s="43">
        <v>72</v>
      </c>
      <c r="C233" s="43">
        <v>2019</v>
      </c>
      <c r="D233" s="58" t="s">
        <v>1071</v>
      </c>
      <c r="E233" s="43" t="s">
        <v>922</v>
      </c>
      <c r="F233" s="43" t="s">
        <v>530</v>
      </c>
      <c r="G233" s="43"/>
      <c r="H233" s="43" t="s">
        <v>94</v>
      </c>
      <c r="I233" s="59" t="s">
        <v>37</v>
      </c>
      <c r="J233" s="60" t="s">
        <v>107</v>
      </c>
      <c r="K233" s="43" t="s">
        <v>1072</v>
      </c>
      <c r="L233" s="43" t="s">
        <v>109</v>
      </c>
      <c r="M233" s="61" t="s">
        <v>1073</v>
      </c>
      <c r="N233" s="61" t="s">
        <v>1074</v>
      </c>
      <c r="O233" s="62">
        <v>2019</v>
      </c>
      <c r="P233" s="62"/>
      <c r="Q233" s="62"/>
      <c r="R233" s="63" t="s">
        <v>44</v>
      </c>
      <c r="S233" s="64" t="s">
        <v>1075</v>
      </c>
      <c r="T233" s="16" t="s">
        <v>1036</v>
      </c>
      <c r="U233" s="16">
        <v>44561</v>
      </c>
      <c r="V233" s="62"/>
      <c r="W233" s="43" t="s">
        <v>1076</v>
      </c>
      <c r="X233" s="65">
        <v>0</v>
      </c>
      <c r="Y233" s="69" t="s">
        <v>115</v>
      </c>
      <c r="Z233" s="62"/>
      <c r="AA233" s="62"/>
      <c r="AB233" s="62"/>
      <c r="AC233" s="68" t="s">
        <v>1077</v>
      </c>
      <c r="AD233" s="71">
        <f ca="1">TODAY()-TABLA[[#This Row],[Fecha radicación informe]]</f>
        <v>746</v>
      </c>
      <c r="AE233" s="67" t="s">
        <v>48</v>
      </c>
    </row>
    <row r="234" spans="1:31" ht="409.5" x14ac:dyDescent="0.2">
      <c r="A234" s="42">
        <v>3752</v>
      </c>
      <c r="B234" s="43">
        <v>73</v>
      </c>
      <c r="C234" s="43">
        <v>2019</v>
      </c>
      <c r="D234" s="58" t="s">
        <v>1078</v>
      </c>
      <c r="E234" s="43" t="s">
        <v>1079</v>
      </c>
      <c r="F234" s="43" t="s">
        <v>1080</v>
      </c>
      <c r="G234" s="43"/>
      <c r="H234" s="43" t="s">
        <v>94</v>
      </c>
      <c r="I234" s="59" t="s">
        <v>132</v>
      </c>
      <c r="J234" s="60" t="s">
        <v>83</v>
      </c>
      <c r="K234" s="43" t="s">
        <v>1072</v>
      </c>
      <c r="L234" s="43" t="s">
        <v>109</v>
      </c>
      <c r="M234" s="61" t="s">
        <v>1073</v>
      </c>
      <c r="N234" s="61" t="s">
        <v>1074</v>
      </c>
      <c r="O234" s="62">
        <v>2019</v>
      </c>
      <c r="P234" s="62"/>
      <c r="Q234" s="62"/>
      <c r="R234" s="63" t="s">
        <v>44</v>
      </c>
      <c r="S234" s="64" t="s">
        <v>1081</v>
      </c>
      <c r="T234" s="16">
        <v>43565</v>
      </c>
      <c r="U234" s="16">
        <v>43830</v>
      </c>
      <c r="V234" s="62"/>
      <c r="W234" s="43" t="s">
        <v>1082</v>
      </c>
      <c r="X234" s="65">
        <v>1</v>
      </c>
      <c r="Y234" s="69" t="s">
        <v>47</v>
      </c>
      <c r="Z234" s="62"/>
      <c r="AA234" s="62">
        <v>1</v>
      </c>
      <c r="AB234" s="62">
        <v>2020</v>
      </c>
      <c r="AC234" s="68" t="s">
        <v>1077</v>
      </c>
      <c r="AD234" s="71">
        <f ca="1">TODAY()-TABLA[[#This Row],[Fecha radicación informe]]</f>
        <v>746</v>
      </c>
      <c r="AE234" s="67" t="s">
        <v>48</v>
      </c>
    </row>
    <row r="235" spans="1:31" ht="409.5" x14ac:dyDescent="0.2">
      <c r="A235" s="42">
        <v>3753</v>
      </c>
      <c r="B235" s="43">
        <v>74</v>
      </c>
      <c r="C235" s="43">
        <v>2019</v>
      </c>
      <c r="D235" s="58" t="s">
        <v>1083</v>
      </c>
      <c r="E235" s="43" t="s">
        <v>900</v>
      </c>
      <c r="F235" s="43" t="s">
        <v>1084</v>
      </c>
      <c r="G235" s="43"/>
      <c r="H235" s="43" t="s">
        <v>879</v>
      </c>
      <c r="I235" s="59" t="s">
        <v>64</v>
      </c>
      <c r="J235" s="60" t="s">
        <v>65</v>
      </c>
      <c r="K235" s="43" t="s">
        <v>1072</v>
      </c>
      <c r="L235" s="43" t="s">
        <v>109</v>
      </c>
      <c r="M235" s="61" t="s">
        <v>1073</v>
      </c>
      <c r="N235" s="61" t="s">
        <v>1074</v>
      </c>
      <c r="O235" s="62">
        <v>2019</v>
      </c>
      <c r="P235" s="62"/>
      <c r="Q235" s="62"/>
      <c r="R235" s="63" t="s">
        <v>505</v>
      </c>
      <c r="S235" s="64" t="s">
        <v>1085</v>
      </c>
      <c r="T235" s="16">
        <v>43534</v>
      </c>
      <c r="U235" s="16" t="s">
        <v>675</v>
      </c>
      <c r="V235" s="62"/>
      <c r="W235" s="43" t="s">
        <v>1086</v>
      </c>
      <c r="X235" s="65">
        <v>0.67</v>
      </c>
      <c r="Y235" s="69" t="s">
        <v>115</v>
      </c>
      <c r="Z235" s="62"/>
      <c r="AA235" s="62"/>
      <c r="AB235" s="62"/>
      <c r="AC235" s="68" t="s">
        <v>1077</v>
      </c>
      <c r="AD235" s="71">
        <f ca="1">TODAY()-TABLA[[#This Row],[Fecha radicación informe]]</f>
        <v>746</v>
      </c>
      <c r="AE235" s="67" t="s">
        <v>48</v>
      </c>
    </row>
    <row r="236" spans="1:31" ht="315" x14ac:dyDescent="0.2">
      <c r="A236" s="42">
        <v>3754</v>
      </c>
      <c r="B236" s="43">
        <v>75</v>
      </c>
      <c r="C236" s="43">
        <v>2019</v>
      </c>
      <c r="D236" s="58" t="s">
        <v>1087</v>
      </c>
      <c r="E236" s="43" t="s">
        <v>966</v>
      </c>
      <c r="F236" s="43" t="s">
        <v>1088</v>
      </c>
      <c r="G236" s="43"/>
      <c r="H236" s="43" t="s">
        <v>94</v>
      </c>
      <c r="I236" s="59" t="s">
        <v>53</v>
      </c>
      <c r="J236" s="60" t="s">
        <v>54</v>
      </c>
      <c r="K236" s="10" t="s">
        <v>201</v>
      </c>
      <c r="L236" s="43" t="s">
        <v>182</v>
      </c>
      <c r="M236" s="61" t="s">
        <v>1073</v>
      </c>
      <c r="N236" s="61" t="s">
        <v>1074</v>
      </c>
      <c r="O236" s="62">
        <v>2019</v>
      </c>
      <c r="P236" s="62"/>
      <c r="Q236" s="62"/>
      <c r="R236" s="63"/>
      <c r="S236" s="64" t="s">
        <v>1089</v>
      </c>
      <c r="T236" s="16"/>
      <c r="U236" s="16">
        <v>44270</v>
      </c>
      <c r="V236" s="62"/>
      <c r="W236" s="43" t="s">
        <v>1090</v>
      </c>
      <c r="X236" s="65">
        <v>0.1</v>
      </c>
      <c r="Y236" s="69" t="s">
        <v>115</v>
      </c>
      <c r="Z236" s="62"/>
      <c r="AA236" s="62"/>
      <c r="AB236" s="62"/>
      <c r="AC236" s="68" t="s">
        <v>1091</v>
      </c>
      <c r="AD236" s="71">
        <f ca="1">TODAY()-TABLA[[#This Row],[Fecha radicación informe]]</f>
        <v>744</v>
      </c>
      <c r="AE236" s="67" t="s">
        <v>858</v>
      </c>
    </row>
    <row r="237" spans="1:31" ht="409.5" x14ac:dyDescent="0.2">
      <c r="A237" s="42">
        <v>3755</v>
      </c>
      <c r="B237" s="43">
        <v>76</v>
      </c>
      <c r="C237" s="43">
        <v>2019</v>
      </c>
      <c r="D237" s="58" t="s">
        <v>1092</v>
      </c>
      <c r="E237" s="43" t="s">
        <v>922</v>
      </c>
      <c r="F237" s="43" t="s">
        <v>34</v>
      </c>
      <c r="G237" s="43"/>
      <c r="H237" s="43" t="s">
        <v>209</v>
      </c>
      <c r="I237" s="59" t="s">
        <v>37</v>
      </c>
      <c r="J237" s="12" t="s">
        <v>107</v>
      </c>
      <c r="K237" s="43" t="s">
        <v>1093</v>
      </c>
      <c r="L237" s="10" t="s">
        <v>40</v>
      </c>
      <c r="M237" s="61" t="s">
        <v>1018</v>
      </c>
      <c r="N237" s="61" t="s">
        <v>1019</v>
      </c>
      <c r="O237" s="62">
        <v>2019</v>
      </c>
      <c r="P237" s="62"/>
      <c r="Q237" s="62"/>
      <c r="R237" s="63" t="s">
        <v>416</v>
      </c>
      <c r="S237" s="64" t="s">
        <v>1094</v>
      </c>
      <c r="T237" s="16" t="s">
        <v>1095</v>
      </c>
      <c r="U237" s="16">
        <v>44530</v>
      </c>
      <c r="V237" s="62"/>
      <c r="W237" s="43" t="s">
        <v>1096</v>
      </c>
      <c r="X237" s="65">
        <v>0</v>
      </c>
      <c r="Y237" s="69" t="s">
        <v>115</v>
      </c>
      <c r="Z237" s="62"/>
      <c r="AA237" s="62"/>
      <c r="AB237" s="62"/>
      <c r="AC237" s="68" t="s">
        <v>1047</v>
      </c>
      <c r="AD237" s="71">
        <f ca="1">TODAY()-TABLA[[#This Row],[Fecha radicación informe]]</f>
        <v>742</v>
      </c>
      <c r="AE237" s="67" t="s">
        <v>48</v>
      </c>
    </row>
    <row r="238" spans="1:31" ht="409.5" x14ac:dyDescent="0.2">
      <c r="A238" s="42">
        <v>3756</v>
      </c>
      <c r="B238" s="43">
        <v>77</v>
      </c>
      <c r="C238" s="43">
        <v>2019</v>
      </c>
      <c r="D238" s="58" t="s">
        <v>1097</v>
      </c>
      <c r="E238" s="43" t="s">
        <v>922</v>
      </c>
      <c r="F238" s="43" t="s">
        <v>34</v>
      </c>
      <c r="G238" s="43"/>
      <c r="H238" s="43" t="s">
        <v>209</v>
      </c>
      <c r="I238" s="59" t="s">
        <v>37</v>
      </c>
      <c r="J238" s="60" t="s">
        <v>38</v>
      </c>
      <c r="K238" s="43" t="s">
        <v>1098</v>
      </c>
      <c r="L238" s="43" t="s">
        <v>119</v>
      </c>
      <c r="M238" s="61" t="s">
        <v>1073</v>
      </c>
      <c r="N238" s="61" t="s">
        <v>1074</v>
      </c>
      <c r="O238" s="62">
        <v>2019</v>
      </c>
      <c r="P238" s="62"/>
      <c r="Q238" s="62"/>
      <c r="R238" s="63" t="s">
        <v>44</v>
      </c>
      <c r="S238" s="64" t="s">
        <v>1099</v>
      </c>
      <c r="T238" s="16">
        <v>43687</v>
      </c>
      <c r="U238" s="16">
        <v>43718</v>
      </c>
      <c r="V238" s="62"/>
      <c r="W238" s="43" t="s">
        <v>1100</v>
      </c>
      <c r="X238" s="65">
        <v>1</v>
      </c>
      <c r="Y238" s="69" t="s">
        <v>47</v>
      </c>
      <c r="Z238" s="62"/>
      <c r="AA238" s="62">
        <v>10</v>
      </c>
      <c r="AB238" s="62">
        <v>2019</v>
      </c>
      <c r="AC238" s="68">
        <v>43710</v>
      </c>
      <c r="AD238" s="71">
        <f ca="1">TODAY()-TABLA[[#This Row],[Fecha radicación informe]]</f>
        <v>739</v>
      </c>
      <c r="AE238" s="67" t="s">
        <v>48</v>
      </c>
    </row>
    <row r="239" spans="1:31" ht="409.5" x14ac:dyDescent="0.2">
      <c r="A239" s="42">
        <v>3757</v>
      </c>
      <c r="B239" s="43">
        <v>78</v>
      </c>
      <c r="C239" s="43">
        <v>2019</v>
      </c>
      <c r="D239" s="58" t="s">
        <v>1101</v>
      </c>
      <c r="E239" s="43" t="s">
        <v>922</v>
      </c>
      <c r="F239" s="43" t="s">
        <v>34</v>
      </c>
      <c r="G239" s="43"/>
      <c r="H239" s="43" t="s">
        <v>209</v>
      </c>
      <c r="I239" s="59" t="s">
        <v>37</v>
      </c>
      <c r="J239" s="12" t="s">
        <v>107</v>
      </c>
      <c r="K239" s="43" t="s">
        <v>1098</v>
      </c>
      <c r="L239" s="10" t="s">
        <v>40</v>
      </c>
      <c r="M239" s="61" t="s">
        <v>1073</v>
      </c>
      <c r="N239" s="61" t="s">
        <v>1074</v>
      </c>
      <c r="O239" s="62">
        <v>2019</v>
      </c>
      <c r="P239" s="62"/>
      <c r="Q239" s="62"/>
      <c r="R239" s="63" t="s">
        <v>416</v>
      </c>
      <c r="S239" s="64" t="s">
        <v>1102</v>
      </c>
      <c r="T239" s="16" t="s">
        <v>1095</v>
      </c>
      <c r="U239" s="16">
        <v>44561</v>
      </c>
      <c r="V239" s="62"/>
      <c r="W239" s="43" t="s">
        <v>1103</v>
      </c>
      <c r="X239" s="65">
        <v>0.5</v>
      </c>
      <c r="Y239" s="69" t="s">
        <v>115</v>
      </c>
      <c r="Z239" s="62"/>
      <c r="AA239" s="62"/>
      <c r="AB239" s="62"/>
      <c r="AC239" s="68">
        <v>43710</v>
      </c>
      <c r="AD239" s="71">
        <f ca="1">TODAY()-TABLA[[#This Row],[Fecha radicación informe]]</f>
        <v>739</v>
      </c>
      <c r="AE239" s="67" t="s">
        <v>48</v>
      </c>
    </row>
    <row r="240" spans="1:31" ht="409.5" x14ac:dyDescent="0.2">
      <c r="A240" s="42">
        <v>3758</v>
      </c>
      <c r="B240" s="43">
        <v>79</v>
      </c>
      <c r="C240" s="43">
        <v>2019</v>
      </c>
      <c r="D240" s="58" t="s">
        <v>1104</v>
      </c>
      <c r="E240" s="43" t="s">
        <v>922</v>
      </c>
      <c r="F240" s="43" t="s">
        <v>530</v>
      </c>
      <c r="G240" s="43"/>
      <c r="H240" s="43" t="s">
        <v>94</v>
      </c>
      <c r="I240" s="59" t="s">
        <v>37</v>
      </c>
      <c r="J240" s="60" t="s">
        <v>38</v>
      </c>
      <c r="K240" s="43" t="s">
        <v>1098</v>
      </c>
      <c r="L240" s="43" t="s">
        <v>119</v>
      </c>
      <c r="M240" s="61" t="s">
        <v>1073</v>
      </c>
      <c r="N240" s="61" t="s">
        <v>1074</v>
      </c>
      <c r="O240" s="62">
        <v>2019</v>
      </c>
      <c r="P240" s="62"/>
      <c r="Q240" s="62"/>
      <c r="R240" s="63" t="s">
        <v>44</v>
      </c>
      <c r="S240" s="64" t="s">
        <v>1105</v>
      </c>
      <c r="T240" s="16">
        <v>43748</v>
      </c>
      <c r="U240" s="16">
        <v>43779</v>
      </c>
      <c r="V240" s="62"/>
      <c r="W240" s="43" t="s">
        <v>1106</v>
      </c>
      <c r="X240" s="65">
        <v>1</v>
      </c>
      <c r="Y240" s="69" t="s">
        <v>47</v>
      </c>
      <c r="Z240" s="62"/>
      <c r="AA240" s="62">
        <v>10</v>
      </c>
      <c r="AB240" s="62">
        <v>2019</v>
      </c>
      <c r="AC240" s="68">
        <v>43710</v>
      </c>
      <c r="AD240" s="71">
        <f ca="1">TODAY()-TABLA[[#This Row],[Fecha radicación informe]]</f>
        <v>739</v>
      </c>
      <c r="AE240" s="67" t="s">
        <v>48</v>
      </c>
    </row>
    <row r="241" spans="1:31" ht="409.5" x14ac:dyDescent="0.2">
      <c r="A241" s="42">
        <v>3759</v>
      </c>
      <c r="B241" s="43">
        <v>80</v>
      </c>
      <c r="C241" s="43">
        <v>2019</v>
      </c>
      <c r="D241" s="58" t="s">
        <v>1107</v>
      </c>
      <c r="E241" s="43" t="s">
        <v>915</v>
      </c>
      <c r="F241" s="43" t="s">
        <v>470</v>
      </c>
      <c r="G241" s="43"/>
      <c r="H241" s="43" t="s">
        <v>408</v>
      </c>
      <c r="I241" s="59" t="s">
        <v>37</v>
      </c>
      <c r="J241" s="60" t="s">
        <v>38</v>
      </c>
      <c r="K241" s="43" t="s">
        <v>1098</v>
      </c>
      <c r="L241" s="43" t="s">
        <v>119</v>
      </c>
      <c r="M241" s="61" t="s">
        <v>1073</v>
      </c>
      <c r="N241" s="61" t="s">
        <v>1074</v>
      </c>
      <c r="O241" s="62">
        <v>2019</v>
      </c>
      <c r="P241" s="62"/>
      <c r="Q241" s="62"/>
      <c r="R241" s="63" t="s">
        <v>44</v>
      </c>
      <c r="S241" s="64" t="s">
        <v>1108</v>
      </c>
      <c r="T241" s="16">
        <v>43748</v>
      </c>
      <c r="U241" s="16">
        <v>43779</v>
      </c>
      <c r="V241" s="62"/>
      <c r="W241" s="43" t="s">
        <v>1109</v>
      </c>
      <c r="X241" s="65">
        <v>1</v>
      </c>
      <c r="Y241" s="69" t="s">
        <v>47</v>
      </c>
      <c r="Z241" s="62"/>
      <c r="AA241" s="62">
        <v>10</v>
      </c>
      <c r="AB241" s="62">
        <v>2019</v>
      </c>
      <c r="AC241" s="68">
        <v>43710</v>
      </c>
      <c r="AD241" s="71">
        <f ca="1">TODAY()-TABLA[[#This Row],[Fecha radicación informe]]</f>
        <v>739</v>
      </c>
      <c r="AE241" s="67" t="s">
        <v>48</v>
      </c>
    </row>
    <row r="242" spans="1:31" ht="409.5" x14ac:dyDescent="0.2">
      <c r="A242" s="42">
        <v>3760</v>
      </c>
      <c r="B242" s="43">
        <v>81</v>
      </c>
      <c r="C242" s="43">
        <v>2019</v>
      </c>
      <c r="D242" s="58" t="s">
        <v>1110</v>
      </c>
      <c r="E242" s="43" t="s">
        <v>915</v>
      </c>
      <c r="F242" s="43" t="s">
        <v>470</v>
      </c>
      <c r="G242" s="43"/>
      <c r="H242" s="43" t="s">
        <v>408</v>
      </c>
      <c r="I242" s="59" t="s">
        <v>37</v>
      </c>
      <c r="J242" s="60" t="s">
        <v>38</v>
      </c>
      <c r="K242" s="43" t="s">
        <v>1098</v>
      </c>
      <c r="L242" s="43" t="s">
        <v>119</v>
      </c>
      <c r="M242" s="61" t="s">
        <v>1073</v>
      </c>
      <c r="N242" s="61" t="s">
        <v>1074</v>
      </c>
      <c r="O242" s="62">
        <v>2019</v>
      </c>
      <c r="P242" s="62"/>
      <c r="Q242" s="62"/>
      <c r="R242" s="63" t="s">
        <v>44</v>
      </c>
      <c r="S242" s="64" t="s">
        <v>1111</v>
      </c>
      <c r="T242" s="16">
        <v>43748</v>
      </c>
      <c r="U242" s="16">
        <v>43779</v>
      </c>
      <c r="V242" s="62"/>
      <c r="W242" s="43" t="s">
        <v>1112</v>
      </c>
      <c r="X242" s="65">
        <v>1</v>
      </c>
      <c r="Y242" s="69" t="s">
        <v>47</v>
      </c>
      <c r="Z242" s="62"/>
      <c r="AA242" s="62">
        <v>10</v>
      </c>
      <c r="AB242" s="62">
        <v>2019</v>
      </c>
      <c r="AC242" s="68">
        <v>43710</v>
      </c>
      <c r="AD242" s="71">
        <f ca="1">TODAY()-TABLA[[#This Row],[Fecha radicación informe]]</f>
        <v>739</v>
      </c>
      <c r="AE242" s="67" t="s">
        <v>48</v>
      </c>
    </row>
    <row r="243" spans="1:31" ht="409.5" x14ac:dyDescent="0.2">
      <c r="A243" s="42">
        <v>3761</v>
      </c>
      <c r="B243" s="43">
        <v>82</v>
      </c>
      <c r="C243" s="43">
        <v>2019</v>
      </c>
      <c r="D243" s="58" t="s">
        <v>1113</v>
      </c>
      <c r="E243" s="43" t="s">
        <v>915</v>
      </c>
      <c r="F243" s="43" t="s">
        <v>470</v>
      </c>
      <c r="G243" s="43"/>
      <c r="H243" s="43" t="s">
        <v>408</v>
      </c>
      <c r="I243" s="59" t="s">
        <v>37</v>
      </c>
      <c r="J243" s="60" t="s">
        <v>38</v>
      </c>
      <c r="K243" s="43" t="s">
        <v>1098</v>
      </c>
      <c r="L243" s="43" t="s">
        <v>119</v>
      </c>
      <c r="M243" s="61" t="s">
        <v>1073</v>
      </c>
      <c r="N243" s="61" t="s">
        <v>1074</v>
      </c>
      <c r="O243" s="62">
        <v>2019</v>
      </c>
      <c r="P243" s="62"/>
      <c r="Q243" s="62"/>
      <c r="R243" s="63" t="s">
        <v>44</v>
      </c>
      <c r="S243" s="64" t="s">
        <v>1114</v>
      </c>
      <c r="T243" s="16">
        <v>43748</v>
      </c>
      <c r="U243" s="16">
        <v>43779</v>
      </c>
      <c r="V243" s="62"/>
      <c r="W243" s="43" t="s">
        <v>1115</v>
      </c>
      <c r="X243" s="65">
        <v>1</v>
      </c>
      <c r="Y243" s="69" t="s">
        <v>47</v>
      </c>
      <c r="Z243" s="62"/>
      <c r="AA243" s="62">
        <v>10</v>
      </c>
      <c r="AB243" s="62">
        <v>2019</v>
      </c>
      <c r="AC243" s="68">
        <v>43710</v>
      </c>
      <c r="AD243" s="71">
        <f ca="1">TODAY()-TABLA[[#This Row],[Fecha radicación informe]]</f>
        <v>739</v>
      </c>
      <c r="AE243" s="67" t="s">
        <v>48</v>
      </c>
    </row>
    <row r="244" spans="1:31" ht="393.75" x14ac:dyDescent="0.2">
      <c r="A244" s="42">
        <v>3762</v>
      </c>
      <c r="B244" s="43">
        <v>83</v>
      </c>
      <c r="C244" s="43">
        <v>2019</v>
      </c>
      <c r="D244" s="58" t="s">
        <v>1116</v>
      </c>
      <c r="E244" s="43" t="s">
        <v>922</v>
      </c>
      <c r="F244" s="43" t="s">
        <v>34</v>
      </c>
      <c r="G244" s="43"/>
      <c r="H244" s="43" t="s">
        <v>879</v>
      </c>
      <c r="I244" s="59" t="s">
        <v>37</v>
      </c>
      <c r="J244" s="60" t="s">
        <v>38</v>
      </c>
      <c r="K244" s="43" t="s">
        <v>1117</v>
      </c>
      <c r="L244" s="43" t="s">
        <v>334</v>
      </c>
      <c r="M244" s="61" t="s">
        <v>1073</v>
      </c>
      <c r="N244" s="61" t="s">
        <v>1074</v>
      </c>
      <c r="O244" s="62">
        <v>2019</v>
      </c>
      <c r="P244" s="62"/>
      <c r="Q244" s="62"/>
      <c r="R244" s="63" t="s">
        <v>416</v>
      </c>
      <c r="S244" s="64" t="s">
        <v>1118</v>
      </c>
      <c r="T244" s="16">
        <v>43596</v>
      </c>
      <c r="U244" s="16">
        <v>43951</v>
      </c>
      <c r="V244" s="62"/>
      <c r="W244" s="43" t="s">
        <v>1119</v>
      </c>
      <c r="X244" s="65">
        <v>1</v>
      </c>
      <c r="Y244" s="69" t="s">
        <v>47</v>
      </c>
      <c r="Z244" s="62"/>
      <c r="AA244" s="62">
        <v>6</v>
      </c>
      <c r="AB244" s="62">
        <v>2020</v>
      </c>
      <c r="AC244" s="68" t="s">
        <v>1047</v>
      </c>
      <c r="AD244" s="71">
        <f ca="1">TODAY()-TABLA[[#This Row],[Fecha radicación informe]]</f>
        <v>742</v>
      </c>
      <c r="AE244" s="67" t="s">
        <v>48</v>
      </c>
    </row>
    <row r="245" spans="1:31" ht="409.5" x14ac:dyDescent="0.2">
      <c r="A245" s="42">
        <v>3763</v>
      </c>
      <c r="B245" s="43">
        <v>84</v>
      </c>
      <c r="C245" s="43">
        <v>2019</v>
      </c>
      <c r="D245" s="58" t="s">
        <v>1120</v>
      </c>
      <c r="E245" s="43" t="s">
        <v>950</v>
      </c>
      <c r="F245" s="43" t="s">
        <v>1121</v>
      </c>
      <c r="G245" s="43"/>
      <c r="H245" s="43" t="s">
        <v>52</v>
      </c>
      <c r="I245" s="59" t="s">
        <v>355</v>
      </c>
      <c r="J245" s="60" t="s">
        <v>147</v>
      </c>
      <c r="K245" s="43" t="s">
        <v>1122</v>
      </c>
      <c r="L245" s="43" t="s">
        <v>1123</v>
      </c>
      <c r="M245" s="61" t="s">
        <v>1073</v>
      </c>
      <c r="N245" s="61" t="s">
        <v>1074</v>
      </c>
      <c r="O245" s="62">
        <v>2019</v>
      </c>
      <c r="P245" s="62"/>
      <c r="Q245" s="62"/>
      <c r="R245" s="63" t="s">
        <v>416</v>
      </c>
      <c r="S245" s="64" t="s">
        <v>1124</v>
      </c>
      <c r="T245" s="16" t="s">
        <v>1125</v>
      </c>
      <c r="U245" s="16">
        <v>43921</v>
      </c>
      <c r="V245" s="62"/>
      <c r="W245" s="43" t="s">
        <v>1126</v>
      </c>
      <c r="X245" s="65">
        <v>1</v>
      </c>
      <c r="Y245" s="69" t="s">
        <v>47</v>
      </c>
      <c r="Z245" s="62"/>
      <c r="AA245" s="62">
        <v>2</v>
      </c>
      <c r="AB245" s="62">
        <v>2020</v>
      </c>
      <c r="AC245" s="68">
        <v>43710</v>
      </c>
      <c r="AD245" s="71">
        <f ca="1">TODAY()-TABLA[[#This Row],[Fecha radicación informe]]</f>
        <v>739</v>
      </c>
      <c r="AE245" s="67" t="s">
        <v>62</v>
      </c>
    </row>
    <row r="246" spans="1:31" ht="409.5" x14ac:dyDescent="0.2">
      <c r="A246" s="42">
        <v>3764</v>
      </c>
      <c r="B246" s="43">
        <v>85</v>
      </c>
      <c r="C246" s="43">
        <v>2019</v>
      </c>
      <c r="D246" s="58" t="s">
        <v>1127</v>
      </c>
      <c r="E246" s="43" t="s">
        <v>950</v>
      </c>
      <c r="F246" s="43" t="s">
        <v>1128</v>
      </c>
      <c r="G246" s="43"/>
      <c r="H246" s="43" t="s">
        <v>52</v>
      </c>
      <c r="I246" s="59" t="s">
        <v>355</v>
      </c>
      <c r="J246" s="60" t="s">
        <v>147</v>
      </c>
      <c r="K246" s="43" t="s">
        <v>1122</v>
      </c>
      <c r="L246" s="43" t="s">
        <v>1123</v>
      </c>
      <c r="M246" s="61" t="s">
        <v>1073</v>
      </c>
      <c r="N246" s="61" t="s">
        <v>1074</v>
      </c>
      <c r="O246" s="62">
        <v>2019</v>
      </c>
      <c r="P246" s="62"/>
      <c r="Q246" s="62"/>
      <c r="R246" s="63" t="s">
        <v>416</v>
      </c>
      <c r="S246" s="64" t="s">
        <v>1129</v>
      </c>
      <c r="T246" s="16" t="s">
        <v>1125</v>
      </c>
      <c r="U246" s="16">
        <v>43830</v>
      </c>
      <c r="V246" s="62"/>
      <c r="W246" s="43" t="s">
        <v>1130</v>
      </c>
      <c r="X246" s="65">
        <v>1</v>
      </c>
      <c r="Y246" s="69" t="s">
        <v>47</v>
      </c>
      <c r="Z246" s="62"/>
      <c r="AA246" s="62">
        <v>2</v>
      </c>
      <c r="AB246" s="62">
        <v>2020</v>
      </c>
      <c r="AC246" s="68">
        <v>43710</v>
      </c>
      <c r="AD246" s="71">
        <f ca="1">TODAY()-TABLA[[#This Row],[Fecha radicación informe]]</f>
        <v>739</v>
      </c>
      <c r="AE246" s="67" t="s">
        <v>62</v>
      </c>
    </row>
    <row r="247" spans="1:31" ht="299.25" x14ac:dyDescent="0.2">
      <c r="A247" s="42">
        <v>3765</v>
      </c>
      <c r="B247" s="43">
        <v>86</v>
      </c>
      <c r="C247" s="43">
        <v>2019</v>
      </c>
      <c r="D247" s="58" t="s">
        <v>1131</v>
      </c>
      <c r="E247" s="43" t="s">
        <v>966</v>
      </c>
      <c r="F247" s="43" t="s">
        <v>363</v>
      </c>
      <c r="G247" s="43"/>
      <c r="H247" s="43" t="s">
        <v>94</v>
      </c>
      <c r="I247" s="59" t="s">
        <v>53</v>
      </c>
      <c r="J247" s="60" t="s">
        <v>54</v>
      </c>
      <c r="K247" s="43" t="s">
        <v>1132</v>
      </c>
      <c r="L247" s="43" t="s">
        <v>865</v>
      </c>
      <c r="M247" s="61" t="s">
        <v>1133</v>
      </c>
      <c r="N247" s="61" t="s">
        <v>1134</v>
      </c>
      <c r="O247" s="62">
        <v>2019</v>
      </c>
      <c r="P247" s="62"/>
      <c r="Q247" s="62"/>
      <c r="R247" s="63" t="s">
        <v>44</v>
      </c>
      <c r="S247" s="64" t="s">
        <v>1135</v>
      </c>
      <c r="T247" s="16">
        <v>43799</v>
      </c>
      <c r="U247" s="16">
        <v>43966</v>
      </c>
      <c r="V247" s="62"/>
      <c r="W247" s="43" t="s">
        <v>1136</v>
      </c>
      <c r="X247" s="65">
        <v>1</v>
      </c>
      <c r="Y247" s="69" t="s">
        <v>47</v>
      </c>
      <c r="Z247" s="62"/>
      <c r="AA247" s="62">
        <v>5</v>
      </c>
      <c r="AB247" s="62">
        <v>2020</v>
      </c>
      <c r="AC247" s="68">
        <v>43740</v>
      </c>
      <c r="AD247" s="21">
        <f ca="1">IF(TABLA[[#This Row],[Fecha radicación informe]]="","",TODAY()-TABLA[[#This Row],[Fecha radicación informe]])</f>
        <v>709</v>
      </c>
      <c r="AE247" s="67" t="s">
        <v>858</v>
      </c>
    </row>
    <row r="248" spans="1:31" ht="299.25" x14ac:dyDescent="0.2">
      <c r="A248" s="42">
        <v>3766</v>
      </c>
      <c r="B248" s="43">
        <v>87</v>
      </c>
      <c r="C248" s="43">
        <v>2019</v>
      </c>
      <c r="D248" s="58" t="s">
        <v>1137</v>
      </c>
      <c r="E248" s="43" t="s">
        <v>1138</v>
      </c>
      <c r="F248" s="43" t="s">
        <v>1139</v>
      </c>
      <c r="G248" s="43"/>
      <c r="H248" s="43" t="s">
        <v>52</v>
      </c>
      <c r="I248" s="59" t="s">
        <v>157</v>
      </c>
      <c r="J248" s="60" t="s">
        <v>147</v>
      </c>
      <c r="K248" s="43" t="s">
        <v>1031</v>
      </c>
      <c r="L248" s="43" t="s">
        <v>241</v>
      </c>
      <c r="M248" s="61" t="s">
        <v>1133</v>
      </c>
      <c r="N248" s="61" t="s">
        <v>1134</v>
      </c>
      <c r="O248" s="62">
        <v>2019</v>
      </c>
      <c r="P248" s="62"/>
      <c r="Q248" s="62"/>
      <c r="R248" s="63"/>
      <c r="S248" s="64"/>
      <c r="T248" s="16"/>
      <c r="U248" s="16"/>
      <c r="V248" s="62"/>
      <c r="W248" s="43" t="s">
        <v>1140</v>
      </c>
      <c r="X248" s="65">
        <v>0</v>
      </c>
      <c r="Y248" s="69" t="s">
        <v>387</v>
      </c>
      <c r="Z248" s="62"/>
      <c r="AA248" s="62"/>
      <c r="AB248" s="62"/>
      <c r="AC248" s="68">
        <v>43738</v>
      </c>
      <c r="AD248" s="21">
        <f ca="1">IF(TABLA[[#This Row],[Fecha radicación informe]]="","",TODAY()-TABLA[[#This Row],[Fecha radicación informe]])</f>
        <v>711</v>
      </c>
      <c r="AE248" s="67" t="s">
        <v>858</v>
      </c>
    </row>
    <row r="249" spans="1:31" ht="409.5" x14ac:dyDescent="0.2">
      <c r="A249" s="42">
        <v>3767</v>
      </c>
      <c r="B249" s="43">
        <v>88</v>
      </c>
      <c r="C249" s="43">
        <v>2019</v>
      </c>
      <c r="D249" s="58" t="s">
        <v>1141</v>
      </c>
      <c r="E249" s="43" t="s">
        <v>1142</v>
      </c>
      <c r="F249" s="43" t="s">
        <v>1143</v>
      </c>
      <c r="G249" s="43"/>
      <c r="H249" s="43" t="s">
        <v>131</v>
      </c>
      <c r="I249" s="59" t="s">
        <v>1008</v>
      </c>
      <c r="J249" s="60" t="s">
        <v>211</v>
      </c>
      <c r="K249" s="10" t="s">
        <v>235</v>
      </c>
      <c r="L249" s="43" t="s">
        <v>241</v>
      </c>
      <c r="M249" s="61" t="s">
        <v>1133</v>
      </c>
      <c r="N249" s="61" t="s">
        <v>1134</v>
      </c>
      <c r="O249" s="62">
        <v>2019</v>
      </c>
      <c r="P249" s="62"/>
      <c r="Q249" s="62"/>
      <c r="R249" s="63" t="s">
        <v>416</v>
      </c>
      <c r="S249" s="64" t="s">
        <v>1144</v>
      </c>
      <c r="T249" s="16" t="s">
        <v>1145</v>
      </c>
      <c r="U249" s="16">
        <v>44227</v>
      </c>
      <c r="V249" s="62"/>
      <c r="W249" s="43" t="s">
        <v>1146</v>
      </c>
      <c r="X249" s="65">
        <v>0.7</v>
      </c>
      <c r="Y249" s="69" t="s">
        <v>115</v>
      </c>
      <c r="Z249" s="62"/>
      <c r="AA249" s="62"/>
      <c r="AB249" s="62"/>
      <c r="AC249" s="68">
        <v>43738</v>
      </c>
      <c r="AD249" s="21">
        <f ca="1">IF(TABLA[[#This Row],[Fecha radicación informe]]="","",TODAY()-TABLA[[#This Row],[Fecha radicación informe]])</f>
        <v>711</v>
      </c>
      <c r="AE249" s="67" t="s">
        <v>858</v>
      </c>
    </row>
    <row r="250" spans="1:31" ht="409.5" x14ac:dyDescent="0.2">
      <c r="A250" s="42">
        <v>3768</v>
      </c>
      <c r="B250" s="43">
        <v>89</v>
      </c>
      <c r="C250" s="43">
        <v>2019</v>
      </c>
      <c r="D250" s="58" t="s">
        <v>1147</v>
      </c>
      <c r="E250" s="43" t="s">
        <v>1142</v>
      </c>
      <c r="F250" s="43" t="s">
        <v>1143</v>
      </c>
      <c r="G250" s="43"/>
      <c r="H250" s="43" t="s">
        <v>131</v>
      </c>
      <c r="I250" s="59" t="s">
        <v>1008</v>
      </c>
      <c r="J250" s="60" t="s">
        <v>211</v>
      </c>
      <c r="K250" s="10" t="s">
        <v>235</v>
      </c>
      <c r="L250" s="43" t="s">
        <v>241</v>
      </c>
      <c r="M250" s="61" t="s">
        <v>1133</v>
      </c>
      <c r="N250" s="61" t="s">
        <v>1134</v>
      </c>
      <c r="O250" s="62">
        <v>2019</v>
      </c>
      <c r="P250" s="62"/>
      <c r="Q250" s="62"/>
      <c r="R250" s="63" t="s">
        <v>416</v>
      </c>
      <c r="S250" s="64" t="s">
        <v>1148</v>
      </c>
      <c r="T250" s="16" t="s">
        <v>1145</v>
      </c>
      <c r="U250" s="16">
        <v>44227</v>
      </c>
      <c r="V250" s="62"/>
      <c r="W250" s="43" t="s">
        <v>1146</v>
      </c>
      <c r="X250" s="65">
        <v>0.7</v>
      </c>
      <c r="Y250" s="69" t="s">
        <v>115</v>
      </c>
      <c r="Z250" s="62"/>
      <c r="AA250" s="62"/>
      <c r="AB250" s="62"/>
      <c r="AC250" s="68">
        <v>43738</v>
      </c>
      <c r="AD250" s="21">
        <f ca="1">IF(TABLA[[#This Row],[Fecha radicación informe]]="","",TODAY()-TABLA[[#This Row],[Fecha radicación informe]])</f>
        <v>711</v>
      </c>
      <c r="AE250" s="67" t="s">
        <v>858</v>
      </c>
    </row>
    <row r="251" spans="1:31" ht="409.5" x14ac:dyDescent="0.2">
      <c r="A251" s="42">
        <v>3769</v>
      </c>
      <c r="B251" s="43">
        <v>90</v>
      </c>
      <c r="C251" s="43">
        <v>2019</v>
      </c>
      <c r="D251" s="58" t="s">
        <v>1149</v>
      </c>
      <c r="E251" s="43" t="s">
        <v>922</v>
      </c>
      <c r="F251" s="43" t="s">
        <v>755</v>
      </c>
      <c r="G251" s="43"/>
      <c r="H251" s="43" t="s">
        <v>36</v>
      </c>
      <c r="I251" s="59" t="s">
        <v>37</v>
      </c>
      <c r="J251" s="60" t="s">
        <v>38</v>
      </c>
      <c r="K251" s="43" t="s">
        <v>1150</v>
      </c>
      <c r="L251" s="43" t="s">
        <v>109</v>
      </c>
      <c r="M251" s="61" t="s">
        <v>1151</v>
      </c>
      <c r="N251" s="61" t="s">
        <v>1152</v>
      </c>
      <c r="O251" s="62">
        <v>2019</v>
      </c>
      <c r="P251" s="62"/>
      <c r="Q251" s="62"/>
      <c r="R251" s="63" t="s">
        <v>44</v>
      </c>
      <c r="S251" s="64" t="s">
        <v>1153</v>
      </c>
      <c r="T251" s="73" t="s">
        <v>1154</v>
      </c>
      <c r="U251" s="73">
        <v>44012</v>
      </c>
      <c r="V251" s="62"/>
      <c r="W251" s="43" t="s">
        <v>1155</v>
      </c>
      <c r="X251" s="65">
        <v>1</v>
      </c>
      <c r="Y251" s="69" t="s">
        <v>47</v>
      </c>
      <c r="Z251" s="62"/>
      <c r="AA251" s="62">
        <v>7</v>
      </c>
      <c r="AB251" s="62">
        <v>2020</v>
      </c>
      <c r="AC251" s="68" t="s">
        <v>1156</v>
      </c>
      <c r="AD251" s="21">
        <f ca="1">IF(TABLA[[#This Row],[Fecha radicación informe]]="","",TODAY()-TABLA[[#This Row],[Fecha radicación informe]])</f>
        <v>682</v>
      </c>
      <c r="AE251" s="67" t="s">
        <v>48</v>
      </c>
    </row>
    <row r="252" spans="1:31" ht="409.5" x14ac:dyDescent="0.2">
      <c r="A252" s="42">
        <v>3770</v>
      </c>
      <c r="B252" s="43">
        <v>91</v>
      </c>
      <c r="C252" s="43">
        <v>2019</v>
      </c>
      <c r="D252" s="58" t="s">
        <v>1157</v>
      </c>
      <c r="E252" s="43" t="s">
        <v>922</v>
      </c>
      <c r="F252" s="43" t="s">
        <v>530</v>
      </c>
      <c r="G252" s="43"/>
      <c r="H252" s="43" t="s">
        <v>94</v>
      </c>
      <c r="I252" s="59" t="s">
        <v>37</v>
      </c>
      <c r="J252" s="60" t="s">
        <v>38</v>
      </c>
      <c r="K252" s="43" t="s">
        <v>1150</v>
      </c>
      <c r="L252" s="43" t="s">
        <v>109</v>
      </c>
      <c r="M252" s="61" t="s">
        <v>1151</v>
      </c>
      <c r="N252" s="61" t="s">
        <v>1152</v>
      </c>
      <c r="O252" s="62">
        <v>2019</v>
      </c>
      <c r="P252" s="62"/>
      <c r="Q252" s="62"/>
      <c r="R252" s="63" t="s">
        <v>44</v>
      </c>
      <c r="S252" s="64" t="s">
        <v>1158</v>
      </c>
      <c r="T252" s="73" t="s">
        <v>1154</v>
      </c>
      <c r="U252" s="73">
        <v>44012</v>
      </c>
      <c r="V252" s="62"/>
      <c r="W252" s="43" t="s">
        <v>1159</v>
      </c>
      <c r="X252" s="65">
        <v>1</v>
      </c>
      <c r="Y252" s="69" t="s">
        <v>47</v>
      </c>
      <c r="Z252" s="62"/>
      <c r="AA252" s="62">
        <v>6</v>
      </c>
      <c r="AB252" s="62">
        <v>2020</v>
      </c>
      <c r="AC252" s="68" t="s">
        <v>1156</v>
      </c>
      <c r="AD252" s="21">
        <f ca="1">IF(TABLA[[#This Row],[Fecha radicación informe]]="","",TODAY()-TABLA[[#This Row],[Fecha radicación informe]])</f>
        <v>682</v>
      </c>
      <c r="AE252" s="67" t="s">
        <v>48</v>
      </c>
    </row>
    <row r="253" spans="1:31" ht="409.5" x14ac:dyDescent="0.2">
      <c r="A253" s="42">
        <v>3771</v>
      </c>
      <c r="B253" s="43">
        <v>92</v>
      </c>
      <c r="C253" s="43">
        <v>2019</v>
      </c>
      <c r="D253" s="58" t="s">
        <v>1160</v>
      </c>
      <c r="E253" s="43" t="s">
        <v>922</v>
      </c>
      <c r="F253" s="43" t="s">
        <v>755</v>
      </c>
      <c r="G253" s="43"/>
      <c r="H253" s="43" t="s">
        <v>36</v>
      </c>
      <c r="I253" s="59" t="s">
        <v>37</v>
      </c>
      <c r="J253" s="60" t="s">
        <v>38</v>
      </c>
      <c r="K253" s="43" t="s">
        <v>1150</v>
      </c>
      <c r="L253" s="43" t="s">
        <v>109</v>
      </c>
      <c r="M253" s="61" t="s">
        <v>1151</v>
      </c>
      <c r="N253" s="61" t="s">
        <v>1152</v>
      </c>
      <c r="O253" s="62">
        <v>2019</v>
      </c>
      <c r="P253" s="62"/>
      <c r="Q253" s="62"/>
      <c r="R253" s="63" t="s">
        <v>44</v>
      </c>
      <c r="S253" s="64" t="s">
        <v>1161</v>
      </c>
      <c r="T253" s="73" t="s">
        <v>1154</v>
      </c>
      <c r="U253" s="73">
        <v>44135</v>
      </c>
      <c r="V253" s="62"/>
      <c r="W253" s="43" t="s">
        <v>1162</v>
      </c>
      <c r="X253" s="65">
        <v>1</v>
      </c>
      <c r="Y253" s="69" t="s">
        <v>47</v>
      </c>
      <c r="Z253" s="62"/>
      <c r="AA253" s="62">
        <v>10</v>
      </c>
      <c r="AB253" s="62">
        <v>2020</v>
      </c>
      <c r="AC253" s="68" t="s">
        <v>1156</v>
      </c>
      <c r="AD253" s="21">
        <f ca="1">IF(TABLA[[#This Row],[Fecha radicación informe]]="","",TODAY()-TABLA[[#This Row],[Fecha radicación informe]])</f>
        <v>682</v>
      </c>
      <c r="AE253" s="67" t="s">
        <v>48</v>
      </c>
    </row>
    <row r="254" spans="1:31" ht="409.5" x14ac:dyDescent="0.2">
      <c r="A254" s="42">
        <v>3772</v>
      </c>
      <c r="B254" s="43">
        <v>93</v>
      </c>
      <c r="C254" s="43">
        <v>2019</v>
      </c>
      <c r="D254" s="58" t="s">
        <v>1163</v>
      </c>
      <c r="E254" s="43" t="s">
        <v>922</v>
      </c>
      <c r="F254" s="43" t="s">
        <v>530</v>
      </c>
      <c r="G254" s="43"/>
      <c r="H254" s="43" t="s">
        <v>94</v>
      </c>
      <c r="I254" s="59" t="s">
        <v>37</v>
      </c>
      <c r="J254" s="60" t="s">
        <v>38</v>
      </c>
      <c r="K254" s="43" t="s">
        <v>1150</v>
      </c>
      <c r="L254" s="43" t="s">
        <v>109</v>
      </c>
      <c r="M254" s="61" t="s">
        <v>1151</v>
      </c>
      <c r="N254" s="61" t="s">
        <v>1152</v>
      </c>
      <c r="O254" s="62">
        <v>2019</v>
      </c>
      <c r="P254" s="62"/>
      <c r="Q254" s="62"/>
      <c r="R254" s="63" t="s">
        <v>44</v>
      </c>
      <c r="S254" s="64" t="s">
        <v>1164</v>
      </c>
      <c r="T254" s="73" t="s">
        <v>1154</v>
      </c>
      <c r="U254" s="73">
        <v>44012</v>
      </c>
      <c r="V254" s="62"/>
      <c r="W254" s="43" t="s">
        <v>1165</v>
      </c>
      <c r="X254" s="65">
        <v>1</v>
      </c>
      <c r="Y254" s="69" t="s">
        <v>47</v>
      </c>
      <c r="Z254" s="62"/>
      <c r="AA254" s="62">
        <v>5</v>
      </c>
      <c r="AB254" s="62">
        <v>2020</v>
      </c>
      <c r="AC254" s="68" t="s">
        <v>1156</v>
      </c>
      <c r="AD254" s="21">
        <f ca="1">IF(TABLA[[#This Row],[Fecha radicación informe]]="","",TODAY()-TABLA[[#This Row],[Fecha radicación informe]])</f>
        <v>682</v>
      </c>
      <c r="AE254" s="67" t="s">
        <v>48</v>
      </c>
    </row>
    <row r="255" spans="1:31" ht="409.5" x14ac:dyDescent="0.2">
      <c r="A255" s="42">
        <v>3773</v>
      </c>
      <c r="B255" s="43">
        <v>94</v>
      </c>
      <c r="C255" s="43">
        <v>2019</v>
      </c>
      <c r="D255" s="58" t="s">
        <v>1166</v>
      </c>
      <c r="E255" s="43" t="s">
        <v>922</v>
      </c>
      <c r="F255" s="43" t="s">
        <v>530</v>
      </c>
      <c r="G255" s="43"/>
      <c r="H255" s="43" t="s">
        <v>94</v>
      </c>
      <c r="I255" s="59" t="s">
        <v>37</v>
      </c>
      <c r="J255" s="60" t="s">
        <v>38</v>
      </c>
      <c r="K255" s="43" t="s">
        <v>1150</v>
      </c>
      <c r="L255" s="43" t="s">
        <v>109</v>
      </c>
      <c r="M255" s="61" t="s">
        <v>1151</v>
      </c>
      <c r="N255" s="61" t="s">
        <v>1152</v>
      </c>
      <c r="O255" s="62">
        <v>2019</v>
      </c>
      <c r="P255" s="62"/>
      <c r="Q255" s="62"/>
      <c r="R255" s="63" t="s">
        <v>44</v>
      </c>
      <c r="S255" s="64" t="s">
        <v>1167</v>
      </c>
      <c r="T255" s="73" t="s">
        <v>1154</v>
      </c>
      <c r="U255" s="73">
        <v>44012</v>
      </c>
      <c r="V255" s="62"/>
      <c r="W255" s="43" t="s">
        <v>1168</v>
      </c>
      <c r="X255" s="65">
        <v>1</v>
      </c>
      <c r="Y255" s="69" t="s">
        <v>47</v>
      </c>
      <c r="Z255" s="62"/>
      <c r="AA255" s="62">
        <v>6</v>
      </c>
      <c r="AB255" s="62">
        <v>2020</v>
      </c>
      <c r="AC255" s="68" t="s">
        <v>1156</v>
      </c>
      <c r="AD255" s="21">
        <f ca="1">IF(TABLA[[#This Row],[Fecha radicación informe]]="","",TODAY()-TABLA[[#This Row],[Fecha radicación informe]])</f>
        <v>682</v>
      </c>
      <c r="AE255" s="67" t="s">
        <v>48</v>
      </c>
    </row>
    <row r="256" spans="1:31" ht="409.5" x14ac:dyDescent="0.2">
      <c r="A256" s="42">
        <v>3774</v>
      </c>
      <c r="B256" s="43">
        <v>95</v>
      </c>
      <c r="C256" s="43">
        <v>2019</v>
      </c>
      <c r="D256" s="58" t="s">
        <v>1169</v>
      </c>
      <c r="E256" s="43" t="s">
        <v>922</v>
      </c>
      <c r="F256" s="43" t="s">
        <v>530</v>
      </c>
      <c r="G256" s="43"/>
      <c r="H256" s="43" t="s">
        <v>94</v>
      </c>
      <c r="I256" s="59" t="s">
        <v>37</v>
      </c>
      <c r="J256" s="60" t="s">
        <v>107</v>
      </c>
      <c r="K256" s="43" t="s">
        <v>1170</v>
      </c>
      <c r="L256" s="10" t="s">
        <v>40</v>
      </c>
      <c r="M256" s="61" t="s">
        <v>1151</v>
      </c>
      <c r="N256" s="61" t="s">
        <v>1152</v>
      </c>
      <c r="O256" s="62">
        <v>2019</v>
      </c>
      <c r="P256" s="62"/>
      <c r="Q256" s="62"/>
      <c r="R256" s="63" t="s">
        <v>505</v>
      </c>
      <c r="S256" s="64" t="s">
        <v>1094</v>
      </c>
      <c r="T256" s="73" t="s">
        <v>1171</v>
      </c>
      <c r="U256" s="73" t="s">
        <v>1172</v>
      </c>
      <c r="V256" s="62"/>
      <c r="W256" s="43" t="s">
        <v>1173</v>
      </c>
      <c r="X256" s="65">
        <v>0.5</v>
      </c>
      <c r="Y256" s="69" t="s">
        <v>115</v>
      </c>
      <c r="Z256" s="62"/>
      <c r="AA256" s="62"/>
      <c r="AB256" s="62"/>
      <c r="AC256" s="68" t="s">
        <v>1095</v>
      </c>
      <c r="AD256" s="21">
        <f ca="1">IF(TABLA[[#This Row],[Fecha radicación informe]]="","",TODAY()-TABLA[[#This Row],[Fecha radicación informe]])</f>
        <v>683</v>
      </c>
      <c r="AE256" s="67" t="s">
        <v>48</v>
      </c>
    </row>
    <row r="257" spans="1:31" ht="409.5" x14ac:dyDescent="0.2">
      <c r="A257" s="42">
        <v>3775</v>
      </c>
      <c r="B257" s="43">
        <v>96</v>
      </c>
      <c r="C257" s="43">
        <v>2019</v>
      </c>
      <c r="D257" s="58" t="s">
        <v>1174</v>
      </c>
      <c r="E257" s="43" t="s">
        <v>922</v>
      </c>
      <c r="F257" s="43" t="s">
        <v>530</v>
      </c>
      <c r="G257" s="43"/>
      <c r="H257" s="43" t="s">
        <v>94</v>
      </c>
      <c r="I257" s="59" t="s">
        <v>37</v>
      </c>
      <c r="J257" s="60" t="s">
        <v>107</v>
      </c>
      <c r="K257" s="43" t="s">
        <v>1175</v>
      </c>
      <c r="L257" s="43" t="s">
        <v>334</v>
      </c>
      <c r="M257" s="61" t="s">
        <v>1151</v>
      </c>
      <c r="N257" s="61" t="s">
        <v>1152</v>
      </c>
      <c r="O257" s="62">
        <v>2019</v>
      </c>
      <c r="P257" s="62"/>
      <c r="Q257" s="62"/>
      <c r="R257" s="63" t="s">
        <v>416</v>
      </c>
      <c r="S257" s="64" t="s">
        <v>1176</v>
      </c>
      <c r="T257" s="73" t="s">
        <v>1177</v>
      </c>
      <c r="U257" s="73">
        <v>43861</v>
      </c>
      <c r="V257" s="62"/>
      <c r="W257" s="43" t="s">
        <v>1178</v>
      </c>
      <c r="X257" s="65">
        <v>1</v>
      </c>
      <c r="Y257" s="69" t="s">
        <v>47</v>
      </c>
      <c r="Z257" s="62"/>
      <c r="AA257" s="62">
        <v>6</v>
      </c>
      <c r="AB257" s="62">
        <v>2020</v>
      </c>
      <c r="AC257" s="68" t="s">
        <v>1179</v>
      </c>
      <c r="AD257" s="21">
        <f ca="1">IF(TABLA[[#This Row],[Fecha radicación informe]]="","",TODAY()-TABLA[[#This Row],[Fecha radicación informe]])</f>
        <v>680</v>
      </c>
      <c r="AE257" s="67" t="s">
        <v>48</v>
      </c>
    </row>
    <row r="258" spans="1:31" ht="409.5" x14ac:dyDescent="0.2">
      <c r="A258" s="42">
        <v>3776</v>
      </c>
      <c r="B258" s="43">
        <v>97</v>
      </c>
      <c r="C258" s="43">
        <v>2019</v>
      </c>
      <c r="D258" s="58" t="s">
        <v>1180</v>
      </c>
      <c r="E258" s="43" t="s">
        <v>922</v>
      </c>
      <c r="F258" s="43" t="s">
        <v>755</v>
      </c>
      <c r="G258" s="43"/>
      <c r="H258" s="43" t="s">
        <v>36</v>
      </c>
      <c r="I258" s="59" t="s">
        <v>37</v>
      </c>
      <c r="J258" s="60" t="s">
        <v>107</v>
      </c>
      <c r="K258" s="43" t="s">
        <v>1175</v>
      </c>
      <c r="L258" s="43" t="s">
        <v>334</v>
      </c>
      <c r="M258" s="61" t="s">
        <v>1151</v>
      </c>
      <c r="N258" s="61" t="s">
        <v>1152</v>
      </c>
      <c r="O258" s="62">
        <v>2019</v>
      </c>
      <c r="P258" s="62"/>
      <c r="Q258" s="62"/>
      <c r="R258" s="63" t="s">
        <v>416</v>
      </c>
      <c r="S258" s="64" t="s">
        <v>1181</v>
      </c>
      <c r="T258" s="73" t="s">
        <v>1177</v>
      </c>
      <c r="U258" s="73">
        <v>43861</v>
      </c>
      <c r="V258" s="62"/>
      <c r="W258" s="43" t="s">
        <v>1182</v>
      </c>
      <c r="X258" s="65">
        <v>1</v>
      </c>
      <c r="Y258" s="69" t="s">
        <v>47</v>
      </c>
      <c r="Z258" s="62"/>
      <c r="AA258" s="62">
        <v>6</v>
      </c>
      <c r="AB258" s="62">
        <v>2020</v>
      </c>
      <c r="AC258" s="68" t="s">
        <v>1179</v>
      </c>
      <c r="AD258" s="21">
        <f ca="1">IF(TABLA[[#This Row],[Fecha radicación informe]]="","",TODAY()-TABLA[[#This Row],[Fecha radicación informe]])</f>
        <v>680</v>
      </c>
      <c r="AE258" s="67" t="s">
        <v>48</v>
      </c>
    </row>
    <row r="259" spans="1:31" ht="315" x14ac:dyDescent="0.2">
      <c r="A259" s="42">
        <v>3777</v>
      </c>
      <c r="B259" s="43">
        <v>98</v>
      </c>
      <c r="C259" s="43">
        <v>2019</v>
      </c>
      <c r="D259" s="58" t="s">
        <v>1183</v>
      </c>
      <c r="E259" s="43" t="s">
        <v>915</v>
      </c>
      <c r="F259" s="43" t="s">
        <v>736</v>
      </c>
      <c r="G259" s="43"/>
      <c r="H259" s="43" t="s">
        <v>52</v>
      </c>
      <c r="I259" s="59" t="s">
        <v>37</v>
      </c>
      <c r="J259" s="60" t="s">
        <v>107</v>
      </c>
      <c r="K259" s="43" t="s">
        <v>1175</v>
      </c>
      <c r="L259" s="43" t="s">
        <v>334</v>
      </c>
      <c r="M259" s="61" t="s">
        <v>1151</v>
      </c>
      <c r="N259" s="61" t="s">
        <v>1152</v>
      </c>
      <c r="O259" s="62">
        <v>2019</v>
      </c>
      <c r="P259" s="62"/>
      <c r="Q259" s="62"/>
      <c r="R259" s="63" t="s">
        <v>416</v>
      </c>
      <c r="S259" s="64" t="s">
        <v>1184</v>
      </c>
      <c r="T259" s="73">
        <v>43816</v>
      </c>
      <c r="U259" s="73">
        <v>43826</v>
      </c>
      <c r="V259" s="62"/>
      <c r="W259" s="43" t="s">
        <v>1185</v>
      </c>
      <c r="X259" s="65">
        <v>1</v>
      </c>
      <c r="Y259" s="69" t="s">
        <v>47</v>
      </c>
      <c r="Z259" s="62"/>
      <c r="AA259" s="62">
        <v>6</v>
      </c>
      <c r="AB259" s="62">
        <v>2020</v>
      </c>
      <c r="AC259" s="68" t="s">
        <v>1179</v>
      </c>
      <c r="AD259" s="21">
        <f ca="1">IF(TABLA[[#This Row],[Fecha radicación informe]]="","",TODAY()-TABLA[[#This Row],[Fecha radicación informe]])</f>
        <v>680</v>
      </c>
      <c r="AE259" s="67" t="s">
        <v>48</v>
      </c>
    </row>
    <row r="260" spans="1:31" ht="315" x14ac:dyDescent="0.2">
      <c r="A260" s="42">
        <v>3778</v>
      </c>
      <c r="B260" s="43">
        <v>99</v>
      </c>
      <c r="C260" s="43">
        <v>2019</v>
      </c>
      <c r="D260" s="58" t="s">
        <v>1186</v>
      </c>
      <c r="E260" s="43" t="s">
        <v>1006</v>
      </c>
      <c r="F260" s="43" t="s">
        <v>51</v>
      </c>
      <c r="G260" s="43"/>
      <c r="H260" s="43" t="s">
        <v>94</v>
      </c>
      <c r="I260" s="59" t="s">
        <v>53</v>
      </c>
      <c r="J260" s="60" t="s">
        <v>54</v>
      </c>
      <c r="K260" s="43" t="s">
        <v>1187</v>
      </c>
      <c r="L260" s="43" t="s">
        <v>67</v>
      </c>
      <c r="M260" s="61" t="s">
        <v>1151</v>
      </c>
      <c r="N260" s="61" t="s">
        <v>1152</v>
      </c>
      <c r="O260" s="62">
        <v>2019</v>
      </c>
      <c r="P260" s="62"/>
      <c r="Q260" s="62"/>
      <c r="R260" s="63" t="s">
        <v>44</v>
      </c>
      <c r="S260" s="64" t="s">
        <v>1188</v>
      </c>
      <c r="T260" s="73" t="s">
        <v>1154</v>
      </c>
      <c r="U260" s="73">
        <v>44408</v>
      </c>
      <c r="V260" s="62"/>
      <c r="W260" s="43" t="s">
        <v>872</v>
      </c>
      <c r="X260" s="65">
        <v>0</v>
      </c>
      <c r="Y260" s="69" t="s">
        <v>115</v>
      </c>
      <c r="Z260" s="62"/>
      <c r="AA260" s="62"/>
      <c r="AB260" s="62"/>
      <c r="AC260" s="68">
        <v>43770</v>
      </c>
      <c r="AD260" s="21">
        <f ca="1">IF(TABLA[[#This Row],[Fecha radicación informe]]="","",TODAY()-TABLA[[#This Row],[Fecha radicación informe]])</f>
        <v>679</v>
      </c>
      <c r="AE260" s="67" t="s">
        <v>62</v>
      </c>
    </row>
    <row r="261" spans="1:31" ht="315" x14ac:dyDescent="0.2">
      <c r="A261" s="42">
        <v>3779</v>
      </c>
      <c r="B261" s="43">
        <v>100</v>
      </c>
      <c r="C261" s="43">
        <v>2019</v>
      </c>
      <c r="D261" s="58" t="s">
        <v>1189</v>
      </c>
      <c r="E261" s="43" t="s">
        <v>1190</v>
      </c>
      <c r="F261" s="43" t="s">
        <v>1191</v>
      </c>
      <c r="G261" s="43"/>
      <c r="H261" s="43" t="s">
        <v>408</v>
      </c>
      <c r="I261" s="59" t="s">
        <v>37</v>
      </c>
      <c r="J261" s="60" t="s">
        <v>38</v>
      </c>
      <c r="K261" s="43" t="s">
        <v>769</v>
      </c>
      <c r="L261" s="43" t="s">
        <v>327</v>
      </c>
      <c r="M261" s="61" t="s">
        <v>1151</v>
      </c>
      <c r="N261" s="61" t="s">
        <v>1152</v>
      </c>
      <c r="O261" s="62">
        <v>2019</v>
      </c>
      <c r="P261" s="62"/>
      <c r="Q261" s="62"/>
      <c r="R261" s="63" t="s">
        <v>44</v>
      </c>
      <c r="S261" s="64" t="s">
        <v>1192</v>
      </c>
      <c r="T261" s="73" t="s">
        <v>1193</v>
      </c>
      <c r="U261" s="73">
        <v>43832</v>
      </c>
      <c r="V261" s="62"/>
      <c r="W261" s="43" t="s">
        <v>1194</v>
      </c>
      <c r="X261" s="65">
        <v>1</v>
      </c>
      <c r="Y261" s="69" t="s">
        <v>47</v>
      </c>
      <c r="Z261" s="62"/>
      <c r="AA261" s="62">
        <v>1</v>
      </c>
      <c r="AB261" s="62">
        <v>2020</v>
      </c>
      <c r="AC261" s="68" t="s">
        <v>1195</v>
      </c>
      <c r="AD261" s="21">
        <f ca="1">IF(TABLA[[#This Row],[Fecha radicación informe]]="","",TODAY()-TABLA[[#This Row],[Fecha radicación informe]])</f>
        <v>681</v>
      </c>
      <c r="AE261" s="67" t="s">
        <v>62</v>
      </c>
    </row>
    <row r="262" spans="1:31" ht="241.5" customHeight="1" x14ac:dyDescent="0.2">
      <c r="A262" s="42">
        <v>3780</v>
      </c>
      <c r="B262" s="43">
        <v>101</v>
      </c>
      <c r="C262" s="43">
        <v>2019</v>
      </c>
      <c r="D262" s="58" t="s">
        <v>1196</v>
      </c>
      <c r="E262" s="43" t="s">
        <v>1197</v>
      </c>
      <c r="F262" s="43" t="s">
        <v>1198</v>
      </c>
      <c r="G262" s="43"/>
      <c r="H262" s="43" t="s">
        <v>94</v>
      </c>
      <c r="I262" s="59" t="s">
        <v>53</v>
      </c>
      <c r="J262" s="60" t="s">
        <v>54</v>
      </c>
      <c r="K262" s="43" t="s">
        <v>1199</v>
      </c>
      <c r="L262" s="43" t="s">
        <v>865</v>
      </c>
      <c r="M262" s="61" t="s">
        <v>1200</v>
      </c>
      <c r="N262" s="61" t="s">
        <v>1152</v>
      </c>
      <c r="O262" s="62">
        <v>2019</v>
      </c>
      <c r="P262" s="62"/>
      <c r="Q262" s="62"/>
      <c r="R262" s="63" t="s">
        <v>416</v>
      </c>
      <c r="S262" s="64" t="s">
        <v>1201</v>
      </c>
      <c r="T262" s="73">
        <v>43811</v>
      </c>
      <c r="U262" s="73">
        <v>44135</v>
      </c>
      <c r="V262" s="62"/>
      <c r="W262" s="43" t="s">
        <v>1202</v>
      </c>
      <c r="X262" s="65">
        <v>1</v>
      </c>
      <c r="Y262" s="69" t="s">
        <v>47</v>
      </c>
      <c r="Z262" s="62"/>
      <c r="AA262" s="62">
        <v>12</v>
      </c>
      <c r="AB262" s="62">
        <v>2020</v>
      </c>
      <c r="AC262" s="68">
        <v>43769</v>
      </c>
      <c r="AD262" s="21">
        <f ca="1">IF(TABLA[[#This Row],[Fecha radicación informe]]="","",TODAY()-TABLA[[#This Row],[Fecha radicación informe]])</f>
        <v>680</v>
      </c>
      <c r="AE262" s="67" t="s">
        <v>858</v>
      </c>
    </row>
    <row r="263" spans="1:31" ht="179.25" customHeight="1" x14ac:dyDescent="0.2">
      <c r="A263" s="42">
        <v>3781</v>
      </c>
      <c r="B263" s="43">
        <v>102</v>
      </c>
      <c r="C263" s="43">
        <v>2019</v>
      </c>
      <c r="D263" s="58" t="s">
        <v>1203</v>
      </c>
      <c r="E263" s="43" t="s">
        <v>1197</v>
      </c>
      <c r="F263" s="43" t="s">
        <v>1204</v>
      </c>
      <c r="G263" s="43"/>
      <c r="H263" s="43" t="s">
        <v>94</v>
      </c>
      <c r="I263" s="59" t="s">
        <v>53</v>
      </c>
      <c r="J263" s="60" t="s">
        <v>54</v>
      </c>
      <c r="K263" s="43" t="s">
        <v>1199</v>
      </c>
      <c r="L263" s="43" t="s">
        <v>865</v>
      </c>
      <c r="M263" s="61" t="s">
        <v>1151</v>
      </c>
      <c r="N263" s="61" t="s">
        <v>1152</v>
      </c>
      <c r="O263" s="62">
        <v>2019</v>
      </c>
      <c r="P263" s="62"/>
      <c r="Q263" s="62"/>
      <c r="R263" s="63" t="s">
        <v>416</v>
      </c>
      <c r="S263" s="64" t="s">
        <v>1205</v>
      </c>
      <c r="T263" s="73">
        <v>43811</v>
      </c>
      <c r="U263" s="73">
        <v>44043</v>
      </c>
      <c r="V263" s="62"/>
      <c r="W263" s="43" t="s">
        <v>1206</v>
      </c>
      <c r="X263" s="65">
        <v>1</v>
      </c>
      <c r="Y263" s="69" t="s">
        <v>47</v>
      </c>
      <c r="Z263" s="62"/>
      <c r="AA263" s="62">
        <v>6</v>
      </c>
      <c r="AB263" s="62">
        <v>2020</v>
      </c>
      <c r="AC263" s="68">
        <v>43769</v>
      </c>
      <c r="AD263" s="21">
        <f ca="1">IF(TABLA[[#This Row],[Fecha radicación informe]]="","",TODAY()-TABLA[[#This Row],[Fecha radicación informe]])</f>
        <v>680</v>
      </c>
      <c r="AE263" s="67" t="s">
        <v>858</v>
      </c>
    </row>
    <row r="264" spans="1:31" ht="409.5" x14ac:dyDescent="0.2">
      <c r="A264" s="42">
        <v>3782</v>
      </c>
      <c r="B264" s="43">
        <v>103</v>
      </c>
      <c r="C264" s="43">
        <v>2019</v>
      </c>
      <c r="D264" s="58" t="s">
        <v>1207</v>
      </c>
      <c r="E264" s="10" t="s">
        <v>877</v>
      </c>
      <c r="F264" s="43" t="s">
        <v>1208</v>
      </c>
      <c r="G264" s="43"/>
      <c r="H264" s="43" t="s">
        <v>879</v>
      </c>
      <c r="I264" s="59" t="s">
        <v>132</v>
      </c>
      <c r="J264" s="60" t="s">
        <v>83</v>
      </c>
      <c r="K264" s="43" t="s">
        <v>1209</v>
      </c>
      <c r="L264" s="43" t="s">
        <v>85</v>
      </c>
      <c r="M264" s="61" t="s">
        <v>1151</v>
      </c>
      <c r="N264" s="61" t="s">
        <v>1152</v>
      </c>
      <c r="O264" s="62">
        <v>2019</v>
      </c>
      <c r="P264" s="62"/>
      <c r="Q264" s="62"/>
      <c r="R264" s="63" t="s">
        <v>44</v>
      </c>
      <c r="S264" s="64" t="s">
        <v>1210</v>
      </c>
      <c r="T264" s="73">
        <v>43811</v>
      </c>
      <c r="U264" s="73">
        <v>44012</v>
      </c>
      <c r="V264" s="62"/>
      <c r="W264" s="43" t="s">
        <v>1211</v>
      </c>
      <c r="X264" s="65">
        <v>1</v>
      </c>
      <c r="Y264" s="69" t="s">
        <v>47</v>
      </c>
      <c r="Z264" s="62"/>
      <c r="AA264" s="62">
        <v>9</v>
      </c>
      <c r="AB264" s="62">
        <v>2020</v>
      </c>
      <c r="AC264" s="68" t="s">
        <v>1179</v>
      </c>
      <c r="AD264" s="21">
        <f ca="1">IF(TABLA[[#This Row],[Fecha radicación informe]]="","",TODAY()-TABLA[[#This Row],[Fecha radicación informe]])</f>
        <v>680</v>
      </c>
      <c r="AE264" s="67" t="s">
        <v>62</v>
      </c>
    </row>
    <row r="265" spans="1:31" ht="409.5" x14ac:dyDescent="0.2">
      <c r="A265" s="42">
        <v>3783</v>
      </c>
      <c r="B265" s="43">
        <v>104</v>
      </c>
      <c r="C265" s="43">
        <v>2019</v>
      </c>
      <c r="D265" s="58" t="s">
        <v>1212</v>
      </c>
      <c r="E265" s="10" t="s">
        <v>877</v>
      </c>
      <c r="F265" s="43" t="s">
        <v>1213</v>
      </c>
      <c r="G265" s="43"/>
      <c r="H265" s="43" t="s">
        <v>879</v>
      </c>
      <c r="I265" s="59" t="s">
        <v>210</v>
      </c>
      <c r="J265" s="60" t="s">
        <v>211</v>
      </c>
      <c r="K265" s="43" t="s">
        <v>986</v>
      </c>
      <c r="L265" s="43" t="s">
        <v>85</v>
      </c>
      <c r="M265" s="61" t="s">
        <v>1151</v>
      </c>
      <c r="N265" s="61" t="s">
        <v>1152</v>
      </c>
      <c r="O265" s="62">
        <v>2019</v>
      </c>
      <c r="P265" s="62"/>
      <c r="Q265" s="62"/>
      <c r="R265" s="63" t="s">
        <v>416</v>
      </c>
      <c r="S265" s="64" t="s">
        <v>1214</v>
      </c>
      <c r="T265" s="73">
        <v>43811</v>
      </c>
      <c r="U265" s="73">
        <v>43889</v>
      </c>
      <c r="V265" s="62"/>
      <c r="W265" s="43" t="s">
        <v>1215</v>
      </c>
      <c r="X265" s="65">
        <v>1</v>
      </c>
      <c r="Y265" s="69" t="s">
        <v>47</v>
      </c>
      <c r="Z265" s="62"/>
      <c r="AA265" s="62">
        <v>6</v>
      </c>
      <c r="AB265" s="62">
        <v>2020</v>
      </c>
      <c r="AC265" s="68" t="s">
        <v>1179</v>
      </c>
      <c r="AD265" s="21">
        <f ca="1">IF(TABLA[[#This Row],[Fecha radicación informe]]="","",TODAY()-TABLA[[#This Row],[Fecha radicación informe]])</f>
        <v>680</v>
      </c>
      <c r="AE265" s="67" t="s">
        <v>62</v>
      </c>
    </row>
    <row r="266" spans="1:31" ht="409.5" x14ac:dyDescent="0.2">
      <c r="A266" s="42">
        <v>3784</v>
      </c>
      <c r="B266" s="43">
        <v>105</v>
      </c>
      <c r="C266" s="43">
        <v>2019</v>
      </c>
      <c r="D266" s="58" t="s">
        <v>1216</v>
      </c>
      <c r="E266" s="43" t="s">
        <v>922</v>
      </c>
      <c r="F266" s="43" t="s">
        <v>530</v>
      </c>
      <c r="G266" s="43"/>
      <c r="H266" s="43" t="s">
        <v>94</v>
      </c>
      <c r="I266" s="59" t="s">
        <v>37</v>
      </c>
      <c r="J266" s="12" t="s">
        <v>107</v>
      </c>
      <c r="K266" s="43" t="s">
        <v>1217</v>
      </c>
      <c r="L266" s="43" t="s">
        <v>334</v>
      </c>
      <c r="M266" s="61" t="s">
        <v>1218</v>
      </c>
      <c r="N266" s="61" t="s">
        <v>1219</v>
      </c>
      <c r="O266" s="62">
        <v>2019</v>
      </c>
      <c r="P266" s="62"/>
      <c r="Q266" s="62"/>
      <c r="R266" s="63" t="s">
        <v>416</v>
      </c>
      <c r="S266" s="64" t="s">
        <v>1220</v>
      </c>
      <c r="T266" s="73" t="s">
        <v>1177</v>
      </c>
      <c r="U266" s="73">
        <v>44561</v>
      </c>
      <c r="V266" s="62"/>
      <c r="W266" s="43" t="s">
        <v>1221</v>
      </c>
      <c r="X266" s="65">
        <v>0.5</v>
      </c>
      <c r="Y266" s="69" t="s">
        <v>115</v>
      </c>
      <c r="Z266" s="62"/>
      <c r="AA266" s="62"/>
      <c r="AB266" s="62"/>
      <c r="AC266" s="68" t="s">
        <v>1222</v>
      </c>
      <c r="AD266" s="21">
        <f ca="1">IF(TABLA[[#This Row],[Fecha radicación informe]]="","",TODAY()-TABLA[[#This Row],[Fecha radicación informe]])</f>
        <v>665</v>
      </c>
      <c r="AE266" s="67" t="s">
        <v>48</v>
      </c>
    </row>
    <row r="267" spans="1:31" ht="409.5" x14ac:dyDescent="0.2">
      <c r="A267" s="42">
        <v>3785</v>
      </c>
      <c r="B267" s="43">
        <v>106</v>
      </c>
      <c r="C267" s="43">
        <v>2019</v>
      </c>
      <c r="D267" s="58" t="s">
        <v>1223</v>
      </c>
      <c r="E267" s="43" t="s">
        <v>966</v>
      </c>
      <c r="F267" s="43" t="s">
        <v>1224</v>
      </c>
      <c r="G267" s="43"/>
      <c r="H267" s="43" t="s">
        <v>94</v>
      </c>
      <c r="I267" s="59" t="s">
        <v>53</v>
      </c>
      <c r="J267" s="60" t="s">
        <v>54</v>
      </c>
      <c r="K267" s="43" t="s">
        <v>1199</v>
      </c>
      <c r="L267" s="43" t="s">
        <v>1123</v>
      </c>
      <c r="M267" s="61" t="s">
        <v>1218</v>
      </c>
      <c r="N267" s="61" t="s">
        <v>1219</v>
      </c>
      <c r="O267" s="62">
        <v>2019</v>
      </c>
      <c r="P267" s="62"/>
      <c r="Q267" s="62"/>
      <c r="R267" s="63" t="s">
        <v>416</v>
      </c>
      <c r="S267" s="64" t="s">
        <v>1225</v>
      </c>
      <c r="T267" s="73" t="s">
        <v>1145</v>
      </c>
      <c r="U267" s="73">
        <v>44286</v>
      </c>
      <c r="V267" s="62"/>
      <c r="W267" s="43" t="s">
        <v>1226</v>
      </c>
      <c r="X267" s="65">
        <v>1</v>
      </c>
      <c r="Y267" s="69" t="s">
        <v>47</v>
      </c>
      <c r="Z267" s="62"/>
      <c r="AA267" s="62">
        <v>3</v>
      </c>
      <c r="AB267" s="62">
        <v>2021</v>
      </c>
      <c r="AC267" s="68">
        <v>43802</v>
      </c>
      <c r="AD267" s="21">
        <f ca="1">TODAY()-TABLA[[#This Row],[Fecha radicación informe]]</f>
        <v>647</v>
      </c>
      <c r="AE267" s="67" t="s">
        <v>62</v>
      </c>
    </row>
    <row r="268" spans="1:31" ht="409.5" x14ac:dyDescent="0.2">
      <c r="A268" s="42">
        <v>3786</v>
      </c>
      <c r="B268" s="43">
        <v>107</v>
      </c>
      <c r="C268" s="43">
        <v>2019</v>
      </c>
      <c r="D268" s="58" t="s">
        <v>1227</v>
      </c>
      <c r="E268" s="43" t="s">
        <v>966</v>
      </c>
      <c r="F268" s="43" t="s">
        <v>1228</v>
      </c>
      <c r="G268" s="43"/>
      <c r="H268" s="43" t="s">
        <v>94</v>
      </c>
      <c r="I268" s="59" t="s">
        <v>53</v>
      </c>
      <c r="J268" s="60" t="s">
        <v>54</v>
      </c>
      <c r="K268" s="43" t="s">
        <v>1132</v>
      </c>
      <c r="L268" s="43" t="s">
        <v>1123</v>
      </c>
      <c r="M268" s="61" t="s">
        <v>1218</v>
      </c>
      <c r="N268" s="61" t="s">
        <v>1219</v>
      </c>
      <c r="O268" s="62">
        <v>2019</v>
      </c>
      <c r="P268" s="62"/>
      <c r="Q268" s="62"/>
      <c r="R268" s="63" t="s">
        <v>416</v>
      </c>
      <c r="S268" s="64" t="s">
        <v>1229</v>
      </c>
      <c r="T268" s="73" t="s">
        <v>1145</v>
      </c>
      <c r="U268" s="73">
        <v>44286</v>
      </c>
      <c r="V268" s="62"/>
      <c r="W268" s="43" t="s">
        <v>1226</v>
      </c>
      <c r="X268" s="65">
        <v>1</v>
      </c>
      <c r="Y268" s="69" t="s">
        <v>47</v>
      </c>
      <c r="Z268" s="62"/>
      <c r="AA268" s="62">
        <v>3</v>
      </c>
      <c r="AB268" s="62">
        <v>2021</v>
      </c>
      <c r="AC268" s="68">
        <v>43802</v>
      </c>
      <c r="AD268" s="21">
        <f ca="1">TODAY()-TABLA[[#This Row],[Fecha radicación informe]]</f>
        <v>647</v>
      </c>
      <c r="AE268" s="67" t="s">
        <v>62</v>
      </c>
    </row>
    <row r="269" spans="1:31" ht="409.5" x14ac:dyDescent="0.2">
      <c r="A269" s="42">
        <v>3787</v>
      </c>
      <c r="B269" s="43">
        <v>108</v>
      </c>
      <c r="C269" s="43">
        <v>2019</v>
      </c>
      <c r="D269" s="58" t="s">
        <v>1230</v>
      </c>
      <c r="E269" s="43" t="s">
        <v>966</v>
      </c>
      <c r="F269" s="43" t="s">
        <v>1231</v>
      </c>
      <c r="G269" s="43"/>
      <c r="H269" s="43" t="s">
        <v>94</v>
      </c>
      <c r="I269" s="59" t="s">
        <v>53</v>
      </c>
      <c r="J269" s="60" t="s">
        <v>54</v>
      </c>
      <c r="K269" s="43" t="s">
        <v>1199</v>
      </c>
      <c r="L269" s="43" t="s">
        <v>1123</v>
      </c>
      <c r="M269" s="61" t="s">
        <v>1218</v>
      </c>
      <c r="N269" s="61" t="s">
        <v>1219</v>
      </c>
      <c r="O269" s="62">
        <v>2019</v>
      </c>
      <c r="P269" s="62"/>
      <c r="Q269" s="62"/>
      <c r="R269" s="63" t="s">
        <v>416</v>
      </c>
      <c r="S269" s="64" t="s">
        <v>1232</v>
      </c>
      <c r="T269" s="73" t="s">
        <v>1145</v>
      </c>
      <c r="U269" s="73">
        <v>44286</v>
      </c>
      <c r="V269" s="62"/>
      <c r="W269" s="43" t="s">
        <v>1226</v>
      </c>
      <c r="X269" s="65">
        <v>1</v>
      </c>
      <c r="Y269" s="69" t="s">
        <v>47</v>
      </c>
      <c r="Z269" s="62"/>
      <c r="AA269" s="62">
        <v>3</v>
      </c>
      <c r="AB269" s="62">
        <v>2021</v>
      </c>
      <c r="AC269" s="68">
        <v>43802</v>
      </c>
      <c r="AD269" s="21">
        <f ca="1">TODAY()-TABLA[[#This Row],[Fecha radicación informe]]</f>
        <v>647</v>
      </c>
      <c r="AE269" s="67" t="s">
        <v>62</v>
      </c>
    </row>
    <row r="270" spans="1:31" ht="409.5" x14ac:dyDescent="0.2">
      <c r="A270" s="42">
        <v>3788</v>
      </c>
      <c r="B270" s="43">
        <v>109</v>
      </c>
      <c r="C270" s="43">
        <v>2019</v>
      </c>
      <c r="D270" s="58" t="s">
        <v>1233</v>
      </c>
      <c r="E270" s="43" t="s">
        <v>966</v>
      </c>
      <c r="F270" s="43" t="s">
        <v>1234</v>
      </c>
      <c r="G270" s="43"/>
      <c r="H270" s="43" t="s">
        <v>94</v>
      </c>
      <c r="I270" s="59" t="s">
        <v>53</v>
      </c>
      <c r="J270" s="60" t="s">
        <v>54</v>
      </c>
      <c r="K270" s="43" t="s">
        <v>1132</v>
      </c>
      <c r="L270" s="43" t="s">
        <v>1123</v>
      </c>
      <c r="M270" s="61" t="s">
        <v>1218</v>
      </c>
      <c r="N270" s="61" t="s">
        <v>1219</v>
      </c>
      <c r="O270" s="62">
        <v>2019</v>
      </c>
      <c r="P270" s="62"/>
      <c r="Q270" s="62"/>
      <c r="R270" s="63" t="s">
        <v>416</v>
      </c>
      <c r="S270" s="64" t="s">
        <v>1232</v>
      </c>
      <c r="T270" s="73" t="s">
        <v>1145</v>
      </c>
      <c r="U270" s="73">
        <v>44286</v>
      </c>
      <c r="V270" s="62"/>
      <c r="W270" s="43" t="s">
        <v>1226</v>
      </c>
      <c r="X270" s="65">
        <v>1</v>
      </c>
      <c r="Y270" s="69" t="s">
        <v>47</v>
      </c>
      <c r="Z270" s="62"/>
      <c r="AA270" s="62">
        <v>3</v>
      </c>
      <c r="AB270" s="62">
        <v>2021</v>
      </c>
      <c r="AC270" s="68">
        <v>43802</v>
      </c>
      <c r="AD270" s="21">
        <f ca="1">TODAY()-TABLA[[#This Row],[Fecha radicación informe]]</f>
        <v>647</v>
      </c>
      <c r="AE270" s="67" t="s">
        <v>62</v>
      </c>
    </row>
    <row r="271" spans="1:31" ht="409.5" x14ac:dyDescent="0.2">
      <c r="A271" s="42">
        <v>3789</v>
      </c>
      <c r="B271" s="43">
        <v>110</v>
      </c>
      <c r="C271" s="43">
        <v>2019</v>
      </c>
      <c r="D271" s="58" t="s">
        <v>1235</v>
      </c>
      <c r="E271" s="43" t="s">
        <v>915</v>
      </c>
      <c r="F271" s="43" t="s">
        <v>687</v>
      </c>
      <c r="G271" s="43"/>
      <c r="H271" s="43" t="s">
        <v>36</v>
      </c>
      <c r="I271" s="59" t="s">
        <v>37</v>
      </c>
      <c r="J271" s="60" t="s">
        <v>107</v>
      </c>
      <c r="K271" s="43" t="s">
        <v>432</v>
      </c>
      <c r="L271" s="43" t="s">
        <v>109</v>
      </c>
      <c r="M271" s="61" t="s">
        <v>1218</v>
      </c>
      <c r="N271" s="61" t="s">
        <v>1219</v>
      </c>
      <c r="O271" s="62">
        <v>2019</v>
      </c>
      <c r="P271" s="62"/>
      <c r="Q271" s="62"/>
      <c r="R271" s="63" t="s">
        <v>44</v>
      </c>
      <c r="S271" s="64" t="s">
        <v>1236</v>
      </c>
      <c r="T271" s="73" t="s">
        <v>1237</v>
      </c>
      <c r="U271" s="73">
        <v>43861</v>
      </c>
      <c r="V271" s="62"/>
      <c r="W271" s="43" t="s">
        <v>1238</v>
      </c>
      <c r="X271" s="65">
        <v>1</v>
      </c>
      <c r="Y271" s="69" t="s">
        <v>47</v>
      </c>
      <c r="Z271" s="62"/>
      <c r="AA271" s="62">
        <v>1</v>
      </c>
      <c r="AB271" s="62">
        <v>2020</v>
      </c>
      <c r="AC271" s="68">
        <v>43804</v>
      </c>
      <c r="AD271" s="21">
        <f ca="1">TODAY()-TABLA[[#This Row],[Fecha radicación informe]]</f>
        <v>645</v>
      </c>
      <c r="AE271" s="67" t="s">
        <v>48</v>
      </c>
    </row>
    <row r="272" spans="1:31" ht="409.5" x14ac:dyDescent="0.2">
      <c r="A272" s="42">
        <v>3790</v>
      </c>
      <c r="B272" s="43">
        <v>111</v>
      </c>
      <c r="C272" s="43">
        <v>2019</v>
      </c>
      <c r="D272" s="58" t="s">
        <v>1239</v>
      </c>
      <c r="E272" s="43" t="s">
        <v>915</v>
      </c>
      <c r="F272" s="43" t="s">
        <v>699</v>
      </c>
      <c r="G272" s="43"/>
      <c r="H272" s="43" t="s">
        <v>408</v>
      </c>
      <c r="I272" s="59" t="s">
        <v>37</v>
      </c>
      <c r="J272" s="60" t="s">
        <v>107</v>
      </c>
      <c r="K272" s="43" t="s">
        <v>432</v>
      </c>
      <c r="L272" s="43" t="s">
        <v>109</v>
      </c>
      <c r="M272" s="61" t="s">
        <v>1218</v>
      </c>
      <c r="N272" s="61" t="s">
        <v>1219</v>
      </c>
      <c r="O272" s="62">
        <v>2019</v>
      </c>
      <c r="P272" s="62"/>
      <c r="Q272" s="62"/>
      <c r="R272" s="63" t="s">
        <v>44</v>
      </c>
      <c r="S272" s="64" t="s">
        <v>1240</v>
      </c>
      <c r="T272" s="73" t="s">
        <v>1237</v>
      </c>
      <c r="U272" s="73">
        <v>43861</v>
      </c>
      <c r="V272" s="62"/>
      <c r="W272" s="43" t="s">
        <v>1241</v>
      </c>
      <c r="X272" s="65">
        <v>1</v>
      </c>
      <c r="Y272" s="69" t="s">
        <v>47</v>
      </c>
      <c r="Z272" s="62"/>
      <c r="AA272" s="62">
        <v>3</v>
      </c>
      <c r="AB272" s="62">
        <v>2020</v>
      </c>
      <c r="AC272" s="68">
        <v>43804</v>
      </c>
      <c r="AD272" s="21">
        <f ca="1">TODAY()-TABLA[[#This Row],[Fecha radicación informe]]</f>
        <v>645</v>
      </c>
      <c r="AE272" s="67" t="s">
        <v>48</v>
      </c>
    </row>
    <row r="273" spans="1:31" ht="409.5" x14ac:dyDescent="0.2">
      <c r="A273" s="42">
        <v>3791</v>
      </c>
      <c r="B273" s="43">
        <v>112</v>
      </c>
      <c r="C273" s="43">
        <v>2019</v>
      </c>
      <c r="D273" s="58" t="s">
        <v>1242</v>
      </c>
      <c r="E273" s="43" t="s">
        <v>915</v>
      </c>
      <c r="F273" s="43" t="s">
        <v>180</v>
      </c>
      <c r="G273" s="43"/>
      <c r="H273" s="43" t="s">
        <v>36</v>
      </c>
      <c r="I273" s="59" t="s">
        <v>37</v>
      </c>
      <c r="J273" s="60" t="s">
        <v>107</v>
      </c>
      <c r="K273" s="43" t="s">
        <v>432</v>
      </c>
      <c r="L273" s="43" t="s">
        <v>109</v>
      </c>
      <c r="M273" s="61" t="s">
        <v>1218</v>
      </c>
      <c r="N273" s="61" t="s">
        <v>1219</v>
      </c>
      <c r="O273" s="62">
        <v>2019</v>
      </c>
      <c r="P273" s="62"/>
      <c r="Q273" s="62"/>
      <c r="R273" s="63" t="s">
        <v>44</v>
      </c>
      <c r="S273" s="64" t="s">
        <v>1243</v>
      </c>
      <c r="T273" s="73" t="s">
        <v>1237</v>
      </c>
      <c r="U273" s="73">
        <v>43861</v>
      </c>
      <c r="V273" s="62"/>
      <c r="W273" s="43" t="s">
        <v>1244</v>
      </c>
      <c r="X273" s="65">
        <v>1</v>
      </c>
      <c r="Y273" s="69" t="s">
        <v>47</v>
      </c>
      <c r="Z273" s="62"/>
      <c r="AA273" s="62">
        <v>2</v>
      </c>
      <c r="AB273" s="62">
        <v>2020</v>
      </c>
      <c r="AC273" s="68">
        <v>43804</v>
      </c>
      <c r="AD273" s="21">
        <f ca="1">TODAY()-TABLA[[#This Row],[Fecha radicación informe]]</f>
        <v>645</v>
      </c>
      <c r="AE273" s="67" t="s">
        <v>48</v>
      </c>
    </row>
    <row r="274" spans="1:31" ht="409.5" x14ac:dyDescent="0.2">
      <c r="A274" s="42">
        <v>3792</v>
      </c>
      <c r="B274" s="43">
        <v>113</v>
      </c>
      <c r="C274" s="43">
        <v>2019</v>
      </c>
      <c r="D274" s="58" t="s">
        <v>1245</v>
      </c>
      <c r="E274" s="43" t="s">
        <v>922</v>
      </c>
      <c r="F274" s="43" t="s">
        <v>530</v>
      </c>
      <c r="G274" s="43"/>
      <c r="H274" s="43" t="s">
        <v>94</v>
      </c>
      <c r="I274" s="59" t="s">
        <v>37</v>
      </c>
      <c r="J274" s="60" t="s">
        <v>107</v>
      </c>
      <c r="K274" s="43" t="s">
        <v>432</v>
      </c>
      <c r="L274" s="43" t="s">
        <v>334</v>
      </c>
      <c r="M274" s="61" t="s">
        <v>1218</v>
      </c>
      <c r="N274" s="61" t="s">
        <v>1219</v>
      </c>
      <c r="O274" s="62">
        <v>2019</v>
      </c>
      <c r="P274" s="62"/>
      <c r="Q274" s="62"/>
      <c r="R274" s="63" t="s">
        <v>416</v>
      </c>
      <c r="S274" s="64" t="s">
        <v>1246</v>
      </c>
      <c r="T274" s="73">
        <v>43833</v>
      </c>
      <c r="U274" s="73" t="s">
        <v>1247</v>
      </c>
      <c r="V274" s="62"/>
      <c r="W274" s="43" t="s">
        <v>1248</v>
      </c>
      <c r="X274" s="65">
        <v>0.5</v>
      </c>
      <c r="Y274" s="69" t="s">
        <v>115</v>
      </c>
      <c r="Z274" s="62"/>
      <c r="AA274" s="62"/>
      <c r="AB274" s="62"/>
      <c r="AC274" s="68">
        <v>43804</v>
      </c>
      <c r="AD274" s="21">
        <f ca="1">TODAY()-TABLA[[#This Row],[Fecha radicación informe]]</f>
        <v>645</v>
      </c>
      <c r="AE274" s="67" t="s">
        <v>48</v>
      </c>
    </row>
    <row r="275" spans="1:31" ht="409.5" x14ac:dyDescent="0.2">
      <c r="A275" s="42">
        <v>3793</v>
      </c>
      <c r="B275" s="43">
        <v>114</v>
      </c>
      <c r="C275" s="43">
        <v>2019</v>
      </c>
      <c r="D275" s="58" t="s">
        <v>1249</v>
      </c>
      <c r="E275" s="43" t="s">
        <v>922</v>
      </c>
      <c r="F275" s="43" t="s">
        <v>755</v>
      </c>
      <c r="G275" s="43"/>
      <c r="H275" s="43" t="s">
        <v>36</v>
      </c>
      <c r="I275" s="59" t="s">
        <v>37</v>
      </c>
      <c r="J275" s="60" t="s">
        <v>38</v>
      </c>
      <c r="K275" s="43" t="s">
        <v>1250</v>
      </c>
      <c r="L275" s="10" t="s">
        <v>40</v>
      </c>
      <c r="M275" s="61" t="s">
        <v>1218</v>
      </c>
      <c r="N275" s="61" t="s">
        <v>1219</v>
      </c>
      <c r="O275" s="62">
        <v>2019</v>
      </c>
      <c r="P275" s="62"/>
      <c r="Q275" s="62"/>
      <c r="R275" s="63" t="s">
        <v>44</v>
      </c>
      <c r="S275" s="64" t="s">
        <v>1251</v>
      </c>
      <c r="T275" s="73" t="s">
        <v>1252</v>
      </c>
      <c r="U275" s="73" t="s">
        <v>675</v>
      </c>
      <c r="V275" s="62"/>
      <c r="W275" s="43" t="s">
        <v>1253</v>
      </c>
      <c r="X275" s="65">
        <v>0.56000000000000005</v>
      </c>
      <c r="Y275" s="69" t="s">
        <v>115</v>
      </c>
      <c r="Z275" s="62"/>
      <c r="AA275" s="62"/>
      <c r="AB275" s="62"/>
      <c r="AC275" s="68" t="s">
        <v>1254</v>
      </c>
      <c r="AD275" s="21">
        <f ca="1">TODAY()-TABLA[[#This Row],[Fecha radicación informe]]</f>
        <v>658</v>
      </c>
      <c r="AE275" s="67" t="s">
        <v>48</v>
      </c>
    </row>
    <row r="276" spans="1:31" ht="409.5" x14ac:dyDescent="0.2">
      <c r="A276" s="42">
        <v>3794</v>
      </c>
      <c r="B276" s="43">
        <v>115</v>
      </c>
      <c r="C276" s="43">
        <v>2019</v>
      </c>
      <c r="D276" s="58" t="s">
        <v>1255</v>
      </c>
      <c r="E276" s="43" t="s">
        <v>922</v>
      </c>
      <c r="F276" s="43" t="s">
        <v>755</v>
      </c>
      <c r="G276" s="43"/>
      <c r="H276" s="43" t="s">
        <v>36</v>
      </c>
      <c r="I276" s="59" t="s">
        <v>37</v>
      </c>
      <c r="J276" s="60" t="s">
        <v>38</v>
      </c>
      <c r="K276" s="43" t="s">
        <v>1250</v>
      </c>
      <c r="L276" s="10" t="s">
        <v>40</v>
      </c>
      <c r="M276" s="61" t="s">
        <v>1218</v>
      </c>
      <c r="N276" s="61" t="s">
        <v>1219</v>
      </c>
      <c r="O276" s="62">
        <v>2019</v>
      </c>
      <c r="P276" s="62"/>
      <c r="Q276" s="62"/>
      <c r="R276" s="63" t="s">
        <v>44</v>
      </c>
      <c r="S276" s="64" t="s">
        <v>1256</v>
      </c>
      <c r="T276" s="73" t="s">
        <v>1252</v>
      </c>
      <c r="U276" s="73">
        <v>44012</v>
      </c>
      <c r="V276" s="62"/>
      <c r="W276" s="43" t="s">
        <v>1257</v>
      </c>
      <c r="X276" s="65">
        <v>1</v>
      </c>
      <c r="Y276" s="69" t="s">
        <v>47</v>
      </c>
      <c r="Z276" s="62"/>
      <c r="AA276" s="62">
        <v>7</v>
      </c>
      <c r="AB276" s="62">
        <v>2020</v>
      </c>
      <c r="AC276" s="68" t="s">
        <v>1254</v>
      </c>
      <c r="AD276" s="21">
        <f ca="1">TODAY()-TABLA[[#This Row],[Fecha radicación informe]]</f>
        <v>658</v>
      </c>
      <c r="AE276" s="67" t="s">
        <v>48</v>
      </c>
    </row>
    <row r="277" spans="1:31" ht="409.5" x14ac:dyDescent="0.2">
      <c r="A277" s="9">
        <v>3795</v>
      </c>
      <c r="B277" s="10">
        <v>116</v>
      </c>
      <c r="C277" s="10">
        <v>2019</v>
      </c>
      <c r="D277" s="57" t="s">
        <v>1258</v>
      </c>
      <c r="E277" s="43" t="s">
        <v>922</v>
      </c>
      <c r="F277" s="10" t="s">
        <v>530</v>
      </c>
      <c r="G277" s="10"/>
      <c r="H277" s="10" t="s">
        <v>94</v>
      </c>
      <c r="I277" s="59" t="s">
        <v>37</v>
      </c>
      <c r="J277" s="60" t="s">
        <v>38</v>
      </c>
      <c r="K277" s="43" t="s">
        <v>1250</v>
      </c>
      <c r="L277" s="43" t="s">
        <v>119</v>
      </c>
      <c r="M277" s="61" t="s">
        <v>1218</v>
      </c>
      <c r="N277" s="61" t="s">
        <v>1219</v>
      </c>
      <c r="O277" s="62">
        <v>2019</v>
      </c>
      <c r="P277" s="14"/>
      <c r="Q277" s="14"/>
      <c r="R277" s="15" t="s">
        <v>44</v>
      </c>
      <c r="S277" s="25" t="s">
        <v>1259</v>
      </c>
      <c r="T277" s="16" t="s">
        <v>1252</v>
      </c>
      <c r="U277" s="16">
        <v>44012</v>
      </c>
      <c r="V277" s="14"/>
      <c r="W277" s="10" t="s">
        <v>1260</v>
      </c>
      <c r="X277" s="65">
        <v>1</v>
      </c>
      <c r="Y277" s="69" t="s">
        <v>47</v>
      </c>
      <c r="Z277" s="14"/>
      <c r="AA277" s="14">
        <v>6</v>
      </c>
      <c r="AB277" s="14">
        <v>2020</v>
      </c>
      <c r="AC277" s="68" t="s">
        <v>1254</v>
      </c>
      <c r="AD277" s="21">
        <f ca="1">TODAY()-TABLA[[#This Row],[Fecha radicación informe]]</f>
        <v>658</v>
      </c>
      <c r="AE277" s="67" t="s">
        <v>48</v>
      </c>
    </row>
    <row r="278" spans="1:31" ht="299.25" x14ac:dyDescent="0.2">
      <c r="A278" s="42">
        <v>3796</v>
      </c>
      <c r="B278" s="43">
        <v>117</v>
      </c>
      <c r="C278" s="43">
        <v>2019</v>
      </c>
      <c r="D278" s="58" t="s">
        <v>1261</v>
      </c>
      <c r="E278" s="43" t="s">
        <v>1262</v>
      </c>
      <c r="F278" s="43" t="s">
        <v>156</v>
      </c>
      <c r="G278" s="43"/>
      <c r="H278" s="43" t="s">
        <v>52</v>
      </c>
      <c r="I278" s="59" t="s">
        <v>355</v>
      </c>
      <c r="J278" s="60" t="s">
        <v>147</v>
      </c>
      <c r="K278" s="43" t="s">
        <v>1031</v>
      </c>
      <c r="L278" s="43" t="s">
        <v>241</v>
      </c>
      <c r="M278" s="61" t="s">
        <v>1263</v>
      </c>
      <c r="N278" s="61" t="s">
        <v>1264</v>
      </c>
      <c r="O278" s="62">
        <v>2019</v>
      </c>
      <c r="P278" s="62"/>
      <c r="Q278" s="62"/>
      <c r="R278" s="63" t="s">
        <v>416</v>
      </c>
      <c r="S278" s="64" t="s">
        <v>1265</v>
      </c>
      <c r="T278" s="73">
        <v>44048</v>
      </c>
      <c r="U278" s="73">
        <v>44012</v>
      </c>
      <c r="V278" s="62"/>
      <c r="W278" s="43" t="s">
        <v>1266</v>
      </c>
      <c r="X278" s="65">
        <v>1</v>
      </c>
      <c r="Y278" s="69" t="s">
        <v>47</v>
      </c>
      <c r="Z278" s="62"/>
      <c r="AA278" s="62">
        <v>8</v>
      </c>
      <c r="AB278" s="62">
        <v>2020</v>
      </c>
      <c r="AC278" s="68" t="s">
        <v>1154</v>
      </c>
      <c r="AD278" s="21">
        <f ca="1">TODAY()-TABLA[[#This Row],[Fecha radicación informe]]</f>
        <v>634</v>
      </c>
      <c r="AE278" s="67" t="s">
        <v>62</v>
      </c>
    </row>
    <row r="279" spans="1:31" ht="378" x14ac:dyDescent="0.2">
      <c r="A279" s="42">
        <v>3797</v>
      </c>
      <c r="B279" s="43">
        <v>118</v>
      </c>
      <c r="C279" s="43">
        <v>2019</v>
      </c>
      <c r="D279" s="58" t="s">
        <v>1267</v>
      </c>
      <c r="E279" s="43" t="s">
        <v>1262</v>
      </c>
      <c r="F279" s="43" t="s">
        <v>156</v>
      </c>
      <c r="G279" s="43"/>
      <c r="H279" s="43" t="s">
        <v>52</v>
      </c>
      <c r="I279" s="59" t="s">
        <v>355</v>
      </c>
      <c r="J279" s="60" t="s">
        <v>147</v>
      </c>
      <c r="K279" s="43" t="s">
        <v>1031</v>
      </c>
      <c r="L279" s="43" t="s">
        <v>241</v>
      </c>
      <c r="M279" s="61" t="s">
        <v>1263</v>
      </c>
      <c r="N279" s="61" t="s">
        <v>1264</v>
      </c>
      <c r="O279" s="62">
        <v>2019</v>
      </c>
      <c r="P279" s="62"/>
      <c r="Q279" s="62"/>
      <c r="R279" s="63" t="s">
        <v>416</v>
      </c>
      <c r="S279" s="64" t="s">
        <v>1268</v>
      </c>
      <c r="T279" s="73">
        <v>44048</v>
      </c>
      <c r="U279" s="73">
        <v>44377</v>
      </c>
      <c r="V279" s="62"/>
      <c r="W279" s="43" t="s">
        <v>1269</v>
      </c>
      <c r="X279" s="65">
        <v>1</v>
      </c>
      <c r="Y279" s="69" t="s">
        <v>47</v>
      </c>
      <c r="Z279" s="62"/>
      <c r="AA279" s="62">
        <v>7</v>
      </c>
      <c r="AB279" s="62">
        <v>2021</v>
      </c>
      <c r="AC279" s="68" t="s">
        <v>1154</v>
      </c>
      <c r="AD279" s="21">
        <f ca="1">TODAY()-TABLA[[#This Row],[Fecha radicación informe]]</f>
        <v>634</v>
      </c>
      <c r="AE279" s="67" t="s">
        <v>62</v>
      </c>
    </row>
    <row r="280" spans="1:31" ht="409.5" x14ac:dyDescent="0.2">
      <c r="A280" s="42">
        <v>3798</v>
      </c>
      <c r="B280" s="43">
        <v>119</v>
      </c>
      <c r="C280" s="43">
        <v>2019</v>
      </c>
      <c r="D280" s="58" t="s">
        <v>1270</v>
      </c>
      <c r="E280" s="43" t="s">
        <v>1262</v>
      </c>
      <c r="F280" s="43" t="s">
        <v>156</v>
      </c>
      <c r="G280" s="43"/>
      <c r="H280" s="43" t="s">
        <v>52</v>
      </c>
      <c r="I280" s="59" t="s">
        <v>355</v>
      </c>
      <c r="J280" s="60" t="s">
        <v>147</v>
      </c>
      <c r="K280" s="43" t="s">
        <v>1031</v>
      </c>
      <c r="L280" s="43" t="s">
        <v>241</v>
      </c>
      <c r="M280" s="61" t="s">
        <v>1263</v>
      </c>
      <c r="N280" s="61" t="s">
        <v>1264</v>
      </c>
      <c r="O280" s="62">
        <v>2019</v>
      </c>
      <c r="P280" s="62"/>
      <c r="Q280" s="62"/>
      <c r="R280" s="63" t="s">
        <v>416</v>
      </c>
      <c r="S280" s="64" t="s">
        <v>1271</v>
      </c>
      <c r="T280" s="73">
        <v>44048</v>
      </c>
      <c r="U280" s="73">
        <v>44377</v>
      </c>
      <c r="V280" s="62"/>
      <c r="W280" s="43" t="s">
        <v>1272</v>
      </c>
      <c r="X280" s="65">
        <v>1</v>
      </c>
      <c r="Y280" s="69" t="s">
        <v>47</v>
      </c>
      <c r="Z280" s="62"/>
      <c r="AA280" s="62">
        <v>7</v>
      </c>
      <c r="AB280" s="62">
        <v>2021</v>
      </c>
      <c r="AC280" s="68" t="s">
        <v>1154</v>
      </c>
      <c r="AD280" s="21">
        <f ca="1">TODAY()-TABLA[[#This Row],[Fecha radicación informe]]</f>
        <v>634</v>
      </c>
      <c r="AE280" s="67" t="s">
        <v>62</v>
      </c>
    </row>
    <row r="281" spans="1:31" ht="409.5" x14ac:dyDescent="0.2">
      <c r="A281" s="42">
        <v>3799</v>
      </c>
      <c r="B281" s="43">
        <v>120</v>
      </c>
      <c r="C281" s="43">
        <v>2019</v>
      </c>
      <c r="D281" s="58" t="s">
        <v>1273</v>
      </c>
      <c r="E281" s="43" t="s">
        <v>966</v>
      </c>
      <c r="F281" s="43" t="s">
        <v>1198</v>
      </c>
      <c r="G281" s="43"/>
      <c r="H281" s="43" t="s">
        <v>94</v>
      </c>
      <c r="I281" s="59" t="s">
        <v>53</v>
      </c>
      <c r="J281" s="60" t="s">
        <v>54</v>
      </c>
      <c r="K281" s="43" t="s">
        <v>1132</v>
      </c>
      <c r="L281" s="43" t="s">
        <v>865</v>
      </c>
      <c r="M281" s="61" t="s">
        <v>1263</v>
      </c>
      <c r="N281" s="61" t="s">
        <v>1264</v>
      </c>
      <c r="O281" s="62">
        <v>2019</v>
      </c>
      <c r="P281" s="62"/>
      <c r="Q281" s="62"/>
      <c r="R281" s="63" t="s">
        <v>416</v>
      </c>
      <c r="S281" s="64" t="s">
        <v>1274</v>
      </c>
      <c r="T281" s="73" t="s">
        <v>1145</v>
      </c>
      <c r="U281" s="73">
        <v>43921</v>
      </c>
      <c r="V281" s="62"/>
      <c r="W281" s="43" t="s">
        <v>1275</v>
      </c>
      <c r="X281" s="65">
        <v>1</v>
      </c>
      <c r="Y281" s="69" t="s">
        <v>47</v>
      </c>
      <c r="Z281" s="62"/>
      <c r="AA281" s="62">
        <v>3</v>
      </c>
      <c r="AB281" s="62">
        <v>2020</v>
      </c>
      <c r="AC281" s="68" t="s">
        <v>1276</v>
      </c>
      <c r="AD281" s="21">
        <f ca="1">TODAY()-TABLA[[#This Row],[Fecha radicación informe]]</f>
        <v>631</v>
      </c>
      <c r="AE281" s="67" t="s">
        <v>858</v>
      </c>
    </row>
    <row r="282" spans="1:31" ht="409.5" x14ac:dyDescent="0.2">
      <c r="A282" s="42">
        <v>3800</v>
      </c>
      <c r="B282" s="43">
        <v>121</v>
      </c>
      <c r="C282" s="43">
        <v>2019</v>
      </c>
      <c r="D282" s="58" t="s">
        <v>1277</v>
      </c>
      <c r="E282" s="74" t="s">
        <v>1278</v>
      </c>
      <c r="F282" s="74" t="s">
        <v>441</v>
      </c>
      <c r="G282" s="74"/>
      <c r="H282" s="74" t="s">
        <v>36</v>
      </c>
      <c r="I282" s="59" t="s">
        <v>64</v>
      </c>
      <c r="J282" s="60" t="s">
        <v>65</v>
      </c>
      <c r="K282" s="43" t="s">
        <v>1056</v>
      </c>
      <c r="L282" s="43" t="s">
        <v>109</v>
      </c>
      <c r="M282" s="61" t="s">
        <v>1263</v>
      </c>
      <c r="N282" s="61" t="s">
        <v>1264</v>
      </c>
      <c r="O282" s="62">
        <v>2019</v>
      </c>
      <c r="P282" s="62"/>
      <c r="Q282" s="62"/>
      <c r="R282" s="63" t="s">
        <v>416</v>
      </c>
      <c r="S282" s="64" t="s">
        <v>1279</v>
      </c>
      <c r="T282" s="73">
        <v>43801</v>
      </c>
      <c r="U282" s="73" t="s">
        <v>113</v>
      </c>
      <c r="V282" s="62"/>
      <c r="W282" s="43" t="s">
        <v>1280</v>
      </c>
      <c r="X282" s="65">
        <v>0</v>
      </c>
      <c r="Y282" s="69" t="s">
        <v>115</v>
      </c>
      <c r="Z282" s="62"/>
      <c r="AA282" s="62"/>
      <c r="AB282" s="62"/>
      <c r="AC282" s="68" t="s">
        <v>1281</v>
      </c>
      <c r="AD282" s="21">
        <f ca="1">TODAY()-TABLA[[#This Row],[Fecha radicación informe]]</f>
        <v>633</v>
      </c>
      <c r="AE282" s="67" t="s">
        <v>62</v>
      </c>
    </row>
    <row r="283" spans="1:31" ht="346.5" x14ac:dyDescent="0.2">
      <c r="A283" s="42">
        <v>3801</v>
      </c>
      <c r="B283" s="43">
        <v>122</v>
      </c>
      <c r="C283" s="43">
        <v>2019</v>
      </c>
      <c r="D283" s="58" t="s">
        <v>1282</v>
      </c>
      <c r="E283" s="75" t="s">
        <v>1278</v>
      </c>
      <c r="F283" s="75" t="s">
        <v>441</v>
      </c>
      <c r="G283" s="75"/>
      <c r="H283" s="75" t="s">
        <v>94</v>
      </c>
      <c r="I283" s="59" t="s">
        <v>64</v>
      </c>
      <c r="J283" s="60" t="s">
        <v>65</v>
      </c>
      <c r="K283" s="43" t="s">
        <v>1056</v>
      </c>
      <c r="L283" s="43" t="s">
        <v>109</v>
      </c>
      <c r="M283" s="61" t="s">
        <v>1263</v>
      </c>
      <c r="N283" s="61" t="s">
        <v>1264</v>
      </c>
      <c r="O283" s="62">
        <v>2019</v>
      </c>
      <c r="P283" s="62"/>
      <c r="Q283" s="62"/>
      <c r="R283" s="63" t="s">
        <v>44</v>
      </c>
      <c r="S283" s="64" t="s">
        <v>1283</v>
      </c>
      <c r="T283" s="73" t="s">
        <v>1284</v>
      </c>
      <c r="U283" s="73">
        <v>43889</v>
      </c>
      <c r="V283" s="62"/>
      <c r="W283" s="43" t="s">
        <v>1285</v>
      </c>
      <c r="X283" s="65">
        <v>1</v>
      </c>
      <c r="Y283" s="69" t="s">
        <v>47</v>
      </c>
      <c r="Z283" s="62"/>
      <c r="AA283" s="62">
        <v>2</v>
      </c>
      <c r="AB283" s="62">
        <v>2020</v>
      </c>
      <c r="AC283" s="68" t="s">
        <v>1281</v>
      </c>
      <c r="AD283" s="21">
        <f ca="1">TODAY()-TABLA[[#This Row],[Fecha radicación informe]]</f>
        <v>633</v>
      </c>
      <c r="AE283" s="67" t="s">
        <v>62</v>
      </c>
    </row>
    <row r="284" spans="1:31" ht="409.5" x14ac:dyDescent="0.2">
      <c r="A284" s="42">
        <v>3802</v>
      </c>
      <c r="B284" s="43">
        <v>123</v>
      </c>
      <c r="C284" s="43">
        <v>2019</v>
      </c>
      <c r="D284" s="58" t="s">
        <v>1286</v>
      </c>
      <c r="E284" s="76" t="s">
        <v>1278</v>
      </c>
      <c r="F284" s="76" t="s">
        <v>441</v>
      </c>
      <c r="G284" s="76"/>
      <c r="H284" s="76" t="s">
        <v>36</v>
      </c>
      <c r="I284" s="59" t="s">
        <v>64</v>
      </c>
      <c r="J284" s="60" t="s">
        <v>65</v>
      </c>
      <c r="K284" s="43" t="s">
        <v>1056</v>
      </c>
      <c r="L284" s="43" t="s">
        <v>109</v>
      </c>
      <c r="M284" s="61" t="s">
        <v>1263</v>
      </c>
      <c r="N284" s="61" t="s">
        <v>1264</v>
      </c>
      <c r="O284" s="62">
        <v>2019</v>
      </c>
      <c r="P284" s="62"/>
      <c r="Q284" s="62"/>
      <c r="R284" s="63" t="s">
        <v>416</v>
      </c>
      <c r="S284" s="64" t="s">
        <v>1287</v>
      </c>
      <c r="T284" s="73">
        <v>43801</v>
      </c>
      <c r="U284" s="73" t="s">
        <v>113</v>
      </c>
      <c r="V284" s="62"/>
      <c r="W284" s="43" t="s">
        <v>1288</v>
      </c>
      <c r="X284" s="65">
        <v>0.5</v>
      </c>
      <c r="Y284" s="69" t="s">
        <v>115</v>
      </c>
      <c r="Z284" s="62"/>
      <c r="AA284" s="62"/>
      <c r="AB284" s="62"/>
      <c r="AC284" s="68" t="s">
        <v>1281</v>
      </c>
      <c r="AD284" s="21">
        <f ca="1">TODAY()-TABLA[[#This Row],[Fecha radicación informe]]</f>
        <v>633</v>
      </c>
      <c r="AE284" s="67" t="s">
        <v>62</v>
      </c>
    </row>
    <row r="285" spans="1:31" ht="409.5" x14ac:dyDescent="0.2">
      <c r="A285" s="42">
        <v>3803</v>
      </c>
      <c r="B285" s="43">
        <v>124</v>
      </c>
      <c r="C285" s="43">
        <v>2019</v>
      </c>
      <c r="D285" s="58" t="s">
        <v>1289</v>
      </c>
      <c r="E285" s="43" t="s">
        <v>915</v>
      </c>
      <c r="F285" s="43" t="s">
        <v>687</v>
      </c>
      <c r="G285" s="43"/>
      <c r="H285" s="43" t="s">
        <v>36</v>
      </c>
      <c r="I285" s="59" t="s">
        <v>37</v>
      </c>
      <c r="J285" s="60" t="s">
        <v>107</v>
      </c>
      <c r="K285" s="43" t="s">
        <v>1290</v>
      </c>
      <c r="L285" s="10" t="s">
        <v>40</v>
      </c>
      <c r="M285" s="61" t="s">
        <v>1263</v>
      </c>
      <c r="N285" s="61" t="s">
        <v>1264</v>
      </c>
      <c r="O285" s="62">
        <v>2019</v>
      </c>
      <c r="P285" s="62"/>
      <c r="Q285" s="62"/>
      <c r="R285" s="63" t="s">
        <v>416</v>
      </c>
      <c r="S285" s="64" t="s">
        <v>1291</v>
      </c>
      <c r="T285" s="73">
        <v>43817</v>
      </c>
      <c r="U285" s="73">
        <v>44043</v>
      </c>
      <c r="V285" s="62"/>
      <c r="W285" s="43" t="s">
        <v>1292</v>
      </c>
      <c r="X285" s="65">
        <v>1</v>
      </c>
      <c r="Y285" s="69" t="s">
        <v>47</v>
      </c>
      <c r="Z285" s="62"/>
      <c r="AA285" s="62">
        <v>7</v>
      </c>
      <c r="AB285" s="62">
        <v>2020</v>
      </c>
      <c r="AC285" s="68" t="s">
        <v>1125</v>
      </c>
      <c r="AD285" s="21">
        <f ca="1">TODAY()-TABLA[[#This Row],[Fecha radicación informe]]</f>
        <v>632</v>
      </c>
      <c r="AE285" s="67" t="s">
        <v>48</v>
      </c>
    </row>
    <row r="286" spans="1:31" ht="409.5" x14ac:dyDescent="0.2">
      <c r="A286" s="42">
        <v>3804</v>
      </c>
      <c r="B286" s="43">
        <v>125</v>
      </c>
      <c r="C286" s="43">
        <v>2019</v>
      </c>
      <c r="D286" s="58" t="s">
        <v>1293</v>
      </c>
      <c r="E286" s="43" t="s">
        <v>915</v>
      </c>
      <c r="F286" s="43" t="s">
        <v>687</v>
      </c>
      <c r="G286" s="43"/>
      <c r="H286" s="43" t="s">
        <v>36</v>
      </c>
      <c r="I286" s="59" t="s">
        <v>37</v>
      </c>
      <c r="J286" s="60" t="s">
        <v>107</v>
      </c>
      <c r="K286" s="43" t="s">
        <v>1290</v>
      </c>
      <c r="L286" s="10" t="s">
        <v>40</v>
      </c>
      <c r="M286" s="61" t="s">
        <v>1263</v>
      </c>
      <c r="N286" s="61" t="s">
        <v>1264</v>
      </c>
      <c r="O286" s="62">
        <v>2019</v>
      </c>
      <c r="P286" s="62"/>
      <c r="Q286" s="62"/>
      <c r="R286" s="63" t="s">
        <v>505</v>
      </c>
      <c r="S286" s="64" t="s">
        <v>1294</v>
      </c>
      <c r="T286" s="73">
        <v>43817</v>
      </c>
      <c r="U286" s="73">
        <v>44185</v>
      </c>
      <c r="V286" s="62"/>
      <c r="W286" s="43" t="s">
        <v>1295</v>
      </c>
      <c r="X286" s="65">
        <v>1</v>
      </c>
      <c r="Y286" s="69" t="s">
        <v>47</v>
      </c>
      <c r="Z286" s="62"/>
      <c r="AA286" s="62">
        <v>1</v>
      </c>
      <c r="AB286" s="62">
        <v>2021</v>
      </c>
      <c r="AC286" s="68" t="s">
        <v>1125</v>
      </c>
      <c r="AD286" s="21">
        <f ca="1">TODAY()-TABLA[[#This Row],[Fecha radicación informe]]</f>
        <v>632</v>
      </c>
      <c r="AE286" s="67" t="s">
        <v>48</v>
      </c>
    </row>
    <row r="287" spans="1:31" ht="409.5" x14ac:dyDescent="0.2">
      <c r="A287" s="42">
        <v>3805</v>
      </c>
      <c r="B287" s="43">
        <v>126</v>
      </c>
      <c r="C287" s="43">
        <v>2019</v>
      </c>
      <c r="D287" s="58" t="s">
        <v>1296</v>
      </c>
      <c r="E287" s="43" t="s">
        <v>915</v>
      </c>
      <c r="F287" s="43" t="s">
        <v>687</v>
      </c>
      <c r="G287" s="43"/>
      <c r="H287" s="43" t="s">
        <v>36</v>
      </c>
      <c r="I287" s="59" t="s">
        <v>37</v>
      </c>
      <c r="J287" s="60" t="s">
        <v>107</v>
      </c>
      <c r="K287" s="43" t="s">
        <v>1290</v>
      </c>
      <c r="L287" s="10" t="s">
        <v>40</v>
      </c>
      <c r="M287" s="61" t="s">
        <v>1263</v>
      </c>
      <c r="N287" s="61" t="s">
        <v>1264</v>
      </c>
      <c r="O287" s="62">
        <v>2019</v>
      </c>
      <c r="P287" s="62"/>
      <c r="Q287" s="62"/>
      <c r="R287" s="63"/>
      <c r="S287" s="64" t="s">
        <v>1297</v>
      </c>
      <c r="T287" s="73">
        <v>44043</v>
      </c>
      <c r="U287" s="73">
        <v>44078</v>
      </c>
      <c r="V287" s="62"/>
      <c r="W287" s="43" t="s">
        <v>1298</v>
      </c>
      <c r="X287" s="65">
        <v>1</v>
      </c>
      <c r="Y287" s="69" t="s">
        <v>47</v>
      </c>
      <c r="Z287" s="62"/>
      <c r="AA287" s="62">
        <v>9</v>
      </c>
      <c r="AB287" s="62">
        <v>2020</v>
      </c>
      <c r="AC287" s="68" t="s">
        <v>1125</v>
      </c>
      <c r="AD287" s="21">
        <f ca="1">TODAY()-TABLA[[#This Row],[Fecha radicación informe]]</f>
        <v>632</v>
      </c>
      <c r="AE287" s="67" t="s">
        <v>48</v>
      </c>
    </row>
    <row r="288" spans="1:31" ht="409.5" x14ac:dyDescent="0.2">
      <c r="A288" s="42">
        <v>3806</v>
      </c>
      <c r="B288" s="43">
        <v>127</v>
      </c>
      <c r="C288" s="43">
        <v>2019</v>
      </c>
      <c r="D288" s="58" t="s">
        <v>1299</v>
      </c>
      <c r="E288" s="43" t="s">
        <v>922</v>
      </c>
      <c r="F288" s="43" t="s">
        <v>755</v>
      </c>
      <c r="G288" s="43"/>
      <c r="H288" s="43" t="s">
        <v>36</v>
      </c>
      <c r="I288" s="59" t="s">
        <v>37</v>
      </c>
      <c r="J288" s="60" t="s">
        <v>107</v>
      </c>
      <c r="K288" s="43" t="s">
        <v>1290</v>
      </c>
      <c r="L288" s="10" t="s">
        <v>40</v>
      </c>
      <c r="M288" s="61" t="s">
        <v>1263</v>
      </c>
      <c r="N288" s="61" t="s">
        <v>1264</v>
      </c>
      <c r="O288" s="62">
        <v>2019</v>
      </c>
      <c r="P288" s="62"/>
      <c r="Q288" s="62"/>
      <c r="R288" s="63" t="s">
        <v>416</v>
      </c>
      <c r="S288" s="64" t="s">
        <v>1300</v>
      </c>
      <c r="T288" s="73">
        <v>43817</v>
      </c>
      <c r="U288" s="73" t="s">
        <v>607</v>
      </c>
      <c r="V288" s="62"/>
      <c r="W288" s="43" t="s">
        <v>1301</v>
      </c>
      <c r="X288" s="65">
        <v>0</v>
      </c>
      <c r="Y288" s="69" t="s">
        <v>115</v>
      </c>
      <c r="Z288" s="62"/>
      <c r="AA288" s="62"/>
      <c r="AB288" s="62"/>
      <c r="AC288" s="68" t="s">
        <v>1125</v>
      </c>
      <c r="AD288" s="21">
        <f ca="1">TODAY()-TABLA[[#This Row],[Fecha radicación informe]]</f>
        <v>632</v>
      </c>
      <c r="AE288" s="67" t="s">
        <v>48</v>
      </c>
    </row>
    <row r="289" spans="1:31" ht="409.5" x14ac:dyDescent="0.2">
      <c r="A289" s="42">
        <v>3807</v>
      </c>
      <c r="B289" s="43">
        <v>128</v>
      </c>
      <c r="C289" s="43">
        <v>2019</v>
      </c>
      <c r="D289" s="58" t="s">
        <v>1302</v>
      </c>
      <c r="E289" s="43" t="s">
        <v>922</v>
      </c>
      <c r="F289" s="43" t="s">
        <v>530</v>
      </c>
      <c r="G289" s="43"/>
      <c r="H289" s="43" t="s">
        <v>36</v>
      </c>
      <c r="I289" s="59" t="s">
        <v>37</v>
      </c>
      <c r="J289" s="60" t="s">
        <v>107</v>
      </c>
      <c r="K289" s="43" t="s">
        <v>1290</v>
      </c>
      <c r="L289" s="10" t="s">
        <v>40</v>
      </c>
      <c r="M289" s="61" t="s">
        <v>1263</v>
      </c>
      <c r="N289" s="61" t="s">
        <v>1264</v>
      </c>
      <c r="O289" s="62">
        <v>2019</v>
      </c>
      <c r="P289" s="62"/>
      <c r="Q289" s="62"/>
      <c r="R289" s="63" t="s">
        <v>44</v>
      </c>
      <c r="S289" s="64" t="s">
        <v>1303</v>
      </c>
      <c r="T289" s="73">
        <v>43817</v>
      </c>
      <c r="U289" s="73">
        <v>44043</v>
      </c>
      <c r="V289" s="62"/>
      <c r="W289" s="43" t="s">
        <v>1304</v>
      </c>
      <c r="X289" s="65">
        <v>1</v>
      </c>
      <c r="Y289" s="69" t="s">
        <v>47</v>
      </c>
      <c r="Z289" s="62"/>
      <c r="AA289" s="62">
        <v>8</v>
      </c>
      <c r="AB289" s="62">
        <v>2020</v>
      </c>
      <c r="AC289" s="68" t="s">
        <v>1125</v>
      </c>
      <c r="AD289" s="21">
        <f ca="1">TODAY()-TABLA[[#This Row],[Fecha radicación informe]]</f>
        <v>632</v>
      </c>
      <c r="AE289" s="67" t="s">
        <v>48</v>
      </c>
    </row>
    <row r="290" spans="1:31" ht="409.5" x14ac:dyDescent="0.2">
      <c r="A290" s="42">
        <v>3808</v>
      </c>
      <c r="B290" s="43">
        <v>129</v>
      </c>
      <c r="C290" s="43">
        <v>2019</v>
      </c>
      <c r="D290" s="58" t="s">
        <v>1305</v>
      </c>
      <c r="E290" s="43" t="s">
        <v>922</v>
      </c>
      <c r="F290" s="43" t="s">
        <v>755</v>
      </c>
      <c r="G290" s="43"/>
      <c r="H290" s="43" t="s">
        <v>36</v>
      </c>
      <c r="I290" s="59" t="s">
        <v>37</v>
      </c>
      <c r="J290" s="60" t="s">
        <v>107</v>
      </c>
      <c r="K290" s="43" t="s">
        <v>1290</v>
      </c>
      <c r="L290" s="10" t="s">
        <v>40</v>
      </c>
      <c r="M290" s="61" t="s">
        <v>1263</v>
      </c>
      <c r="N290" s="61" t="s">
        <v>1264</v>
      </c>
      <c r="O290" s="62">
        <v>2019</v>
      </c>
      <c r="P290" s="62"/>
      <c r="Q290" s="62"/>
      <c r="R290" s="63" t="s">
        <v>416</v>
      </c>
      <c r="S290" s="64" t="s">
        <v>1306</v>
      </c>
      <c r="T290" s="73">
        <v>43817</v>
      </c>
      <c r="U290" s="73">
        <v>44135</v>
      </c>
      <c r="V290" s="62"/>
      <c r="W290" s="43" t="s">
        <v>1307</v>
      </c>
      <c r="X290" s="65">
        <v>1</v>
      </c>
      <c r="Y290" s="69" t="s">
        <v>47</v>
      </c>
      <c r="Z290" s="62"/>
      <c r="AA290" s="62">
        <v>10</v>
      </c>
      <c r="AB290" s="62">
        <v>2020</v>
      </c>
      <c r="AC290" s="68" t="s">
        <v>1125</v>
      </c>
      <c r="AD290" s="21">
        <f ca="1">TODAY()-TABLA[[#This Row],[Fecha radicación informe]]</f>
        <v>632</v>
      </c>
      <c r="AE290" s="67" t="s">
        <v>48</v>
      </c>
    </row>
    <row r="291" spans="1:31" ht="409.5" x14ac:dyDescent="0.2">
      <c r="A291" s="42">
        <v>3809</v>
      </c>
      <c r="B291" s="43">
        <v>130</v>
      </c>
      <c r="C291" s="43">
        <v>2019</v>
      </c>
      <c r="D291" s="58" t="s">
        <v>1308</v>
      </c>
      <c r="E291" s="43" t="s">
        <v>922</v>
      </c>
      <c r="F291" s="43" t="s">
        <v>530</v>
      </c>
      <c r="G291" s="43"/>
      <c r="H291" s="43" t="s">
        <v>94</v>
      </c>
      <c r="I291" s="59" t="s">
        <v>37</v>
      </c>
      <c r="J291" s="12" t="s">
        <v>107</v>
      </c>
      <c r="K291" s="43" t="s">
        <v>447</v>
      </c>
      <c r="L291" s="43" t="s">
        <v>334</v>
      </c>
      <c r="M291" s="61" t="s">
        <v>1218</v>
      </c>
      <c r="N291" s="61" t="s">
        <v>1219</v>
      </c>
      <c r="O291" s="62">
        <v>2019</v>
      </c>
      <c r="P291" s="62"/>
      <c r="Q291" s="62"/>
      <c r="R291" s="63"/>
      <c r="S291" s="64" t="s">
        <v>1309</v>
      </c>
      <c r="T291" s="73">
        <v>43923</v>
      </c>
      <c r="U291" s="73" t="s">
        <v>1310</v>
      </c>
      <c r="V291" s="62"/>
      <c r="W291" s="43" t="s">
        <v>1311</v>
      </c>
      <c r="X291" s="65">
        <v>0</v>
      </c>
      <c r="Y291" s="69" t="s">
        <v>115</v>
      </c>
      <c r="Z291" s="62"/>
      <c r="AA291" s="62"/>
      <c r="AB291" s="62"/>
      <c r="AC291" s="68" t="s">
        <v>1125</v>
      </c>
      <c r="AD291" s="21">
        <f ca="1">TODAY()-TABLA[[#This Row],[Fecha radicación informe]]</f>
        <v>632</v>
      </c>
      <c r="AE291" s="67" t="s">
        <v>48</v>
      </c>
    </row>
    <row r="292" spans="1:31" ht="409.5" x14ac:dyDescent="0.2">
      <c r="A292" s="42">
        <v>3810</v>
      </c>
      <c r="B292" s="43">
        <v>131</v>
      </c>
      <c r="C292" s="43">
        <v>2019</v>
      </c>
      <c r="D292" s="58" t="s">
        <v>1312</v>
      </c>
      <c r="E292" s="43" t="s">
        <v>922</v>
      </c>
      <c r="F292" s="43" t="s">
        <v>848</v>
      </c>
      <c r="G292" s="43"/>
      <c r="H292" s="43" t="s">
        <v>879</v>
      </c>
      <c r="I292" s="59" t="s">
        <v>37</v>
      </c>
      <c r="J292" s="60" t="s">
        <v>38</v>
      </c>
      <c r="K292" s="43" t="s">
        <v>447</v>
      </c>
      <c r="L292" s="43" t="s">
        <v>334</v>
      </c>
      <c r="M292" s="61" t="s">
        <v>1218</v>
      </c>
      <c r="N292" s="61" t="s">
        <v>1219</v>
      </c>
      <c r="O292" s="62">
        <v>2019</v>
      </c>
      <c r="P292" s="62"/>
      <c r="Q292" s="62"/>
      <c r="R292" s="63"/>
      <c r="S292" s="64" t="s">
        <v>1313</v>
      </c>
      <c r="T292" s="73">
        <v>43924</v>
      </c>
      <c r="U292" s="73">
        <v>44012</v>
      </c>
      <c r="V292" s="62"/>
      <c r="W292" s="43" t="s">
        <v>1314</v>
      </c>
      <c r="X292" s="65">
        <v>1</v>
      </c>
      <c r="Y292" s="69" t="s">
        <v>47</v>
      </c>
      <c r="Z292" s="62"/>
      <c r="AA292" s="62" t="s">
        <v>451</v>
      </c>
      <c r="AB292" s="62">
        <v>2020</v>
      </c>
      <c r="AC292" s="68" t="s">
        <v>1125</v>
      </c>
      <c r="AD292" s="21">
        <f ca="1">TODAY()-TABLA[[#This Row],[Fecha radicación informe]]</f>
        <v>632</v>
      </c>
      <c r="AE292" s="67" t="s">
        <v>48</v>
      </c>
    </row>
    <row r="293" spans="1:31" ht="409.5" x14ac:dyDescent="0.2">
      <c r="A293" s="42">
        <v>3811</v>
      </c>
      <c r="B293" s="43">
        <v>132</v>
      </c>
      <c r="C293" s="43">
        <v>2019</v>
      </c>
      <c r="D293" s="58" t="s">
        <v>1315</v>
      </c>
      <c r="E293" s="43" t="s">
        <v>922</v>
      </c>
      <c r="F293" s="43" t="s">
        <v>530</v>
      </c>
      <c r="G293" s="43"/>
      <c r="H293" s="43" t="s">
        <v>94</v>
      </c>
      <c r="I293" s="59" t="s">
        <v>37</v>
      </c>
      <c r="J293" s="60" t="s">
        <v>38</v>
      </c>
      <c r="K293" s="43" t="s">
        <v>447</v>
      </c>
      <c r="L293" s="43" t="s">
        <v>334</v>
      </c>
      <c r="M293" s="61" t="s">
        <v>1218</v>
      </c>
      <c r="N293" s="61" t="s">
        <v>1219</v>
      </c>
      <c r="O293" s="62">
        <v>2019</v>
      </c>
      <c r="P293" s="62"/>
      <c r="Q293" s="62"/>
      <c r="R293" s="63"/>
      <c r="S293" s="64" t="s">
        <v>1316</v>
      </c>
      <c r="T293" s="73">
        <v>43924</v>
      </c>
      <c r="U293" s="73">
        <v>44012</v>
      </c>
      <c r="V293" s="62"/>
      <c r="W293" s="43" t="s">
        <v>1317</v>
      </c>
      <c r="X293" s="65">
        <v>1</v>
      </c>
      <c r="Y293" s="69" t="s">
        <v>47</v>
      </c>
      <c r="Z293" s="62"/>
      <c r="AA293" s="62">
        <v>6</v>
      </c>
      <c r="AB293" s="62">
        <v>2020</v>
      </c>
      <c r="AC293" s="68" t="s">
        <v>1125</v>
      </c>
      <c r="AD293" s="21">
        <f ca="1">TODAY()-TABLA[[#This Row],[Fecha radicación informe]]</f>
        <v>632</v>
      </c>
      <c r="AE293" s="67" t="s">
        <v>48</v>
      </c>
    </row>
    <row r="294" spans="1:31" ht="315" x14ac:dyDescent="0.2">
      <c r="A294" s="42">
        <v>3812</v>
      </c>
      <c r="B294" s="43">
        <v>1</v>
      </c>
      <c r="C294" s="43">
        <v>2020</v>
      </c>
      <c r="D294" s="58" t="s">
        <v>1318</v>
      </c>
      <c r="E294" s="43" t="s">
        <v>966</v>
      </c>
      <c r="F294" s="43" t="s">
        <v>363</v>
      </c>
      <c r="G294" s="43"/>
      <c r="H294" s="43" t="s">
        <v>94</v>
      </c>
      <c r="I294" s="59" t="s">
        <v>53</v>
      </c>
      <c r="J294" s="60" t="s">
        <v>54</v>
      </c>
      <c r="K294" s="43" t="s">
        <v>1199</v>
      </c>
      <c r="L294" s="43" t="s">
        <v>865</v>
      </c>
      <c r="M294" s="61" t="s">
        <v>1319</v>
      </c>
      <c r="N294" s="61" t="s">
        <v>248</v>
      </c>
      <c r="O294" s="62">
        <v>2020</v>
      </c>
      <c r="P294" s="62"/>
      <c r="Q294" s="62"/>
      <c r="R294" s="63"/>
      <c r="S294" s="64" t="s">
        <v>1135</v>
      </c>
      <c r="T294" s="73">
        <v>43920</v>
      </c>
      <c r="U294" s="73">
        <v>43966</v>
      </c>
      <c r="V294" s="62"/>
      <c r="W294" s="43" t="s">
        <v>1320</v>
      </c>
      <c r="X294" s="65">
        <v>1</v>
      </c>
      <c r="Y294" s="69" t="s">
        <v>47</v>
      </c>
      <c r="Z294" s="62"/>
      <c r="AA294" s="62">
        <v>5</v>
      </c>
      <c r="AB294" s="62">
        <v>2020</v>
      </c>
      <c r="AC294" s="68" t="s">
        <v>1321</v>
      </c>
      <c r="AD294" s="21">
        <f ca="1">TODAY()-TABLA[[#This Row],[Fecha radicación informe]]</f>
        <v>560</v>
      </c>
      <c r="AE294" s="67" t="s">
        <v>62</v>
      </c>
    </row>
    <row r="295" spans="1:31" ht="409.5" x14ac:dyDescent="0.2">
      <c r="A295" s="42">
        <v>3813</v>
      </c>
      <c r="B295" s="43">
        <v>2</v>
      </c>
      <c r="C295" s="43">
        <v>2020</v>
      </c>
      <c r="D295" s="58" t="s">
        <v>1322</v>
      </c>
      <c r="E295" s="43" t="s">
        <v>966</v>
      </c>
      <c r="F295" s="43" t="s">
        <v>363</v>
      </c>
      <c r="G295" s="43"/>
      <c r="H295" s="43" t="s">
        <v>94</v>
      </c>
      <c r="I295" s="59" t="s">
        <v>53</v>
      </c>
      <c r="J295" s="60" t="s">
        <v>54</v>
      </c>
      <c r="K295" s="10" t="s">
        <v>201</v>
      </c>
      <c r="L295" s="43" t="s">
        <v>865</v>
      </c>
      <c r="M295" s="61" t="s">
        <v>1319</v>
      </c>
      <c r="N295" s="61" t="s">
        <v>248</v>
      </c>
      <c r="O295" s="62">
        <v>2020</v>
      </c>
      <c r="P295" s="62"/>
      <c r="Q295" s="62"/>
      <c r="R295" s="63"/>
      <c r="S295" s="64" t="s">
        <v>1323</v>
      </c>
      <c r="T295" s="73">
        <v>43920</v>
      </c>
      <c r="U295" s="73">
        <v>44439</v>
      </c>
      <c r="V295" s="62"/>
      <c r="W295" s="43" t="s">
        <v>1324</v>
      </c>
      <c r="X295" s="65">
        <v>1</v>
      </c>
      <c r="Y295" s="69" t="s">
        <v>47</v>
      </c>
      <c r="Z295" s="62"/>
      <c r="AA295" s="62">
        <v>9</v>
      </c>
      <c r="AB295" s="62">
        <v>2021</v>
      </c>
      <c r="AC295" s="68" t="s">
        <v>1321</v>
      </c>
      <c r="AD295" s="21">
        <f ca="1">TODAY()-TABLA[[#This Row],[Fecha radicación informe]]</f>
        <v>560</v>
      </c>
      <c r="AE295" s="67" t="s">
        <v>62</v>
      </c>
    </row>
    <row r="296" spans="1:31" ht="409.5" x14ac:dyDescent="0.2">
      <c r="A296" s="42">
        <v>3814</v>
      </c>
      <c r="B296" s="43">
        <v>3</v>
      </c>
      <c r="C296" s="43">
        <v>2020</v>
      </c>
      <c r="D296" s="58" t="s">
        <v>1325</v>
      </c>
      <c r="E296" s="43" t="s">
        <v>966</v>
      </c>
      <c r="F296" s="43" t="s">
        <v>363</v>
      </c>
      <c r="G296" s="43"/>
      <c r="H296" s="43" t="s">
        <v>94</v>
      </c>
      <c r="I296" s="59" t="s">
        <v>53</v>
      </c>
      <c r="J296" s="60" t="s">
        <v>54</v>
      </c>
      <c r="K296" s="43" t="s">
        <v>1199</v>
      </c>
      <c r="L296" s="43" t="s">
        <v>865</v>
      </c>
      <c r="M296" s="61" t="s">
        <v>1319</v>
      </c>
      <c r="N296" s="61" t="s">
        <v>248</v>
      </c>
      <c r="O296" s="62">
        <v>2020</v>
      </c>
      <c r="P296" s="62"/>
      <c r="Q296" s="62"/>
      <c r="R296" s="63" t="s">
        <v>416</v>
      </c>
      <c r="S296" s="64" t="s">
        <v>1326</v>
      </c>
      <c r="T296" s="73">
        <v>43957</v>
      </c>
      <c r="U296" s="73">
        <v>44135</v>
      </c>
      <c r="V296" s="62"/>
      <c r="W296" s="43" t="s">
        <v>1327</v>
      </c>
      <c r="X296" s="65">
        <v>1</v>
      </c>
      <c r="Y296" s="69" t="s">
        <v>47</v>
      </c>
      <c r="Z296" s="62"/>
      <c r="AA296" s="62">
        <v>10</v>
      </c>
      <c r="AB296" s="62">
        <v>2020</v>
      </c>
      <c r="AC296" s="68" t="s">
        <v>1321</v>
      </c>
      <c r="AD296" s="21">
        <f ca="1">TODAY()-TABLA[[#This Row],[Fecha radicación informe]]</f>
        <v>560</v>
      </c>
      <c r="AE296" s="67" t="s">
        <v>62</v>
      </c>
    </row>
    <row r="297" spans="1:31" ht="409.5" x14ac:dyDescent="0.2">
      <c r="A297" s="42">
        <v>3815</v>
      </c>
      <c r="B297" s="43">
        <v>4</v>
      </c>
      <c r="C297" s="43">
        <v>2020</v>
      </c>
      <c r="D297" s="58" t="s">
        <v>1328</v>
      </c>
      <c r="E297" s="10" t="s">
        <v>877</v>
      </c>
      <c r="F297" s="43" t="s">
        <v>1208</v>
      </c>
      <c r="G297" s="43"/>
      <c r="H297" s="43" t="s">
        <v>879</v>
      </c>
      <c r="I297" s="59" t="s">
        <v>82</v>
      </c>
      <c r="J297" s="60" t="s">
        <v>83</v>
      </c>
      <c r="K297" s="43" t="s">
        <v>1329</v>
      </c>
      <c r="L297" s="43" t="s">
        <v>85</v>
      </c>
      <c r="M297" s="61" t="s">
        <v>1330</v>
      </c>
      <c r="N297" s="61" t="s">
        <v>991</v>
      </c>
      <c r="O297" s="62">
        <v>2020</v>
      </c>
      <c r="P297" s="62"/>
      <c r="Q297" s="62"/>
      <c r="R297" s="63" t="s">
        <v>416</v>
      </c>
      <c r="S297" s="64" t="s">
        <v>1331</v>
      </c>
      <c r="T297" s="73">
        <v>44141</v>
      </c>
      <c r="U297" s="73">
        <v>44408</v>
      </c>
      <c r="V297" s="62"/>
      <c r="W297" s="43" t="s">
        <v>1332</v>
      </c>
      <c r="X297" s="65">
        <v>1</v>
      </c>
      <c r="Y297" s="69" t="s">
        <v>47</v>
      </c>
      <c r="Z297" s="62"/>
      <c r="AA297" s="62">
        <v>4</v>
      </c>
      <c r="AB297" s="62">
        <v>2021</v>
      </c>
      <c r="AC297" s="68">
        <v>43955</v>
      </c>
      <c r="AD297" s="21">
        <f ca="1">TODAY()-TABLA[[#This Row],[Fecha radicación informe]]</f>
        <v>494</v>
      </c>
      <c r="AE297" s="67" t="s">
        <v>62</v>
      </c>
    </row>
    <row r="298" spans="1:31" ht="409.5" x14ac:dyDescent="0.2">
      <c r="A298" s="42">
        <v>3816</v>
      </c>
      <c r="B298" s="43">
        <v>5</v>
      </c>
      <c r="C298" s="43">
        <v>2020</v>
      </c>
      <c r="D298" s="58" t="s">
        <v>1333</v>
      </c>
      <c r="E298" s="10" t="s">
        <v>877</v>
      </c>
      <c r="F298" s="43" t="s">
        <v>1334</v>
      </c>
      <c r="G298" s="43"/>
      <c r="H298" s="43" t="s">
        <v>879</v>
      </c>
      <c r="I298" s="59" t="s">
        <v>210</v>
      </c>
      <c r="J298" s="60" t="s">
        <v>211</v>
      </c>
      <c r="K298" s="43" t="s">
        <v>986</v>
      </c>
      <c r="L298" s="43" t="s">
        <v>85</v>
      </c>
      <c r="M298" s="61" t="s">
        <v>1330</v>
      </c>
      <c r="N298" s="61" t="s">
        <v>991</v>
      </c>
      <c r="O298" s="62">
        <v>2020</v>
      </c>
      <c r="P298" s="62"/>
      <c r="Q298" s="62"/>
      <c r="R298" s="63" t="s">
        <v>416</v>
      </c>
      <c r="S298" s="64" t="s">
        <v>1335</v>
      </c>
      <c r="T298" s="73" t="s">
        <v>1336</v>
      </c>
      <c r="U298" s="73">
        <v>44196</v>
      </c>
      <c r="V298" s="62"/>
      <c r="W298" s="43" t="s">
        <v>1337</v>
      </c>
      <c r="X298" s="65">
        <v>1</v>
      </c>
      <c r="Y298" s="69" t="s">
        <v>47</v>
      </c>
      <c r="Z298" s="62"/>
      <c r="AA298" s="62">
        <v>7</v>
      </c>
      <c r="AB298" s="62">
        <v>2020</v>
      </c>
      <c r="AC298" s="68">
        <v>43955</v>
      </c>
      <c r="AD298" s="21">
        <f ca="1">TODAY()-TABLA[[#This Row],[Fecha radicación informe]]</f>
        <v>494</v>
      </c>
      <c r="AE298" s="67" t="s">
        <v>62</v>
      </c>
    </row>
    <row r="299" spans="1:31" ht="409.5" x14ac:dyDescent="0.2">
      <c r="A299" s="42">
        <v>3817</v>
      </c>
      <c r="B299" s="43">
        <v>6</v>
      </c>
      <c r="C299" s="43">
        <v>2020</v>
      </c>
      <c r="D299" s="58" t="s">
        <v>1338</v>
      </c>
      <c r="E299" s="10" t="s">
        <v>877</v>
      </c>
      <c r="F299" s="43" t="s">
        <v>1339</v>
      </c>
      <c r="G299" s="43"/>
      <c r="H299" s="43" t="s">
        <v>879</v>
      </c>
      <c r="I299" s="59" t="s">
        <v>210</v>
      </c>
      <c r="J299" s="60" t="s">
        <v>211</v>
      </c>
      <c r="K299" s="43" t="s">
        <v>986</v>
      </c>
      <c r="L299" s="43" t="s">
        <v>85</v>
      </c>
      <c r="M299" s="61" t="s">
        <v>1330</v>
      </c>
      <c r="N299" s="61" t="s">
        <v>991</v>
      </c>
      <c r="O299" s="62">
        <v>2020</v>
      </c>
      <c r="P299" s="62"/>
      <c r="Q299" s="62"/>
      <c r="R299" s="63" t="s">
        <v>416</v>
      </c>
      <c r="S299" s="64" t="s">
        <v>1340</v>
      </c>
      <c r="T299" s="73">
        <v>44141</v>
      </c>
      <c r="U299" s="73">
        <v>44561</v>
      </c>
      <c r="V299" s="62"/>
      <c r="W299" s="43" t="s">
        <v>1341</v>
      </c>
      <c r="X299" s="65">
        <v>0.5</v>
      </c>
      <c r="Y299" s="69" t="s">
        <v>115</v>
      </c>
      <c r="Z299" s="62"/>
      <c r="AA299" s="62"/>
      <c r="AB299" s="62"/>
      <c r="AC299" s="68">
        <v>43955</v>
      </c>
      <c r="AD299" s="21">
        <f ca="1">TODAY()-TABLA[[#This Row],[Fecha radicación informe]]</f>
        <v>494</v>
      </c>
      <c r="AE299" s="67" t="s">
        <v>62</v>
      </c>
    </row>
    <row r="300" spans="1:31" ht="409.5" x14ac:dyDescent="0.2">
      <c r="A300" s="42">
        <v>3818</v>
      </c>
      <c r="B300" s="43">
        <v>7</v>
      </c>
      <c r="C300" s="43">
        <v>2020</v>
      </c>
      <c r="D300" s="58" t="s">
        <v>1342</v>
      </c>
      <c r="E300" s="43" t="s">
        <v>1029</v>
      </c>
      <c r="F300" s="43" t="s">
        <v>325</v>
      </c>
      <c r="G300" s="43"/>
      <c r="H300" s="43" t="s">
        <v>408</v>
      </c>
      <c r="I300" s="59" t="s">
        <v>355</v>
      </c>
      <c r="J300" s="60" t="s">
        <v>147</v>
      </c>
      <c r="K300" s="43" t="s">
        <v>1031</v>
      </c>
      <c r="L300" s="43" t="s">
        <v>327</v>
      </c>
      <c r="M300" s="61" t="s">
        <v>1330</v>
      </c>
      <c r="N300" s="61" t="s">
        <v>991</v>
      </c>
      <c r="O300" s="62">
        <v>2020</v>
      </c>
      <c r="P300" s="62"/>
      <c r="Q300" s="62"/>
      <c r="R300" s="63" t="s">
        <v>416</v>
      </c>
      <c r="S300" s="64" t="s">
        <v>1343</v>
      </c>
      <c r="T300" s="73" t="s">
        <v>1344</v>
      </c>
      <c r="U300" s="73">
        <v>44184</v>
      </c>
      <c r="V300" s="62"/>
      <c r="W300" s="43" t="s">
        <v>1345</v>
      </c>
      <c r="X300" s="65">
        <v>1</v>
      </c>
      <c r="Y300" s="69" t="s">
        <v>47</v>
      </c>
      <c r="Z300" s="62"/>
      <c r="AA300" s="62">
        <v>4</v>
      </c>
      <c r="AB300" s="62">
        <v>2021</v>
      </c>
      <c r="AC300" s="68">
        <v>43956</v>
      </c>
      <c r="AD300" s="21">
        <f ca="1">TODAY()-TABLA[[#This Row],[Fecha radicación informe]]</f>
        <v>493</v>
      </c>
      <c r="AE300" s="67" t="s">
        <v>858</v>
      </c>
    </row>
    <row r="301" spans="1:31" ht="409.5" x14ac:dyDescent="0.2">
      <c r="A301" s="42">
        <v>3819</v>
      </c>
      <c r="B301" s="43">
        <v>8</v>
      </c>
      <c r="C301" s="43">
        <v>2020</v>
      </c>
      <c r="D301" s="58" t="s">
        <v>1346</v>
      </c>
      <c r="E301" s="43" t="s">
        <v>950</v>
      </c>
      <c r="F301" s="43" t="s">
        <v>325</v>
      </c>
      <c r="G301" s="43"/>
      <c r="H301" s="43" t="s">
        <v>408</v>
      </c>
      <c r="I301" s="59" t="s">
        <v>355</v>
      </c>
      <c r="J301" s="60" t="s">
        <v>147</v>
      </c>
      <c r="K301" s="43" t="s">
        <v>1031</v>
      </c>
      <c r="L301" s="43" t="s">
        <v>327</v>
      </c>
      <c r="M301" s="61" t="s">
        <v>1330</v>
      </c>
      <c r="N301" s="61" t="s">
        <v>991</v>
      </c>
      <c r="O301" s="62">
        <v>2020</v>
      </c>
      <c r="P301" s="62"/>
      <c r="Q301" s="62"/>
      <c r="R301" s="63" t="s">
        <v>44</v>
      </c>
      <c r="S301" s="64" t="s">
        <v>1347</v>
      </c>
      <c r="T301" s="73">
        <v>44116</v>
      </c>
      <c r="U301" s="73">
        <v>44147</v>
      </c>
      <c r="V301" s="62"/>
      <c r="W301" s="43" t="s">
        <v>1348</v>
      </c>
      <c r="X301" s="65">
        <v>1</v>
      </c>
      <c r="Y301" s="69" t="s">
        <v>47</v>
      </c>
      <c r="Z301" s="62"/>
      <c r="AA301" s="62">
        <v>12</v>
      </c>
      <c r="AB301" s="62">
        <v>2020</v>
      </c>
      <c r="AC301" s="68">
        <v>43956</v>
      </c>
      <c r="AD301" s="21">
        <f ca="1">TODAY()-TABLA[[#This Row],[Fecha radicación informe]]</f>
        <v>493</v>
      </c>
      <c r="AE301" s="67" t="s">
        <v>858</v>
      </c>
    </row>
    <row r="302" spans="1:31" ht="173.25" x14ac:dyDescent="0.2">
      <c r="A302" s="42">
        <v>3820</v>
      </c>
      <c r="B302" s="43">
        <v>9</v>
      </c>
      <c r="C302" s="43">
        <v>2020</v>
      </c>
      <c r="D302" s="58" t="s">
        <v>1349</v>
      </c>
      <c r="E302" s="43" t="s">
        <v>985</v>
      </c>
      <c r="F302" s="43" t="s">
        <v>325</v>
      </c>
      <c r="G302" s="43"/>
      <c r="H302" s="43" t="s">
        <v>52</v>
      </c>
      <c r="I302" s="59" t="s">
        <v>157</v>
      </c>
      <c r="J302" s="60" t="s">
        <v>147</v>
      </c>
      <c r="K302" s="43" t="s">
        <v>1031</v>
      </c>
      <c r="L302" s="43" t="s">
        <v>241</v>
      </c>
      <c r="M302" s="61" t="s">
        <v>1330</v>
      </c>
      <c r="N302" s="61" t="s">
        <v>991</v>
      </c>
      <c r="O302" s="62">
        <v>2020</v>
      </c>
      <c r="P302" s="62"/>
      <c r="Q302" s="62"/>
      <c r="R302" s="63" t="s">
        <v>416</v>
      </c>
      <c r="S302" s="64" t="s">
        <v>1350</v>
      </c>
      <c r="T302" s="73">
        <v>44111</v>
      </c>
      <c r="U302" s="73">
        <v>44074</v>
      </c>
      <c r="V302" s="62"/>
      <c r="W302" s="43" t="s">
        <v>1351</v>
      </c>
      <c r="X302" s="65">
        <v>1</v>
      </c>
      <c r="Y302" s="69" t="s">
        <v>47</v>
      </c>
      <c r="Z302" s="62"/>
      <c r="AA302" s="62">
        <v>9</v>
      </c>
      <c r="AB302" s="62">
        <v>2020</v>
      </c>
      <c r="AC302" s="68">
        <v>43956</v>
      </c>
      <c r="AD302" s="21">
        <f ca="1">TODAY()-TABLA[[#This Row],[Fecha radicación informe]]</f>
        <v>493</v>
      </c>
      <c r="AE302" s="67" t="s">
        <v>62</v>
      </c>
    </row>
    <row r="303" spans="1:31" ht="173.25" x14ac:dyDescent="0.2">
      <c r="A303" s="42">
        <v>3821</v>
      </c>
      <c r="B303" s="43">
        <v>10</v>
      </c>
      <c r="C303" s="43">
        <v>2020</v>
      </c>
      <c r="D303" s="58" t="s">
        <v>1352</v>
      </c>
      <c r="E303" s="43" t="s">
        <v>985</v>
      </c>
      <c r="F303" s="43" t="s">
        <v>250</v>
      </c>
      <c r="G303" s="43"/>
      <c r="H303" s="43" t="s">
        <v>52</v>
      </c>
      <c r="I303" s="59" t="s">
        <v>157</v>
      </c>
      <c r="J303" s="60" t="s">
        <v>147</v>
      </c>
      <c r="K303" s="43" t="s">
        <v>1031</v>
      </c>
      <c r="L303" s="43" t="s">
        <v>241</v>
      </c>
      <c r="M303" s="61" t="s">
        <v>1330</v>
      </c>
      <c r="N303" s="61" t="s">
        <v>991</v>
      </c>
      <c r="O303" s="62">
        <v>2020</v>
      </c>
      <c r="P303" s="62"/>
      <c r="Q303" s="62"/>
      <c r="R303" s="63" t="s">
        <v>416</v>
      </c>
      <c r="S303" s="64" t="s">
        <v>1353</v>
      </c>
      <c r="T303" s="73">
        <v>44111</v>
      </c>
      <c r="U303" s="73">
        <v>44043</v>
      </c>
      <c r="V303" s="62"/>
      <c r="W303" s="43" t="s">
        <v>1354</v>
      </c>
      <c r="X303" s="65">
        <v>1</v>
      </c>
      <c r="Y303" s="69" t="s">
        <v>47</v>
      </c>
      <c r="Z303" s="62"/>
      <c r="AA303" s="62">
        <v>9</v>
      </c>
      <c r="AB303" s="62">
        <v>2020</v>
      </c>
      <c r="AC303" s="68">
        <v>43956</v>
      </c>
      <c r="AD303" s="21">
        <f ca="1">TODAY()-TABLA[[#This Row],[Fecha radicación informe]]</f>
        <v>493</v>
      </c>
      <c r="AE303" s="67" t="s">
        <v>62</v>
      </c>
    </row>
    <row r="304" spans="1:31" ht="409.5" x14ac:dyDescent="0.2">
      <c r="A304" s="42">
        <v>3822</v>
      </c>
      <c r="B304" s="43">
        <v>11</v>
      </c>
      <c r="C304" s="43">
        <v>2020</v>
      </c>
      <c r="D304" s="58" t="s">
        <v>1355</v>
      </c>
      <c r="E304" s="43" t="s">
        <v>922</v>
      </c>
      <c r="F304" s="43" t="s">
        <v>999</v>
      </c>
      <c r="G304" s="43"/>
      <c r="H304" s="43" t="s">
        <v>36</v>
      </c>
      <c r="I304" s="59" t="s">
        <v>37</v>
      </c>
      <c r="J304" s="60" t="s">
        <v>211</v>
      </c>
      <c r="K304" s="43" t="s">
        <v>320</v>
      </c>
      <c r="L304" s="43" t="s">
        <v>109</v>
      </c>
      <c r="M304" s="61" t="s">
        <v>1356</v>
      </c>
      <c r="N304" s="61" t="s">
        <v>902</v>
      </c>
      <c r="O304" s="62">
        <v>2020</v>
      </c>
      <c r="P304" s="62"/>
      <c r="Q304" s="62"/>
      <c r="R304" s="63" t="s">
        <v>416</v>
      </c>
      <c r="S304" s="64" t="s">
        <v>1357</v>
      </c>
      <c r="T304" s="73">
        <v>43983</v>
      </c>
      <c r="U304" s="73">
        <v>44196</v>
      </c>
      <c r="V304" s="62"/>
      <c r="W304" s="43" t="s">
        <v>1358</v>
      </c>
      <c r="X304" s="65">
        <v>1</v>
      </c>
      <c r="Y304" s="69" t="s">
        <v>47</v>
      </c>
      <c r="Z304" s="62"/>
      <c r="AA304" s="62">
        <v>6</v>
      </c>
      <c r="AB304" s="62">
        <v>2020</v>
      </c>
      <c r="AC304" s="68" t="s">
        <v>1359</v>
      </c>
      <c r="AD304" s="21">
        <f ca="1">TODAY()-TABLA[[#This Row],[Fecha radicación informe]]</f>
        <v>469</v>
      </c>
      <c r="AE304" s="67" t="s">
        <v>48</v>
      </c>
    </row>
    <row r="305" spans="1:31" ht="409.5" x14ac:dyDescent="0.2">
      <c r="A305" s="42">
        <v>3823</v>
      </c>
      <c r="B305" s="43">
        <v>12</v>
      </c>
      <c r="C305" s="43">
        <v>2020</v>
      </c>
      <c r="D305" s="58" t="s">
        <v>1360</v>
      </c>
      <c r="E305" s="43" t="s">
        <v>922</v>
      </c>
      <c r="F305" s="43" t="s">
        <v>999</v>
      </c>
      <c r="G305" s="43"/>
      <c r="H305" s="43" t="s">
        <v>36</v>
      </c>
      <c r="I305" s="59" t="s">
        <v>37</v>
      </c>
      <c r="J305" s="60" t="s">
        <v>211</v>
      </c>
      <c r="K305" s="43" t="s">
        <v>320</v>
      </c>
      <c r="L305" s="43" t="s">
        <v>109</v>
      </c>
      <c r="M305" s="61" t="s">
        <v>1356</v>
      </c>
      <c r="N305" s="61" t="s">
        <v>902</v>
      </c>
      <c r="O305" s="62">
        <v>2020</v>
      </c>
      <c r="P305" s="62"/>
      <c r="Q305" s="62"/>
      <c r="R305" s="63" t="s">
        <v>416</v>
      </c>
      <c r="S305" s="64" t="s">
        <v>1361</v>
      </c>
      <c r="T305" s="73">
        <v>43983</v>
      </c>
      <c r="U305" s="73">
        <v>44196</v>
      </c>
      <c r="V305" s="62"/>
      <c r="W305" s="43" t="s">
        <v>1362</v>
      </c>
      <c r="X305" s="65">
        <v>1</v>
      </c>
      <c r="Y305" s="69" t="s">
        <v>47</v>
      </c>
      <c r="Z305" s="62"/>
      <c r="AA305" s="62">
        <v>11</v>
      </c>
      <c r="AB305" s="62">
        <v>2020</v>
      </c>
      <c r="AC305" s="68" t="s">
        <v>1359</v>
      </c>
      <c r="AD305" s="21">
        <f ca="1">TODAY()-TABLA[[#This Row],[Fecha radicación informe]]</f>
        <v>469</v>
      </c>
      <c r="AE305" s="67" t="s">
        <v>48</v>
      </c>
    </row>
    <row r="306" spans="1:31" ht="409.5" x14ac:dyDescent="0.2">
      <c r="A306" s="42">
        <v>3824</v>
      </c>
      <c r="B306" s="43">
        <v>13</v>
      </c>
      <c r="C306" s="43">
        <v>2020</v>
      </c>
      <c r="D306" s="58" t="s">
        <v>1363</v>
      </c>
      <c r="E306" s="43" t="s">
        <v>922</v>
      </c>
      <c r="F306" s="43" t="s">
        <v>999</v>
      </c>
      <c r="G306" s="43"/>
      <c r="H306" s="43" t="s">
        <v>36</v>
      </c>
      <c r="I306" s="59" t="s">
        <v>37</v>
      </c>
      <c r="J306" s="60" t="s">
        <v>38</v>
      </c>
      <c r="K306" s="43" t="s">
        <v>1364</v>
      </c>
      <c r="L306" s="43" t="s">
        <v>109</v>
      </c>
      <c r="M306" s="61" t="s">
        <v>1356</v>
      </c>
      <c r="N306" s="61" t="s">
        <v>902</v>
      </c>
      <c r="O306" s="62">
        <v>2020</v>
      </c>
      <c r="P306" s="62"/>
      <c r="Q306" s="62"/>
      <c r="R306" s="63" t="s">
        <v>44</v>
      </c>
      <c r="S306" s="64" t="s">
        <v>1365</v>
      </c>
      <c r="T306" s="73">
        <v>43983</v>
      </c>
      <c r="U306" s="73">
        <v>44012</v>
      </c>
      <c r="V306" s="62"/>
      <c r="W306" s="43" t="s">
        <v>1366</v>
      </c>
      <c r="X306" s="65">
        <v>1</v>
      </c>
      <c r="Y306" s="69" t="s">
        <v>47</v>
      </c>
      <c r="Z306" s="62"/>
      <c r="AA306" s="62">
        <v>6</v>
      </c>
      <c r="AB306" s="62">
        <v>2020</v>
      </c>
      <c r="AC306" s="68" t="s">
        <v>1359</v>
      </c>
      <c r="AD306" s="21">
        <f ca="1">TODAY()-TABLA[[#This Row],[Fecha radicación informe]]</f>
        <v>469</v>
      </c>
      <c r="AE306" s="67" t="s">
        <v>48</v>
      </c>
    </row>
    <row r="307" spans="1:31" ht="409.5" x14ac:dyDescent="0.2">
      <c r="A307" s="42">
        <v>3825</v>
      </c>
      <c r="B307" s="43">
        <v>14</v>
      </c>
      <c r="C307" s="43">
        <v>2020</v>
      </c>
      <c r="D307" s="58" t="s">
        <v>1367</v>
      </c>
      <c r="E307" s="43" t="s">
        <v>1368</v>
      </c>
      <c r="F307" s="43" t="s">
        <v>642</v>
      </c>
      <c r="G307" s="43"/>
      <c r="H307" s="43" t="s">
        <v>36</v>
      </c>
      <c r="I307" s="59" t="s">
        <v>132</v>
      </c>
      <c r="J307" s="60" t="s">
        <v>83</v>
      </c>
      <c r="K307" s="43" t="s">
        <v>1062</v>
      </c>
      <c r="L307" s="10" t="s">
        <v>40</v>
      </c>
      <c r="M307" s="61" t="s">
        <v>1369</v>
      </c>
      <c r="N307" s="61" t="s">
        <v>1370</v>
      </c>
      <c r="O307" s="62">
        <v>2020</v>
      </c>
      <c r="P307" s="62"/>
      <c r="Q307" s="62"/>
      <c r="R307" s="63"/>
      <c r="S307" s="64" t="s">
        <v>1371</v>
      </c>
      <c r="T307" s="73">
        <v>44020</v>
      </c>
      <c r="U307" s="73" t="s">
        <v>1247</v>
      </c>
      <c r="V307" s="62"/>
      <c r="W307" s="43" t="s">
        <v>1372</v>
      </c>
      <c r="X307" s="65">
        <v>0.5</v>
      </c>
      <c r="Y307" s="69" t="s">
        <v>115</v>
      </c>
      <c r="Z307" s="62"/>
      <c r="AA307" s="62"/>
      <c r="AB307" s="62"/>
      <c r="AC307" s="68">
        <v>43987</v>
      </c>
      <c r="AD307" s="21">
        <f ca="1">TODAY()-TABLA[[#This Row],[Fecha radicación informe]]</f>
        <v>462</v>
      </c>
      <c r="AE307" s="67" t="s">
        <v>48</v>
      </c>
    </row>
    <row r="308" spans="1:31" ht="409.5" x14ac:dyDescent="0.2">
      <c r="A308" s="42">
        <v>3826</v>
      </c>
      <c r="B308" s="43">
        <v>15</v>
      </c>
      <c r="C308" s="43">
        <v>2020</v>
      </c>
      <c r="D308" s="58" t="s">
        <v>1373</v>
      </c>
      <c r="E308" s="43" t="s">
        <v>922</v>
      </c>
      <c r="F308" s="43" t="s">
        <v>755</v>
      </c>
      <c r="G308" s="43"/>
      <c r="H308" s="43" t="s">
        <v>36</v>
      </c>
      <c r="I308" s="59" t="s">
        <v>37</v>
      </c>
      <c r="J308" s="12" t="s">
        <v>107</v>
      </c>
      <c r="K308" s="43" t="s">
        <v>1364</v>
      </c>
      <c r="L308" s="10" t="s">
        <v>40</v>
      </c>
      <c r="M308" s="61" t="s">
        <v>1356</v>
      </c>
      <c r="N308" s="61" t="s">
        <v>902</v>
      </c>
      <c r="O308" s="62">
        <v>2020</v>
      </c>
      <c r="P308" s="62"/>
      <c r="Q308" s="62"/>
      <c r="R308" s="63" t="s">
        <v>44</v>
      </c>
      <c r="S308" s="64" t="s">
        <v>1374</v>
      </c>
      <c r="T308" s="73">
        <v>44019</v>
      </c>
      <c r="U308" s="73" t="s">
        <v>934</v>
      </c>
      <c r="V308" s="62"/>
      <c r="W308" s="43" t="s">
        <v>1375</v>
      </c>
      <c r="X308" s="65">
        <v>0.5</v>
      </c>
      <c r="Y308" s="69" t="s">
        <v>115</v>
      </c>
      <c r="Z308" s="62"/>
      <c r="AA308" s="62"/>
      <c r="AB308" s="62"/>
      <c r="AC308" s="68">
        <v>43987</v>
      </c>
      <c r="AD308" s="21">
        <f ca="1">TODAY()-TABLA[[#This Row],[Fecha radicación informe]]</f>
        <v>462</v>
      </c>
      <c r="AE308" s="67" t="s">
        <v>48</v>
      </c>
    </row>
    <row r="309" spans="1:31" ht="409.5" x14ac:dyDescent="0.2">
      <c r="A309" s="42">
        <v>3827</v>
      </c>
      <c r="B309" s="43">
        <v>16</v>
      </c>
      <c r="C309" s="43">
        <v>2020</v>
      </c>
      <c r="D309" s="58" t="s">
        <v>1376</v>
      </c>
      <c r="E309" s="43" t="s">
        <v>922</v>
      </c>
      <c r="F309" s="43" t="s">
        <v>34</v>
      </c>
      <c r="G309" s="43"/>
      <c r="H309" s="43" t="s">
        <v>52</v>
      </c>
      <c r="I309" s="59" t="s">
        <v>37</v>
      </c>
      <c r="J309" s="60" t="s">
        <v>38</v>
      </c>
      <c r="K309" s="43" t="s">
        <v>621</v>
      </c>
      <c r="L309" s="43" t="s">
        <v>109</v>
      </c>
      <c r="M309" s="61" t="s">
        <v>1377</v>
      </c>
      <c r="N309" s="61" t="s">
        <v>957</v>
      </c>
      <c r="O309" s="62">
        <v>2020</v>
      </c>
      <c r="P309" s="62"/>
      <c r="Q309" s="62"/>
      <c r="R309" s="63" t="s">
        <v>44</v>
      </c>
      <c r="S309" s="64" t="s">
        <v>1378</v>
      </c>
      <c r="T309" s="73">
        <v>43898</v>
      </c>
      <c r="U309" s="73">
        <v>44135</v>
      </c>
      <c r="V309" s="62"/>
      <c r="W309" s="43" t="s">
        <v>1379</v>
      </c>
      <c r="X309" s="65">
        <v>1</v>
      </c>
      <c r="Y309" s="69" t="s">
        <v>47</v>
      </c>
      <c r="Z309" s="62"/>
      <c r="AA309" s="62">
        <v>10</v>
      </c>
      <c r="AB309" s="62">
        <v>2020</v>
      </c>
      <c r="AC309" s="68">
        <v>44015</v>
      </c>
      <c r="AD309" s="21">
        <f ca="1">TODAY()-TABLA[[#This Row],[Fecha radicación informe]]</f>
        <v>434</v>
      </c>
      <c r="AE309" s="67" t="s">
        <v>48</v>
      </c>
    </row>
    <row r="310" spans="1:31" ht="409.5" x14ac:dyDescent="0.2">
      <c r="A310" s="42">
        <v>3828</v>
      </c>
      <c r="B310" s="43">
        <v>17</v>
      </c>
      <c r="C310" s="43">
        <v>2020</v>
      </c>
      <c r="D310" s="58" t="s">
        <v>1380</v>
      </c>
      <c r="E310" s="43" t="s">
        <v>922</v>
      </c>
      <c r="F310" s="43" t="s">
        <v>530</v>
      </c>
      <c r="G310" s="43"/>
      <c r="H310" s="43" t="s">
        <v>94</v>
      </c>
      <c r="I310" s="59" t="s">
        <v>37</v>
      </c>
      <c r="J310" s="12" t="s">
        <v>107</v>
      </c>
      <c r="K310" s="43" t="s">
        <v>442</v>
      </c>
      <c r="L310" s="43" t="s">
        <v>109</v>
      </c>
      <c r="M310" s="61" t="s">
        <v>1377</v>
      </c>
      <c r="N310" s="61" t="s">
        <v>957</v>
      </c>
      <c r="O310" s="62">
        <v>2020</v>
      </c>
      <c r="P310" s="62"/>
      <c r="Q310" s="62"/>
      <c r="R310" s="63" t="s">
        <v>44</v>
      </c>
      <c r="S310" s="64" t="s">
        <v>1381</v>
      </c>
      <c r="T310" s="73">
        <v>43929</v>
      </c>
      <c r="U310" s="73" t="s">
        <v>1026</v>
      </c>
      <c r="V310" s="62"/>
      <c r="W310" s="43" t="s">
        <v>1382</v>
      </c>
      <c r="X310" s="65">
        <v>0.5</v>
      </c>
      <c r="Y310" s="69" t="s">
        <v>115</v>
      </c>
      <c r="Z310" s="62"/>
      <c r="AA310" s="62"/>
      <c r="AB310" s="62"/>
      <c r="AC310" s="68">
        <v>44015</v>
      </c>
      <c r="AD310" s="21">
        <f ca="1">TODAY()-TABLA[[#This Row],[Fecha radicación informe]]</f>
        <v>434</v>
      </c>
      <c r="AE310" s="67" t="s">
        <v>48</v>
      </c>
    </row>
    <row r="311" spans="1:31" ht="409.5" x14ac:dyDescent="0.2">
      <c r="A311" s="42">
        <v>3829</v>
      </c>
      <c r="B311" s="43">
        <v>18</v>
      </c>
      <c r="C311" s="43">
        <v>2020</v>
      </c>
      <c r="D311" s="58" t="s">
        <v>1383</v>
      </c>
      <c r="E311" s="43" t="s">
        <v>1262</v>
      </c>
      <c r="F311" s="43" t="s">
        <v>156</v>
      </c>
      <c r="G311" s="43"/>
      <c r="H311" s="43" t="s">
        <v>408</v>
      </c>
      <c r="I311" s="59" t="s">
        <v>355</v>
      </c>
      <c r="J311" s="60" t="s">
        <v>147</v>
      </c>
      <c r="K311" s="43" t="s">
        <v>1031</v>
      </c>
      <c r="L311" s="43" t="s">
        <v>327</v>
      </c>
      <c r="M311" s="61" t="s">
        <v>1377</v>
      </c>
      <c r="N311" s="61" t="s">
        <v>957</v>
      </c>
      <c r="O311" s="62">
        <v>2020</v>
      </c>
      <c r="P311" s="62"/>
      <c r="Q311" s="62"/>
      <c r="R311" s="63" t="s">
        <v>416</v>
      </c>
      <c r="S311" s="64" t="s">
        <v>1384</v>
      </c>
      <c r="T311" s="73" t="s">
        <v>1385</v>
      </c>
      <c r="U311" s="73">
        <v>44196</v>
      </c>
      <c r="V311" s="62"/>
      <c r="W311" s="43" t="s">
        <v>1386</v>
      </c>
      <c r="X311" s="65">
        <v>1</v>
      </c>
      <c r="Y311" s="69" t="s">
        <v>47</v>
      </c>
      <c r="Z311" s="62"/>
      <c r="AA311" s="62">
        <v>7</v>
      </c>
      <c r="AB311" s="62">
        <v>2021</v>
      </c>
      <c r="AC311" s="68">
        <v>44013</v>
      </c>
      <c r="AD311" s="21">
        <f ca="1">TODAY()-TABLA[[#This Row],[Fecha radicación informe]]</f>
        <v>436</v>
      </c>
      <c r="AE311" s="67" t="s">
        <v>62</v>
      </c>
    </row>
    <row r="312" spans="1:31" ht="409.5" x14ac:dyDescent="0.2">
      <c r="A312" s="42">
        <v>3830</v>
      </c>
      <c r="B312" s="43">
        <v>19</v>
      </c>
      <c r="C312" s="43">
        <v>2020</v>
      </c>
      <c r="D312" s="58" t="s">
        <v>1387</v>
      </c>
      <c r="E312" s="43" t="s">
        <v>1029</v>
      </c>
      <c r="F312" s="43" t="s">
        <v>1030</v>
      </c>
      <c r="G312" s="43"/>
      <c r="H312" s="43" t="s">
        <v>408</v>
      </c>
      <c r="I312" s="59" t="s">
        <v>355</v>
      </c>
      <c r="J312" s="60" t="s">
        <v>147</v>
      </c>
      <c r="K312" s="43" t="s">
        <v>1031</v>
      </c>
      <c r="L312" s="43" t="s">
        <v>327</v>
      </c>
      <c r="M312" s="61" t="s">
        <v>1377</v>
      </c>
      <c r="N312" s="61" t="s">
        <v>957</v>
      </c>
      <c r="O312" s="62">
        <v>2020</v>
      </c>
      <c r="P312" s="62"/>
      <c r="Q312" s="62"/>
      <c r="R312" s="63" t="s">
        <v>416</v>
      </c>
      <c r="S312" s="64" t="s">
        <v>1388</v>
      </c>
      <c r="T312" s="73" t="s">
        <v>1385</v>
      </c>
      <c r="U312" s="73">
        <v>44196</v>
      </c>
      <c r="V312" s="62"/>
      <c r="W312" s="43" t="s">
        <v>1389</v>
      </c>
      <c r="X312" s="65">
        <v>1</v>
      </c>
      <c r="Y312" s="69" t="s">
        <v>47</v>
      </c>
      <c r="Z312" s="62"/>
      <c r="AA312" s="62">
        <v>7</v>
      </c>
      <c r="AB312" s="62">
        <v>2021</v>
      </c>
      <c r="AC312" s="68">
        <v>44013</v>
      </c>
      <c r="AD312" s="21">
        <f ca="1">TODAY()-TABLA[[#This Row],[Fecha radicación informe]]</f>
        <v>436</v>
      </c>
      <c r="AE312" s="67" t="s">
        <v>62</v>
      </c>
    </row>
    <row r="313" spans="1:31" ht="409.5" x14ac:dyDescent="0.2">
      <c r="A313" s="42">
        <v>3831</v>
      </c>
      <c r="B313" s="43">
        <v>20</v>
      </c>
      <c r="C313" s="43">
        <v>2020</v>
      </c>
      <c r="D313" s="58" t="s">
        <v>1390</v>
      </c>
      <c r="E313" s="43" t="s">
        <v>900</v>
      </c>
      <c r="F313" s="43" t="s">
        <v>1391</v>
      </c>
      <c r="G313" s="43"/>
      <c r="H313" s="43" t="s">
        <v>209</v>
      </c>
      <c r="I313" s="59" t="s">
        <v>210</v>
      </c>
      <c r="J313" s="60" t="s">
        <v>211</v>
      </c>
      <c r="K313" s="43" t="s">
        <v>986</v>
      </c>
      <c r="L313" s="43" t="s">
        <v>134</v>
      </c>
      <c r="M313" s="61" t="s">
        <v>1377</v>
      </c>
      <c r="N313" s="61" t="s">
        <v>957</v>
      </c>
      <c r="O313" s="62">
        <v>2020</v>
      </c>
      <c r="P313" s="62"/>
      <c r="Q313" s="62"/>
      <c r="R313" s="63" t="s">
        <v>416</v>
      </c>
      <c r="S313" s="64" t="s">
        <v>1392</v>
      </c>
      <c r="T313" s="73">
        <v>44111</v>
      </c>
      <c r="U313" s="73">
        <v>44135</v>
      </c>
      <c r="V313" s="62"/>
      <c r="W313" s="43" t="s">
        <v>1393</v>
      </c>
      <c r="X313" s="65">
        <v>1</v>
      </c>
      <c r="Y313" s="69" t="s">
        <v>47</v>
      </c>
      <c r="Z313" s="62"/>
      <c r="AA313" s="62">
        <v>10</v>
      </c>
      <c r="AB313" s="62">
        <v>2020</v>
      </c>
      <c r="AC313" s="68" t="s">
        <v>1394</v>
      </c>
      <c r="AD313" s="21">
        <f ca="1">TODAY()-TABLA[[#This Row],[Fecha radicación informe]]</f>
        <v>441</v>
      </c>
      <c r="AE313" s="67" t="s">
        <v>62</v>
      </c>
    </row>
    <row r="314" spans="1:31" ht="409.5" x14ac:dyDescent="0.2">
      <c r="A314" s="42">
        <v>3832</v>
      </c>
      <c r="B314" s="43">
        <v>21</v>
      </c>
      <c r="C314" s="43">
        <v>2020</v>
      </c>
      <c r="D314" s="58" t="s">
        <v>1395</v>
      </c>
      <c r="E314" s="43" t="s">
        <v>966</v>
      </c>
      <c r="F314" s="43" t="s">
        <v>1198</v>
      </c>
      <c r="G314" s="43"/>
      <c r="H314" s="43" t="s">
        <v>94</v>
      </c>
      <c r="I314" s="59" t="s">
        <v>53</v>
      </c>
      <c r="J314" s="60" t="s">
        <v>54</v>
      </c>
      <c r="K314" s="43" t="s">
        <v>1132</v>
      </c>
      <c r="L314" s="43" t="s">
        <v>865</v>
      </c>
      <c r="M314" s="61" t="s">
        <v>1377</v>
      </c>
      <c r="N314" s="61" t="s">
        <v>957</v>
      </c>
      <c r="O314" s="62">
        <v>2020</v>
      </c>
      <c r="P314" s="62"/>
      <c r="Q314" s="62"/>
      <c r="R314" s="63"/>
      <c r="S314" s="64" t="s">
        <v>1396</v>
      </c>
      <c r="T314" s="73">
        <v>44074</v>
      </c>
      <c r="U314" s="73">
        <v>44286</v>
      </c>
      <c r="V314" s="62"/>
      <c r="W314" s="43" t="s">
        <v>1397</v>
      </c>
      <c r="X314" s="65">
        <v>1</v>
      </c>
      <c r="Y314" s="69" t="s">
        <v>47</v>
      </c>
      <c r="Z314" s="62"/>
      <c r="AA314" s="62">
        <v>12</v>
      </c>
      <c r="AB314" s="62">
        <v>2020</v>
      </c>
      <c r="AC314" s="68" t="s">
        <v>1394</v>
      </c>
      <c r="AD314" s="21">
        <f ca="1">TODAY()-TABLA[[#This Row],[Fecha radicación informe]]</f>
        <v>441</v>
      </c>
      <c r="AE314" s="67" t="s">
        <v>62</v>
      </c>
    </row>
    <row r="315" spans="1:31" ht="409.5" x14ac:dyDescent="0.2">
      <c r="A315" s="42">
        <v>3833</v>
      </c>
      <c r="B315" s="43">
        <v>22</v>
      </c>
      <c r="C315" s="43">
        <v>2020</v>
      </c>
      <c r="D315" s="58" t="s">
        <v>1398</v>
      </c>
      <c r="E315" s="43" t="s">
        <v>1029</v>
      </c>
      <c r="F315" s="43" t="s">
        <v>1030</v>
      </c>
      <c r="G315" s="43"/>
      <c r="H315" s="43" t="s">
        <v>408</v>
      </c>
      <c r="I315" s="59" t="s">
        <v>355</v>
      </c>
      <c r="J315" s="60" t="s">
        <v>147</v>
      </c>
      <c r="K315" s="43" t="s">
        <v>1031</v>
      </c>
      <c r="L315" s="43" t="s">
        <v>327</v>
      </c>
      <c r="M315" s="61" t="s">
        <v>1399</v>
      </c>
      <c r="N315" s="61" t="s">
        <v>1019</v>
      </c>
      <c r="O315" s="62">
        <v>2020</v>
      </c>
      <c r="P315" s="62"/>
      <c r="Q315" s="62"/>
      <c r="R315" s="63" t="s">
        <v>505</v>
      </c>
      <c r="S315" s="64" t="s">
        <v>1400</v>
      </c>
      <c r="T315" s="73" t="s">
        <v>1385</v>
      </c>
      <c r="U315" s="73">
        <v>44196</v>
      </c>
      <c r="V315" s="62"/>
      <c r="W315" s="43" t="s">
        <v>1401</v>
      </c>
      <c r="X315" s="65">
        <v>1</v>
      </c>
      <c r="Y315" s="69" t="s">
        <v>47</v>
      </c>
      <c r="Z315" s="62"/>
      <c r="AA315" s="62">
        <v>7</v>
      </c>
      <c r="AB315" s="62">
        <v>2021</v>
      </c>
      <c r="AC315" s="68">
        <v>43990</v>
      </c>
      <c r="AD315" s="21">
        <f ca="1">TODAY()-TABLA[[#This Row],[Fecha radicación informe]]</f>
        <v>459</v>
      </c>
      <c r="AE315" s="67" t="s">
        <v>858</v>
      </c>
    </row>
    <row r="316" spans="1:31" ht="409.5" x14ac:dyDescent="0.2">
      <c r="A316" s="42">
        <v>3834</v>
      </c>
      <c r="B316" s="43">
        <v>23</v>
      </c>
      <c r="C316" s="43">
        <v>2020</v>
      </c>
      <c r="D316" s="58" t="s">
        <v>1402</v>
      </c>
      <c r="E316" s="43" t="s">
        <v>950</v>
      </c>
      <c r="F316" s="43" t="s">
        <v>1030</v>
      </c>
      <c r="G316" s="43"/>
      <c r="H316" s="43" t="s">
        <v>52</v>
      </c>
      <c r="I316" s="59" t="s">
        <v>355</v>
      </c>
      <c r="J316" s="60" t="s">
        <v>147</v>
      </c>
      <c r="K316" s="43" t="s">
        <v>1031</v>
      </c>
      <c r="L316" s="43" t="s">
        <v>327</v>
      </c>
      <c r="M316" s="61" t="s">
        <v>1399</v>
      </c>
      <c r="N316" s="61" t="s">
        <v>1019</v>
      </c>
      <c r="O316" s="62">
        <v>2020</v>
      </c>
      <c r="P316" s="62"/>
      <c r="Q316" s="62"/>
      <c r="R316" s="63" t="s">
        <v>505</v>
      </c>
      <c r="S316" s="64" t="s">
        <v>1403</v>
      </c>
      <c r="T316" s="73" t="s">
        <v>1385</v>
      </c>
      <c r="U316" s="73">
        <v>44196</v>
      </c>
      <c r="V316" s="62"/>
      <c r="W316" s="43" t="s">
        <v>1404</v>
      </c>
      <c r="X316" s="65">
        <v>1</v>
      </c>
      <c r="Y316" s="69" t="s">
        <v>47</v>
      </c>
      <c r="Z316" s="62"/>
      <c r="AA316" s="62">
        <v>7</v>
      </c>
      <c r="AB316" s="62">
        <v>2021</v>
      </c>
      <c r="AC316" s="68" t="s">
        <v>1405</v>
      </c>
      <c r="AD316" s="21">
        <f ca="1">TODAY()-TABLA[[#This Row],[Fecha radicación informe]]</f>
        <v>406</v>
      </c>
      <c r="AE316" s="67" t="s">
        <v>858</v>
      </c>
    </row>
    <row r="317" spans="1:31" ht="409.5" x14ac:dyDescent="0.2">
      <c r="A317" s="42">
        <v>3835</v>
      </c>
      <c r="B317" s="43">
        <v>24</v>
      </c>
      <c r="C317" s="43">
        <v>2020</v>
      </c>
      <c r="D317" s="58" t="s">
        <v>1406</v>
      </c>
      <c r="E317" s="43" t="s">
        <v>1029</v>
      </c>
      <c r="F317" s="43" t="s">
        <v>1030</v>
      </c>
      <c r="G317" s="43"/>
      <c r="H317" s="43" t="s">
        <v>408</v>
      </c>
      <c r="I317" s="59" t="s">
        <v>355</v>
      </c>
      <c r="J317" s="60" t="s">
        <v>147</v>
      </c>
      <c r="K317" s="43" t="s">
        <v>1031</v>
      </c>
      <c r="L317" s="43" t="s">
        <v>327</v>
      </c>
      <c r="M317" s="61" t="s">
        <v>1399</v>
      </c>
      <c r="N317" s="61" t="s">
        <v>1019</v>
      </c>
      <c r="O317" s="62">
        <v>2020</v>
      </c>
      <c r="P317" s="62"/>
      <c r="Q317" s="62"/>
      <c r="R317" s="63" t="s">
        <v>416</v>
      </c>
      <c r="S317" s="64" t="s">
        <v>1407</v>
      </c>
      <c r="T317" s="73" t="s">
        <v>1385</v>
      </c>
      <c r="U317" s="73">
        <v>44561</v>
      </c>
      <c r="V317" s="62"/>
      <c r="W317" s="43" t="s">
        <v>1408</v>
      </c>
      <c r="X317" s="65">
        <v>0</v>
      </c>
      <c r="Y317" s="69" t="s">
        <v>115</v>
      </c>
      <c r="Z317" s="62"/>
      <c r="AA317" s="62"/>
      <c r="AB317" s="62"/>
      <c r="AC317" s="68" t="s">
        <v>1405</v>
      </c>
      <c r="AD317" s="21">
        <f ca="1">TODAY()-TABLA[[#This Row],[Fecha radicación informe]]</f>
        <v>406</v>
      </c>
      <c r="AE317" s="67" t="s">
        <v>858</v>
      </c>
    </row>
    <row r="318" spans="1:31" ht="409.5" x14ac:dyDescent="0.2">
      <c r="A318" s="42">
        <v>3836</v>
      </c>
      <c r="B318" s="43">
        <v>25</v>
      </c>
      <c r="C318" s="43">
        <v>2020</v>
      </c>
      <c r="D318" s="58" t="s">
        <v>1409</v>
      </c>
      <c r="E318" s="43" t="s">
        <v>1029</v>
      </c>
      <c r="F318" s="43" t="s">
        <v>1030</v>
      </c>
      <c r="G318" s="43"/>
      <c r="H318" s="43" t="s">
        <v>408</v>
      </c>
      <c r="I318" s="59" t="s">
        <v>355</v>
      </c>
      <c r="J318" s="60" t="s">
        <v>147</v>
      </c>
      <c r="K318" s="43" t="s">
        <v>1031</v>
      </c>
      <c r="L318" s="43" t="s">
        <v>327</v>
      </c>
      <c r="M318" s="61" t="s">
        <v>1399</v>
      </c>
      <c r="N318" s="61" t="s">
        <v>1019</v>
      </c>
      <c r="O318" s="62">
        <v>2020</v>
      </c>
      <c r="P318" s="62"/>
      <c r="Q318" s="62"/>
      <c r="R318" s="63" t="s">
        <v>505</v>
      </c>
      <c r="S318" s="64" t="s">
        <v>1410</v>
      </c>
      <c r="T318" s="73" t="s">
        <v>1385</v>
      </c>
      <c r="U318" s="73">
        <v>44316</v>
      </c>
      <c r="V318" s="62"/>
      <c r="W318" s="43" t="s">
        <v>1411</v>
      </c>
      <c r="X318" s="65">
        <v>1</v>
      </c>
      <c r="Y318" s="69" t="s">
        <v>47</v>
      </c>
      <c r="Z318" s="62"/>
      <c r="AA318" s="62" t="s">
        <v>517</v>
      </c>
      <c r="AB318" s="62">
        <v>2021</v>
      </c>
      <c r="AC318" s="68" t="s">
        <v>1405</v>
      </c>
      <c r="AD318" s="21">
        <f ca="1">TODAY()-TABLA[[#This Row],[Fecha radicación informe]]</f>
        <v>406</v>
      </c>
      <c r="AE318" s="67" t="s">
        <v>858</v>
      </c>
    </row>
    <row r="319" spans="1:31" ht="409.5" x14ac:dyDescent="0.2">
      <c r="A319" s="42">
        <v>3837</v>
      </c>
      <c r="B319" s="43">
        <v>26</v>
      </c>
      <c r="C319" s="43">
        <v>2020</v>
      </c>
      <c r="D319" s="58" t="s">
        <v>1412</v>
      </c>
      <c r="E319" s="43" t="s">
        <v>950</v>
      </c>
      <c r="F319" s="43" t="s">
        <v>788</v>
      </c>
      <c r="G319" s="43"/>
      <c r="H319" s="43" t="s">
        <v>52</v>
      </c>
      <c r="I319" s="59" t="s">
        <v>37</v>
      </c>
      <c r="J319" s="60" t="s">
        <v>38</v>
      </c>
      <c r="K319" s="10" t="s">
        <v>409</v>
      </c>
      <c r="L319" s="43" t="s">
        <v>109</v>
      </c>
      <c r="M319" s="61" t="s">
        <v>1413</v>
      </c>
      <c r="N319" s="61" t="s">
        <v>1074</v>
      </c>
      <c r="O319" s="62">
        <v>2020</v>
      </c>
      <c r="P319" s="62"/>
      <c r="Q319" s="62"/>
      <c r="R319" s="63" t="s">
        <v>44</v>
      </c>
      <c r="S319" s="64" t="s">
        <v>1414</v>
      </c>
      <c r="T319" s="73" t="s">
        <v>1415</v>
      </c>
      <c r="U319" s="73">
        <v>44180</v>
      </c>
      <c r="V319" s="62"/>
      <c r="W319" s="43" t="s">
        <v>1416</v>
      </c>
      <c r="X319" s="65">
        <v>1</v>
      </c>
      <c r="Y319" s="69" t="s">
        <v>47</v>
      </c>
      <c r="Z319" s="62"/>
      <c r="AA319" s="62">
        <v>12</v>
      </c>
      <c r="AB319" s="62">
        <v>2020</v>
      </c>
      <c r="AC319" s="68" t="s">
        <v>1417</v>
      </c>
      <c r="AD319" s="21">
        <f ca="1">TODAY()-TABLA[[#This Row],[Fecha radicación informe]]</f>
        <v>378</v>
      </c>
      <c r="AE319" s="67" t="s">
        <v>48</v>
      </c>
    </row>
    <row r="320" spans="1:31" ht="409.5" x14ac:dyDescent="0.2">
      <c r="A320" s="42">
        <v>3838</v>
      </c>
      <c r="B320" s="43">
        <v>27</v>
      </c>
      <c r="C320" s="43">
        <v>2020</v>
      </c>
      <c r="D320" s="58" t="s">
        <v>1418</v>
      </c>
      <c r="E320" s="43" t="s">
        <v>915</v>
      </c>
      <c r="F320" s="43" t="s">
        <v>755</v>
      </c>
      <c r="G320" s="43"/>
      <c r="H320" s="43" t="s">
        <v>36</v>
      </c>
      <c r="I320" s="59" t="s">
        <v>37</v>
      </c>
      <c r="J320" s="60" t="s">
        <v>38</v>
      </c>
      <c r="K320" s="10" t="s">
        <v>409</v>
      </c>
      <c r="L320" s="43" t="s">
        <v>109</v>
      </c>
      <c r="M320" s="61" t="s">
        <v>1413</v>
      </c>
      <c r="N320" s="61" t="s">
        <v>1074</v>
      </c>
      <c r="O320" s="62">
        <v>2020</v>
      </c>
      <c r="P320" s="62"/>
      <c r="Q320" s="62"/>
      <c r="R320" s="63" t="s">
        <v>44</v>
      </c>
      <c r="S320" s="64" t="s">
        <v>1419</v>
      </c>
      <c r="T320" s="73" t="s">
        <v>1415</v>
      </c>
      <c r="U320" s="73">
        <v>44286</v>
      </c>
      <c r="V320" s="62"/>
      <c r="W320" s="43" t="s">
        <v>1420</v>
      </c>
      <c r="X320" s="65">
        <v>1</v>
      </c>
      <c r="Y320" s="69" t="s">
        <v>47</v>
      </c>
      <c r="Z320" s="62"/>
      <c r="AA320" s="62">
        <v>12</v>
      </c>
      <c r="AB320" s="62">
        <v>2020</v>
      </c>
      <c r="AC320" s="68" t="s">
        <v>1417</v>
      </c>
      <c r="AD320" s="21">
        <f ca="1">TODAY()-TABLA[[#This Row],[Fecha radicación informe]]</f>
        <v>378</v>
      </c>
      <c r="AE320" s="67" t="s">
        <v>48</v>
      </c>
    </row>
    <row r="321" spans="1:31" ht="409.5" x14ac:dyDescent="0.2">
      <c r="A321" s="42">
        <v>3839</v>
      </c>
      <c r="B321" s="43">
        <v>28</v>
      </c>
      <c r="C321" s="43">
        <v>2020</v>
      </c>
      <c r="D321" s="58" t="s">
        <v>1421</v>
      </c>
      <c r="E321" s="43" t="s">
        <v>922</v>
      </c>
      <c r="F321" s="43" t="s">
        <v>530</v>
      </c>
      <c r="G321" s="43"/>
      <c r="H321" s="43" t="s">
        <v>94</v>
      </c>
      <c r="I321" s="59" t="s">
        <v>37</v>
      </c>
      <c r="J321" s="60" t="s">
        <v>107</v>
      </c>
      <c r="K321" s="43" t="s">
        <v>1422</v>
      </c>
      <c r="L321" s="43" t="s">
        <v>40</v>
      </c>
      <c r="M321" s="61" t="s">
        <v>1413</v>
      </c>
      <c r="N321" s="61" t="s">
        <v>1074</v>
      </c>
      <c r="O321" s="62">
        <v>2020</v>
      </c>
      <c r="P321" s="62"/>
      <c r="Q321" s="62"/>
      <c r="R321" s="63" t="s">
        <v>416</v>
      </c>
      <c r="S321" s="64" t="s">
        <v>1423</v>
      </c>
      <c r="T321" s="73" t="s">
        <v>1424</v>
      </c>
      <c r="U321" s="73" t="s">
        <v>1247</v>
      </c>
      <c r="V321" s="62"/>
      <c r="W321" s="43" t="s">
        <v>1425</v>
      </c>
      <c r="X321" s="65">
        <v>0.5</v>
      </c>
      <c r="Y321" s="69" t="s">
        <v>115</v>
      </c>
      <c r="Z321" s="62"/>
      <c r="AA321" s="62"/>
      <c r="AB321" s="62"/>
      <c r="AC321" s="68">
        <v>44077</v>
      </c>
      <c r="AD321" s="21">
        <f ca="1">TODAY()-TABLA[[#This Row],[Fecha radicación informe]]</f>
        <v>372</v>
      </c>
      <c r="AE321" s="67" t="s">
        <v>48</v>
      </c>
    </row>
    <row r="322" spans="1:31" ht="409.5" x14ac:dyDescent="0.2">
      <c r="A322" s="42">
        <v>3840</v>
      </c>
      <c r="B322" s="43">
        <v>29</v>
      </c>
      <c r="C322" s="43">
        <v>2020</v>
      </c>
      <c r="D322" s="58" t="s">
        <v>1426</v>
      </c>
      <c r="E322" s="43" t="s">
        <v>915</v>
      </c>
      <c r="F322" s="43" t="s">
        <v>687</v>
      </c>
      <c r="G322" s="43"/>
      <c r="H322" s="43" t="s">
        <v>36</v>
      </c>
      <c r="I322" s="59" t="s">
        <v>37</v>
      </c>
      <c r="J322" s="60" t="s">
        <v>107</v>
      </c>
      <c r="K322" s="43" t="s">
        <v>1422</v>
      </c>
      <c r="L322" s="43" t="s">
        <v>40</v>
      </c>
      <c r="M322" s="61" t="s">
        <v>1413</v>
      </c>
      <c r="N322" s="61" t="s">
        <v>1074</v>
      </c>
      <c r="O322" s="62">
        <v>2020</v>
      </c>
      <c r="P322" s="62"/>
      <c r="Q322" s="62"/>
      <c r="R322" s="63" t="s">
        <v>44</v>
      </c>
      <c r="S322" s="64" t="s">
        <v>1427</v>
      </c>
      <c r="T322" s="73">
        <v>44053</v>
      </c>
      <c r="U322" s="73" t="s">
        <v>113</v>
      </c>
      <c r="V322" s="62"/>
      <c r="W322" s="43" t="s">
        <v>1428</v>
      </c>
      <c r="X322" s="65">
        <v>0.6</v>
      </c>
      <c r="Y322" s="69" t="s">
        <v>115</v>
      </c>
      <c r="Z322" s="62"/>
      <c r="AA322" s="62"/>
      <c r="AB322" s="62"/>
      <c r="AC322" s="68">
        <v>44077</v>
      </c>
      <c r="AD322" s="21">
        <f ca="1">TODAY()-TABLA[[#This Row],[Fecha radicación informe]]</f>
        <v>372</v>
      </c>
      <c r="AE322" s="67" t="s">
        <v>48</v>
      </c>
    </row>
    <row r="323" spans="1:31" ht="409.5" x14ac:dyDescent="0.2">
      <c r="A323" s="42">
        <v>3841</v>
      </c>
      <c r="B323" s="43">
        <v>30</v>
      </c>
      <c r="C323" s="43">
        <v>2020</v>
      </c>
      <c r="D323" s="58" t="s">
        <v>1429</v>
      </c>
      <c r="E323" s="43" t="s">
        <v>915</v>
      </c>
      <c r="F323" s="43" t="s">
        <v>687</v>
      </c>
      <c r="G323" s="43"/>
      <c r="H323" s="43" t="s">
        <v>36</v>
      </c>
      <c r="I323" s="59" t="s">
        <v>37</v>
      </c>
      <c r="J323" s="60" t="s">
        <v>107</v>
      </c>
      <c r="K323" s="43" t="s">
        <v>1422</v>
      </c>
      <c r="L323" s="43" t="s">
        <v>40</v>
      </c>
      <c r="M323" s="61" t="s">
        <v>1413</v>
      </c>
      <c r="N323" s="61" t="s">
        <v>1074</v>
      </c>
      <c r="O323" s="62">
        <v>2020</v>
      </c>
      <c r="P323" s="62"/>
      <c r="Q323" s="62"/>
      <c r="R323" s="63" t="s">
        <v>44</v>
      </c>
      <c r="S323" s="64" t="s">
        <v>1430</v>
      </c>
      <c r="T323" s="73">
        <v>44053</v>
      </c>
      <c r="U323" s="73" t="s">
        <v>113</v>
      </c>
      <c r="V323" s="62"/>
      <c r="W323" s="43" t="s">
        <v>1431</v>
      </c>
      <c r="X323" s="65">
        <v>0.6</v>
      </c>
      <c r="Y323" s="69" t="s">
        <v>115</v>
      </c>
      <c r="Z323" s="62"/>
      <c r="AA323" s="62"/>
      <c r="AB323" s="62"/>
      <c r="AC323" s="68">
        <v>44077</v>
      </c>
      <c r="AD323" s="21">
        <f ca="1">TODAY()-TABLA[[#This Row],[Fecha radicación informe]]</f>
        <v>372</v>
      </c>
      <c r="AE323" s="67" t="s">
        <v>48</v>
      </c>
    </row>
    <row r="324" spans="1:31" ht="409.5" x14ac:dyDescent="0.2">
      <c r="A324" s="42">
        <v>3842</v>
      </c>
      <c r="B324" s="43">
        <v>31</v>
      </c>
      <c r="C324" s="43">
        <v>2020</v>
      </c>
      <c r="D324" s="58" t="s">
        <v>1432</v>
      </c>
      <c r="E324" s="43" t="s">
        <v>1190</v>
      </c>
      <c r="F324" s="43" t="s">
        <v>232</v>
      </c>
      <c r="G324" s="43"/>
      <c r="H324" s="43" t="s">
        <v>131</v>
      </c>
      <c r="I324" s="59" t="s">
        <v>1008</v>
      </c>
      <c r="J324" s="60" t="s">
        <v>211</v>
      </c>
      <c r="K324" s="43" t="s">
        <v>986</v>
      </c>
      <c r="L324" s="43" t="s">
        <v>134</v>
      </c>
      <c r="M324" s="61" t="s">
        <v>1433</v>
      </c>
      <c r="N324" s="61" t="s">
        <v>1134</v>
      </c>
      <c r="O324" s="62">
        <v>2020</v>
      </c>
      <c r="P324" s="62"/>
      <c r="Q324" s="62"/>
      <c r="R324" s="63" t="s">
        <v>505</v>
      </c>
      <c r="S324" s="64" t="s">
        <v>1434</v>
      </c>
      <c r="T324" s="73" t="s">
        <v>1435</v>
      </c>
      <c r="U324" s="73">
        <v>44165</v>
      </c>
      <c r="V324" s="62"/>
      <c r="W324" s="43" t="s">
        <v>1436</v>
      </c>
      <c r="X324" s="65">
        <v>1</v>
      </c>
      <c r="Y324" s="69" t="s">
        <v>47</v>
      </c>
      <c r="Z324" s="62"/>
      <c r="AA324" s="62">
        <v>11</v>
      </c>
      <c r="AB324" s="62">
        <v>2020</v>
      </c>
      <c r="AC324" s="68" t="s">
        <v>1437</v>
      </c>
      <c r="AD324" s="21">
        <f ca="1">TODAY()-TABLA[[#This Row],[Fecha radicación informe]]</f>
        <v>345</v>
      </c>
      <c r="AE324" s="67" t="s">
        <v>62</v>
      </c>
    </row>
    <row r="325" spans="1:31" ht="409.5" x14ac:dyDescent="0.2">
      <c r="A325" s="42">
        <v>3843</v>
      </c>
      <c r="B325" s="43">
        <v>32</v>
      </c>
      <c r="C325" s="43">
        <v>2020</v>
      </c>
      <c r="D325" s="58" t="s">
        <v>1438</v>
      </c>
      <c r="E325" s="43" t="s">
        <v>1029</v>
      </c>
      <c r="F325" s="43" t="s">
        <v>1030</v>
      </c>
      <c r="G325" s="43"/>
      <c r="H325" s="43" t="s">
        <v>408</v>
      </c>
      <c r="I325" s="59" t="s">
        <v>355</v>
      </c>
      <c r="J325" s="60" t="s">
        <v>147</v>
      </c>
      <c r="K325" s="43" t="s">
        <v>1031</v>
      </c>
      <c r="L325" s="43" t="s">
        <v>327</v>
      </c>
      <c r="M325" s="61" t="s">
        <v>1433</v>
      </c>
      <c r="N325" s="61" t="s">
        <v>1134</v>
      </c>
      <c r="O325" s="62">
        <v>2020</v>
      </c>
      <c r="P325" s="62"/>
      <c r="Q325" s="62"/>
      <c r="R325" s="63" t="s">
        <v>416</v>
      </c>
      <c r="S325" s="64" t="s">
        <v>1439</v>
      </c>
      <c r="T325" s="73">
        <v>44116</v>
      </c>
      <c r="U325" s="73">
        <v>44286</v>
      </c>
      <c r="V325" s="62"/>
      <c r="W325" s="43" t="s">
        <v>1440</v>
      </c>
      <c r="X325" s="65">
        <v>0.5</v>
      </c>
      <c r="Y325" s="69" t="s">
        <v>115</v>
      </c>
      <c r="Z325" s="62"/>
      <c r="AA325" s="62"/>
      <c r="AB325" s="62"/>
      <c r="AC325" s="68">
        <v>44109</v>
      </c>
      <c r="AD325" s="21">
        <f ca="1">TODAY()-TABLA[[#This Row],[Fecha radicación informe]]</f>
        <v>340</v>
      </c>
      <c r="AE325" s="67" t="s">
        <v>62</v>
      </c>
    </row>
    <row r="326" spans="1:31" ht="409.5" x14ac:dyDescent="0.2">
      <c r="A326" s="42">
        <v>3844</v>
      </c>
      <c r="B326" s="43">
        <v>33</v>
      </c>
      <c r="C326" s="43">
        <v>2020</v>
      </c>
      <c r="D326" s="58" t="s">
        <v>1441</v>
      </c>
      <c r="E326" s="43" t="s">
        <v>966</v>
      </c>
      <c r="F326" s="43" t="s">
        <v>363</v>
      </c>
      <c r="G326" s="43"/>
      <c r="H326" s="43" t="s">
        <v>94</v>
      </c>
      <c r="I326" s="59" t="s">
        <v>1008</v>
      </c>
      <c r="J326" s="60" t="s">
        <v>54</v>
      </c>
      <c r="K326" s="10" t="s">
        <v>201</v>
      </c>
      <c r="L326" s="43" t="s">
        <v>865</v>
      </c>
      <c r="M326" s="61" t="s">
        <v>1433</v>
      </c>
      <c r="N326" s="61" t="s">
        <v>1134</v>
      </c>
      <c r="O326" s="62">
        <v>2020</v>
      </c>
      <c r="P326" s="62"/>
      <c r="Q326" s="62"/>
      <c r="R326" s="63" t="s">
        <v>416</v>
      </c>
      <c r="S326" s="64" t="s">
        <v>1442</v>
      </c>
      <c r="T326" s="73" t="s">
        <v>1443</v>
      </c>
      <c r="U326" s="73">
        <v>44439</v>
      </c>
      <c r="V326" s="62"/>
      <c r="W326" s="43" t="s">
        <v>1444</v>
      </c>
      <c r="X326" s="65">
        <v>1</v>
      </c>
      <c r="Y326" s="69" t="s">
        <v>47</v>
      </c>
      <c r="Z326" s="62"/>
      <c r="AA326" s="62">
        <v>9</v>
      </c>
      <c r="AB326" s="62">
        <v>2021</v>
      </c>
      <c r="AC326" s="68" t="s">
        <v>1437</v>
      </c>
      <c r="AD326" s="77">
        <f ca="1">TODAY()-TABLA[[#This Row],[Fecha radicación informe]]</f>
        <v>345</v>
      </c>
      <c r="AE326" s="67" t="s">
        <v>62</v>
      </c>
    </row>
    <row r="327" spans="1:31" ht="409.5" x14ac:dyDescent="0.2">
      <c r="A327" s="42">
        <v>3845</v>
      </c>
      <c r="B327" s="43">
        <v>34</v>
      </c>
      <c r="C327" s="43">
        <v>2020</v>
      </c>
      <c r="D327" s="58" t="s">
        <v>1445</v>
      </c>
      <c r="E327" s="43" t="s">
        <v>966</v>
      </c>
      <c r="F327" s="43" t="s">
        <v>363</v>
      </c>
      <c r="G327" s="43"/>
      <c r="H327" s="43" t="s">
        <v>94</v>
      </c>
      <c r="I327" s="59" t="s">
        <v>53</v>
      </c>
      <c r="J327" s="60" t="s">
        <v>54</v>
      </c>
      <c r="K327" s="10" t="s">
        <v>201</v>
      </c>
      <c r="L327" s="43" t="s">
        <v>865</v>
      </c>
      <c r="M327" s="61" t="s">
        <v>1433</v>
      </c>
      <c r="N327" s="61" t="s">
        <v>1134</v>
      </c>
      <c r="O327" s="62">
        <v>2020</v>
      </c>
      <c r="P327" s="62"/>
      <c r="Q327" s="62"/>
      <c r="R327" s="63" t="s">
        <v>416</v>
      </c>
      <c r="S327" s="64" t="s">
        <v>1446</v>
      </c>
      <c r="T327" s="73" t="s">
        <v>1443</v>
      </c>
      <c r="U327" s="73">
        <v>44439</v>
      </c>
      <c r="V327" s="62"/>
      <c r="W327" s="43" t="s">
        <v>1447</v>
      </c>
      <c r="X327" s="65">
        <v>1</v>
      </c>
      <c r="Y327" s="69" t="s">
        <v>47</v>
      </c>
      <c r="Z327" s="62"/>
      <c r="AA327" s="62">
        <v>9</v>
      </c>
      <c r="AB327" s="62">
        <v>2021</v>
      </c>
      <c r="AC327" s="68" t="s">
        <v>1437</v>
      </c>
      <c r="AD327" s="77">
        <f ca="1">TODAY()-TABLA[[#This Row],[Fecha radicación informe]]</f>
        <v>345</v>
      </c>
      <c r="AE327" s="67" t="s">
        <v>62</v>
      </c>
    </row>
    <row r="328" spans="1:31" ht="409.5" x14ac:dyDescent="0.2">
      <c r="A328" s="42">
        <v>3846</v>
      </c>
      <c r="B328" s="43">
        <v>35</v>
      </c>
      <c r="C328" s="43">
        <v>2020</v>
      </c>
      <c r="D328" s="58" t="s">
        <v>1448</v>
      </c>
      <c r="E328" s="43" t="s">
        <v>966</v>
      </c>
      <c r="F328" s="43" t="s">
        <v>363</v>
      </c>
      <c r="G328" s="43"/>
      <c r="H328" s="43" t="s">
        <v>94</v>
      </c>
      <c r="I328" s="59" t="s">
        <v>53</v>
      </c>
      <c r="J328" s="60" t="s">
        <v>54</v>
      </c>
      <c r="K328" s="10" t="s">
        <v>201</v>
      </c>
      <c r="L328" s="43" t="s">
        <v>865</v>
      </c>
      <c r="M328" s="61" t="s">
        <v>1433</v>
      </c>
      <c r="N328" s="61" t="s">
        <v>1134</v>
      </c>
      <c r="O328" s="62">
        <v>2020</v>
      </c>
      <c r="P328" s="62"/>
      <c r="Q328" s="62"/>
      <c r="R328" s="63" t="s">
        <v>416</v>
      </c>
      <c r="S328" s="64" t="s">
        <v>1449</v>
      </c>
      <c r="T328" s="73" t="s">
        <v>1443</v>
      </c>
      <c r="U328" s="73">
        <v>44439</v>
      </c>
      <c r="V328" s="62"/>
      <c r="W328" s="43" t="s">
        <v>1450</v>
      </c>
      <c r="X328" s="65">
        <v>1</v>
      </c>
      <c r="Y328" s="69" t="s">
        <v>47</v>
      </c>
      <c r="Z328" s="62"/>
      <c r="AA328" s="62">
        <v>9</v>
      </c>
      <c r="AB328" s="62">
        <v>2021</v>
      </c>
      <c r="AC328" s="68" t="s">
        <v>1437</v>
      </c>
      <c r="AD328" s="77">
        <f ca="1">TODAY()-TABLA[[#This Row],[Fecha radicación informe]]</f>
        <v>345</v>
      </c>
      <c r="AE328" s="67" t="s">
        <v>62</v>
      </c>
    </row>
    <row r="329" spans="1:31" ht="378" x14ac:dyDescent="0.2">
      <c r="A329" s="42">
        <v>3847</v>
      </c>
      <c r="B329" s="43">
        <v>36</v>
      </c>
      <c r="C329" s="43">
        <v>2020</v>
      </c>
      <c r="D329" s="58" t="s">
        <v>1451</v>
      </c>
      <c r="E329" s="43" t="s">
        <v>1079</v>
      </c>
      <c r="F329" s="43" t="s">
        <v>188</v>
      </c>
      <c r="G329" s="43"/>
      <c r="H329" s="43" t="s">
        <v>94</v>
      </c>
      <c r="I329" s="59" t="s">
        <v>189</v>
      </c>
      <c r="J329" s="60" t="s">
        <v>83</v>
      </c>
      <c r="K329" s="43" t="s">
        <v>880</v>
      </c>
      <c r="L329" s="43" t="s">
        <v>67</v>
      </c>
      <c r="M329" s="61" t="s">
        <v>1433</v>
      </c>
      <c r="N329" s="61" t="s">
        <v>1134</v>
      </c>
      <c r="O329" s="62">
        <v>2020</v>
      </c>
      <c r="P329" s="62"/>
      <c r="Q329" s="62"/>
      <c r="R329" s="63"/>
      <c r="S329" s="64" t="s">
        <v>1452</v>
      </c>
      <c r="T329" s="73">
        <v>44410</v>
      </c>
      <c r="U329" s="73">
        <v>44545</v>
      </c>
      <c r="V329" s="62"/>
      <c r="W329" s="43" t="s">
        <v>1453</v>
      </c>
      <c r="X329" s="65">
        <v>0</v>
      </c>
      <c r="Y329" s="69" t="s">
        <v>115</v>
      </c>
      <c r="Z329" s="62"/>
      <c r="AA329" s="62"/>
      <c r="AB329" s="62"/>
      <c r="AC329" s="68" t="s">
        <v>1437</v>
      </c>
      <c r="AD329" s="77">
        <f ca="1">TODAY()-TABLA[[#This Row],[Fecha radicación informe]]</f>
        <v>345</v>
      </c>
      <c r="AE329" s="67" t="s">
        <v>62</v>
      </c>
    </row>
    <row r="330" spans="1:31" ht="126" x14ac:dyDescent="0.2">
      <c r="A330" s="42">
        <v>3848</v>
      </c>
      <c r="B330" s="43">
        <v>37</v>
      </c>
      <c r="C330" s="43">
        <v>2020</v>
      </c>
      <c r="D330" s="58" t="s">
        <v>1454</v>
      </c>
      <c r="E330" s="43" t="s">
        <v>1079</v>
      </c>
      <c r="F330" s="43" t="s">
        <v>188</v>
      </c>
      <c r="G330" s="43"/>
      <c r="H330" s="43" t="s">
        <v>94</v>
      </c>
      <c r="I330" s="59" t="s">
        <v>189</v>
      </c>
      <c r="J330" s="60" t="s">
        <v>83</v>
      </c>
      <c r="K330" s="43" t="s">
        <v>880</v>
      </c>
      <c r="L330" s="43" t="s">
        <v>67</v>
      </c>
      <c r="M330" s="61" t="s">
        <v>1433</v>
      </c>
      <c r="N330" s="61" t="s">
        <v>1134</v>
      </c>
      <c r="O330" s="62">
        <v>2020</v>
      </c>
      <c r="P330" s="62"/>
      <c r="Q330" s="62"/>
      <c r="R330" s="63"/>
      <c r="S330" s="64" t="s">
        <v>1455</v>
      </c>
      <c r="T330" s="73">
        <v>44410</v>
      </c>
      <c r="U330" s="73">
        <v>44545</v>
      </c>
      <c r="V330" s="62"/>
      <c r="W330" s="43" t="s">
        <v>1453</v>
      </c>
      <c r="X330" s="65">
        <v>0</v>
      </c>
      <c r="Y330" s="69" t="s">
        <v>115</v>
      </c>
      <c r="Z330" s="62"/>
      <c r="AA330" s="62"/>
      <c r="AB330" s="62"/>
      <c r="AC330" s="68" t="s">
        <v>1437</v>
      </c>
      <c r="AD330" s="77">
        <f ca="1">TODAY()-TABLA[[#This Row],[Fecha radicación informe]]</f>
        <v>345</v>
      </c>
      <c r="AE330" s="67" t="s">
        <v>62</v>
      </c>
    </row>
    <row r="331" spans="1:31" ht="409.5" x14ac:dyDescent="0.2">
      <c r="A331" s="42">
        <v>3849</v>
      </c>
      <c r="B331" s="43">
        <v>38</v>
      </c>
      <c r="C331" s="43">
        <v>2020</v>
      </c>
      <c r="D331" s="58" t="s">
        <v>1456</v>
      </c>
      <c r="E331" s="43" t="s">
        <v>922</v>
      </c>
      <c r="F331" s="43" t="s">
        <v>530</v>
      </c>
      <c r="G331" s="43"/>
      <c r="H331" s="43" t="s">
        <v>94</v>
      </c>
      <c r="I331" s="59" t="s">
        <v>37</v>
      </c>
      <c r="J331" s="60" t="s">
        <v>107</v>
      </c>
      <c r="K331" s="43" t="s">
        <v>1457</v>
      </c>
      <c r="L331" s="43" t="s">
        <v>109</v>
      </c>
      <c r="M331" s="61" t="s">
        <v>1458</v>
      </c>
      <c r="N331" s="61" t="s">
        <v>1152</v>
      </c>
      <c r="O331" s="62">
        <v>2020</v>
      </c>
      <c r="P331" s="62"/>
      <c r="Q331" s="62"/>
      <c r="R331" s="63" t="s">
        <v>44</v>
      </c>
      <c r="S331" s="64" t="s">
        <v>1459</v>
      </c>
      <c r="T331" s="73" t="s">
        <v>1460</v>
      </c>
      <c r="U331" s="73">
        <v>44286</v>
      </c>
      <c r="V331" s="62"/>
      <c r="W331" s="43" t="s">
        <v>1461</v>
      </c>
      <c r="X331" s="65">
        <v>1</v>
      </c>
      <c r="Y331" s="69" t="s">
        <v>47</v>
      </c>
      <c r="Z331" s="62"/>
      <c r="AA331" s="62">
        <v>4</v>
      </c>
      <c r="AB331" s="62">
        <v>2021</v>
      </c>
      <c r="AC331" s="68" t="s">
        <v>1462</v>
      </c>
      <c r="AD331" s="77">
        <f ca="1">TODAY()-TABLA[[#This Row],[Fecha radicación informe]]</f>
        <v>322</v>
      </c>
      <c r="AE331" s="67" t="s">
        <v>48</v>
      </c>
    </row>
    <row r="332" spans="1:31" ht="409.5" x14ac:dyDescent="0.2">
      <c r="A332" s="42">
        <v>3850</v>
      </c>
      <c r="B332" s="43">
        <v>39</v>
      </c>
      <c r="C332" s="43">
        <v>2020</v>
      </c>
      <c r="D332" s="58" t="s">
        <v>1463</v>
      </c>
      <c r="E332" s="43" t="s">
        <v>922</v>
      </c>
      <c r="F332" s="43" t="s">
        <v>530</v>
      </c>
      <c r="G332" s="43"/>
      <c r="H332" s="43" t="s">
        <v>94</v>
      </c>
      <c r="I332" s="59" t="s">
        <v>37</v>
      </c>
      <c r="J332" s="60" t="s">
        <v>107</v>
      </c>
      <c r="K332" s="43" t="s">
        <v>1457</v>
      </c>
      <c r="L332" s="43" t="s">
        <v>109</v>
      </c>
      <c r="M332" s="61" t="s">
        <v>1458</v>
      </c>
      <c r="N332" s="61" t="s">
        <v>1152</v>
      </c>
      <c r="O332" s="62">
        <v>2020</v>
      </c>
      <c r="P332" s="62"/>
      <c r="Q332" s="62"/>
      <c r="R332" s="63" t="s">
        <v>44</v>
      </c>
      <c r="S332" s="64" t="s">
        <v>1464</v>
      </c>
      <c r="T332" s="73" t="s">
        <v>1460</v>
      </c>
      <c r="U332" s="73" t="s">
        <v>607</v>
      </c>
      <c r="V332" s="62"/>
      <c r="W332" s="43" t="s">
        <v>1465</v>
      </c>
      <c r="X332" s="65">
        <v>0.5</v>
      </c>
      <c r="Y332" s="69" t="s">
        <v>115</v>
      </c>
      <c r="Z332" s="62"/>
      <c r="AA332" s="62"/>
      <c r="AB332" s="62"/>
      <c r="AC332" s="68" t="s">
        <v>1462</v>
      </c>
      <c r="AD332" s="77">
        <f ca="1">TODAY()-TABLA[[#This Row],[Fecha radicación informe]]</f>
        <v>322</v>
      </c>
      <c r="AE332" s="67" t="s">
        <v>48</v>
      </c>
    </row>
    <row r="333" spans="1:31" ht="283.5" x14ac:dyDescent="0.2">
      <c r="A333" s="42">
        <v>3851</v>
      </c>
      <c r="B333" s="43">
        <v>40</v>
      </c>
      <c r="C333" s="43">
        <v>2020</v>
      </c>
      <c r="D333" s="58" t="s">
        <v>1466</v>
      </c>
      <c r="E333" s="43" t="s">
        <v>922</v>
      </c>
      <c r="F333" s="43" t="s">
        <v>530</v>
      </c>
      <c r="G333" s="43"/>
      <c r="H333" s="43" t="s">
        <v>94</v>
      </c>
      <c r="I333" s="59" t="s">
        <v>37</v>
      </c>
      <c r="J333" s="12" t="s">
        <v>107</v>
      </c>
      <c r="K333" s="43" t="s">
        <v>655</v>
      </c>
      <c r="L333" s="43" t="s">
        <v>40</v>
      </c>
      <c r="M333" s="61" t="s">
        <v>1458</v>
      </c>
      <c r="N333" s="61" t="s">
        <v>1152</v>
      </c>
      <c r="O333" s="62">
        <v>2020</v>
      </c>
      <c r="P333" s="62"/>
      <c r="Q333" s="62"/>
      <c r="R333" s="63" t="s">
        <v>505</v>
      </c>
      <c r="S333" s="64" t="s">
        <v>1467</v>
      </c>
      <c r="T333" s="73">
        <v>44175</v>
      </c>
      <c r="U333" s="73">
        <v>44561</v>
      </c>
      <c r="V333" s="62"/>
      <c r="W333" s="43" t="s">
        <v>1468</v>
      </c>
      <c r="X333" s="65">
        <v>0</v>
      </c>
      <c r="Y333" s="69" t="s">
        <v>115</v>
      </c>
      <c r="Z333" s="62"/>
      <c r="AA333" s="62"/>
      <c r="AB333" s="62"/>
      <c r="AC333" s="68">
        <v>44140</v>
      </c>
      <c r="AD333" s="77">
        <f ca="1">TODAY()-TABLA[[#This Row],[Fecha radicación informe]]</f>
        <v>309</v>
      </c>
      <c r="AE333" s="67" t="s">
        <v>48</v>
      </c>
    </row>
    <row r="334" spans="1:31" ht="409.5" x14ac:dyDescent="0.2">
      <c r="A334" s="42">
        <v>3852</v>
      </c>
      <c r="B334" s="43">
        <v>41</v>
      </c>
      <c r="C334" s="43">
        <v>2020</v>
      </c>
      <c r="D334" s="58" t="s">
        <v>1469</v>
      </c>
      <c r="E334" s="43" t="s">
        <v>915</v>
      </c>
      <c r="F334" s="43" t="s">
        <v>687</v>
      </c>
      <c r="G334" s="43"/>
      <c r="H334" s="43" t="s">
        <v>36</v>
      </c>
      <c r="I334" s="59" t="s">
        <v>37</v>
      </c>
      <c r="J334" s="12" t="s">
        <v>107</v>
      </c>
      <c r="K334" s="43" t="s">
        <v>655</v>
      </c>
      <c r="L334" s="43" t="s">
        <v>40</v>
      </c>
      <c r="M334" s="61" t="s">
        <v>1458</v>
      </c>
      <c r="N334" s="61" t="s">
        <v>1152</v>
      </c>
      <c r="O334" s="62">
        <v>2020</v>
      </c>
      <c r="P334" s="62"/>
      <c r="Q334" s="62"/>
      <c r="R334" s="63" t="s">
        <v>44</v>
      </c>
      <c r="S334" s="64" t="s">
        <v>1470</v>
      </c>
      <c r="T334" s="73">
        <v>44175</v>
      </c>
      <c r="U334" s="73">
        <v>44621</v>
      </c>
      <c r="V334" s="62"/>
      <c r="W334" s="43" t="s">
        <v>1471</v>
      </c>
      <c r="X334" s="65">
        <v>0.11</v>
      </c>
      <c r="Y334" s="69" t="s">
        <v>115</v>
      </c>
      <c r="Z334" s="62"/>
      <c r="AA334" s="62"/>
      <c r="AB334" s="62"/>
      <c r="AC334" s="68">
        <v>44140</v>
      </c>
      <c r="AD334" s="77">
        <f ca="1">TODAY()-TABLA[[#This Row],[Fecha radicación informe]]</f>
        <v>309</v>
      </c>
      <c r="AE334" s="67" t="s">
        <v>48</v>
      </c>
    </row>
    <row r="335" spans="1:31" ht="299.25" x14ac:dyDescent="0.2">
      <c r="A335" s="42">
        <v>3853</v>
      </c>
      <c r="B335" s="43">
        <v>42</v>
      </c>
      <c r="C335" s="43">
        <v>2020</v>
      </c>
      <c r="D335" s="58" t="s">
        <v>1472</v>
      </c>
      <c r="E335" s="43" t="s">
        <v>985</v>
      </c>
      <c r="F335" s="43" t="s">
        <v>398</v>
      </c>
      <c r="G335" s="43"/>
      <c r="H335" s="43" t="s">
        <v>52</v>
      </c>
      <c r="I335" s="59" t="s">
        <v>82</v>
      </c>
      <c r="J335" s="60" t="s">
        <v>83</v>
      </c>
      <c r="K335" s="43" t="s">
        <v>290</v>
      </c>
      <c r="L335" s="43" t="s">
        <v>241</v>
      </c>
      <c r="M335" s="61" t="s">
        <v>1458</v>
      </c>
      <c r="N335" s="61" t="s">
        <v>1152</v>
      </c>
      <c r="O335" s="62">
        <v>2020</v>
      </c>
      <c r="P335" s="62"/>
      <c r="Q335" s="62"/>
      <c r="R335" s="63" t="s">
        <v>505</v>
      </c>
      <c r="S335" s="64" t="s">
        <v>1473</v>
      </c>
      <c r="T335" s="73">
        <v>44146</v>
      </c>
      <c r="U335" s="73">
        <v>44408</v>
      </c>
      <c r="V335" s="62"/>
      <c r="W335" s="43" t="s">
        <v>1474</v>
      </c>
      <c r="X335" s="65">
        <v>1</v>
      </c>
      <c r="Y335" s="69" t="s">
        <v>47</v>
      </c>
      <c r="Z335" s="62" t="s">
        <v>1475</v>
      </c>
      <c r="AA335" s="62">
        <v>6</v>
      </c>
      <c r="AB335" s="62">
        <v>2021</v>
      </c>
      <c r="AC335" s="68" t="s">
        <v>1476</v>
      </c>
      <c r="AD335" s="77">
        <f ca="1">TODAY()-TABLA[[#This Row],[Fecha radicación informe]]</f>
        <v>319</v>
      </c>
      <c r="AE335" s="67" t="s">
        <v>858</v>
      </c>
    </row>
    <row r="336" spans="1:31" ht="252" x14ac:dyDescent="0.2">
      <c r="A336" s="42">
        <v>3854</v>
      </c>
      <c r="B336" s="43">
        <v>43</v>
      </c>
      <c r="C336" s="43">
        <v>2020</v>
      </c>
      <c r="D336" s="58" t="s">
        <v>1477</v>
      </c>
      <c r="E336" s="43" t="s">
        <v>985</v>
      </c>
      <c r="F336" s="43" t="s">
        <v>398</v>
      </c>
      <c r="G336" s="43"/>
      <c r="H336" s="43" t="s">
        <v>52</v>
      </c>
      <c r="I336" s="59" t="s">
        <v>82</v>
      </c>
      <c r="J336" s="60" t="s">
        <v>83</v>
      </c>
      <c r="K336" s="43" t="s">
        <v>290</v>
      </c>
      <c r="L336" s="43" t="s">
        <v>241</v>
      </c>
      <c r="M336" s="61" t="s">
        <v>1458</v>
      </c>
      <c r="N336" s="61" t="s">
        <v>1152</v>
      </c>
      <c r="O336" s="62">
        <v>2020</v>
      </c>
      <c r="P336" s="62"/>
      <c r="Q336" s="62"/>
      <c r="R336" s="63" t="s">
        <v>416</v>
      </c>
      <c r="S336" s="64" t="s">
        <v>1473</v>
      </c>
      <c r="T336" s="73">
        <v>44146</v>
      </c>
      <c r="U336" s="73">
        <v>44408</v>
      </c>
      <c r="V336" s="62"/>
      <c r="W336" s="43" t="s">
        <v>1478</v>
      </c>
      <c r="X336" s="65">
        <v>0.3</v>
      </c>
      <c r="Y336" s="69" t="s">
        <v>115</v>
      </c>
      <c r="Z336" s="62" t="s">
        <v>1479</v>
      </c>
      <c r="AA336" s="62"/>
      <c r="AB336" s="62"/>
      <c r="AC336" s="68" t="s">
        <v>1476</v>
      </c>
      <c r="AD336" s="77">
        <f ca="1">TODAY()-TABLA[[#This Row],[Fecha radicación informe]]</f>
        <v>319</v>
      </c>
      <c r="AE336" s="67" t="s">
        <v>858</v>
      </c>
    </row>
    <row r="337" spans="1:31" ht="157.5" x14ac:dyDescent="0.2">
      <c r="A337" s="42">
        <v>3855</v>
      </c>
      <c r="B337" s="43">
        <v>44</v>
      </c>
      <c r="C337" s="43">
        <v>2020</v>
      </c>
      <c r="D337" s="58" t="s">
        <v>1480</v>
      </c>
      <c r="E337" s="43" t="s">
        <v>1006</v>
      </c>
      <c r="F337" s="43" t="s">
        <v>1007</v>
      </c>
      <c r="G337" s="43"/>
      <c r="H337" s="43" t="s">
        <v>52</v>
      </c>
      <c r="I337" s="59" t="s">
        <v>1008</v>
      </c>
      <c r="J337" s="60" t="s">
        <v>107</v>
      </c>
      <c r="K337" s="43" t="s">
        <v>290</v>
      </c>
      <c r="L337" s="43" t="s">
        <v>241</v>
      </c>
      <c r="M337" s="61" t="s">
        <v>1458</v>
      </c>
      <c r="N337" s="61" t="s">
        <v>1152</v>
      </c>
      <c r="O337" s="62">
        <v>2020</v>
      </c>
      <c r="P337" s="62"/>
      <c r="Q337" s="62"/>
      <c r="R337" s="63"/>
      <c r="S337" s="64"/>
      <c r="T337" s="73"/>
      <c r="U337" s="73"/>
      <c r="V337" s="62"/>
      <c r="W337" s="43"/>
      <c r="X337" s="65">
        <v>1</v>
      </c>
      <c r="Y337" s="69" t="s">
        <v>47</v>
      </c>
      <c r="Z337" s="62" t="s">
        <v>1481</v>
      </c>
      <c r="AA337" s="62">
        <v>6</v>
      </c>
      <c r="AB337" s="62">
        <v>2021</v>
      </c>
      <c r="AC337" s="68" t="s">
        <v>1476</v>
      </c>
      <c r="AD337" s="77">
        <f ca="1">TODAY()-TABLA[[#This Row],[Fecha radicación informe]]</f>
        <v>319</v>
      </c>
      <c r="AE337" s="67" t="s">
        <v>858</v>
      </c>
    </row>
    <row r="338" spans="1:31" ht="362.25" x14ac:dyDescent="0.2">
      <c r="A338" s="42">
        <v>3856</v>
      </c>
      <c r="B338" s="43">
        <v>45</v>
      </c>
      <c r="C338" s="43">
        <v>2020</v>
      </c>
      <c r="D338" s="58" t="s">
        <v>1482</v>
      </c>
      <c r="E338" s="43" t="s">
        <v>1142</v>
      </c>
      <c r="F338" s="43" t="s">
        <v>1143</v>
      </c>
      <c r="G338" s="43"/>
      <c r="H338" s="43" t="s">
        <v>131</v>
      </c>
      <c r="I338" s="59" t="s">
        <v>1008</v>
      </c>
      <c r="J338" s="60" t="s">
        <v>211</v>
      </c>
      <c r="K338" s="10" t="s">
        <v>235</v>
      </c>
      <c r="L338" s="43" t="s">
        <v>241</v>
      </c>
      <c r="M338" s="61" t="s">
        <v>1458</v>
      </c>
      <c r="N338" s="61" t="s">
        <v>1152</v>
      </c>
      <c r="O338" s="62">
        <v>2020</v>
      </c>
      <c r="P338" s="62"/>
      <c r="Q338" s="62"/>
      <c r="R338" s="63"/>
      <c r="S338" s="64"/>
      <c r="T338" s="73"/>
      <c r="U338" s="73"/>
      <c r="V338" s="62"/>
      <c r="W338" s="43" t="s">
        <v>1483</v>
      </c>
      <c r="X338" s="65">
        <v>0</v>
      </c>
      <c r="Y338" s="69" t="s">
        <v>387</v>
      </c>
      <c r="Z338" s="62"/>
      <c r="AA338" s="62"/>
      <c r="AB338" s="62"/>
      <c r="AC338" s="68" t="s">
        <v>1476</v>
      </c>
      <c r="AD338" s="77">
        <f ca="1">TODAY()-TABLA[[#This Row],[Fecha radicación informe]]</f>
        <v>319</v>
      </c>
      <c r="AE338" s="67" t="s">
        <v>858</v>
      </c>
    </row>
    <row r="339" spans="1:31" ht="204.75" x14ac:dyDescent="0.2">
      <c r="A339" s="42">
        <v>3857</v>
      </c>
      <c r="B339" s="43">
        <v>46</v>
      </c>
      <c r="C339" s="43">
        <v>2020</v>
      </c>
      <c r="D339" s="58" t="s">
        <v>1484</v>
      </c>
      <c r="E339" s="43" t="s">
        <v>1006</v>
      </c>
      <c r="F339" s="43" t="s">
        <v>1007</v>
      </c>
      <c r="G339" s="43"/>
      <c r="H339" s="43" t="s">
        <v>52</v>
      </c>
      <c r="I339" s="59" t="s">
        <v>82</v>
      </c>
      <c r="J339" s="60" t="s">
        <v>83</v>
      </c>
      <c r="K339" s="43" t="s">
        <v>290</v>
      </c>
      <c r="L339" s="43" t="s">
        <v>241</v>
      </c>
      <c r="M339" s="61" t="s">
        <v>1458</v>
      </c>
      <c r="N339" s="61" t="s">
        <v>1152</v>
      </c>
      <c r="O339" s="62">
        <v>2020</v>
      </c>
      <c r="P339" s="62"/>
      <c r="Q339" s="62"/>
      <c r="R339" s="63" t="s">
        <v>505</v>
      </c>
      <c r="S339" s="64" t="s">
        <v>1473</v>
      </c>
      <c r="T339" s="73">
        <v>44146</v>
      </c>
      <c r="U339" s="73">
        <v>44408</v>
      </c>
      <c r="V339" s="62"/>
      <c r="W339" s="43"/>
      <c r="X339" s="65">
        <v>0</v>
      </c>
      <c r="Y339" s="69" t="s">
        <v>115</v>
      </c>
      <c r="Z339" s="62" t="s">
        <v>1485</v>
      </c>
      <c r="AA339" s="62"/>
      <c r="AB339" s="62"/>
      <c r="AC339" s="68" t="s">
        <v>1476</v>
      </c>
      <c r="AD339" s="77">
        <f ca="1">TODAY()-TABLA[[#This Row],[Fecha radicación informe]]</f>
        <v>319</v>
      </c>
      <c r="AE339" s="67" t="s">
        <v>858</v>
      </c>
    </row>
    <row r="340" spans="1:31" ht="173.25" x14ac:dyDescent="0.2">
      <c r="A340" s="42">
        <v>3858</v>
      </c>
      <c r="B340" s="43">
        <v>47</v>
      </c>
      <c r="C340" s="43">
        <v>2020</v>
      </c>
      <c r="D340" s="58" t="s">
        <v>1486</v>
      </c>
      <c r="E340" s="43" t="s">
        <v>1262</v>
      </c>
      <c r="F340" s="43" t="s">
        <v>156</v>
      </c>
      <c r="G340" s="43"/>
      <c r="H340" s="43" t="s">
        <v>131</v>
      </c>
      <c r="I340" s="59" t="s">
        <v>82</v>
      </c>
      <c r="J340" s="60" t="s">
        <v>83</v>
      </c>
      <c r="K340" s="43" t="s">
        <v>290</v>
      </c>
      <c r="L340" s="43" t="s">
        <v>241</v>
      </c>
      <c r="M340" s="61" t="s">
        <v>1458</v>
      </c>
      <c r="N340" s="61" t="s">
        <v>1152</v>
      </c>
      <c r="O340" s="62">
        <v>2020</v>
      </c>
      <c r="P340" s="62"/>
      <c r="Q340" s="62"/>
      <c r="R340" s="63" t="s">
        <v>416</v>
      </c>
      <c r="S340" s="64" t="s">
        <v>1473</v>
      </c>
      <c r="T340" s="73">
        <v>44146</v>
      </c>
      <c r="U340" s="73">
        <v>44408</v>
      </c>
      <c r="V340" s="62"/>
      <c r="W340" s="43"/>
      <c r="X340" s="65">
        <v>0</v>
      </c>
      <c r="Y340" s="69" t="s">
        <v>115</v>
      </c>
      <c r="Z340" s="62"/>
      <c r="AA340" s="62"/>
      <c r="AB340" s="62"/>
      <c r="AC340" s="68" t="s">
        <v>1476</v>
      </c>
      <c r="AD340" s="77">
        <f ca="1">TODAY()-TABLA[[#This Row],[Fecha radicación informe]]</f>
        <v>319</v>
      </c>
      <c r="AE340" s="67" t="s">
        <v>858</v>
      </c>
    </row>
    <row r="341" spans="1:31" ht="409.5" x14ac:dyDescent="0.2">
      <c r="A341" s="42">
        <v>3859</v>
      </c>
      <c r="B341" s="43">
        <v>48</v>
      </c>
      <c r="C341" s="43">
        <v>2020</v>
      </c>
      <c r="D341" s="58" t="s">
        <v>1487</v>
      </c>
      <c r="E341" s="43" t="s">
        <v>966</v>
      </c>
      <c r="F341" s="43" t="s">
        <v>363</v>
      </c>
      <c r="G341" s="43"/>
      <c r="H341" s="43" t="s">
        <v>94</v>
      </c>
      <c r="I341" s="59" t="s">
        <v>53</v>
      </c>
      <c r="J341" s="60" t="s">
        <v>54</v>
      </c>
      <c r="K341" s="43" t="s">
        <v>1132</v>
      </c>
      <c r="L341" s="43" t="s">
        <v>865</v>
      </c>
      <c r="M341" s="61" t="s">
        <v>1458</v>
      </c>
      <c r="N341" s="61" t="s">
        <v>1152</v>
      </c>
      <c r="O341" s="62">
        <v>2020</v>
      </c>
      <c r="P341" s="62"/>
      <c r="Q341" s="62"/>
      <c r="R341" s="63" t="s">
        <v>44</v>
      </c>
      <c r="S341" s="64" t="s">
        <v>1488</v>
      </c>
      <c r="T341" s="73">
        <v>44147</v>
      </c>
      <c r="U341" s="73">
        <v>44408</v>
      </c>
      <c r="V341" s="62"/>
      <c r="W341" s="43" t="s">
        <v>1489</v>
      </c>
      <c r="X341" s="65">
        <v>1</v>
      </c>
      <c r="Y341" s="69" t="s">
        <v>47</v>
      </c>
      <c r="Z341" s="62"/>
      <c r="AA341" s="62">
        <v>6</v>
      </c>
      <c r="AB341" s="62">
        <v>2021</v>
      </c>
      <c r="AC341" s="68" t="s">
        <v>1490</v>
      </c>
      <c r="AD341" s="77">
        <f ca="1">TODAY()-TABLA[[#This Row],[Fecha radicación informe]]</f>
        <v>315</v>
      </c>
      <c r="AE341" s="67" t="s">
        <v>62</v>
      </c>
    </row>
    <row r="342" spans="1:31" ht="409.5" x14ac:dyDescent="0.2">
      <c r="A342" s="42">
        <v>3860</v>
      </c>
      <c r="B342" s="43">
        <v>49</v>
      </c>
      <c r="C342" s="43">
        <v>2020</v>
      </c>
      <c r="D342" s="58" t="s">
        <v>1491</v>
      </c>
      <c r="E342" s="43" t="s">
        <v>950</v>
      </c>
      <c r="F342" s="43" t="s">
        <v>1492</v>
      </c>
      <c r="G342" s="43"/>
      <c r="H342" s="43" t="s">
        <v>52</v>
      </c>
      <c r="I342" s="59" t="s">
        <v>355</v>
      </c>
      <c r="J342" s="60" t="s">
        <v>147</v>
      </c>
      <c r="K342" s="43" t="s">
        <v>1031</v>
      </c>
      <c r="L342" s="43" t="s">
        <v>865</v>
      </c>
      <c r="M342" s="61" t="s">
        <v>1458</v>
      </c>
      <c r="N342" s="61" t="s">
        <v>1152</v>
      </c>
      <c r="O342" s="62">
        <v>2020</v>
      </c>
      <c r="P342" s="62"/>
      <c r="Q342" s="62"/>
      <c r="R342" s="63" t="s">
        <v>44</v>
      </c>
      <c r="S342" s="64" t="s">
        <v>1493</v>
      </c>
      <c r="T342" s="73">
        <v>44147</v>
      </c>
      <c r="U342" s="73">
        <v>44196</v>
      </c>
      <c r="V342" s="62"/>
      <c r="W342" s="43" t="s">
        <v>1494</v>
      </c>
      <c r="X342" s="65">
        <v>1</v>
      </c>
      <c r="Y342" s="69" t="s">
        <v>47</v>
      </c>
      <c r="Z342" s="62"/>
      <c r="AA342" s="62">
        <v>12</v>
      </c>
      <c r="AB342" s="62">
        <v>2020</v>
      </c>
      <c r="AC342" s="68" t="s">
        <v>1490</v>
      </c>
      <c r="AD342" s="77">
        <f ca="1">TODAY()-TABLA[[#This Row],[Fecha radicación informe]]</f>
        <v>315</v>
      </c>
      <c r="AE342" s="67" t="s">
        <v>62</v>
      </c>
    </row>
    <row r="343" spans="1:31" ht="409.5" x14ac:dyDescent="0.2">
      <c r="A343" s="42">
        <v>3861</v>
      </c>
      <c r="B343" s="43">
        <v>50</v>
      </c>
      <c r="C343" s="43">
        <v>2020</v>
      </c>
      <c r="D343" s="58" t="s">
        <v>1495</v>
      </c>
      <c r="E343" s="43" t="s">
        <v>915</v>
      </c>
      <c r="F343" s="43" t="s">
        <v>180</v>
      </c>
      <c r="G343" s="43"/>
      <c r="H343" s="43" t="s">
        <v>36</v>
      </c>
      <c r="I343" s="59" t="s">
        <v>37</v>
      </c>
      <c r="J343" s="60" t="s">
        <v>107</v>
      </c>
      <c r="K343" s="43" t="s">
        <v>432</v>
      </c>
      <c r="L343" s="43" t="s">
        <v>334</v>
      </c>
      <c r="M343" s="61" t="s">
        <v>1458</v>
      </c>
      <c r="N343" s="61" t="s">
        <v>1152</v>
      </c>
      <c r="O343" s="62">
        <v>2020</v>
      </c>
      <c r="P343" s="62"/>
      <c r="Q343" s="62"/>
      <c r="R343" s="63" t="s">
        <v>416</v>
      </c>
      <c r="S343" s="64" t="s">
        <v>1496</v>
      </c>
      <c r="T343" s="73" t="s">
        <v>1497</v>
      </c>
      <c r="U343" s="73">
        <v>44227</v>
      </c>
      <c r="V343" s="62"/>
      <c r="W343" s="43" t="s">
        <v>1498</v>
      </c>
      <c r="X343" s="65">
        <v>1</v>
      </c>
      <c r="Y343" s="69" t="s">
        <v>47</v>
      </c>
      <c r="Z343" s="62"/>
      <c r="AA343" s="62">
        <v>2</v>
      </c>
      <c r="AB343" s="62">
        <v>2021</v>
      </c>
      <c r="AC343" s="68" t="s">
        <v>1490</v>
      </c>
      <c r="AD343" s="77">
        <f ca="1">TODAY()-TABLA[[#This Row],[Fecha radicación informe]]</f>
        <v>315</v>
      </c>
      <c r="AE343" s="67" t="s">
        <v>48</v>
      </c>
    </row>
    <row r="344" spans="1:31" ht="409.5" x14ac:dyDescent="0.2">
      <c r="A344" s="42">
        <v>3862</v>
      </c>
      <c r="B344" s="43">
        <v>51</v>
      </c>
      <c r="C344" s="43">
        <v>2020</v>
      </c>
      <c r="D344" s="58" t="s">
        <v>1499</v>
      </c>
      <c r="E344" s="43" t="s">
        <v>1029</v>
      </c>
      <c r="F344" s="43" t="s">
        <v>1030</v>
      </c>
      <c r="G344" s="43"/>
      <c r="H344" s="43" t="s">
        <v>94</v>
      </c>
      <c r="I344" s="59" t="s">
        <v>132</v>
      </c>
      <c r="J344" s="60" t="s">
        <v>83</v>
      </c>
      <c r="K344" s="10" t="s">
        <v>201</v>
      </c>
      <c r="L344" s="43" t="s">
        <v>327</v>
      </c>
      <c r="M344" s="61" t="s">
        <v>1500</v>
      </c>
      <c r="N344" s="61" t="s">
        <v>1219</v>
      </c>
      <c r="O344" s="62">
        <v>2020</v>
      </c>
      <c r="P344" s="62"/>
      <c r="Q344" s="62"/>
      <c r="R344" s="63" t="s">
        <v>505</v>
      </c>
      <c r="S344" s="64" t="s">
        <v>1501</v>
      </c>
      <c r="T344" s="73">
        <v>44505</v>
      </c>
      <c r="U344" s="73" t="s">
        <v>113</v>
      </c>
      <c r="V344" s="62"/>
      <c r="W344" s="43" t="s">
        <v>1502</v>
      </c>
      <c r="X344" s="65">
        <v>0</v>
      </c>
      <c r="Y344" s="69" t="s">
        <v>115</v>
      </c>
      <c r="Z344" s="62"/>
      <c r="AA344" s="62"/>
      <c r="AB344" s="62"/>
      <c r="AC344" s="68">
        <v>44167</v>
      </c>
      <c r="AD344" s="77">
        <f ca="1">TODAY()-TABLA[[#This Row],[Fecha radicación informe]]</f>
        <v>282</v>
      </c>
      <c r="AE344" s="67" t="s">
        <v>62</v>
      </c>
    </row>
    <row r="345" spans="1:31" ht="409.5" x14ac:dyDescent="0.2">
      <c r="A345" s="42">
        <v>3863</v>
      </c>
      <c r="B345" s="43">
        <v>52</v>
      </c>
      <c r="C345" s="43">
        <v>2020</v>
      </c>
      <c r="D345" s="58" t="s">
        <v>1503</v>
      </c>
      <c r="E345" s="43" t="s">
        <v>966</v>
      </c>
      <c r="F345" s="43" t="s">
        <v>524</v>
      </c>
      <c r="G345" s="43"/>
      <c r="H345" s="43" t="s">
        <v>94</v>
      </c>
      <c r="I345" s="59" t="s">
        <v>53</v>
      </c>
      <c r="J345" s="60" t="s">
        <v>54</v>
      </c>
      <c r="K345" s="10" t="s">
        <v>201</v>
      </c>
      <c r="L345" s="43" t="s">
        <v>327</v>
      </c>
      <c r="M345" s="61" t="s">
        <v>1500</v>
      </c>
      <c r="N345" s="61" t="s">
        <v>1219</v>
      </c>
      <c r="O345" s="62">
        <v>2020</v>
      </c>
      <c r="P345" s="62"/>
      <c r="Q345" s="62"/>
      <c r="R345" s="63" t="s">
        <v>505</v>
      </c>
      <c r="S345" s="64" t="s">
        <v>1504</v>
      </c>
      <c r="T345" s="73">
        <v>44505</v>
      </c>
      <c r="U345" s="73" t="s">
        <v>113</v>
      </c>
      <c r="V345" s="62"/>
      <c r="W345" s="43" t="s">
        <v>1505</v>
      </c>
      <c r="X345" s="65">
        <v>0</v>
      </c>
      <c r="Y345" s="69" t="s">
        <v>115</v>
      </c>
      <c r="Z345" s="62"/>
      <c r="AA345" s="62"/>
      <c r="AB345" s="62"/>
      <c r="AC345" s="68">
        <v>44167</v>
      </c>
      <c r="AD345" s="77">
        <f ca="1">TODAY()-TABLA[[#This Row],[Fecha radicación informe]]</f>
        <v>282</v>
      </c>
      <c r="AE345" s="67" t="s">
        <v>62</v>
      </c>
    </row>
    <row r="346" spans="1:31" ht="362.25" x14ac:dyDescent="0.2">
      <c r="A346" s="42">
        <v>3864</v>
      </c>
      <c r="B346" s="43">
        <v>53</v>
      </c>
      <c r="C346" s="43">
        <v>2020</v>
      </c>
      <c r="D346" s="58" t="s">
        <v>1506</v>
      </c>
      <c r="E346" s="43" t="s">
        <v>1079</v>
      </c>
      <c r="F346" s="43" t="s">
        <v>1507</v>
      </c>
      <c r="G346" s="43"/>
      <c r="H346" s="43" t="s">
        <v>94</v>
      </c>
      <c r="I346" s="59" t="s">
        <v>189</v>
      </c>
      <c r="J346" s="60" t="s">
        <v>54</v>
      </c>
      <c r="K346" s="43" t="s">
        <v>1508</v>
      </c>
      <c r="L346" s="43" t="s">
        <v>241</v>
      </c>
      <c r="M346" s="61" t="s">
        <v>1500</v>
      </c>
      <c r="N346" s="61" t="s">
        <v>1219</v>
      </c>
      <c r="O346" s="62">
        <v>2020</v>
      </c>
      <c r="P346" s="62"/>
      <c r="Q346" s="62"/>
      <c r="R346" s="63" t="s">
        <v>416</v>
      </c>
      <c r="S346" s="64" t="s">
        <v>1509</v>
      </c>
      <c r="T346" s="73">
        <v>44533</v>
      </c>
      <c r="U346" s="73">
        <v>44316</v>
      </c>
      <c r="V346" s="62"/>
      <c r="W346" s="43" t="s">
        <v>1510</v>
      </c>
      <c r="X346" s="65">
        <v>1</v>
      </c>
      <c r="Y346" s="69" t="s">
        <v>47</v>
      </c>
      <c r="Z346" s="62"/>
      <c r="AA346" s="62">
        <v>7</v>
      </c>
      <c r="AB346" s="62">
        <v>2021</v>
      </c>
      <c r="AC346" s="68">
        <v>44172</v>
      </c>
      <c r="AD346" s="77">
        <f ca="1">TODAY()-TABLA[[#This Row],[Fecha radicación informe]]</f>
        <v>277</v>
      </c>
      <c r="AE346" s="67" t="s">
        <v>858</v>
      </c>
    </row>
    <row r="347" spans="1:31" ht="409.5" x14ac:dyDescent="0.2">
      <c r="A347" s="42">
        <v>3865</v>
      </c>
      <c r="B347" s="43">
        <v>54</v>
      </c>
      <c r="C347" s="43">
        <v>2020</v>
      </c>
      <c r="D347" s="58" t="s">
        <v>1511</v>
      </c>
      <c r="E347" s="43" t="s">
        <v>922</v>
      </c>
      <c r="F347" s="43" t="s">
        <v>530</v>
      </c>
      <c r="G347" s="43"/>
      <c r="H347" s="43" t="s">
        <v>94</v>
      </c>
      <c r="I347" s="59" t="s">
        <v>37</v>
      </c>
      <c r="J347" s="60" t="s">
        <v>107</v>
      </c>
      <c r="K347" s="43" t="s">
        <v>1512</v>
      </c>
      <c r="L347" s="43" t="s">
        <v>334</v>
      </c>
      <c r="M347" s="61" t="s">
        <v>1513</v>
      </c>
      <c r="N347" s="61" t="s">
        <v>1264</v>
      </c>
      <c r="O347" s="62">
        <v>2020</v>
      </c>
      <c r="P347" s="62"/>
      <c r="Q347" s="62"/>
      <c r="R347" s="63" t="s">
        <v>416</v>
      </c>
      <c r="S347" s="64" t="s">
        <v>1514</v>
      </c>
      <c r="T347" s="73">
        <v>44257</v>
      </c>
      <c r="U347" s="73" t="s">
        <v>1172</v>
      </c>
      <c r="V347" s="62"/>
      <c r="W347" s="43" t="s">
        <v>1515</v>
      </c>
      <c r="X347" s="65">
        <v>0</v>
      </c>
      <c r="Y347" s="69" t="s">
        <v>115</v>
      </c>
      <c r="Z347" s="62"/>
      <c r="AA347" s="62"/>
      <c r="AB347" s="62"/>
      <c r="AC347" s="68" t="s">
        <v>1516</v>
      </c>
      <c r="AD347" s="77">
        <f ca="1">TODAY()-TABLA[[#This Row],[Fecha radicación informe]]</f>
        <v>267</v>
      </c>
      <c r="AE347" s="67" t="s">
        <v>48</v>
      </c>
    </row>
    <row r="348" spans="1:31" ht="409.5" x14ac:dyDescent="0.2">
      <c r="A348" s="42">
        <v>3866</v>
      </c>
      <c r="B348" s="43">
        <v>55</v>
      </c>
      <c r="C348" s="43">
        <v>2020</v>
      </c>
      <c r="D348" s="58" t="s">
        <v>1517</v>
      </c>
      <c r="E348" s="43" t="s">
        <v>915</v>
      </c>
      <c r="F348" s="43" t="s">
        <v>180</v>
      </c>
      <c r="G348" s="43"/>
      <c r="H348" s="43" t="s">
        <v>36</v>
      </c>
      <c r="I348" s="59" t="s">
        <v>37</v>
      </c>
      <c r="J348" s="60" t="s">
        <v>107</v>
      </c>
      <c r="K348" s="43" t="s">
        <v>1512</v>
      </c>
      <c r="L348" s="43" t="s">
        <v>334</v>
      </c>
      <c r="M348" s="61" t="s">
        <v>1513</v>
      </c>
      <c r="N348" s="61" t="s">
        <v>1264</v>
      </c>
      <c r="O348" s="62">
        <v>2020</v>
      </c>
      <c r="P348" s="62"/>
      <c r="Q348" s="62"/>
      <c r="R348" s="63"/>
      <c r="S348" s="64" t="s">
        <v>1518</v>
      </c>
      <c r="T348" s="73">
        <v>44257</v>
      </c>
      <c r="U348" s="73">
        <v>44377</v>
      </c>
      <c r="V348" s="62"/>
      <c r="W348" s="43" t="s">
        <v>1519</v>
      </c>
      <c r="X348" s="65">
        <v>1</v>
      </c>
      <c r="Y348" s="69" t="s">
        <v>47</v>
      </c>
      <c r="Z348" s="62"/>
      <c r="AA348" s="62">
        <v>8</v>
      </c>
      <c r="AB348" s="62">
        <v>2021</v>
      </c>
      <c r="AC348" s="68" t="s">
        <v>1516</v>
      </c>
      <c r="AD348" s="77">
        <f ca="1">TODAY()-TABLA[[#This Row],[Fecha radicación informe]]</f>
        <v>267</v>
      </c>
      <c r="AE348" s="67" t="s">
        <v>48</v>
      </c>
    </row>
    <row r="349" spans="1:31" ht="393.75" x14ac:dyDescent="0.2">
      <c r="A349" s="42">
        <v>3867</v>
      </c>
      <c r="B349" s="43">
        <v>56</v>
      </c>
      <c r="C349" s="43">
        <v>2020</v>
      </c>
      <c r="D349" s="58" t="s">
        <v>1520</v>
      </c>
      <c r="E349" s="43" t="s">
        <v>922</v>
      </c>
      <c r="F349" s="43" t="s">
        <v>530</v>
      </c>
      <c r="G349" s="43"/>
      <c r="H349" s="43" t="s">
        <v>94</v>
      </c>
      <c r="I349" s="59" t="s">
        <v>37</v>
      </c>
      <c r="J349" s="12" t="s">
        <v>107</v>
      </c>
      <c r="K349" s="43" t="s">
        <v>1117</v>
      </c>
      <c r="L349" s="43" t="s">
        <v>40</v>
      </c>
      <c r="M349" s="61" t="s">
        <v>1513</v>
      </c>
      <c r="N349" s="61" t="s">
        <v>1264</v>
      </c>
      <c r="O349" s="62">
        <v>2020</v>
      </c>
      <c r="P349" s="62"/>
      <c r="Q349" s="62"/>
      <c r="R349" s="63" t="s">
        <v>505</v>
      </c>
      <c r="S349" s="64" t="s">
        <v>1521</v>
      </c>
      <c r="T349" s="73" t="s">
        <v>1522</v>
      </c>
      <c r="U349" s="73" t="s">
        <v>607</v>
      </c>
      <c r="V349" s="62"/>
      <c r="W349" s="43" t="s">
        <v>1523</v>
      </c>
      <c r="X349" s="65">
        <v>0.5</v>
      </c>
      <c r="Y349" s="69" t="s">
        <v>115</v>
      </c>
      <c r="Z349" s="62"/>
      <c r="AA349" s="62"/>
      <c r="AB349" s="62"/>
      <c r="AC349" s="68" t="s">
        <v>1516</v>
      </c>
      <c r="AD349" s="77">
        <f ca="1">TODAY()-TABLA[[#This Row],[Fecha radicación informe]]</f>
        <v>267</v>
      </c>
      <c r="AE349" s="67" t="s">
        <v>48</v>
      </c>
    </row>
    <row r="350" spans="1:31" ht="299.25" x14ac:dyDescent="0.2">
      <c r="A350" s="42">
        <v>3868</v>
      </c>
      <c r="B350" s="43">
        <v>57</v>
      </c>
      <c r="C350" s="43">
        <v>2020</v>
      </c>
      <c r="D350" s="58" t="s">
        <v>1524</v>
      </c>
      <c r="E350" s="43" t="s">
        <v>922</v>
      </c>
      <c r="F350" s="43" t="s">
        <v>699</v>
      </c>
      <c r="G350" s="43"/>
      <c r="H350" s="43" t="s">
        <v>408</v>
      </c>
      <c r="I350" s="59" t="s">
        <v>37</v>
      </c>
      <c r="J350" s="60" t="s">
        <v>38</v>
      </c>
      <c r="K350" s="43" t="s">
        <v>1117</v>
      </c>
      <c r="L350" s="43" t="s">
        <v>40</v>
      </c>
      <c r="M350" s="61" t="s">
        <v>1513</v>
      </c>
      <c r="N350" s="61" t="s">
        <v>1264</v>
      </c>
      <c r="O350" s="62">
        <v>2020</v>
      </c>
      <c r="P350" s="62"/>
      <c r="Q350" s="62"/>
      <c r="R350" s="63" t="s">
        <v>44</v>
      </c>
      <c r="S350" s="64" t="s">
        <v>1525</v>
      </c>
      <c r="T350" s="73" t="s">
        <v>1522</v>
      </c>
      <c r="U350" s="73">
        <v>44227</v>
      </c>
      <c r="V350" s="62"/>
      <c r="W350" s="43" t="s">
        <v>1526</v>
      </c>
      <c r="X350" s="65">
        <v>1</v>
      </c>
      <c r="Y350" s="69" t="s">
        <v>47</v>
      </c>
      <c r="Z350" s="62"/>
      <c r="AA350" s="62">
        <v>1</v>
      </c>
      <c r="AB350" s="62">
        <v>2021</v>
      </c>
      <c r="AC350" s="68" t="s">
        <v>1516</v>
      </c>
      <c r="AD350" s="77">
        <f ca="1">TODAY()-TABLA[[#This Row],[Fecha radicación informe]]</f>
        <v>267</v>
      </c>
      <c r="AE350" s="67" t="s">
        <v>48</v>
      </c>
    </row>
    <row r="351" spans="1:31" ht="409.5" x14ac:dyDescent="0.2">
      <c r="A351" s="42">
        <v>3869</v>
      </c>
      <c r="B351" s="43">
        <v>58</v>
      </c>
      <c r="C351" s="43">
        <v>2020</v>
      </c>
      <c r="D351" s="58" t="s">
        <v>1527</v>
      </c>
      <c r="E351" s="43" t="s">
        <v>922</v>
      </c>
      <c r="F351" s="43" t="s">
        <v>530</v>
      </c>
      <c r="G351" s="43"/>
      <c r="H351" s="43" t="s">
        <v>94</v>
      </c>
      <c r="I351" s="59" t="s">
        <v>37</v>
      </c>
      <c r="J351" s="60" t="s">
        <v>38</v>
      </c>
      <c r="K351" s="43" t="s">
        <v>1117</v>
      </c>
      <c r="L351" s="43" t="s">
        <v>40</v>
      </c>
      <c r="M351" s="61" t="s">
        <v>1513</v>
      </c>
      <c r="N351" s="61" t="s">
        <v>1264</v>
      </c>
      <c r="O351" s="62">
        <v>2020</v>
      </c>
      <c r="P351" s="62"/>
      <c r="Q351" s="62"/>
      <c r="R351" s="63" t="s">
        <v>44</v>
      </c>
      <c r="S351" s="64" t="s">
        <v>1528</v>
      </c>
      <c r="T351" s="73">
        <v>44532</v>
      </c>
      <c r="U351" s="73" t="s">
        <v>1529</v>
      </c>
      <c r="V351" s="62"/>
      <c r="W351" s="43" t="s">
        <v>1530</v>
      </c>
      <c r="X351" s="65">
        <v>1</v>
      </c>
      <c r="Y351" s="69" t="s">
        <v>47</v>
      </c>
      <c r="Z351" s="62"/>
      <c r="AA351" s="62">
        <v>5</v>
      </c>
      <c r="AB351" s="62">
        <v>2021</v>
      </c>
      <c r="AC351" s="68" t="s">
        <v>1516</v>
      </c>
      <c r="AD351" s="77">
        <f ca="1">TODAY()-TABLA[[#This Row],[Fecha radicación informe]]</f>
        <v>267</v>
      </c>
      <c r="AE351" s="67" t="s">
        <v>48</v>
      </c>
    </row>
    <row r="352" spans="1:31" ht="346.5" x14ac:dyDescent="0.2">
      <c r="A352" s="42">
        <v>3870</v>
      </c>
      <c r="B352" s="43">
        <v>59</v>
      </c>
      <c r="C352" s="43">
        <v>2020</v>
      </c>
      <c r="D352" s="58" t="s">
        <v>1531</v>
      </c>
      <c r="E352" s="43" t="s">
        <v>922</v>
      </c>
      <c r="F352" s="43" t="s">
        <v>755</v>
      </c>
      <c r="G352" s="43"/>
      <c r="H352" s="43" t="s">
        <v>36</v>
      </c>
      <c r="I352" s="59" t="s">
        <v>37</v>
      </c>
      <c r="J352" s="12" t="s">
        <v>107</v>
      </c>
      <c r="K352" s="43" t="s">
        <v>1117</v>
      </c>
      <c r="L352" s="43" t="s">
        <v>40</v>
      </c>
      <c r="M352" s="61" t="s">
        <v>1513</v>
      </c>
      <c r="N352" s="61" t="s">
        <v>1264</v>
      </c>
      <c r="O352" s="62">
        <v>2020</v>
      </c>
      <c r="P352" s="62"/>
      <c r="Q352" s="62"/>
      <c r="R352" s="63" t="s">
        <v>44</v>
      </c>
      <c r="S352" s="64" t="s">
        <v>1532</v>
      </c>
      <c r="T352" s="73">
        <v>44230</v>
      </c>
      <c r="U352" s="73" t="s">
        <v>934</v>
      </c>
      <c r="V352" s="62"/>
      <c r="W352" s="43" t="s">
        <v>1533</v>
      </c>
      <c r="X352" s="65">
        <v>0</v>
      </c>
      <c r="Y352" s="69" t="s">
        <v>115</v>
      </c>
      <c r="Z352" s="62"/>
      <c r="AA352" s="62"/>
      <c r="AB352" s="62"/>
      <c r="AC352" s="68" t="s">
        <v>1516</v>
      </c>
      <c r="AD352" s="77">
        <f ca="1">TODAY()-TABLA[[#This Row],[Fecha radicación informe]]</f>
        <v>267</v>
      </c>
      <c r="AE352" s="67" t="s">
        <v>48</v>
      </c>
    </row>
    <row r="353" spans="1:31" ht="409.5" x14ac:dyDescent="0.2">
      <c r="A353" s="42">
        <v>3871</v>
      </c>
      <c r="B353" s="43">
        <v>60</v>
      </c>
      <c r="C353" s="43">
        <v>2020</v>
      </c>
      <c r="D353" s="58" t="s">
        <v>1534</v>
      </c>
      <c r="E353" s="43" t="s">
        <v>966</v>
      </c>
      <c r="F353" s="43" t="s">
        <v>1198</v>
      </c>
      <c r="G353" s="43"/>
      <c r="H353" s="43" t="s">
        <v>94</v>
      </c>
      <c r="I353" s="59" t="s">
        <v>53</v>
      </c>
      <c r="J353" s="60" t="s">
        <v>54</v>
      </c>
      <c r="K353" s="43" t="s">
        <v>1199</v>
      </c>
      <c r="L353" s="43" t="s">
        <v>865</v>
      </c>
      <c r="M353" s="61" t="s">
        <v>1513</v>
      </c>
      <c r="N353" s="61" t="s">
        <v>1264</v>
      </c>
      <c r="O353" s="62">
        <v>2020</v>
      </c>
      <c r="P353" s="62"/>
      <c r="Q353" s="62"/>
      <c r="R353" s="63" t="s">
        <v>44</v>
      </c>
      <c r="S353" s="64" t="s">
        <v>1535</v>
      </c>
      <c r="T353" s="73">
        <v>44288</v>
      </c>
      <c r="U353" s="73">
        <v>44408</v>
      </c>
      <c r="V353" s="62"/>
      <c r="W353" s="43" t="s">
        <v>1536</v>
      </c>
      <c r="X353" s="65">
        <v>1</v>
      </c>
      <c r="Y353" s="69" t="s">
        <v>47</v>
      </c>
      <c r="Z353" s="62"/>
      <c r="AA353" s="62">
        <v>6</v>
      </c>
      <c r="AB353" s="62">
        <v>2021</v>
      </c>
      <c r="AC353" s="68" t="s">
        <v>1537</v>
      </c>
      <c r="AD353" s="77">
        <f ca="1">TODAY()-TABLA[[#This Row],[Fecha radicación informe]]</f>
        <v>261</v>
      </c>
      <c r="AE353" s="67" t="s">
        <v>858</v>
      </c>
    </row>
    <row r="354" spans="1:31" ht="409.5" x14ac:dyDescent="0.2">
      <c r="A354" s="42">
        <v>3872</v>
      </c>
      <c r="B354" s="43">
        <v>61</v>
      </c>
      <c r="C354" s="43">
        <v>2020</v>
      </c>
      <c r="D354" s="58" t="s">
        <v>1538</v>
      </c>
      <c r="E354" s="43" t="s">
        <v>966</v>
      </c>
      <c r="F354" s="43" t="s">
        <v>1198</v>
      </c>
      <c r="G354" s="43"/>
      <c r="H354" s="43" t="s">
        <v>94</v>
      </c>
      <c r="I354" s="59" t="s">
        <v>53</v>
      </c>
      <c r="J354" s="60" t="s">
        <v>54</v>
      </c>
      <c r="K354" s="10" t="s">
        <v>201</v>
      </c>
      <c r="L354" s="43" t="s">
        <v>865</v>
      </c>
      <c r="M354" s="61" t="s">
        <v>1513</v>
      </c>
      <c r="N354" s="61" t="s">
        <v>1264</v>
      </c>
      <c r="O354" s="62">
        <v>2020</v>
      </c>
      <c r="P354" s="62"/>
      <c r="Q354" s="62"/>
      <c r="R354" s="63" t="s">
        <v>44</v>
      </c>
      <c r="S354" s="64" t="s">
        <v>1539</v>
      </c>
      <c r="T354" s="73">
        <v>44288</v>
      </c>
      <c r="U354" s="73">
        <v>44469</v>
      </c>
      <c r="V354" s="62"/>
      <c r="W354" s="43" t="s">
        <v>1540</v>
      </c>
      <c r="X354" s="65">
        <v>0</v>
      </c>
      <c r="Y354" s="69" t="s">
        <v>115</v>
      </c>
      <c r="Z354" s="62"/>
      <c r="AA354" s="62"/>
      <c r="AB354" s="62"/>
      <c r="AC354" s="68" t="s">
        <v>1537</v>
      </c>
      <c r="AD354" s="77">
        <f ca="1">TODAY()-TABLA[[#This Row],[Fecha radicación informe]]</f>
        <v>261</v>
      </c>
      <c r="AE354" s="67" t="s">
        <v>858</v>
      </c>
    </row>
    <row r="355" spans="1:31" ht="409.5" x14ac:dyDescent="0.2">
      <c r="A355" s="42">
        <v>3873</v>
      </c>
      <c r="B355" s="43">
        <v>1</v>
      </c>
      <c r="C355" s="43">
        <v>2021</v>
      </c>
      <c r="D355" s="58" t="s">
        <v>1541</v>
      </c>
      <c r="E355" s="43" t="s">
        <v>950</v>
      </c>
      <c r="F355" s="43" t="s">
        <v>380</v>
      </c>
      <c r="G355" s="43"/>
      <c r="H355" s="43" t="s">
        <v>52</v>
      </c>
      <c r="I355" s="59" t="s">
        <v>355</v>
      </c>
      <c r="J355" s="60" t="s">
        <v>147</v>
      </c>
      <c r="K355" s="43" t="s">
        <v>1031</v>
      </c>
      <c r="L355" s="43" t="s">
        <v>327</v>
      </c>
      <c r="M355" s="61" t="s">
        <v>1542</v>
      </c>
      <c r="N355" s="61" t="s">
        <v>1543</v>
      </c>
      <c r="O355" s="62">
        <v>2021</v>
      </c>
      <c r="P355" s="62"/>
      <c r="Q355" s="62"/>
      <c r="R355" s="63" t="s">
        <v>44</v>
      </c>
      <c r="S355" s="64" t="s">
        <v>1544</v>
      </c>
      <c r="T355" s="73" t="s">
        <v>1545</v>
      </c>
      <c r="U355" s="73" t="s">
        <v>1546</v>
      </c>
      <c r="V355" s="62"/>
      <c r="W355" s="43" t="s">
        <v>1547</v>
      </c>
      <c r="X355" s="65">
        <v>1</v>
      </c>
      <c r="Y355" s="69" t="s">
        <v>47</v>
      </c>
      <c r="Z355" s="62"/>
      <c r="AA355" s="62">
        <v>7</v>
      </c>
      <c r="AB355" s="62">
        <v>2021</v>
      </c>
      <c r="AC355" s="68" t="s">
        <v>1548</v>
      </c>
      <c r="AD355" s="77">
        <f ca="1">TODAY()-TABLA[[#This Row],[Fecha radicación informe]]</f>
        <v>168</v>
      </c>
      <c r="AE355" s="67" t="s">
        <v>858</v>
      </c>
    </row>
    <row r="356" spans="1:31" ht="409.5" x14ac:dyDescent="0.2">
      <c r="A356" s="42">
        <v>3874</v>
      </c>
      <c r="B356" s="43">
        <v>2</v>
      </c>
      <c r="C356" s="43">
        <v>2021</v>
      </c>
      <c r="D356" s="58" t="s">
        <v>1549</v>
      </c>
      <c r="E356" s="43" t="s">
        <v>950</v>
      </c>
      <c r="F356" s="43" t="s">
        <v>380</v>
      </c>
      <c r="G356" s="43"/>
      <c r="H356" s="43" t="s">
        <v>52</v>
      </c>
      <c r="I356" s="59" t="s">
        <v>355</v>
      </c>
      <c r="J356" s="60" t="s">
        <v>147</v>
      </c>
      <c r="K356" s="43" t="s">
        <v>1031</v>
      </c>
      <c r="L356" s="43" t="s">
        <v>327</v>
      </c>
      <c r="M356" s="61" t="s">
        <v>1542</v>
      </c>
      <c r="N356" s="61" t="s">
        <v>1543</v>
      </c>
      <c r="O356" s="62">
        <v>2021</v>
      </c>
      <c r="P356" s="62"/>
      <c r="Q356" s="62"/>
      <c r="R356" s="63" t="s">
        <v>505</v>
      </c>
      <c r="S356" s="64" t="s">
        <v>1550</v>
      </c>
      <c r="T356" s="73" t="s">
        <v>1551</v>
      </c>
      <c r="U356" s="73">
        <v>44352</v>
      </c>
      <c r="V356" s="62"/>
      <c r="W356" s="43" t="s">
        <v>1552</v>
      </c>
      <c r="X356" s="65">
        <v>1</v>
      </c>
      <c r="Y356" s="69" t="s">
        <v>47</v>
      </c>
      <c r="Z356" s="62"/>
      <c r="AA356" s="62">
        <v>5</v>
      </c>
      <c r="AB356" s="62">
        <v>2021</v>
      </c>
      <c r="AC356" s="68" t="s">
        <v>1548</v>
      </c>
      <c r="AD356" s="77">
        <f ca="1">TODAY()-TABLA[[#This Row],[Fecha radicación informe]]</f>
        <v>168</v>
      </c>
      <c r="AE356" s="67" t="s">
        <v>858</v>
      </c>
    </row>
    <row r="357" spans="1:31" ht="409.5" x14ac:dyDescent="0.2">
      <c r="A357" s="42">
        <v>3875</v>
      </c>
      <c r="B357" s="43">
        <v>3</v>
      </c>
      <c r="C357" s="43">
        <v>2021</v>
      </c>
      <c r="D357" s="58" t="s">
        <v>1553</v>
      </c>
      <c r="E357" s="43" t="s">
        <v>966</v>
      </c>
      <c r="F357" s="43" t="s">
        <v>363</v>
      </c>
      <c r="G357" s="43"/>
      <c r="H357" s="43" t="s">
        <v>94</v>
      </c>
      <c r="I357" s="59" t="s">
        <v>53</v>
      </c>
      <c r="J357" s="60" t="s">
        <v>54</v>
      </c>
      <c r="K357" s="10" t="s">
        <v>201</v>
      </c>
      <c r="L357" s="43" t="s">
        <v>865</v>
      </c>
      <c r="M357" s="61" t="s">
        <v>1542</v>
      </c>
      <c r="N357" s="61" t="s">
        <v>1543</v>
      </c>
      <c r="O357" s="62">
        <v>2021</v>
      </c>
      <c r="P357" s="62"/>
      <c r="Q357" s="62"/>
      <c r="R357" s="63" t="s">
        <v>44</v>
      </c>
      <c r="S357" s="64" t="s">
        <v>1554</v>
      </c>
      <c r="T357" s="73" t="s">
        <v>1555</v>
      </c>
      <c r="U357" s="73" t="s">
        <v>675</v>
      </c>
      <c r="V357" s="62"/>
      <c r="W357" s="43" t="s">
        <v>1556</v>
      </c>
      <c r="X357" s="65">
        <v>0.5</v>
      </c>
      <c r="Y357" s="69" t="s">
        <v>115</v>
      </c>
      <c r="Z357" s="62"/>
      <c r="AA357" s="62"/>
      <c r="AB357" s="62"/>
      <c r="AC357" s="68" t="s">
        <v>1548</v>
      </c>
      <c r="AD357" s="77">
        <f ca="1">TODAY()-TABLA[[#This Row],[Fecha radicación informe]]</f>
        <v>168</v>
      </c>
      <c r="AE357" s="67" t="s">
        <v>858</v>
      </c>
    </row>
    <row r="358" spans="1:31" ht="409.5" x14ac:dyDescent="0.2">
      <c r="A358" s="42">
        <v>3876</v>
      </c>
      <c r="B358" s="43">
        <v>4</v>
      </c>
      <c r="C358" s="43">
        <v>2021</v>
      </c>
      <c r="D358" s="58" t="s">
        <v>1557</v>
      </c>
      <c r="E358" s="43" t="s">
        <v>966</v>
      </c>
      <c r="F358" s="43" t="s">
        <v>363</v>
      </c>
      <c r="G358" s="43"/>
      <c r="H358" s="43" t="s">
        <v>94</v>
      </c>
      <c r="I358" s="59" t="s">
        <v>53</v>
      </c>
      <c r="J358" s="60" t="s">
        <v>54</v>
      </c>
      <c r="K358" s="10" t="s">
        <v>201</v>
      </c>
      <c r="L358" s="43" t="s">
        <v>865</v>
      </c>
      <c r="M358" s="61" t="s">
        <v>1542</v>
      </c>
      <c r="N358" s="61" t="s">
        <v>1543</v>
      </c>
      <c r="O358" s="62">
        <v>2021</v>
      </c>
      <c r="P358" s="62"/>
      <c r="Q358" s="62"/>
      <c r="R358" s="63" t="s">
        <v>44</v>
      </c>
      <c r="S358" s="64" t="s">
        <v>1558</v>
      </c>
      <c r="T358" s="73">
        <v>44352</v>
      </c>
      <c r="U358" s="73">
        <v>44439</v>
      </c>
      <c r="V358" s="62"/>
      <c r="W358" s="43" t="s">
        <v>1559</v>
      </c>
      <c r="X358" s="65">
        <v>1</v>
      </c>
      <c r="Y358" s="69" t="s">
        <v>47</v>
      </c>
      <c r="Z358" s="62"/>
      <c r="AA358" s="62">
        <v>9</v>
      </c>
      <c r="AB358" s="62">
        <v>2021</v>
      </c>
      <c r="AC358" s="68" t="s">
        <v>1548</v>
      </c>
      <c r="AD358" s="77">
        <f ca="1">TODAY()-TABLA[[#This Row],[Fecha radicación informe]]</f>
        <v>168</v>
      </c>
      <c r="AE358" s="67"/>
    </row>
    <row r="359" spans="1:31" ht="409.5" x14ac:dyDescent="0.2">
      <c r="A359" s="42">
        <v>3877</v>
      </c>
      <c r="B359" s="43">
        <v>5</v>
      </c>
      <c r="C359" s="43">
        <v>2021</v>
      </c>
      <c r="D359" s="58" t="s">
        <v>1560</v>
      </c>
      <c r="E359" s="43" t="s">
        <v>966</v>
      </c>
      <c r="F359" s="43" t="s">
        <v>363</v>
      </c>
      <c r="G359" s="43"/>
      <c r="H359" s="43" t="s">
        <v>94</v>
      </c>
      <c r="I359" s="59" t="s">
        <v>53</v>
      </c>
      <c r="J359" s="60" t="s">
        <v>54</v>
      </c>
      <c r="K359" s="10" t="s">
        <v>201</v>
      </c>
      <c r="L359" s="43" t="s">
        <v>865</v>
      </c>
      <c r="M359" s="61" t="s">
        <v>1542</v>
      </c>
      <c r="N359" s="61" t="s">
        <v>1543</v>
      </c>
      <c r="O359" s="62">
        <v>2021</v>
      </c>
      <c r="P359" s="62"/>
      <c r="Q359" s="62"/>
      <c r="R359" s="63" t="s">
        <v>44</v>
      </c>
      <c r="S359" s="64" t="s">
        <v>1561</v>
      </c>
      <c r="T359" s="73">
        <v>44352</v>
      </c>
      <c r="U359" s="73">
        <v>44530</v>
      </c>
      <c r="V359" s="62"/>
      <c r="W359" s="43" t="s">
        <v>1562</v>
      </c>
      <c r="X359" s="65">
        <v>0</v>
      </c>
      <c r="Y359" s="69" t="s">
        <v>115</v>
      </c>
      <c r="Z359" s="62"/>
      <c r="AA359" s="62"/>
      <c r="AB359" s="62"/>
      <c r="AC359" s="68" t="s">
        <v>1548</v>
      </c>
      <c r="AD359" s="77">
        <f ca="1">TODAY()-TABLA[[#This Row],[Fecha radicación informe]]</f>
        <v>168</v>
      </c>
      <c r="AE359" s="67" t="s">
        <v>858</v>
      </c>
    </row>
    <row r="360" spans="1:31" ht="409.5" x14ac:dyDescent="0.2">
      <c r="A360" s="42">
        <v>3878</v>
      </c>
      <c r="B360" s="43">
        <v>6</v>
      </c>
      <c r="C360" s="43">
        <v>2021</v>
      </c>
      <c r="D360" s="58" t="s">
        <v>1563</v>
      </c>
      <c r="E360" s="43" t="s">
        <v>966</v>
      </c>
      <c r="F360" s="43" t="s">
        <v>363</v>
      </c>
      <c r="G360" s="43"/>
      <c r="H360" s="43" t="s">
        <v>94</v>
      </c>
      <c r="I360" s="59" t="s">
        <v>53</v>
      </c>
      <c r="J360" s="60" t="s">
        <v>54</v>
      </c>
      <c r="K360" s="10" t="s">
        <v>201</v>
      </c>
      <c r="L360" s="43" t="s">
        <v>865</v>
      </c>
      <c r="M360" s="61" t="s">
        <v>1542</v>
      </c>
      <c r="N360" s="61" t="s">
        <v>1543</v>
      </c>
      <c r="O360" s="62">
        <v>2021</v>
      </c>
      <c r="P360" s="62"/>
      <c r="Q360" s="62"/>
      <c r="R360" s="63" t="s">
        <v>44</v>
      </c>
      <c r="S360" s="64" t="s">
        <v>1564</v>
      </c>
      <c r="T360" s="73">
        <v>44352</v>
      </c>
      <c r="U360" s="73">
        <v>44439</v>
      </c>
      <c r="V360" s="62"/>
      <c r="W360" s="43" t="s">
        <v>1565</v>
      </c>
      <c r="X360" s="65">
        <v>1</v>
      </c>
      <c r="Y360" s="69" t="s">
        <v>47</v>
      </c>
      <c r="Z360" s="62"/>
      <c r="AA360" s="62">
        <v>9</v>
      </c>
      <c r="AB360" s="62">
        <v>2021</v>
      </c>
      <c r="AC360" s="68" t="s">
        <v>1548</v>
      </c>
      <c r="AD360" s="77">
        <f ca="1">TODAY()-TABLA[[#This Row],[Fecha radicación informe]]</f>
        <v>168</v>
      </c>
      <c r="AE360" s="67" t="s">
        <v>858</v>
      </c>
    </row>
    <row r="361" spans="1:31" ht="409.5" x14ac:dyDescent="0.2">
      <c r="A361" s="42">
        <v>3879</v>
      </c>
      <c r="B361" s="43">
        <v>7</v>
      </c>
      <c r="C361" s="43">
        <v>2021</v>
      </c>
      <c r="D361" s="58" t="s">
        <v>1566</v>
      </c>
      <c r="E361" s="43" t="s">
        <v>966</v>
      </c>
      <c r="F361" s="43" t="s">
        <v>363</v>
      </c>
      <c r="G361" s="43"/>
      <c r="H361" s="43" t="s">
        <v>94</v>
      </c>
      <c r="I361" s="59" t="s">
        <v>53</v>
      </c>
      <c r="J361" s="60" t="s">
        <v>54</v>
      </c>
      <c r="K361" s="10" t="s">
        <v>201</v>
      </c>
      <c r="L361" s="43" t="s">
        <v>865</v>
      </c>
      <c r="M361" s="61" t="s">
        <v>1542</v>
      </c>
      <c r="N361" s="61" t="s">
        <v>1543</v>
      </c>
      <c r="O361" s="62">
        <v>2021</v>
      </c>
      <c r="P361" s="62"/>
      <c r="Q361" s="62"/>
      <c r="R361" s="63" t="s">
        <v>44</v>
      </c>
      <c r="S361" s="64" t="s">
        <v>1567</v>
      </c>
      <c r="T361" s="73">
        <v>44352</v>
      </c>
      <c r="U361" s="73">
        <v>44530</v>
      </c>
      <c r="V361" s="62"/>
      <c r="W361" s="43" t="s">
        <v>1568</v>
      </c>
      <c r="X361" s="65">
        <v>0</v>
      </c>
      <c r="Y361" s="69" t="s">
        <v>115</v>
      </c>
      <c r="Z361" s="62"/>
      <c r="AA361" s="62"/>
      <c r="AB361" s="62"/>
      <c r="AC361" s="68" t="s">
        <v>1548</v>
      </c>
      <c r="AD361" s="77">
        <f ca="1">TODAY()-TABLA[[#This Row],[Fecha radicación informe]]</f>
        <v>168</v>
      </c>
      <c r="AE361" s="67" t="s">
        <v>858</v>
      </c>
    </row>
    <row r="362" spans="1:31" ht="409.5" x14ac:dyDescent="0.2">
      <c r="A362" s="42">
        <v>3880</v>
      </c>
      <c r="B362" s="43">
        <v>8</v>
      </c>
      <c r="C362" s="43">
        <v>2021</v>
      </c>
      <c r="D362" s="58" t="s">
        <v>1569</v>
      </c>
      <c r="E362" s="43" t="s">
        <v>915</v>
      </c>
      <c r="F362" s="43" t="s">
        <v>180</v>
      </c>
      <c r="G362" s="43"/>
      <c r="H362" s="43" t="s">
        <v>36</v>
      </c>
      <c r="I362" s="59" t="s">
        <v>37</v>
      </c>
      <c r="J362" s="12" t="s">
        <v>107</v>
      </c>
      <c r="K362" s="43" t="s">
        <v>432</v>
      </c>
      <c r="L362" s="43" t="s">
        <v>334</v>
      </c>
      <c r="M362" s="61" t="s">
        <v>1542</v>
      </c>
      <c r="N362" s="61" t="s">
        <v>1543</v>
      </c>
      <c r="O362" s="62">
        <v>2021</v>
      </c>
      <c r="P362" s="62"/>
      <c r="Q362" s="62"/>
      <c r="R362" s="63" t="s">
        <v>416</v>
      </c>
      <c r="S362" s="64" t="s">
        <v>1570</v>
      </c>
      <c r="T362" s="73">
        <v>44323</v>
      </c>
      <c r="U362" s="73" t="s">
        <v>1571</v>
      </c>
      <c r="V362" s="62"/>
      <c r="W362" s="43" t="s">
        <v>1572</v>
      </c>
      <c r="X362" s="65">
        <v>1</v>
      </c>
      <c r="Y362" s="69" t="s">
        <v>47</v>
      </c>
      <c r="Z362" s="62"/>
      <c r="AA362" s="62">
        <v>8</v>
      </c>
      <c r="AB362" s="62">
        <v>2021</v>
      </c>
      <c r="AC362" s="68">
        <v>44294</v>
      </c>
      <c r="AD362" s="77">
        <f ca="1">TODAY()-TABLA[[#This Row],[Fecha radicación informe]]</f>
        <v>155</v>
      </c>
      <c r="AE362" s="67" t="s">
        <v>48</v>
      </c>
    </row>
    <row r="363" spans="1:31" ht="409.5" x14ac:dyDescent="0.2">
      <c r="A363" s="42">
        <v>3881</v>
      </c>
      <c r="B363" s="43">
        <v>9</v>
      </c>
      <c r="C363" s="43">
        <v>2021</v>
      </c>
      <c r="D363" s="58" t="s">
        <v>1573</v>
      </c>
      <c r="E363" s="43" t="s">
        <v>922</v>
      </c>
      <c r="F363" s="43" t="s">
        <v>530</v>
      </c>
      <c r="G363" s="43"/>
      <c r="H363" s="43" t="s">
        <v>94</v>
      </c>
      <c r="I363" s="59" t="s">
        <v>37</v>
      </c>
      <c r="J363" s="60" t="s">
        <v>38</v>
      </c>
      <c r="K363" s="43" t="s">
        <v>1574</v>
      </c>
      <c r="L363" s="43" t="s">
        <v>109</v>
      </c>
      <c r="M363" s="61" t="s">
        <v>1575</v>
      </c>
      <c r="N363" s="61" t="s">
        <v>991</v>
      </c>
      <c r="O363" s="62">
        <v>2021</v>
      </c>
      <c r="P363" s="62"/>
      <c r="Q363" s="62"/>
      <c r="R363" s="63" t="s">
        <v>44</v>
      </c>
      <c r="S363" s="64" t="s">
        <v>1576</v>
      </c>
      <c r="T363" s="73" t="s">
        <v>1577</v>
      </c>
      <c r="U363" s="73" t="s">
        <v>607</v>
      </c>
      <c r="V363" s="62"/>
      <c r="W363" s="43" t="s">
        <v>1578</v>
      </c>
      <c r="X363" s="65">
        <v>0</v>
      </c>
      <c r="Y363" s="69" t="s">
        <v>115</v>
      </c>
      <c r="Z363" s="62"/>
      <c r="AA363" s="62"/>
      <c r="AB363" s="62"/>
      <c r="AC363" s="68" t="s">
        <v>1551</v>
      </c>
      <c r="AD363" s="77">
        <f ca="1">TODAY()-TABLA[[#This Row],[Fecha radicación informe]]</f>
        <v>136</v>
      </c>
      <c r="AE363" s="67" t="s">
        <v>48</v>
      </c>
    </row>
    <row r="364" spans="1:31" ht="157.5" x14ac:dyDescent="0.2">
      <c r="A364" s="42">
        <v>3882</v>
      </c>
      <c r="B364" s="43">
        <v>10</v>
      </c>
      <c r="C364" s="43">
        <v>2021</v>
      </c>
      <c r="D364" s="58" t="s">
        <v>1579</v>
      </c>
      <c r="E364" s="43" t="s">
        <v>900</v>
      </c>
      <c r="F364" s="43" t="s">
        <v>895</v>
      </c>
      <c r="G364" s="43"/>
      <c r="H364" s="43" t="s">
        <v>209</v>
      </c>
      <c r="I364" s="59" t="s">
        <v>210</v>
      </c>
      <c r="J364" s="60" t="s">
        <v>211</v>
      </c>
      <c r="K364" s="43" t="s">
        <v>986</v>
      </c>
      <c r="L364" s="43" t="s">
        <v>134</v>
      </c>
      <c r="M364" s="61" t="s">
        <v>1575</v>
      </c>
      <c r="N364" s="61" t="s">
        <v>991</v>
      </c>
      <c r="O364" s="62">
        <v>2021</v>
      </c>
      <c r="P364" s="62"/>
      <c r="Q364" s="62"/>
      <c r="R364" s="63" t="s">
        <v>416</v>
      </c>
      <c r="S364" s="64" t="s">
        <v>1580</v>
      </c>
      <c r="T364" s="73">
        <v>44331</v>
      </c>
      <c r="U364" s="73">
        <v>44469</v>
      </c>
      <c r="V364" s="62"/>
      <c r="W364" s="43"/>
      <c r="X364" s="65">
        <v>0</v>
      </c>
      <c r="Y364" s="69" t="s">
        <v>115</v>
      </c>
      <c r="Z364" s="62"/>
      <c r="AA364" s="62"/>
      <c r="AB364" s="62"/>
      <c r="AC364" s="68" t="s">
        <v>1581</v>
      </c>
      <c r="AD364" s="77">
        <f ca="1">TODAY()-TABLA[[#This Row],[Fecha radicación informe]]</f>
        <v>133</v>
      </c>
      <c r="AE364" s="67" t="s">
        <v>62</v>
      </c>
    </row>
    <row r="365" spans="1:31" ht="126" x14ac:dyDescent="0.2">
      <c r="A365" s="42">
        <v>3883</v>
      </c>
      <c r="B365" s="43">
        <v>11</v>
      </c>
      <c r="C365" s="43">
        <v>2021</v>
      </c>
      <c r="D365" s="58" t="s">
        <v>1582</v>
      </c>
      <c r="E365" s="43" t="s">
        <v>900</v>
      </c>
      <c r="F365" s="43" t="s">
        <v>895</v>
      </c>
      <c r="G365" s="43"/>
      <c r="H365" s="43" t="s">
        <v>209</v>
      </c>
      <c r="I365" s="59" t="s">
        <v>210</v>
      </c>
      <c r="J365" s="60" t="s">
        <v>211</v>
      </c>
      <c r="K365" s="43" t="s">
        <v>986</v>
      </c>
      <c r="L365" s="43" t="s">
        <v>134</v>
      </c>
      <c r="M365" s="61" t="s">
        <v>1575</v>
      </c>
      <c r="N365" s="61" t="s">
        <v>991</v>
      </c>
      <c r="O365" s="62">
        <v>2021</v>
      </c>
      <c r="P365" s="62"/>
      <c r="Q365" s="62"/>
      <c r="R365" s="63" t="s">
        <v>416</v>
      </c>
      <c r="S365" s="64" t="s">
        <v>1583</v>
      </c>
      <c r="T365" s="73">
        <v>44331</v>
      </c>
      <c r="U365" s="73">
        <v>44469</v>
      </c>
      <c r="V365" s="62"/>
      <c r="W365" s="43"/>
      <c r="X365" s="65">
        <v>0</v>
      </c>
      <c r="Y365" s="69" t="s">
        <v>115</v>
      </c>
      <c r="Z365" s="62"/>
      <c r="AA365" s="62"/>
      <c r="AB365" s="62"/>
      <c r="AC365" s="68" t="s">
        <v>1581</v>
      </c>
      <c r="AD365" s="77">
        <f ca="1">TODAY()-TABLA[[#This Row],[Fecha radicación informe]]</f>
        <v>133</v>
      </c>
      <c r="AE365" s="67" t="s">
        <v>62</v>
      </c>
    </row>
    <row r="366" spans="1:31" ht="267.75" x14ac:dyDescent="0.2">
      <c r="A366" s="42">
        <v>3884</v>
      </c>
      <c r="B366" s="43">
        <v>12</v>
      </c>
      <c r="C366" s="43">
        <v>2021</v>
      </c>
      <c r="D366" s="58" t="s">
        <v>1584</v>
      </c>
      <c r="E366" s="43" t="s">
        <v>900</v>
      </c>
      <c r="F366" s="43" t="s">
        <v>895</v>
      </c>
      <c r="G366" s="43"/>
      <c r="H366" s="43" t="s">
        <v>209</v>
      </c>
      <c r="I366" s="59" t="s">
        <v>210</v>
      </c>
      <c r="J366" s="60" t="s">
        <v>211</v>
      </c>
      <c r="K366" s="43" t="s">
        <v>986</v>
      </c>
      <c r="L366" s="43" t="s">
        <v>134</v>
      </c>
      <c r="M366" s="61" t="s">
        <v>1575</v>
      </c>
      <c r="N366" s="61" t="s">
        <v>991</v>
      </c>
      <c r="O366" s="62">
        <v>2021</v>
      </c>
      <c r="P366" s="62"/>
      <c r="Q366" s="62"/>
      <c r="R366" s="63" t="s">
        <v>416</v>
      </c>
      <c r="S366" s="64" t="s">
        <v>1585</v>
      </c>
      <c r="T366" s="73">
        <v>44331</v>
      </c>
      <c r="U366" s="73">
        <v>44469</v>
      </c>
      <c r="V366" s="62"/>
      <c r="W366" s="43"/>
      <c r="X366" s="65">
        <v>0</v>
      </c>
      <c r="Y366" s="69" t="s">
        <v>115</v>
      </c>
      <c r="Z366" s="62"/>
      <c r="AA366" s="62"/>
      <c r="AB366" s="62"/>
      <c r="AC366" s="68" t="s">
        <v>1581</v>
      </c>
      <c r="AD366" s="77">
        <f ca="1">TODAY()-TABLA[[#This Row],[Fecha radicación informe]]</f>
        <v>133</v>
      </c>
      <c r="AE366" s="67" t="s">
        <v>62</v>
      </c>
    </row>
    <row r="367" spans="1:31" ht="236.25" x14ac:dyDescent="0.2">
      <c r="A367" s="42">
        <v>3885</v>
      </c>
      <c r="B367" s="43">
        <v>13</v>
      </c>
      <c r="C367" s="43">
        <v>2021</v>
      </c>
      <c r="D367" s="58" t="s">
        <v>1586</v>
      </c>
      <c r="E367" s="43" t="s">
        <v>966</v>
      </c>
      <c r="F367" s="43" t="s">
        <v>1198</v>
      </c>
      <c r="G367" s="43"/>
      <c r="H367" s="43" t="s">
        <v>94</v>
      </c>
      <c r="I367" s="59" t="s">
        <v>53</v>
      </c>
      <c r="J367" s="60" t="s">
        <v>54</v>
      </c>
      <c r="K367" s="10" t="s">
        <v>201</v>
      </c>
      <c r="L367" s="43" t="s">
        <v>865</v>
      </c>
      <c r="M367" s="61" t="s">
        <v>1575</v>
      </c>
      <c r="N367" s="61" t="s">
        <v>991</v>
      </c>
      <c r="O367" s="62">
        <v>2021</v>
      </c>
      <c r="P367" s="62"/>
      <c r="Q367" s="62"/>
      <c r="R367" s="63" t="s">
        <v>416</v>
      </c>
      <c r="S367" s="64" t="s">
        <v>1587</v>
      </c>
      <c r="T367" s="73" t="s">
        <v>1588</v>
      </c>
      <c r="U367" s="73" t="s">
        <v>113</v>
      </c>
      <c r="V367" s="62"/>
      <c r="W367" s="43"/>
      <c r="X367" s="65">
        <v>0</v>
      </c>
      <c r="Y367" s="69" t="s">
        <v>115</v>
      </c>
      <c r="Z367" s="62"/>
      <c r="AA367" s="62"/>
      <c r="AB367" s="62"/>
      <c r="AC367" s="68" t="s">
        <v>1581</v>
      </c>
      <c r="AD367" s="77">
        <f ca="1">TODAY()-TABLA[[#This Row],[Fecha radicación informe]]</f>
        <v>133</v>
      </c>
      <c r="AE367" s="67" t="s">
        <v>858</v>
      </c>
    </row>
    <row r="368" spans="1:31" ht="393.75" x14ac:dyDescent="0.2">
      <c r="A368" s="42">
        <v>3886</v>
      </c>
      <c r="B368" s="43">
        <v>14</v>
      </c>
      <c r="C368" s="43">
        <v>2021</v>
      </c>
      <c r="D368" s="58" t="s">
        <v>1589</v>
      </c>
      <c r="E368" s="43" t="s">
        <v>1138</v>
      </c>
      <c r="F368" s="43" t="s">
        <v>250</v>
      </c>
      <c r="G368" s="43"/>
      <c r="H368" s="43" t="s">
        <v>52</v>
      </c>
      <c r="I368" s="59" t="s">
        <v>355</v>
      </c>
      <c r="J368" s="60" t="s">
        <v>147</v>
      </c>
      <c r="K368" s="43" t="s">
        <v>1031</v>
      </c>
      <c r="L368" s="43" t="s">
        <v>241</v>
      </c>
      <c r="M368" s="61" t="s">
        <v>1575</v>
      </c>
      <c r="N368" s="61" t="s">
        <v>991</v>
      </c>
      <c r="O368" s="62">
        <v>2021</v>
      </c>
      <c r="P368" s="62"/>
      <c r="Q368" s="62"/>
      <c r="R368" s="63"/>
      <c r="S368" s="64"/>
      <c r="T368" s="73"/>
      <c r="U368" s="73"/>
      <c r="V368" s="62"/>
      <c r="W368" s="43" t="s">
        <v>1590</v>
      </c>
      <c r="X368" s="65">
        <v>1</v>
      </c>
      <c r="Y368" s="69" t="s">
        <v>47</v>
      </c>
      <c r="Z368" s="62"/>
      <c r="AA368" s="62">
        <v>6</v>
      </c>
      <c r="AB368" s="62">
        <v>2021</v>
      </c>
      <c r="AC368" s="68">
        <v>44326</v>
      </c>
      <c r="AD368" s="77">
        <f ca="1">TODAY()-TABLA[[#This Row],[Fecha radicación informe]]</f>
        <v>123</v>
      </c>
      <c r="AE368" s="67" t="s">
        <v>858</v>
      </c>
    </row>
    <row r="369" spans="1:31" ht="409.5" x14ac:dyDescent="0.2">
      <c r="A369" s="42">
        <v>3887</v>
      </c>
      <c r="B369" s="43">
        <v>15</v>
      </c>
      <c r="C369" s="43">
        <v>2021</v>
      </c>
      <c r="D369" s="58" t="s">
        <v>1591</v>
      </c>
      <c r="E369" s="43" t="s">
        <v>1138</v>
      </c>
      <c r="F369" s="43" t="s">
        <v>239</v>
      </c>
      <c r="G369" s="43"/>
      <c r="H369" s="43" t="s">
        <v>52</v>
      </c>
      <c r="I369" s="59" t="s">
        <v>82</v>
      </c>
      <c r="J369" s="60" t="s">
        <v>83</v>
      </c>
      <c r="K369" s="43" t="s">
        <v>290</v>
      </c>
      <c r="L369" s="43" t="s">
        <v>241</v>
      </c>
      <c r="M369" s="61" t="s">
        <v>1575</v>
      </c>
      <c r="N369" s="61" t="s">
        <v>991</v>
      </c>
      <c r="O369" s="62">
        <v>2021</v>
      </c>
      <c r="P369" s="62"/>
      <c r="Q369" s="62"/>
      <c r="R369" s="63" t="s">
        <v>416</v>
      </c>
      <c r="S369" s="64" t="s">
        <v>1592</v>
      </c>
      <c r="T369" s="73">
        <v>44414</v>
      </c>
      <c r="U369" s="73" t="s">
        <v>607</v>
      </c>
      <c r="V369" s="62"/>
      <c r="W369" s="43" t="s">
        <v>1593</v>
      </c>
      <c r="X369" s="65">
        <v>0.65</v>
      </c>
      <c r="Y369" s="69" t="s">
        <v>115</v>
      </c>
      <c r="Z369" s="62"/>
      <c r="AA369" s="62"/>
      <c r="AB369" s="62"/>
      <c r="AC369" s="68">
        <v>44326</v>
      </c>
      <c r="AD369" s="77">
        <f ca="1">TODAY()-TABLA[[#This Row],[Fecha radicación informe]]</f>
        <v>123</v>
      </c>
      <c r="AE369" s="67" t="s">
        <v>858</v>
      </c>
    </row>
    <row r="370" spans="1:31" ht="189" x14ac:dyDescent="0.2">
      <c r="A370" s="42">
        <v>3888</v>
      </c>
      <c r="B370" s="43">
        <v>16</v>
      </c>
      <c r="C370" s="43">
        <v>2021</v>
      </c>
      <c r="D370" s="58" t="s">
        <v>1594</v>
      </c>
      <c r="E370" s="43" t="s">
        <v>900</v>
      </c>
      <c r="F370" s="43" t="s">
        <v>895</v>
      </c>
      <c r="G370" s="43"/>
      <c r="H370" s="43" t="s">
        <v>209</v>
      </c>
      <c r="I370" s="59" t="s">
        <v>210</v>
      </c>
      <c r="J370" s="60" t="s">
        <v>211</v>
      </c>
      <c r="K370" s="43" t="s">
        <v>986</v>
      </c>
      <c r="L370" s="43" t="s">
        <v>67</v>
      </c>
      <c r="M370" s="61" t="s">
        <v>1595</v>
      </c>
      <c r="N370" s="61" t="s">
        <v>902</v>
      </c>
      <c r="O370" s="62">
        <v>2021</v>
      </c>
      <c r="P370" s="62"/>
      <c r="Q370" s="62"/>
      <c r="R370" s="63"/>
      <c r="S370" s="64"/>
      <c r="T370" s="73"/>
      <c r="U370" s="73"/>
      <c r="V370" s="62"/>
      <c r="W370" s="43"/>
      <c r="X370" s="65">
        <v>0</v>
      </c>
      <c r="Y370" s="69" t="s">
        <v>387</v>
      </c>
      <c r="Z370" s="62"/>
      <c r="AA370" s="62"/>
      <c r="AB370" s="62"/>
      <c r="AC370" s="68" t="s">
        <v>1596</v>
      </c>
      <c r="AD370" s="77">
        <f ca="1">TODAY()-TABLA[[#This Row],[Fecha radicación informe]]</f>
        <v>102</v>
      </c>
      <c r="AE370" s="67" t="s">
        <v>62</v>
      </c>
    </row>
    <row r="371" spans="1:31" ht="346.5" x14ac:dyDescent="0.2">
      <c r="A371" s="42">
        <v>3889</v>
      </c>
      <c r="B371" s="43">
        <v>17</v>
      </c>
      <c r="C371" s="43">
        <v>2021</v>
      </c>
      <c r="D371" s="58" t="s">
        <v>1597</v>
      </c>
      <c r="E371" s="43" t="s">
        <v>985</v>
      </c>
      <c r="F371" s="43" t="s">
        <v>81</v>
      </c>
      <c r="G371" s="43"/>
      <c r="H371" s="43" t="s">
        <v>52</v>
      </c>
      <c r="I371" s="59" t="s">
        <v>132</v>
      </c>
      <c r="J371" s="60" t="s">
        <v>83</v>
      </c>
      <c r="K371" s="43" t="s">
        <v>986</v>
      </c>
      <c r="L371" s="43" t="s">
        <v>1598</v>
      </c>
      <c r="M371" s="61" t="s">
        <v>1595</v>
      </c>
      <c r="N371" s="61" t="s">
        <v>902</v>
      </c>
      <c r="O371" s="62">
        <v>2021</v>
      </c>
      <c r="P371" s="62"/>
      <c r="Q371" s="62"/>
      <c r="R371" s="63" t="s">
        <v>505</v>
      </c>
      <c r="S371" s="64" t="s">
        <v>1599</v>
      </c>
      <c r="T371" s="73">
        <v>44447</v>
      </c>
      <c r="U371" s="73" t="s">
        <v>1600</v>
      </c>
      <c r="V371" s="62"/>
      <c r="W371" s="43" t="s">
        <v>1601</v>
      </c>
      <c r="X371" s="65">
        <v>0.1</v>
      </c>
      <c r="Y371" s="69" t="s">
        <v>115</v>
      </c>
      <c r="Z371" s="62"/>
      <c r="AA371" s="62"/>
      <c r="AB371" s="62"/>
      <c r="AC371" s="68">
        <v>44351</v>
      </c>
      <c r="AD371" s="77">
        <f ca="1">TODAY()-TABLA[[#This Row],[Fecha radicación informe]]</f>
        <v>98</v>
      </c>
      <c r="AE371" s="67" t="s">
        <v>858</v>
      </c>
    </row>
    <row r="372" spans="1:31" ht="409.5" x14ac:dyDescent="0.2">
      <c r="A372" s="42">
        <v>3890</v>
      </c>
      <c r="B372" s="43">
        <v>18</v>
      </c>
      <c r="C372" s="43">
        <v>2021</v>
      </c>
      <c r="D372" s="58" t="s">
        <v>1602</v>
      </c>
      <c r="E372" s="43" t="s">
        <v>985</v>
      </c>
      <c r="F372" s="43" t="s">
        <v>81</v>
      </c>
      <c r="G372" s="43"/>
      <c r="H372" s="43" t="s">
        <v>52</v>
      </c>
      <c r="I372" s="59" t="s">
        <v>132</v>
      </c>
      <c r="J372" s="60" t="s">
        <v>83</v>
      </c>
      <c r="K372" s="43" t="s">
        <v>1062</v>
      </c>
      <c r="L372" s="43" t="s">
        <v>1598</v>
      </c>
      <c r="M372" s="61" t="s">
        <v>1595</v>
      </c>
      <c r="N372" s="61" t="s">
        <v>902</v>
      </c>
      <c r="O372" s="62">
        <v>2021</v>
      </c>
      <c r="P372" s="62"/>
      <c r="Q372" s="62"/>
      <c r="R372" s="63" t="s">
        <v>505</v>
      </c>
      <c r="S372" s="64" t="s">
        <v>1603</v>
      </c>
      <c r="T372" s="73">
        <v>44447</v>
      </c>
      <c r="U372" s="73" t="s">
        <v>1600</v>
      </c>
      <c r="V372" s="62"/>
      <c r="W372" s="43" t="s">
        <v>1604</v>
      </c>
      <c r="X372" s="65">
        <v>0.05</v>
      </c>
      <c r="Y372" s="69" t="s">
        <v>115</v>
      </c>
      <c r="Z372" s="62"/>
      <c r="AA372" s="62"/>
      <c r="AB372" s="62"/>
      <c r="AC372" s="68">
        <v>44351</v>
      </c>
      <c r="AD372" s="77">
        <f ca="1">TODAY()-TABLA[[#This Row],[Fecha radicación informe]]</f>
        <v>98</v>
      </c>
      <c r="AE372" s="67" t="s">
        <v>858</v>
      </c>
    </row>
    <row r="373" spans="1:31" ht="409.5" x14ac:dyDescent="0.2">
      <c r="A373" s="42">
        <v>3891</v>
      </c>
      <c r="B373" s="43">
        <v>19</v>
      </c>
      <c r="C373" s="43">
        <v>2021</v>
      </c>
      <c r="D373" s="58" t="s">
        <v>1605</v>
      </c>
      <c r="E373" s="43" t="s">
        <v>922</v>
      </c>
      <c r="F373" s="43" t="s">
        <v>530</v>
      </c>
      <c r="G373" s="43"/>
      <c r="H373" s="43" t="s">
        <v>94</v>
      </c>
      <c r="I373" s="59" t="s">
        <v>37</v>
      </c>
      <c r="J373" s="60" t="s">
        <v>38</v>
      </c>
      <c r="K373" s="43" t="s">
        <v>1606</v>
      </c>
      <c r="L373" s="43" t="s">
        <v>40</v>
      </c>
      <c r="M373" s="61" t="s">
        <v>1607</v>
      </c>
      <c r="N373" s="61" t="s">
        <v>957</v>
      </c>
      <c r="O373" s="62">
        <v>2021</v>
      </c>
      <c r="P373" s="62"/>
      <c r="Q373" s="62"/>
      <c r="R373" s="63" t="s">
        <v>44</v>
      </c>
      <c r="S373" s="64" t="s">
        <v>1608</v>
      </c>
      <c r="T373" s="73" t="s">
        <v>1609</v>
      </c>
      <c r="U373" s="73" t="s">
        <v>1610</v>
      </c>
      <c r="V373" s="62"/>
      <c r="W373" s="43" t="s">
        <v>1611</v>
      </c>
      <c r="X373" s="65">
        <v>1</v>
      </c>
      <c r="Y373" s="69" t="s">
        <v>47</v>
      </c>
      <c r="Z373" s="62"/>
      <c r="AA373" s="62">
        <v>8</v>
      </c>
      <c r="AB373" s="62">
        <v>2021</v>
      </c>
      <c r="AC373" s="68" t="s">
        <v>1612</v>
      </c>
      <c r="AD373" s="77">
        <f ca="1">TODAY()-TABLA[[#This Row],[Fecha radicación informe]]</f>
        <v>78</v>
      </c>
      <c r="AE373" s="67" t="s">
        <v>48</v>
      </c>
    </row>
    <row r="374" spans="1:31" ht="299.25" x14ac:dyDescent="0.2">
      <c r="A374" s="42">
        <v>3892</v>
      </c>
      <c r="B374" s="43">
        <v>20</v>
      </c>
      <c r="C374" s="43">
        <v>2021</v>
      </c>
      <c r="D374" s="58" t="s">
        <v>1613</v>
      </c>
      <c r="E374" s="43" t="s">
        <v>922</v>
      </c>
      <c r="F374" s="43" t="s">
        <v>755</v>
      </c>
      <c r="G374" s="43"/>
      <c r="H374" s="43" t="s">
        <v>36</v>
      </c>
      <c r="I374" s="59" t="s">
        <v>37</v>
      </c>
      <c r="J374" s="60" t="s">
        <v>38</v>
      </c>
      <c r="K374" s="43" t="s">
        <v>1606</v>
      </c>
      <c r="L374" s="43" t="s">
        <v>40</v>
      </c>
      <c r="M374" s="61" t="s">
        <v>1607</v>
      </c>
      <c r="N374" s="61" t="s">
        <v>957</v>
      </c>
      <c r="O374" s="62">
        <v>2021</v>
      </c>
      <c r="P374" s="62"/>
      <c r="Q374" s="62"/>
      <c r="R374" s="63" t="s">
        <v>44</v>
      </c>
      <c r="S374" s="64" t="s">
        <v>1614</v>
      </c>
      <c r="T374" s="73">
        <v>44385</v>
      </c>
      <c r="U374" s="73" t="s">
        <v>1615</v>
      </c>
      <c r="V374" s="62"/>
      <c r="W374" s="43" t="s">
        <v>1616</v>
      </c>
      <c r="X374" s="65">
        <v>0.2</v>
      </c>
      <c r="Y374" s="69" t="s">
        <v>115</v>
      </c>
      <c r="Z374" s="62"/>
      <c r="AA374" s="62"/>
      <c r="AB374" s="62"/>
      <c r="AC374" s="68" t="s">
        <v>1612</v>
      </c>
      <c r="AD374" s="77">
        <f ca="1">TODAY()-TABLA[[#This Row],[Fecha radicación informe]]</f>
        <v>78</v>
      </c>
      <c r="AE374" s="67" t="s">
        <v>48</v>
      </c>
    </row>
    <row r="375" spans="1:31" ht="409.5" x14ac:dyDescent="0.2">
      <c r="A375" s="42">
        <v>3893</v>
      </c>
      <c r="B375" s="43">
        <v>21</v>
      </c>
      <c r="C375" s="43">
        <v>2021</v>
      </c>
      <c r="D375" s="58" t="s">
        <v>1617</v>
      </c>
      <c r="E375" s="43" t="s">
        <v>922</v>
      </c>
      <c r="F375" s="43" t="s">
        <v>530</v>
      </c>
      <c r="G375" s="43"/>
      <c r="H375" s="43" t="s">
        <v>94</v>
      </c>
      <c r="I375" s="59" t="s">
        <v>37</v>
      </c>
      <c r="J375" s="60" t="s">
        <v>38</v>
      </c>
      <c r="K375" s="43" t="s">
        <v>1618</v>
      </c>
      <c r="L375" s="43" t="s">
        <v>334</v>
      </c>
      <c r="M375" s="61" t="s">
        <v>1607</v>
      </c>
      <c r="N375" s="61" t="s">
        <v>957</v>
      </c>
      <c r="O375" s="62">
        <v>2021</v>
      </c>
      <c r="P375" s="62"/>
      <c r="Q375" s="62"/>
      <c r="R375" s="63" t="s">
        <v>44</v>
      </c>
      <c r="S375" s="64" t="s">
        <v>1619</v>
      </c>
      <c r="T375" s="73" t="s">
        <v>1609</v>
      </c>
      <c r="U375" s="73" t="s">
        <v>1620</v>
      </c>
      <c r="V375" s="62"/>
      <c r="W375" s="43" t="s">
        <v>1621</v>
      </c>
      <c r="X375" s="65">
        <v>0.33</v>
      </c>
      <c r="Y375" s="69" t="s">
        <v>115</v>
      </c>
      <c r="Z375" s="62"/>
      <c r="AA375" s="62"/>
      <c r="AB375" s="62"/>
      <c r="AC375" s="68">
        <v>44384</v>
      </c>
      <c r="AD375" s="77">
        <f ca="1">TODAY()-TABLA[[#This Row],[Fecha radicación informe]]</f>
        <v>65</v>
      </c>
      <c r="AE375" s="67" t="s">
        <v>48</v>
      </c>
    </row>
    <row r="376" spans="1:31" ht="173.25" x14ac:dyDescent="0.2">
      <c r="A376" s="42">
        <v>3894</v>
      </c>
      <c r="B376" s="43">
        <v>22</v>
      </c>
      <c r="C376" s="43">
        <v>2021</v>
      </c>
      <c r="D376" s="58" t="s">
        <v>1622</v>
      </c>
      <c r="E376" s="43" t="s">
        <v>966</v>
      </c>
      <c r="F376" s="43" t="s">
        <v>1088</v>
      </c>
      <c r="G376" s="43"/>
      <c r="H376" s="43" t="s">
        <v>94</v>
      </c>
      <c r="I376" s="59" t="s">
        <v>53</v>
      </c>
      <c r="J376" s="60" t="s">
        <v>54</v>
      </c>
      <c r="K376" s="43" t="s">
        <v>1508</v>
      </c>
      <c r="L376" s="43" t="s">
        <v>241</v>
      </c>
      <c r="M376" s="61" t="s">
        <v>1607</v>
      </c>
      <c r="N376" s="61" t="s">
        <v>957</v>
      </c>
      <c r="O376" s="62">
        <v>2021</v>
      </c>
      <c r="P376" s="62"/>
      <c r="Q376" s="62"/>
      <c r="R376" s="63"/>
      <c r="S376" s="64"/>
      <c r="T376" s="73"/>
      <c r="U376" s="73"/>
      <c r="V376" s="62"/>
      <c r="W376" s="43"/>
      <c r="X376" s="65">
        <v>0</v>
      </c>
      <c r="Y376" s="69" t="s">
        <v>387</v>
      </c>
      <c r="Z376" s="62"/>
      <c r="AA376" s="62"/>
      <c r="AB376" s="62"/>
      <c r="AC376" s="68" t="s">
        <v>1623</v>
      </c>
      <c r="AD376" s="77">
        <f ca="1">TODAY()-TABLA[[#This Row],[Fecha radicación informe]]</f>
        <v>57</v>
      </c>
      <c r="AE376" s="67" t="s">
        <v>858</v>
      </c>
    </row>
    <row r="377" spans="1:31" ht="409.5" x14ac:dyDescent="0.2">
      <c r="A377" s="78">
        <v>3895</v>
      </c>
      <c r="B377" s="79">
        <v>23</v>
      </c>
      <c r="C377" s="79">
        <v>2021</v>
      </c>
      <c r="D377" s="80" t="s">
        <v>1624</v>
      </c>
      <c r="E377" s="79" t="s">
        <v>1029</v>
      </c>
      <c r="F377" s="79" t="s">
        <v>1030</v>
      </c>
      <c r="G377" s="79"/>
      <c r="H377" s="79" t="s">
        <v>408</v>
      </c>
      <c r="I377" s="81" t="s">
        <v>132</v>
      </c>
      <c r="J377" s="82" t="s">
        <v>147</v>
      </c>
      <c r="K377" s="79" t="s">
        <v>1031</v>
      </c>
      <c r="L377" s="79" t="s">
        <v>327</v>
      </c>
      <c r="M377" s="83" t="s">
        <v>1625</v>
      </c>
      <c r="N377" s="83" t="s">
        <v>1019</v>
      </c>
      <c r="O377" s="84">
        <v>2021</v>
      </c>
      <c r="P377" s="84"/>
      <c r="Q377" s="84"/>
      <c r="R377" s="85"/>
      <c r="S377" s="86"/>
      <c r="T377" s="87"/>
      <c r="U377" s="87"/>
      <c r="V377" s="84"/>
      <c r="W377" s="79"/>
      <c r="X377" s="88">
        <v>0</v>
      </c>
      <c r="Y377" s="89" t="s">
        <v>387</v>
      </c>
      <c r="Z377" s="84"/>
      <c r="AA377" s="84"/>
      <c r="AB377" s="84"/>
      <c r="AC377" s="90" t="s">
        <v>1626</v>
      </c>
      <c r="AD377" s="77">
        <f ca="1">TODAY()-TABLA[[#This Row],[Fecha radicación informe]]</f>
        <v>43</v>
      </c>
      <c r="AE377" s="91" t="s">
        <v>858</v>
      </c>
    </row>
    <row r="378" spans="1:31" ht="409.5" x14ac:dyDescent="0.2">
      <c r="A378" s="78">
        <v>3896</v>
      </c>
      <c r="B378" s="79">
        <v>24</v>
      </c>
      <c r="C378" s="79">
        <v>2021</v>
      </c>
      <c r="D378" s="80" t="s">
        <v>1627</v>
      </c>
      <c r="E378" s="79" t="s">
        <v>1368</v>
      </c>
      <c r="F378" s="79" t="s">
        <v>642</v>
      </c>
      <c r="G378" s="79"/>
      <c r="H378" s="79" t="s">
        <v>879</v>
      </c>
      <c r="I378" s="81" t="s">
        <v>37</v>
      </c>
      <c r="J378" s="82" t="s">
        <v>83</v>
      </c>
      <c r="K378" s="79" t="s">
        <v>1628</v>
      </c>
      <c r="L378" s="79" t="s">
        <v>1598</v>
      </c>
      <c r="M378" s="83" t="s">
        <v>1629</v>
      </c>
      <c r="N378" s="83" t="s">
        <v>1074</v>
      </c>
      <c r="O378" s="84">
        <v>2021</v>
      </c>
      <c r="P378" s="84"/>
      <c r="Q378" s="84"/>
      <c r="R378" s="85"/>
      <c r="S378" s="86"/>
      <c r="T378" s="87"/>
      <c r="U378" s="87"/>
      <c r="V378" s="84"/>
      <c r="W378" s="79"/>
      <c r="X378" s="88">
        <v>0</v>
      </c>
      <c r="Y378" s="89" t="s">
        <v>1630</v>
      </c>
      <c r="Z378" s="84"/>
      <c r="AA378" s="84"/>
      <c r="AB378" s="84"/>
      <c r="AC378" s="90">
        <v>44441</v>
      </c>
      <c r="AD378" s="77">
        <f ca="1">TODAY()-TABLA[[#This Row],[Fecha radicación informe]]</f>
        <v>8</v>
      </c>
      <c r="AE378" s="91" t="s">
        <v>62</v>
      </c>
    </row>
    <row r="379" spans="1:31" ht="299.25" x14ac:dyDescent="0.2">
      <c r="A379" s="78">
        <v>3897</v>
      </c>
      <c r="B379" s="79">
        <v>25</v>
      </c>
      <c r="C379" s="79">
        <v>2021</v>
      </c>
      <c r="D379" s="80" t="s">
        <v>1631</v>
      </c>
      <c r="E379" s="79" t="s">
        <v>950</v>
      </c>
      <c r="F379" s="79" t="s">
        <v>585</v>
      </c>
      <c r="G379" s="79"/>
      <c r="H379" s="79" t="s">
        <v>52</v>
      </c>
      <c r="I379" s="81" t="s">
        <v>355</v>
      </c>
      <c r="J379" s="82" t="s">
        <v>147</v>
      </c>
      <c r="K379" s="79" t="s">
        <v>1031</v>
      </c>
      <c r="L379" s="79" t="s">
        <v>327</v>
      </c>
      <c r="M379" s="83" t="s">
        <v>1632</v>
      </c>
      <c r="N379" s="83" t="s">
        <v>1134</v>
      </c>
      <c r="O379" s="84">
        <v>2021</v>
      </c>
      <c r="P379" s="84"/>
      <c r="Q379" s="84"/>
      <c r="R379" s="85"/>
      <c r="S379" s="86"/>
      <c r="T379" s="87"/>
      <c r="U379" s="87"/>
      <c r="V379" s="84"/>
      <c r="W379" s="79"/>
      <c r="X379" s="88">
        <v>0</v>
      </c>
      <c r="Y379" s="89" t="s">
        <v>1630</v>
      </c>
      <c r="Z379" s="84"/>
      <c r="AA379" s="84"/>
      <c r="AB379" s="84"/>
      <c r="AC379" s="90">
        <v>44447</v>
      </c>
      <c r="AD379" s="77">
        <f ca="1">TODAY()-TABLA[[#This Row],[Fecha radicación informe]]</f>
        <v>2</v>
      </c>
      <c r="AE379" s="91" t="s">
        <v>858</v>
      </c>
    </row>
    <row r="380" spans="1:31" ht="330.75" x14ac:dyDescent="0.2">
      <c r="A380" s="78">
        <v>3898</v>
      </c>
      <c r="B380" s="79">
        <v>26</v>
      </c>
      <c r="C380" s="79">
        <v>2021</v>
      </c>
      <c r="D380" s="80" t="s">
        <v>1633</v>
      </c>
      <c r="E380" s="79" t="s">
        <v>1029</v>
      </c>
      <c r="F380" s="79" t="s">
        <v>1030</v>
      </c>
      <c r="G380" s="79"/>
      <c r="H380" s="79" t="s">
        <v>408</v>
      </c>
      <c r="I380" s="81" t="s">
        <v>355</v>
      </c>
      <c r="J380" s="82" t="s">
        <v>147</v>
      </c>
      <c r="K380" s="79" t="s">
        <v>1031</v>
      </c>
      <c r="L380" s="79" t="s">
        <v>327</v>
      </c>
      <c r="M380" s="83" t="s">
        <v>1632</v>
      </c>
      <c r="N380" s="83" t="s">
        <v>1134</v>
      </c>
      <c r="O380" s="84">
        <v>2021</v>
      </c>
      <c r="P380" s="84"/>
      <c r="Q380" s="84"/>
      <c r="R380" s="85"/>
      <c r="S380" s="86"/>
      <c r="T380" s="87"/>
      <c r="U380" s="87"/>
      <c r="V380" s="84"/>
      <c r="W380" s="79"/>
      <c r="X380" s="88">
        <v>0</v>
      </c>
      <c r="Y380" s="89" t="s">
        <v>1630</v>
      </c>
      <c r="Z380" s="84"/>
      <c r="AA380" s="84"/>
      <c r="AB380" s="84"/>
      <c r="AC380" s="90">
        <v>44447</v>
      </c>
      <c r="AD380" s="77">
        <f ca="1">TODAY()-TABLA[[#This Row],[Fecha radicación informe]]</f>
        <v>2</v>
      </c>
      <c r="AE380" s="91" t="s">
        <v>858</v>
      </c>
    </row>
    <row r="381" spans="1:31" ht="252" x14ac:dyDescent="0.2">
      <c r="A381" s="78">
        <v>3899</v>
      </c>
      <c r="B381" s="79">
        <v>27</v>
      </c>
      <c r="C381" s="79">
        <v>2021</v>
      </c>
      <c r="D381" s="80" t="s">
        <v>1634</v>
      </c>
      <c r="E381" s="79" t="s">
        <v>1029</v>
      </c>
      <c r="F381" s="79" t="s">
        <v>1030</v>
      </c>
      <c r="G381" s="79"/>
      <c r="H381" s="79" t="s">
        <v>408</v>
      </c>
      <c r="I381" s="81" t="s">
        <v>355</v>
      </c>
      <c r="J381" s="82" t="s">
        <v>147</v>
      </c>
      <c r="K381" s="79" t="s">
        <v>1031</v>
      </c>
      <c r="L381" s="79" t="s">
        <v>327</v>
      </c>
      <c r="M381" s="83" t="s">
        <v>1632</v>
      </c>
      <c r="N381" s="83" t="s">
        <v>1134</v>
      </c>
      <c r="O381" s="84">
        <v>2021</v>
      </c>
      <c r="P381" s="84"/>
      <c r="Q381" s="84"/>
      <c r="R381" s="85"/>
      <c r="S381" s="86"/>
      <c r="T381" s="87"/>
      <c r="U381" s="87"/>
      <c r="V381" s="84"/>
      <c r="W381" s="79"/>
      <c r="X381" s="88">
        <v>0</v>
      </c>
      <c r="Y381" s="89" t="s">
        <v>1630</v>
      </c>
      <c r="Z381" s="84"/>
      <c r="AA381" s="84"/>
      <c r="AB381" s="84"/>
      <c r="AC381" s="90">
        <v>44447</v>
      </c>
      <c r="AD381" s="77">
        <f ca="1">TODAY()-TABLA[[#This Row],[Fecha radicación informe]]</f>
        <v>2</v>
      </c>
      <c r="AE381" s="91" t="s">
        <v>858</v>
      </c>
    </row>
    <row r="382" spans="1:31" ht="94.5" x14ac:dyDescent="0.2">
      <c r="A382" s="78">
        <v>3900</v>
      </c>
      <c r="B382" s="79">
        <v>28</v>
      </c>
      <c r="C382" s="79">
        <v>2021</v>
      </c>
      <c r="D382" s="80" t="s">
        <v>1635</v>
      </c>
      <c r="E382" s="79" t="s">
        <v>966</v>
      </c>
      <c r="F382" s="79" t="s">
        <v>363</v>
      </c>
      <c r="G382" s="79"/>
      <c r="H382" s="79" t="s">
        <v>94</v>
      </c>
      <c r="I382" s="81" t="s">
        <v>53</v>
      </c>
      <c r="J382" s="82" t="s">
        <v>54</v>
      </c>
      <c r="K382" s="79" t="s">
        <v>1132</v>
      </c>
      <c r="L382" s="79" t="s">
        <v>865</v>
      </c>
      <c r="M382" s="83" t="s">
        <v>1629</v>
      </c>
      <c r="N382" s="83" t="s">
        <v>1074</v>
      </c>
      <c r="O382" s="84">
        <v>2021</v>
      </c>
      <c r="P382" s="84"/>
      <c r="Q382" s="84"/>
      <c r="R382" s="85"/>
      <c r="S382" s="86"/>
      <c r="T382" s="87"/>
      <c r="U382" s="87"/>
      <c r="V382" s="84"/>
      <c r="W382" s="79"/>
      <c r="X382" s="88">
        <v>0</v>
      </c>
      <c r="Y382" s="89" t="s">
        <v>1630</v>
      </c>
      <c r="Z382" s="84"/>
      <c r="AA382" s="84"/>
      <c r="AB382" s="84"/>
      <c r="AC382" s="90" t="s">
        <v>1310</v>
      </c>
      <c r="AD382" s="77">
        <f ca="1">TODAY()-TABLA[[#This Row],[Fecha radicación informe]]</f>
        <v>10</v>
      </c>
      <c r="AE382" s="91" t="s">
        <v>858</v>
      </c>
    </row>
  </sheetData>
  <protectedRanges>
    <protectedRange password="CACD" sqref="V1:W1" name="Rango5_62_1"/>
    <protectedRange password="CACD" sqref="S37" name="Rango2_7_2"/>
  </protectedRanges>
  <dataConsolidate/>
  <conditionalFormatting sqref="Y2 Y188 Y192:Y202 Y204:Y267 Y271:Y276 Y359:Y369 Y278:Y357 Y371:Y382">
    <cfRule type="cellIs" dxfId="1547" priority="1546" stopIfTrue="1" operator="equal">
      <formula>"Abierta sin plan"</formula>
    </cfRule>
    <cfRule type="cellIs" dxfId="1546" priority="1547" stopIfTrue="1" operator="equal">
      <formula>"Abierta con plan"</formula>
    </cfRule>
    <cfRule type="cellIs" dxfId="1545" priority="1548" stopIfTrue="1" operator="equal">
      <formula>"Cerrada"</formula>
    </cfRule>
  </conditionalFormatting>
  <conditionalFormatting sqref="Y2:Y6 Y82:Y87 Y160 Y36:Y40 Y17:Y20 Y8:Y14 Y126:Y133 Y154:Y156 Y42 Y45:Y46 Y63:Y64 Y48:Y49 Y51:Y54 Y57:Y58 Y74:Y75 Y66:Y72 Y188 Y192:Y202 Y135:Y139 Y204:Y267 Y271:Y276 Y359:Y369 Y106:Y123 Y141:Y143 Y278:Y357 Y371:Y382">
    <cfRule type="cellIs" dxfId="1544" priority="1540" stopIfTrue="1" operator="equal">
      <formula>"Cerrada"</formula>
    </cfRule>
    <cfRule type="cellIs" dxfId="1543" priority="1541" stopIfTrue="1" operator="equal">
      <formula>"Abierta con plan"</formula>
    </cfRule>
    <cfRule type="cellIs" dxfId="1542" priority="1542" stopIfTrue="1" operator="equal">
      <formula>"Abierta sin plan"</formula>
    </cfRule>
    <cfRule type="cellIs" dxfId="1541" priority="1543" stopIfTrue="1" operator="equal">
      <formula>"Abierta con plan"</formula>
    </cfRule>
    <cfRule type="cellIs" dxfId="1540" priority="1544" stopIfTrue="1" operator="equal">
      <formula>"Cerrada"</formula>
    </cfRule>
    <cfRule type="cellIs" dxfId="1539" priority="1545" stopIfTrue="1" operator="equal">
      <formula>"Abierta sin plan"</formula>
    </cfRule>
  </conditionalFormatting>
  <conditionalFormatting sqref="X4 X24 X35:X40 X86 X94:X95 X159:X160 X142:X143 X17:X22 X9 X132:X133 X155:X156 X46 X63:X64 X66:X68 X100 X169 X51:X54 X135:X139 X12:X14 X70 X74:X75 X122:X123 X57 X92 X111:X113 X6 X188 X192:X202 X204:X267 X359:X369 X271:X276 X278:X357 X371:X382">
    <cfRule type="cellIs" dxfId="1538" priority="1537" stopIfTrue="1" operator="between">
      <formula>99</formula>
      <formula>100</formula>
    </cfRule>
    <cfRule type="cellIs" dxfId="1537" priority="1538" stopIfTrue="1" operator="between">
      <formula>81</formula>
      <formula>98</formula>
    </cfRule>
    <cfRule type="cellIs" dxfId="1536" priority="1539" stopIfTrue="1" operator="between">
      <formula>0</formula>
      <formula>80</formula>
    </cfRule>
  </conditionalFormatting>
  <conditionalFormatting sqref="X34">
    <cfRule type="cellIs" dxfId="1535" priority="1534" stopIfTrue="1" operator="between">
      <formula>99</formula>
      <formula>100</formula>
    </cfRule>
    <cfRule type="cellIs" dxfId="1534" priority="1535" stopIfTrue="1" operator="between">
      <formula>81</formula>
      <formula>98</formula>
    </cfRule>
    <cfRule type="cellIs" dxfId="1533" priority="1536" stopIfTrue="1" operator="between">
      <formula>0</formula>
      <formula>80</formula>
    </cfRule>
  </conditionalFormatting>
  <conditionalFormatting sqref="X23">
    <cfRule type="cellIs" dxfId="1532" priority="1531" stopIfTrue="1" operator="between">
      <formula>99</formula>
      <formula>100</formula>
    </cfRule>
    <cfRule type="cellIs" dxfId="1531" priority="1532" stopIfTrue="1" operator="between">
      <formula>81</formula>
      <formula>98</formula>
    </cfRule>
    <cfRule type="cellIs" dxfId="1530" priority="1533" stopIfTrue="1" operator="between">
      <formula>0</formula>
      <formula>80</formula>
    </cfRule>
  </conditionalFormatting>
  <conditionalFormatting sqref="X4 X86 X94:X95 X159:X160 X142:X143 X34:X40 X17:X24 X9 X132:X133 X155:X156 X46 X63:X64 X66:X68 X100 X169 X51:X54 X135:X139 X12:X14 X70 X74:X75 X122:X123 X57 X92 X111:X113 X6 X188 X192:X202 X204:X267 X359:X369 X271:X276 X278:X357 X371:X382">
    <cfRule type="cellIs" dxfId="1529" priority="1528" operator="between">
      <formula>0.96</formula>
      <formula>1</formula>
    </cfRule>
    <cfRule type="cellIs" dxfId="1528" priority="1529" operator="between">
      <formula>0.61</formula>
      <formula>0.95</formula>
    </cfRule>
    <cfRule type="cellIs" dxfId="1527" priority="1530" operator="between">
      <formula>0</formula>
      <formula>0.6</formula>
    </cfRule>
  </conditionalFormatting>
  <conditionalFormatting sqref="X93">
    <cfRule type="cellIs" dxfId="1526" priority="1525" stopIfTrue="1" operator="between">
      <formula>99</formula>
      <formula>100</formula>
    </cfRule>
    <cfRule type="cellIs" dxfId="1525" priority="1526" stopIfTrue="1" operator="between">
      <formula>81</formula>
      <formula>98</formula>
    </cfRule>
    <cfRule type="cellIs" dxfId="1524" priority="1527" stopIfTrue="1" operator="between">
      <formula>0</formula>
      <formula>80</formula>
    </cfRule>
  </conditionalFormatting>
  <conditionalFormatting sqref="X93">
    <cfRule type="cellIs" dxfId="1523" priority="1522" operator="between">
      <formula>0.96</formula>
      <formula>1</formula>
    </cfRule>
    <cfRule type="cellIs" dxfId="1522" priority="1523" operator="between">
      <formula>0.61</formula>
      <formula>0.95</formula>
    </cfRule>
    <cfRule type="cellIs" dxfId="1521" priority="1524" operator="between">
      <formula>0</formula>
      <formula>0.6</formula>
    </cfRule>
  </conditionalFormatting>
  <conditionalFormatting sqref="X28">
    <cfRule type="cellIs" dxfId="1520" priority="1519" stopIfTrue="1" operator="between">
      <formula>99</formula>
      <formula>100</formula>
    </cfRule>
    <cfRule type="cellIs" dxfId="1519" priority="1520" stopIfTrue="1" operator="between">
      <formula>81</formula>
      <formula>98</formula>
    </cfRule>
    <cfRule type="cellIs" dxfId="1518" priority="1521" stopIfTrue="1" operator="between">
      <formula>0</formula>
      <formula>80</formula>
    </cfRule>
  </conditionalFormatting>
  <conditionalFormatting sqref="X28">
    <cfRule type="cellIs" dxfId="1517" priority="1516" operator="between">
      <formula>0.96</formula>
      <formula>1</formula>
    </cfRule>
    <cfRule type="cellIs" dxfId="1516" priority="1517" operator="between">
      <formula>0.61</formula>
      <formula>0.95</formula>
    </cfRule>
    <cfRule type="cellIs" dxfId="1515" priority="1518" operator="between">
      <formula>0</formula>
      <formula>0.6</formula>
    </cfRule>
  </conditionalFormatting>
  <conditionalFormatting sqref="Y35 Y21:Y24">
    <cfRule type="cellIs" dxfId="1514" priority="1510" stopIfTrue="1" operator="equal">
      <formula>"Cerrada"</formula>
    </cfRule>
    <cfRule type="cellIs" dxfId="1513" priority="1511" stopIfTrue="1" operator="equal">
      <formula>"Abierta con plan"</formula>
    </cfRule>
    <cfRule type="cellIs" dxfId="1512" priority="1512" stopIfTrue="1" operator="equal">
      <formula>"Abierta sin plan"</formula>
    </cfRule>
    <cfRule type="cellIs" dxfId="1511" priority="1513" stopIfTrue="1" operator="equal">
      <formula>"Abierta con plan"</formula>
    </cfRule>
    <cfRule type="cellIs" dxfId="1510" priority="1514" stopIfTrue="1" operator="equal">
      <formula>"Cerrada"</formula>
    </cfRule>
    <cfRule type="cellIs" dxfId="1509" priority="1515" stopIfTrue="1" operator="equal">
      <formula>"Abierta sin plan"</formula>
    </cfRule>
  </conditionalFormatting>
  <conditionalFormatting sqref="Y155:Y156 Y141:Y142 Y138 Y132:Y133 Y130 Y110:Y118 Y108 Y106 Y92:Y95 Y83:Y87 Y76:Y81 Y69:Y72 Y52:Y54 Y38:Y40 Y36 Y17:Y20 Y4:Y6 Y160 Y8:Y11 Y42 Y100:Y103 Y57:Y58 Y74 Y120:Y123">
    <cfRule type="cellIs" dxfId="1508" priority="1507" stopIfTrue="1" operator="equal">
      <formula>"Abierta sin plan"</formula>
    </cfRule>
    <cfRule type="cellIs" dxfId="1507" priority="1508" stopIfTrue="1" operator="equal">
      <formula>"Abierta con plan"</formula>
    </cfRule>
    <cfRule type="cellIs" dxfId="1506" priority="1509" stopIfTrue="1" operator="equal">
      <formula>"Cerrada"</formula>
    </cfRule>
  </conditionalFormatting>
  <conditionalFormatting sqref="Y92:Y95 Y76:Y81 Y100:Y103">
    <cfRule type="cellIs" dxfId="1505" priority="1501" stopIfTrue="1" operator="equal">
      <formula>"Cerrada"</formula>
    </cfRule>
    <cfRule type="cellIs" dxfId="1504" priority="1502" stopIfTrue="1" operator="equal">
      <formula>"Abierta con plan"</formula>
    </cfRule>
    <cfRule type="cellIs" dxfId="1503" priority="1503" stopIfTrue="1" operator="equal">
      <formula>"Abierta sin plan"</formula>
    </cfRule>
    <cfRule type="cellIs" dxfId="1502" priority="1504" stopIfTrue="1" operator="equal">
      <formula>"Abierta con plan"</formula>
    </cfRule>
    <cfRule type="cellIs" dxfId="1501" priority="1505" stopIfTrue="1" operator="equal">
      <formula>"Cerrada"</formula>
    </cfRule>
    <cfRule type="cellIs" dxfId="1500" priority="1506" stopIfTrue="1" operator="equal">
      <formula>"Abierta sin plan"</formula>
    </cfRule>
  </conditionalFormatting>
  <conditionalFormatting sqref="Y157">
    <cfRule type="cellIs" dxfId="1499" priority="1495" stopIfTrue="1" operator="equal">
      <formula>"Cerrada"</formula>
    </cfRule>
    <cfRule type="cellIs" dxfId="1498" priority="1496" stopIfTrue="1" operator="equal">
      <formula>"Abierta con plan"</formula>
    </cfRule>
    <cfRule type="cellIs" dxfId="1497" priority="1497" stopIfTrue="1" operator="equal">
      <formula>"Abierta sin plan"</formula>
    </cfRule>
    <cfRule type="cellIs" dxfId="1496" priority="1498" stopIfTrue="1" operator="equal">
      <formula>"Abierta con plan"</formula>
    </cfRule>
    <cfRule type="cellIs" dxfId="1495" priority="1499" stopIfTrue="1" operator="equal">
      <formula>"Cerrada"</formula>
    </cfRule>
    <cfRule type="cellIs" dxfId="1494" priority="1500" stopIfTrue="1" operator="equal">
      <formula>"Abierta sin plan"</formula>
    </cfRule>
  </conditionalFormatting>
  <conditionalFormatting sqref="X157">
    <cfRule type="cellIs" dxfId="1493" priority="1492" stopIfTrue="1" operator="between">
      <formula>99</formula>
      <formula>100</formula>
    </cfRule>
    <cfRule type="cellIs" dxfId="1492" priority="1493" stopIfTrue="1" operator="between">
      <formula>81</formula>
      <formula>98</formula>
    </cfRule>
    <cfRule type="cellIs" dxfId="1491" priority="1494" stopIfTrue="1" operator="between">
      <formula>0</formula>
      <formula>80</formula>
    </cfRule>
  </conditionalFormatting>
  <conditionalFormatting sqref="X157">
    <cfRule type="cellIs" dxfId="1490" priority="1489" operator="between">
      <formula>0.96</formula>
      <formula>1</formula>
    </cfRule>
    <cfRule type="cellIs" dxfId="1489" priority="1490" operator="between">
      <formula>0.61</formula>
      <formula>0.95</formula>
    </cfRule>
    <cfRule type="cellIs" dxfId="1488" priority="1491" operator="between">
      <formula>0</formula>
      <formula>0.6</formula>
    </cfRule>
  </conditionalFormatting>
  <conditionalFormatting sqref="Y157">
    <cfRule type="cellIs" dxfId="1487" priority="1486" stopIfTrue="1" operator="equal">
      <formula>"Abierta sin plan"</formula>
    </cfRule>
    <cfRule type="cellIs" dxfId="1486" priority="1487" stopIfTrue="1" operator="equal">
      <formula>"Abierta con plan"</formula>
    </cfRule>
    <cfRule type="cellIs" dxfId="1485" priority="1488" stopIfTrue="1" operator="equal">
      <formula>"Cerrada"</formula>
    </cfRule>
  </conditionalFormatting>
  <conditionalFormatting sqref="X140">
    <cfRule type="cellIs" dxfId="1484" priority="1483" stopIfTrue="1" operator="between">
      <formula>99</formula>
      <formula>100</formula>
    </cfRule>
    <cfRule type="cellIs" dxfId="1483" priority="1484" stopIfTrue="1" operator="between">
      <formula>81</formula>
      <formula>98</formula>
    </cfRule>
    <cfRule type="cellIs" dxfId="1482" priority="1485" stopIfTrue="1" operator="between">
      <formula>0</formula>
      <formula>80</formula>
    </cfRule>
  </conditionalFormatting>
  <conditionalFormatting sqref="X140">
    <cfRule type="cellIs" dxfId="1481" priority="1480" operator="between">
      <formula>0.96</formula>
      <formula>1</formula>
    </cfRule>
    <cfRule type="cellIs" dxfId="1480" priority="1481" operator="between">
      <formula>0.61</formula>
      <formula>0.95</formula>
    </cfRule>
    <cfRule type="cellIs" dxfId="1479" priority="1482" operator="between">
      <formula>0</formula>
      <formula>0.6</formula>
    </cfRule>
  </conditionalFormatting>
  <conditionalFormatting sqref="Y161">
    <cfRule type="cellIs" dxfId="1478" priority="1192" stopIfTrue="1" operator="equal">
      <formula>"Cerrada"</formula>
    </cfRule>
    <cfRule type="cellIs" dxfId="1477" priority="1193" stopIfTrue="1" operator="equal">
      <formula>"Abierta con plan"</formula>
    </cfRule>
    <cfRule type="cellIs" dxfId="1476" priority="1194" stopIfTrue="1" operator="equal">
      <formula>"Abierta sin plan"</formula>
    </cfRule>
    <cfRule type="cellIs" dxfId="1475" priority="1195" stopIfTrue="1" operator="equal">
      <formula>"Abierta con plan"</formula>
    </cfRule>
    <cfRule type="cellIs" dxfId="1474" priority="1196" stopIfTrue="1" operator="equal">
      <formula>"Cerrada"</formula>
    </cfRule>
    <cfRule type="cellIs" dxfId="1473" priority="1197" stopIfTrue="1" operator="equal">
      <formula>"Abierta sin plan"</formula>
    </cfRule>
  </conditionalFormatting>
  <conditionalFormatting sqref="X32">
    <cfRule type="cellIs" dxfId="1472" priority="1477" stopIfTrue="1" operator="between">
      <formula>99</formula>
      <formula>100</formula>
    </cfRule>
    <cfRule type="cellIs" dxfId="1471" priority="1478" stopIfTrue="1" operator="between">
      <formula>81</formula>
      <formula>98</formula>
    </cfRule>
    <cfRule type="cellIs" dxfId="1470" priority="1479" stopIfTrue="1" operator="between">
      <formula>0</formula>
      <formula>80</formula>
    </cfRule>
  </conditionalFormatting>
  <conditionalFormatting sqref="X32">
    <cfRule type="cellIs" dxfId="1469" priority="1474" operator="between">
      <formula>0.96</formula>
      <formula>1</formula>
    </cfRule>
    <cfRule type="cellIs" dxfId="1468" priority="1475" operator="between">
      <formula>0.61</formula>
      <formula>0.95</formula>
    </cfRule>
    <cfRule type="cellIs" dxfId="1467" priority="1476" operator="between">
      <formula>0</formula>
      <formula>0.6</formula>
    </cfRule>
  </conditionalFormatting>
  <conditionalFormatting sqref="Y161">
    <cfRule type="cellIs" dxfId="1466" priority="1183" stopIfTrue="1" operator="equal">
      <formula>"Abierta sin plan"</formula>
    </cfRule>
    <cfRule type="cellIs" dxfId="1465" priority="1184" stopIfTrue="1" operator="equal">
      <formula>"Abierta con plan"</formula>
    </cfRule>
    <cfRule type="cellIs" dxfId="1464" priority="1185" stopIfTrue="1" operator="equal">
      <formula>"Cerrada"</formula>
    </cfRule>
  </conditionalFormatting>
  <conditionalFormatting sqref="Y162">
    <cfRule type="cellIs" dxfId="1463" priority="1168" stopIfTrue="1" operator="equal">
      <formula>"Abierta sin plan"</formula>
    </cfRule>
    <cfRule type="cellIs" dxfId="1462" priority="1169" stopIfTrue="1" operator="equal">
      <formula>"Abierta con plan"</formula>
    </cfRule>
    <cfRule type="cellIs" dxfId="1461" priority="1170" stopIfTrue="1" operator="equal">
      <formula>"Cerrada"</formula>
    </cfRule>
  </conditionalFormatting>
  <conditionalFormatting sqref="Y62">
    <cfRule type="cellIs" dxfId="1460" priority="1243" stopIfTrue="1" operator="equal">
      <formula>"Cerrada"</formula>
    </cfRule>
    <cfRule type="cellIs" dxfId="1459" priority="1244" stopIfTrue="1" operator="equal">
      <formula>"Abierta con plan"</formula>
    </cfRule>
    <cfRule type="cellIs" dxfId="1458" priority="1245" stopIfTrue="1" operator="equal">
      <formula>"Abierta sin plan"</formula>
    </cfRule>
    <cfRule type="cellIs" dxfId="1457" priority="1246" stopIfTrue="1" operator="equal">
      <formula>"Abierta con plan"</formula>
    </cfRule>
    <cfRule type="cellIs" dxfId="1456" priority="1247" stopIfTrue="1" operator="equal">
      <formula>"Cerrada"</formula>
    </cfRule>
    <cfRule type="cellIs" dxfId="1455" priority="1248" stopIfTrue="1" operator="equal">
      <formula>"Abierta sin plan"</formula>
    </cfRule>
  </conditionalFormatting>
  <conditionalFormatting sqref="X31">
    <cfRule type="cellIs" dxfId="1454" priority="1471" stopIfTrue="1" operator="between">
      <formula>99</formula>
      <formula>100</formula>
    </cfRule>
    <cfRule type="cellIs" dxfId="1453" priority="1472" stopIfTrue="1" operator="between">
      <formula>81</formula>
      <formula>98</formula>
    </cfRule>
    <cfRule type="cellIs" dxfId="1452" priority="1473" stopIfTrue="1" operator="between">
      <formula>0</formula>
      <formula>80</formula>
    </cfRule>
  </conditionalFormatting>
  <conditionalFormatting sqref="X31">
    <cfRule type="cellIs" dxfId="1451" priority="1468" operator="between">
      <formula>0.96</formula>
      <formula>1</formula>
    </cfRule>
    <cfRule type="cellIs" dxfId="1450" priority="1469" operator="between">
      <formula>0.61</formula>
      <formula>0.95</formula>
    </cfRule>
    <cfRule type="cellIs" dxfId="1449" priority="1470" operator="between">
      <formula>0</formula>
      <formula>0.6</formula>
    </cfRule>
  </conditionalFormatting>
  <conditionalFormatting sqref="Y162">
    <cfRule type="cellIs" dxfId="1448" priority="1177" stopIfTrue="1" operator="equal">
      <formula>"Cerrada"</formula>
    </cfRule>
    <cfRule type="cellIs" dxfId="1447" priority="1178" stopIfTrue="1" operator="equal">
      <formula>"Abierta con plan"</formula>
    </cfRule>
    <cfRule type="cellIs" dxfId="1446" priority="1179" stopIfTrue="1" operator="equal">
      <formula>"Abierta sin plan"</formula>
    </cfRule>
    <cfRule type="cellIs" dxfId="1445" priority="1180" stopIfTrue="1" operator="equal">
      <formula>"Abierta con plan"</formula>
    </cfRule>
    <cfRule type="cellIs" dxfId="1444" priority="1181" stopIfTrue="1" operator="equal">
      <formula>"Cerrada"</formula>
    </cfRule>
    <cfRule type="cellIs" dxfId="1443" priority="1182" stopIfTrue="1" operator="equal">
      <formula>"Abierta sin plan"</formula>
    </cfRule>
  </conditionalFormatting>
  <conditionalFormatting sqref="X27">
    <cfRule type="cellIs" dxfId="1442" priority="1465" stopIfTrue="1" operator="between">
      <formula>99</formula>
      <formula>100</formula>
    </cfRule>
    <cfRule type="cellIs" dxfId="1441" priority="1466" stopIfTrue="1" operator="between">
      <formula>81</formula>
      <formula>98</formula>
    </cfRule>
    <cfRule type="cellIs" dxfId="1440" priority="1467" stopIfTrue="1" operator="between">
      <formula>0</formula>
      <formula>80</formula>
    </cfRule>
  </conditionalFormatting>
  <conditionalFormatting sqref="X27">
    <cfRule type="cellIs" dxfId="1439" priority="1462" operator="between">
      <formula>0.96</formula>
      <formula>1</formula>
    </cfRule>
    <cfRule type="cellIs" dxfId="1438" priority="1463" operator="between">
      <formula>0.61</formula>
      <formula>0.95</formula>
    </cfRule>
    <cfRule type="cellIs" dxfId="1437" priority="1464" operator="between">
      <formula>0</formula>
      <formula>0.6</formula>
    </cfRule>
  </conditionalFormatting>
  <conditionalFormatting sqref="Y27">
    <cfRule type="cellIs" dxfId="1436" priority="1459" stopIfTrue="1" operator="equal">
      <formula>"Abierta sin plan"</formula>
    </cfRule>
    <cfRule type="cellIs" dxfId="1435" priority="1460" stopIfTrue="1" operator="equal">
      <formula>"Abierta con plan"</formula>
    </cfRule>
    <cfRule type="cellIs" dxfId="1434" priority="1461" stopIfTrue="1" operator="equal">
      <formula>"Cerrada"</formula>
    </cfRule>
  </conditionalFormatting>
  <conditionalFormatting sqref="Y27">
    <cfRule type="cellIs" dxfId="1433" priority="1453" stopIfTrue="1" operator="equal">
      <formula>"Cerrada"</formula>
    </cfRule>
    <cfRule type="cellIs" dxfId="1432" priority="1454" stopIfTrue="1" operator="equal">
      <formula>"Abierta con plan"</formula>
    </cfRule>
    <cfRule type="cellIs" dxfId="1431" priority="1455" stopIfTrue="1" operator="equal">
      <formula>"Abierta sin plan"</formula>
    </cfRule>
    <cfRule type="cellIs" dxfId="1430" priority="1456" stopIfTrue="1" operator="equal">
      <formula>"Abierta con plan"</formula>
    </cfRule>
    <cfRule type="cellIs" dxfId="1429" priority="1457" stopIfTrue="1" operator="equal">
      <formula>"Cerrada"</formula>
    </cfRule>
    <cfRule type="cellIs" dxfId="1428" priority="1458" stopIfTrue="1" operator="equal">
      <formula>"Abierta sin plan"</formula>
    </cfRule>
  </conditionalFormatting>
  <conditionalFormatting sqref="Y97">
    <cfRule type="cellIs" dxfId="1427" priority="1216" stopIfTrue="1" operator="equal">
      <formula>"Cerrada"</formula>
    </cfRule>
    <cfRule type="cellIs" dxfId="1426" priority="1217" stopIfTrue="1" operator="equal">
      <formula>"Abierta con plan"</formula>
    </cfRule>
    <cfRule type="cellIs" dxfId="1425" priority="1218" stopIfTrue="1" operator="equal">
      <formula>"Abierta sin plan"</formula>
    </cfRule>
    <cfRule type="cellIs" dxfId="1424" priority="1219" stopIfTrue="1" operator="equal">
      <formula>"Abierta con plan"</formula>
    </cfRule>
    <cfRule type="cellIs" dxfId="1423" priority="1220" stopIfTrue="1" operator="equal">
      <formula>"Cerrada"</formula>
    </cfRule>
    <cfRule type="cellIs" dxfId="1422" priority="1221" stopIfTrue="1" operator="equal">
      <formula>"Abierta sin plan"</formula>
    </cfRule>
  </conditionalFormatting>
  <conditionalFormatting sqref="X26">
    <cfRule type="cellIs" dxfId="1421" priority="1450" stopIfTrue="1" operator="between">
      <formula>99</formula>
      <formula>100</formula>
    </cfRule>
    <cfRule type="cellIs" dxfId="1420" priority="1451" stopIfTrue="1" operator="between">
      <formula>81</formula>
      <formula>98</formula>
    </cfRule>
    <cfRule type="cellIs" dxfId="1419" priority="1452" stopIfTrue="1" operator="between">
      <formula>0</formula>
      <formula>80</formula>
    </cfRule>
  </conditionalFormatting>
  <conditionalFormatting sqref="X26">
    <cfRule type="cellIs" dxfId="1418" priority="1447" operator="between">
      <formula>0.96</formula>
      <formula>1</formula>
    </cfRule>
    <cfRule type="cellIs" dxfId="1417" priority="1448" operator="between">
      <formula>0.61</formula>
      <formula>0.95</formula>
    </cfRule>
    <cfRule type="cellIs" dxfId="1416" priority="1449" operator="between">
      <formula>0</formula>
      <formula>0.6</formula>
    </cfRule>
  </conditionalFormatting>
  <conditionalFormatting sqref="X25">
    <cfRule type="cellIs" dxfId="1415" priority="1444" stopIfTrue="1" operator="between">
      <formula>99</formula>
      <formula>100</formula>
    </cfRule>
    <cfRule type="cellIs" dxfId="1414" priority="1445" stopIfTrue="1" operator="between">
      <formula>81</formula>
      <formula>98</formula>
    </cfRule>
    <cfRule type="cellIs" dxfId="1413" priority="1446" stopIfTrue="1" operator="between">
      <formula>0</formula>
      <formula>80</formula>
    </cfRule>
  </conditionalFormatting>
  <conditionalFormatting sqref="X25">
    <cfRule type="cellIs" dxfId="1412" priority="1441" operator="between">
      <formula>0.96</formula>
      <formula>1</formula>
    </cfRule>
    <cfRule type="cellIs" dxfId="1411" priority="1442" operator="between">
      <formula>0.61</formula>
      <formula>0.95</formula>
    </cfRule>
    <cfRule type="cellIs" dxfId="1410" priority="1443" operator="between">
      <formula>0</formula>
      <formula>0.6</formula>
    </cfRule>
  </conditionalFormatting>
  <conditionalFormatting sqref="Y98">
    <cfRule type="cellIs" dxfId="1409" priority="1210" stopIfTrue="1" operator="equal">
      <formula>"Cerrada"</formula>
    </cfRule>
    <cfRule type="cellIs" dxfId="1408" priority="1211" stopIfTrue="1" operator="equal">
      <formula>"Abierta con plan"</formula>
    </cfRule>
    <cfRule type="cellIs" dxfId="1407" priority="1212" stopIfTrue="1" operator="equal">
      <formula>"Abierta sin plan"</formula>
    </cfRule>
    <cfRule type="cellIs" dxfId="1406" priority="1213" stopIfTrue="1" operator="equal">
      <formula>"Abierta con plan"</formula>
    </cfRule>
    <cfRule type="cellIs" dxfId="1405" priority="1214" stopIfTrue="1" operator="equal">
      <formula>"Cerrada"</formula>
    </cfRule>
    <cfRule type="cellIs" dxfId="1404" priority="1215" stopIfTrue="1" operator="equal">
      <formula>"Abierta sin plan"</formula>
    </cfRule>
  </conditionalFormatting>
  <conditionalFormatting sqref="X16">
    <cfRule type="cellIs" dxfId="1403" priority="1438" stopIfTrue="1" operator="between">
      <formula>99</formula>
      <formula>100</formula>
    </cfRule>
    <cfRule type="cellIs" dxfId="1402" priority="1439" stopIfTrue="1" operator="between">
      <formula>81</formula>
      <formula>98</formula>
    </cfRule>
    <cfRule type="cellIs" dxfId="1401" priority="1440" stopIfTrue="1" operator="between">
      <formula>0</formula>
      <formula>80</formula>
    </cfRule>
  </conditionalFormatting>
  <conditionalFormatting sqref="X16">
    <cfRule type="cellIs" dxfId="1400" priority="1435" operator="between">
      <formula>0.96</formula>
      <formula>1</formula>
    </cfRule>
    <cfRule type="cellIs" dxfId="1399" priority="1436" operator="between">
      <formula>0.61</formula>
      <formula>0.95</formula>
    </cfRule>
    <cfRule type="cellIs" dxfId="1398" priority="1437" operator="between">
      <formula>0</formula>
      <formula>0.6</formula>
    </cfRule>
  </conditionalFormatting>
  <conditionalFormatting sqref="Y99">
    <cfRule type="cellIs" dxfId="1397" priority="1198" stopIfTrue="1" operator="equal">
      <formula>"Cerrada"</formula>
    </cfRule>
    <cfRule type="cellIs" dxfId="1396" priority="1199" stopIfTrue="1" operator="equal">
      <formula>"Abierta con plan"</formula>
    </cfRule>
    <cfRule type="cellIs" dxfId="1395" priority="1200" stopIfTrue="1" operator="equal">
      <formula>"Abierta sin plan"</formula>
    </cfRule>
    <cfRule type="cellIs" dxfId="1394" priority="1201" stopIfTrue="1" operator="equal">
      <formula>"Abierta con plan"</formula>
    </cfRule>
    <cfRule type="cellIs" dxfId="1393" priority="1202" stopIfTrue="1" operator="equal">
      <formula>"Cerrada"</formula>
    </cfRule>
    <cfRule type="cellIs" dxfId="1392" priority="1203" stopIfTrue="1" operator="equal">
      <formula>"Abierta sin plan"</formula>
    </cfRule>
  </conditionalFormatting>
  <conditionalFormatting sqref="X15">
    <cfRule type="cellIs" dxfId="1391" priority="1432" stopIfTrue="1" operator="between">
      <formula>99</formula>
      <formula>100</formula>
    </cfRule>
    <cfRule type="cellIs" dxfId="1390" priority="1433" stopIfTrue="1" operator="between">
      <formula>81</formula>
      <formula>98</formula>
    </cfRule>
    <cfRule type="cellIs" dxfId="1389" priority="1434" stopIfTrue="1" operator="between">
      <formula>0</formula>
      <formula>80</formula>
    </cfRule>
  </conditionalFormatting>
  <conditionalFormatting sqref="X15">
    <cfRule type="cellIs" dxfId="1388" priority="1429" operator="between">
      <formula>0.96</formula>
      <formula>1</formula>
    </cfRule>
    <cfRule type="cellIs" dxfId="1387" priority="1430" operator="between">
      <formula>0.61</formula>
      <formula>0.95</formula>
    </cfRule>
    <cfRule type="cellIs" dxfId="1386" priority="1431" operator="between">
      <formula>0</formula>
      <formula>0.6</formula>
    </cfRule>
  </conditionalFormatting>
  <conditionalFormatting sqref="X7">
    <cfRule type="cellIs" dxfId="1385" priority="1426" stopIfTrue="1" operator="between">
      <formula>99</formula>
      <formula>100</formula>
    </cfRule>
    <cfRule type="cellIs" dxfId="1384" priority="1427" stopIfTrue="1" operator="between">
      <formula>81</formula>
      <formula>98</formula>
    </cfRule>
    <cfRule type="cellIs" dxfId="1383" priority="1428" stopIfTrue="1" operator="between">
      <formula>0</formula>
      <formula>80</formula>
    </cfRule>
  </conditionalFormatting>
  <conditionalFormatting sqref="X7">
    <cfRule type="cellIs" dxfId="1382" priority="1423" operator="between">
      <formula>0.96</formula>
      <formula>1</formula>
    </cfRule>
    <cfRule type="cellIs" dxfId="1381" priority="1424" operator="between">
      <formula>0.61</formula>
      <formula>0.95</formula>
    </cfRule>
    <cfRule type="cellIs" dxfId="1380" priority="1425" operator="between">
      <formula>0</formula>
      <formula>0.6</formula>
    </cfRule>
  </conditionalFormatting>
  <conditionalFormatting sqref="Y7">
    <cfRule type="cellIs" dxfId="1379" priority="1417" stopIfTrue="1" operator="equal">
      <formula>"Cerrada"</formula>
    </cfRule>
    <cfRule type="cellIs" dxfId="1378" priority="1418" stopIfTrue="1" operator="equal">
      <formula>"Abierta con plan"</formula>
    </cfRule>
    <cfRule type="cellIs" dxfId="1377" priority="1419" stopIfTrue="1" operator="equal">
      <formula>"Abierta sin plan"</formula>
    </cfRule>
    <cfRule type="cellIs" dxfId="1376" priority="1420" stopIfTrue="1" operator="equal">
      <formula>"Abierta con plan"</formula>
    </cfRule>
    <cfRule type="cellIs" dxfId="1375" priority="1421" stopIfTrue="1" operator="equal">
      <formula>"Cerrada"</formula>
    </cfRule>
    <cfRule type="cellIs" dxfId="1374" priority="1422" stopIfTrue="1" operator="equal">
      <formula>"Abierta sin plan"</formula>
    </cfRule>
  </conditionalFormatting>
  <conditionalFormatting sqref="Y7">
    <cfRule type="cellIs" dxfId="1373" priority="1414" stopIfTrue="1" operator="equal">
      <formula>"Abierta sin plan"</formula>
    </cfRule>
    <cfRule type="cellIs" dxfId="1372" priority="1415" stopIfTrue="1" operator="equal">
      <formula>"Abierta con plan"</formula>
    </cfRule>
    <cfRule type="cellIs" dxfId="1371" priority="1416" stopIfTrue="1" operator="equal">
      <formula>"Cerrada"</formula>
    </cfRule>
  </conditionalFormatting>
  <conditionalFormatting sqref="Y15">
    <cfRule type="cellIs" dxfId="1370" priority="1408" stopIfTrue="1" operator="equal">
      <formula>"Cerrada"</formula>
    </cfRule>
    <cfRule type="cellIs" dxfId="1369" priority="1409" stopIfTrue="1" operator="equal">
      <formula>"Abierta con plan"</formula>
    </cfRule>
    <cfRule type="cellIs" dxfId="1368" priority="1410" stopIfTrue="1" operator="equal">
      <formula>"Abierta sin plan"</formula>
    </cfRule>
    <cfRule type="cellIs" dxfId="1367" priority="1411" stopIfTrue="1" operator="equal">
      <formula>"Abierta con plan"</formula>
    </cfRule>
    <cfRule type="cellIs" dxfId="1366" priority="1412" stopIfTrue="1" operator="equal">
      <formula>"Cerrada"</formula>
    </cfRule>
    <cfRule type="cellIs" dxfId="1365" priority="1413" stopIfTrue="1" operator="equal">
      <formula>"Abierta sin plan"</formula>
    </cfRule>
  </conditionalFormatting>
  <conditionalFormatting sqref="Y16">
    <cfRule type="cellIs" dxfId="1364" priority="1402" stopIfTrue="1" operator="equal">
      <formula>"Cerrada"</formula>
    </cfRule>
    <cfRule type="cellIs" dxfId="1363" priority="1403" stopIfTrue="1" operator="equal">
      <formula>"Abierta con plan"</formula>
    </cfRule>
    <cfRule type="cellIs" dxfId="1362" priority="1404" stopIfTrue="1" operator="equal">
      <formula>"Abierta sin plan"</formula>
    </cfRule>
    <cfRule type="cellIs" dxfId="1361" priority="1405" stopIfTrue="1" operator="equal">
      <formula>"Abierta con plan"</formula>
    </cfRule>
    <cfRule type="cellIs" dxfId="1360" priority="1406" stopIfTrue="1" operator="equal">
      <formula>"Cerrada"</formula>
    </cfRule>
    <cfRule type="cellIs" dxfId="1359" priority="1407" stopIfTrue="1" operator="equal">
      <formula>"Abierta sin plan"</formula>
    </cfRule>
  </conditionalFormatting>
  <conditionalFormatting sqref="Y25:Y26">
    <cfRule type="cellIs" dxfId="1358" priority="1396" stopIfTrue="1" operator="equal">
      <formula>"Cerrada"</formula>
    </cfRule>
    <cfRule type="cellIs" dxfId="1357" priority="1397" stopIfTrue="1" operator="equal">
      <formula>"Abierta con plan"</formula>
    </cfRule>
    <cfRule type="cellIs" dxfId="1356" priority="1398" stopIfTrue="1" operator="equal">
      <formula>"Abierta sin plan"</formula>
    </cfRule>
    <cfRule type="cellIs" dxfId="1355" priority="1399" stopIfTrue="1" operator="equal">
      <formula>"Abierta con plan"</formula>
    </cfRule>
    <cfRule type="cellIs" dxfId="1354" priority="1400" stopIfTrue="1" operator="equal">
      <formula>"Cerrada"</formula>
    </cfRule>
    <cfRule type="cellIs" dxfId="1353" priority="1401" stopIfTrue="1" operator="equal">
      <formula>"Abierta sin plan"</formula>
    </cfRule>
  </conditionalFormatting>
  <conditionalFormatting sqref="Y31:Y32 Y34">
    <cfRule type="cellIs" dxfId="1352" priority="1393" stopIfTrue="1" operator="equal">
      <formula>"Abierta sin plan"</formula>
    </cfRule>
    <cfRule type="cellIs" dxfId="1351" priority="1394" stopIfTrue="1" operator="equal">
      <formula>"Abierta con plan"</formula>
    </cfRule>
    <cfRule type="cellIs" dxfId="1350" priority="1395" stopIfTrue="1" operator="equal">
      <formula>"Cerrada"</formula>
    </cfRule>
  </conditionalFormatting>
  <conditionalFormatting sqref="Y31:Y32 Y34">
    <cfRule type="cellIs" dxfId="1349" priority="1387" stopIfTrue="1" operator="equal">
      <formula>"Cerrada"</formula>
    </cfRule>
    <cfRule type="cellIs" dxfId="1348" priority="1388" stopIfTrue="1" operator="equal">
      <formula>"Abierta con plan"</formula>
    </cfRule>
    <cfRule type="cellIs" dxfId="1347" priority="1389" stopIfTrue="1" operator="equal">
      <formula>"Abierta sin plan"</formula>
    </cfRule>
    <cfRule type="cellIs" dxfId="1346" priority="1390" stopIfTrue="1" operator="equal">
      <formula>"Abierta con plan"</formula>
    </cfRule>
    <cfRule type="cellIs" dxfId="1345" priority="1391" stopIfTrue="1" operator="equal">
      <formula>"Cerrada"</formula>
    </cfRule>
    <cfRule type="cellIs" dxfId="1344" priority="1392" stopIfTrue="1" operator="equal">
      <formula>"Abierta sin plan"</formula>
    </cfRule>
  </conditionalFormatting>
  <conditionalFormatting sqref="Y125">
    <cfRule type="cellIs" dxfId="1343" priority="1381" stopIfTrue="1" operator="equal">
      <formula>"Cerrada"</formula>
    </cfRule>
    <cfRule type="cellIs" dxfId="1342" priority="1382" stopIfTrue="1" operator="equal">
      <formula>"Abierta con plan"</formula>
    </cfRule>
    <cfRule type="cellIs" dxfId="1341" priority="1383" stopIfTrue="1" operator="equal">
      <formula>"Abierta sin plan"</formula>
    </cfRule>
    <cfRule type="cellIs" dxfId="1340" priority="1384" stopIfTrue="1" operator="equal">
      <formula>"Abierta con plan"</formula>
    </cfRule>
    <cfRule type="cellIs" dxfId="1339" priority="1385" stopIfTrue="1" operator="equal">
      <formula>"Cerrada"</formula>
    </cfRule>
    <cfRule type="cellIs" dxfId="1338" priority="1386" stopIfTrue="1" operator="equal">
      <formula>"Abierta sin plan"</formula>
    </cfRule>
  </conditionalFormatting>
  <conditionalFormatting sqref="Y144">
    <cfRule type="cellIs" dxfId="1337" priority="1375" stopIfTrue="1" operator="equal">
      <formula>"Cerrada"</formula>
    </cfRule>
    <cfRule type="cellIs" dxfId="1336" priority="1376" stopIfTrue="1" operator="equal">
      <formula>"Abierta con plan"</formula>
    </cfRule>
    <cfRule type="cellIs" dxfId="1335" priority="1377" stopIfTrue="1" operator="equal">
      <formula>"Abierta sin plan"</formula>
    </cfRule>
    <cfRule type="cellIs" dxfId="1334" priority="1378" stopIfTrue="1" operator="equal">
      <formula>"Abierta con plan"</formula>
    </cfRule>
    <cfRule type="cellIs" dxfId="1333" priority="1379" stopIfTrue="1" operator="equal">
      <formula>"Cerrada"</formula>
    </cfRule>
    <cfRule type="cellIs" dxfId="1332" priority="1380" stopIfTrue="1" operator="equal">
      <formula>"Abierta sin plan"</formula>
    </cfRule>
  </conditionalFormatting>
  <conditionalFormatting sqref="Y145">
    <cfRule type="cellIs" dxfId="1331" priority="1369" stopIfTrue="1" operator="equal">
      <formula>"Cerrada"</formula>
    </cfRule>
    <cfRule type="cellIs" dxfId="1330" priority="1370" stopIfTrue="1" operator="equal">
      <formula>"Abierta con plan"</formula>
    </cfRule>
    <cfRule type="cellIs" dxfId="1329" priority="1371" stopIfTrue="1" operator="equal">
      <formula>"Abierta sin plan"</formula>
    </cfRule>
    <cfRule type="cellIs" dxfId="1328" priority="1372" stopIfTrue="1" operator="equal">
      <formula>"Abierta con plan"</formula>
    </cfRule>
    <cfRule type="cellIs" dxfId="1327" priority="1373" stopIfTrue="1" operator="equal">
      <formula>"Cerrada"</formula>
    </cfRule>
    <cfRule type="cellIs" dxfId="1326" priority="1374" stopIfTrue="1" operator="equal">
      <formula>"Abierta sin plan"</formula>
    </cfRule>
  </conditionalFormatting>
  <conditionalFormatting sqref="Y146">
    <cfRule type="cellIs" dxfId="1325" priority="1363" stopIfTrue="1" operator="equal">
      <formula>"Cerrada"</formula>
    </cfRule>
    <cfRule type="cellIs" dxfId="1324" priority="1364" stopIfTrue="1" operator="equal">
      <formula>"Abierta con plan"</formula>
    </cfRule>
    <cfRule type="cellIs" dxfId="1323" priority="1365" stopIfTrue="1" operator="equal">
      <formula>"Abierta sin plan"</formula>
    </cfRule>
    <cfRule type="cellIs" dxfId="1322" priority="1366" stopIfTrue="1" operator="equal">
      <formula>"Abierta con plan"</formula>
    </cfRule>
    <cfRule type="cellIs" dxfId="1321" priority="1367" stopIfTrue="1" operator="equal">
      <formula>"Cerrada"</formula>
    </cfRule>
    <cfRule type="cellIs" dxfId="1320" priority="1368" stopIfTrue="1" operator="equal">
      <formula>"Abierta sin plan"</formula>
    </cfRule>
  </conditionalFormatting>
  <conditionalFormatting sqref="Y147">
    <cfRule type="cellIs" dxfId="1319" priority="1357" stopIfTrue="1" operator="equal">
      <formula>"Cerrada"</formula>
    </cfRule>
    <cfRule type="cellIs" dxfId="1318" priority="1358" stopIfTrue="1" operator="equal">
      <formula>"Abierta con plan"</formula>
    </cfRule>
    <cfRule type="cellIs" dxfId="1317" priority="1359" stopIfTrue="1" operator="equal">
      <formula>"Abierta sin plan"</formula>
    </cfRule>
    <cfRule type="cellIs" dxfId="1316" priority="1360" stopIfTrue="1" operator="equal">
      <formula>"Abierta con plan"</formula>
    </cfRule>
    <cfRule type="cellIs" dxfId="1315" priority="1361" stopIfTrue="1" operator="equal">
      <formula>"Cerrada"</formula>
    </cfRule>
    <cfRule type="cellIs" dxfId="1314" priority="1362" stopIfTrue="1" operator="equal">
      <formula>"Abierta sin plan"</formula>
    </cfRule>
  </conditionalFormatting>
  <conditionalFormatting sqref="Y148">
    <cfRule type="cellIs" dxfId="1313" priority="1351" stopIfTrue="1" operator="equal">
      <formula>"Cerrada"</formula>
    </cfRule>
    <cfRule type="cellIs" dxfId="1312" priority="1352" stopIfTrue="1" operator="equal">
      <formula>"Abierta con plan"</formula>
    </cfRule>
    <cfRule type="cellIs" dxfId="1311" priority="1353" stopIfTrue="1" operator="equal">
      <formula>"Abierta sin plan"</formula>
    </cfRule>
    <cfRule type="cellIs" dxfId="1310" priority="1354" stopIfTrue="1" operator="equal">
      <formula>"Abierta con plan"</formula>
    </cfRule>
    <cfRule type="cellIs" dxfId="1309" priority="1355" stopIfTrue="1" operator="equal">
      <formula>"Cerrada"</formula>
    </cfRule>
    <cfRule type="cellIs" dxfId="1308" priority="1356" stopIfTrue="1" operator="equal">
      <formula>"Abierta sin plan"</formula>
    </cfRule>
  </conditionalFormatting>
  <conditionalFormatting sqref="Y149">
    <cfRule type="cellIs" dxfId="1307" priority="1345" stopIfTrue="1" operator="equal">
      <formula>"Cerrada"</formula>
    </cfRule>
    <cfRule type="cellIs" dxfId="1306" priority="1346" stopIfTrue="1" operator="equal">
      <formula>"Abierta con plan"</formula>
    </cfRule>
    <cfRule type="cellIs" dxfId="1305" priority="1347" stopIfTrue="1" operator="equal">
      <formula>"Abierta sin plan"</formula>
    </cfRule>
    <cfRule type="cellIs" dxfId="1304" priority="1348" stopIfTrue="1" operator="equal">
      <formula>"Abierta con plan"</formula>
    </cfRule>
    <cfRule type="cellIs" dxfId="1303" priority="1349" stopIfTrue="1" operator="equal">
      <formula>"Cerrada"</formula>
    </cfRule>
    <cfRule type="cellIs" dxfId="1302" priority="1350" stopIfTrue="1" operator="equal">
      <formula>"Abierta sin plan"</formula>
    </cfRule>
  </conditionalFormatting>
  <conditionalFormatting sqref="Y150">
    <cfRule type="cellIs" dxfId="1301" priority="1339" stopIfTrue="1" operator="equal">
      <formula>"Cerrada"</formula>
    </cfRule>
    <cfRule type="cellIs" dxfId="1300" priority="1340" stopIfTrue="1" operator="equal">
      <formula>"Abierta con plan"</formula>
    </cfRule>
    <cfRule type="cellIs" dxfId="1299" priority="1341" stopIfTrue="1" operator="equal">
      <formula>"Abierta sin plan"</formula>
    </cfRule>
    <cfRule type="cellIs" dxfId="1298" priority="1342" stopIfTrue="1" operator="equal">
      <formula>"Abierta con plan"</formula>
    </cfRule>
    <cfRule type="cellIs" dxfId="1297" priority="1343" stopIfTrue="1" operator="equal">
      <formula>"Cerrada"</formula>
    </cfRule>
    <cfRule type="cellIs" dxfId="1296" priority="1344" stopIfTrue="1" operator="equal">
      <formula>"Abierta sin plan"</formula>
    </cfRule>
  </conditionalFormatting>
  <conditionalFormatting sqref="Y151">
    <cfRule type="cellIs" dxfId="1295" priority="1333" stopIfTrue="1" operator="equal">
      <formula>"Cerrada"</formula>
    </cfRule>
    <cfRule type="cellIs" dxfId="1294" priority="1334" stopIfTrue="1" operator="equal">
      <formula>"Abierta con plan"</formula>
    </cfRule>
    <cfRule type="cellIs" dxfId="1293" priority="1335" stopIfTrue="1" operator="equal">
      <formula>"Abierta sin plan"</formula>
    </cfRule>
    <cfRule type="cellIs" dxfId="1292" priority="1336" stopIfTrue="1" operator="equal">
      <formula>"Abierta con plan"</formula>
    </cfRule>
    <cfRule type="cellIs" dxfId="1291" priority="1337" stopIfTrue="1" operator="equal">
      <formula>"Cerrada"</formula>
    </cfRule>
    <cfRule type="cellIs" dxfId="1290" priority="1338" stopIfTrue="1" operator="equal">
      <formula>"Abierta sin plan"</formula>
    </cfRule>
  </conditionalFormatting>
  <conditionalFormatting sqref="Y152">
    <cfRule type="cellIs" dxfId="1289" priority="1327" stopIfTrue="1" operator="equal">
      <formula>"Cerrada"</formula>
    </cfRule>
    <cfRule type="cellIs" dxfId="1288" priority="1328" stopIfTrue="1" operator="equal">
      <formula>"Abierta con plan"</formula>
    </cfRule>
    <cfRule type="cellIs" dxfId="1287" priority="1329" stopIfTrue="1" operator="equal">
      <formula>"Abierta sin plan"</formula>
    </cfRule>
    <cfRule type="cellIs" dxfId="1286" priority="1330" stopIfTrue="1" operator="equal">
      <formula>"Abierta con plan"</formula>
    </cfRule>
    <cfRule type="cellIs" dxfId="1285" priority="1331" stopIfTrue="1" operator="equal">
      <formula>"Cerrada"</formula>
    </cfRule>
    <cfRule type="cellIs" dxfId="1284" priority="1332" stopIfTrue="1" operator="equal">
      <formula>"Abierta sin plan"</formula>
    </cfRule>
  </conditionalFormatting>
  <conditionalFormatting sqref="Y153">
    <cfRule type="cellIs" dxfId="1283" priority="1321" stopIfTrue="1" operator="equal">
      <formula>"Cerrada"</formula>
    </cfRule>
    <cfRule type="cellIs" dxfId="1282" priority="1322" stopIfTrue="1" operator="equal">
      <formula>"Abierta con plan"</formula>
    </cfRule>
    <cfRule type="cellIs" dxfId="1281" priority="1323" stopIfTrue="1" operator="equal">
      <formula>"Abierta sin plan"</formula>
    </cfRule>
    <cfRule type="cellIs" dxfId="1280" priority="1324" stopIfTrue="1" operator="equal">
      <formula>"Abierta con plan"</formula>
    </cfRule>
    <cfRule type="cellIs" dxfId="1279" priority="1325" stopIfTrue="1" operator="equal">
      <formula>"Cerrada"</formula>
    </cfRule>
    <cfRule type="cellIs" dxfId="1278" priority="1326" stopIfTrue="1" operator="equal">
      <formula>"Abierta sin plan"</formula>
    </cfRule>
  </conditionalFormatting>
  <conditionalFormatting sqref="Y153">
    <cfRule type="cellIs" dxfId="1277" priority="1318" stopIfTrue="1" operator="equal">
      <formula>"Abierta sin plan"</formula>
    </cfRule>
    <cfRule type="cellIs" dxfId="1276" priority="1319" stopIfTrue="1" operator="equal">
      <formula>"Abierta con plan"</formula>
    </cfRule>
    <cfRule type="cellIs" dxfId="1275" priority="1320" stopIfTrue="1" operator="equal">
      <formula>"Cerrada"</formula>
    </cfRule>
  </conditionalFormatting>
  <conditionalFormatting sqref="X29">
    <cfRule type="cellIs" dxfId="1274" priority="1315" stopIfTrue="1" operator="between">
      <formula>99</formula>
      <formula>100</formula>
    </cfRule>
    <cfRule type="cellIs" dxfId="1273" priority="1316" stopIfTrue="1" operator="between">
      <formula>81</formula>
      <formula>98</formula>
    </cfRule>
    <cfRule type="cellIs" dxfId="1272" priority="1317" stopIfTrue="1" operator="between">
      <formula>0</formula>
      <formula>80</formula>
    </cfRule>
  </conditionalFormatting>
  <conditionalFormatting sqref="X29">
    <cfRule type="cellIs" dxfId="1271" priority="1312" operator="between">
      <formula>0.96</formula>
      <formula>1</formula>
    </cfRule>
    <cfRule type="cellIs" dxfId="1270" priority="1313" operator="between">
      <formula>0.61</formula>
      <formula>0.95</formula>
    </cfRule>
    <cfRule type="cellIs" dxfId="1269" priority="1314" operator="between">
      <formula>0</formula>
      <formula>0.6</formula>
    </cfRule>
  </conditionalFormatting>
  <conditionalFormatting sqref="Y29">
    <cfRule type="cellIs" dxfId="1268" priority="1306" stopIfTrue="1" operator="equal">
      <formula>"Cerrada"</formula>
    </cfRule>
    <cfRule type="cellIs" dxfId="1267" priority="1307" stopIfTrue="1" operator="equal">
      <formula>"Abierta con plan"</formula>
    </cfRule>
    <cfRule type="cellIs" dxfId="1266" priority="1308" stopIfTrue="1" operator="equal">
      <formula>"Abierta sin plan"</formula>
    </cfRule>
    <cfRule type="cellIs" dxfId="1265" priority="1309" stopIfTrue="1" operator="equal">
      <formula>"Abierta con plan"</formula>
    </cfRule>
    <cfRule type="cellIs" dxfId="1264" priority="1310" stopIfTrue="1" operator="equal">
      <formula>"Cerrada"</formula>
    </cfRule>
    <cfRule type="cellIs" dxfId="1263" priority="1311" stopIfTrue="1" operator="equal">
      <formula>"Abierta sin plan"</formula>
    </cfRule>
  </conditionalFormatting>
  <conditionalFormatting sqref="Y30">
    <cfRule type="cellIs" dxfId="1262" priority="1303" stopIfTrue="1" operator="equal">
      <formula>"Abierta sin plan"</formula>
    </cfRule>
    <cfRule type="cellIs" dxfId="1261" priority="1304" stopIfTrue="1" operator="equal">
      <formula>"Abierta con plan"</formula>
    </cfRule>
    <cfRule type="cellIs" dxfId="1260" priority="1305" stopIfTrue="1" operator="equal">
      <formula>"Cerrada"</formula>
    </cfRule>
  </conditionalFormatting>
  <conditionalFormatting sqref="Y30">
    <cfRule type="cellIs" dxfId="1259" priority="1297" stopIfTrue="1" operator="equal">
      <formula>"Cerrada"</formula>
    </cfRule>
    <cfRule type="cellIs" dxfId="1258" priority="1298" stopIfTrue="1" operator="equal">
      <formula>"Abierta con plan"</formula>
    </cfRule>
    <cfRule type="cellIs" dxfId="1257" priority="1299" stopIfTrue="1" operator="equal">
      <formula>"Abierta sin plan"</formula>
    </cfRule>
    <cfRule type="cellIs" dxfId="1256" priority="1300" stopIfTrue="1" operator="equal">
      <formula>"Abierta con plan"</formula>
    </cfRule>
    <cfRule type="cellIs" dxfId="1255" priority="1301" stopIfTrue="1" operator="equal">
      <formula>"Cerrada"</formula>
    </cfRule>
    <cfRule type="cellIs" dxfId="1254" priority="1302" stopIfTrue="1" operator="equal">
      <formula>"Abierta sin plan"</formula>
    </cfRule>
  </conditionalFormatting>
  <conditionalFormatting sqref="X33">
    <cfRule type="cellIs" dxfId="1253" priority="1294" stopIfTrue="1" operator="between">
      <formula>99</formula>
      <formula>100</formula>
    </cfRule>
    <cfRule type="cellIs" dxfId="1252" priority="1295" stopIfTrue="1" operator="between">
      <formula>81</formula>
      <formula>98</formula>
    </cfRule>
    <cfRule type="cellIs" dxfId="1251" priority="1296" stopIfTrue="1" operator="between">
      <formula>0</formula>
      <formula>80</formula>
    </cfRule>
  </conditionalFormatting>
  <conditionalFormatting sqref="X33">
    <cfRule type="cellIs" dxfId="1250" priority="1291" operator="between">
      <formula>0.96</formula>
      <formula>1</formula>
    </cfRule>
    <cfRule type="cellIs" dxfId="1249" priority="1292" operator="between">
      <formula>0.61</formula>
      <formula>0.95</formula>
    </cfRule>
    <cfRule type="cellIs" dxfId="1248" priority="1293" operator="between">
      <formula>0</formula>
      <formula>0.6</formula>
    </cfRule>
  </conditionalFormatting>
  <conditionalFormatting sqref="Y33">
    <cfRule type="cellIs" dxfId="1247" priority="1285" stopIfTrue="1" operator="equal">
      <formula>"Cerrada"</formula>
    </cfRule>
    <cfRule type="cellIs" dxfId="1246" priority="1286" stopIfTrue="1" operator="equal">
      <formula>"Abierta con plan"</formula>
    </cfRule>
    <cfRule type="cellIs" dxfId="1245" priority="1287" stopIfTrue="1" operator="equal">
      <formula>"Abierta sin plan"</formula>
    </cfRule>
    <cfRule type="cellIs" dxfId="1244" priority="1288" stopIfTrue="1" operator="equal">
      <formula>"Abierta con plan"</formula>
    </cfRule>
    <cfRule type="cellIs" dxfId="1243" priority="1289" stopIfTrue="1" operator="equal">
      <formula>"Cerrada"</formula>
    </cfRule>
    <cfRule type="cellIs" dxfId="1242" priority="1290" stopIfTrue="1" operator="equal">
      <formula>"Abierta sin plan"</formula>
    </cfRule>
  </conditionalFormatting>
  <conditionalFormatting sqref="X44">
    <cfRule type="cellIs" dxfId="1241" priority="1282" stopIfTrue="1" operator="between">
      <formula>99</formula>
      <formula>100</formula>
    </cfRule>
    <cfRule type="cellIs" dxfId="1240" priority="1283" stopIfTrue="1" operator="between">
      <formula>81</formula>
      <formula>98</formula>
    </cfRule>
    <cfRule type="cellIs" dxfId="1239" priority="1284" stopIfTrue="1" operator="between">
      <formula>0</formula>
      <formula>80</formula>
    </cfRule>
  </conditionalFormatting>
  <conditionalFormatting sqref="X44">
    <cfRule type="cellIs" dxfId="1238" priority="1279" operator="between">
      <formula>0.96</formula>
      <formula>1</formula>
    </cfRule>
    <cfRule type="cellIs" dxfId="1237" priority="1280" operator="between">
      <formula>0.61</formula>
      <formula>0.95</formula>
    </cfRule>
    <cfRule type="cellIs" dxfId="1236" priority="1281" operator="between">
      <formula>0</formula>
      <formula>0.6</formula>
    </cfRule>
  </conditionalFormatting>
  <conditionalFormatting sqref="Y44">
    <cfRule type="cellIs" dxfId="1235" priority="1276" stopIfTrue="1" operator="equal">
      <formula>"Abierta sin plan"</formula>
    </cfRule>
    <cfRule type="cellIs" dxfId="1234" priority="1277" stopIfTrue="1" operator="equal">
      <formula>"Abierta con plan"</formula>
    </cfRule>
    <cfRule type="cellIs" dxfId="1233" priority="1278" stopIfTrue="1" operator="equal">
      <formula>"Cerrada"</formula>
    </cfRule>
  </conditionalFormatting>
  <conditionalFormatting sqref="Y44">
    <cfRule type="cellIs" dxfId="1232" priority="1270" stopIfTrue="1" operator="equal">
      <formula>"Cerrada"</formula>
    </cfRule>
    <cfRule type="cellIs" dxfId="1231" priority="1271" stopIfTrue="1" operator="equal">
      <formula>"Abierta con plan"</formula>
    </cfRule>
    <cfRule type="cellIs" dxfId="1230" priority="1272" stopIfTrue="1" operator="equal">
      <formula>"Abierta sin plan"</formula>
    </cfRule>
    <cfRule type="cellIs" dxfId="1229" priority="1273" stopIfTrue="1" operator="equal">
      <formula>"Abierta con plan"</formula>
    </cfRule>
    <cfRule type="cellIs" dxfId="1228" priority="1274" stopIfTrue="1" operator="equal">
      <formula>"Cerrada"</formula>
    </cfRule>
    <cfRule type="cellIs" dxfId="1227" priority="1275" stopIfTrue="1" operator="equal">
      <formula>"Abierta sin plan"</formula>
    </cfRule>
  </conditionalFormatting>
  <conditionalFormatting sqref="Y59">
    <cfRule type="cellIs" dxfId="1226" priority="1267" stopIfTrue="1" operator="equal">
      <formula>"Abierta sin plan"</formula>
    </cfRule>
    <cfRule type="cellIs" dxfId="1225" priority="1268" stopIfTrue="1" operator="equal">
      <formula>"Abierta con plan"</formula>
    </cfRule>
    <cfRule type="cellIs" dxfId="1224" priority="1269" stopIfTrue="1" operator="equal">
      <formula>"Cerrada"</formula>
    </cfRule>
  </conditionalFormatting>
  <conditionalFormatting sqref="Y59">
    <cfRule type="cellIs" dxfId="1223" priority="1261" stopIfTrue="1" operator="equal">
      <formula>"Cerrada"</formula>
    </cfRule>
    <cfRule type="cellIs" dxfId="1222" priority="1262" stopIfTrue="1" operator="equal">
      <formula>"Abierta con plan"</formula>
    </cfRule>
    <cfRule type="cellIs" dxfId="1221" priority="1263" stopIfTrue="1" operator="equal">
      <formula>"Abierta sin plan"</formula>
    </cfRule>
    <cfRule type="cellIs" dxfId="1220" priority="1264" stopIfTrue="1" operator="equal">
      <formula>"Abierta con plan"</formula>
    </cfRule>
    <cfRule type="cellIs" dxfId="1219" priority="1265" stopIfTrue="1" operator="equal">
      <formula>"Cerrada"</formula>
    </cfRule>
    <cfRule type="cellIs" dxfId="1218" priority="1266" stopIfTrue="1" operator="equal">
      <formula>"Abierta sin plan"</formula>
    </cfRule>
  </conditionalFormatting>
  <conditionalFormatting sqref="X60">
    <cfRule type="cellIs" dxfId="1217" priority="1258" stopIfTrue="1" operator="between">
      <formula>99</formula>
      <formula>100</formula>
    </cfRule>
    <cfRule type="cellIs" dxfId="1216" priority="1259" stopIfTrue="1" operator="between">
      <formula>81</formula>
      <formula>98</formula>
    </cfRule>
    <cfRule type="cellIs" dxfId="1215" priority="1260" stopIfTrue="1" operator="between">
      <formula>0</formula>
      <formula>80</formula>
    </cfRule>
  </conditionalFormatting>
  <conditionalFormatting sqref="X60">
    <cfRule type="cellIs" dxfId="1214" priority="1255" operator="between">
      <formula>0.96</formula>
      <formula>1</formula>
    </cfRule>
    <cfRule type="cellIs" dxfId="1213" priority="1256" operator="between">
      <formula>0.61</formula>
      <formula>0.95</formula>
    </cfRule>
    <cfRule type="cellIs" dxfId="1212" priority="1257" operator="between">
      <formula>0</formula>
      <formula>0.6</formula>
    </cfRule>
  </conditionalFormatting>
  <conditionalFormatting sqref="Y60">
    <cfRule type="cellIs" dxfId="1211" priority="1249" stopIfTrue="1" operator="equal">
      <formula>"Cerrada"</formula>
    </cfRule>
    <cfRule type="cellIs" dxfId="1210" priority="1250" stopIfTrue="1" operator="equal">
      <formula>"Abierta con plan"</formula>
    </cfRule>
    <cfRule type="cellIs" dxfId="1209" priority="1251" stopIfTrue="1" operator="equal">
      <formula>"Abierta sin plan"</formula>
    </cfRule>
    <cfRule type="cellIs" dxfId="1208" priority="1252" stopIfTrue="1" operator="equal">
      <formula>"Abierta con plan"</formula>
    </cfRule>
    <cfRule type="cellIs" dxfId="1207" priority="1253" stopIfTrue="1" operator="equal">
      <formula>"Cerrada"</formula>
    </cfRule>
    <cfRule type="cellIs" dxfId="1206" priority="1254" stopIfTrue="1" operator="equal">
      <formula>"Abierta sin plan"</formula>
    </cfRule>
  </conditionalFormatting>
  <conditionalFormatting sqref="Y62">
    <cfRule type="cellIs" dxfId="1205" priority="1240" stopIfTrue="1" operator="equal">
      <formula>"Abierta sin plan"</formula>
    </cfRule>
    <cfRule type="cellIs" dxfId="1204" priority="1241" stopIfTrue="1" operator="equal">
      <formula>"Abierta con plan"</formula>
    </cfRule>
    <cfRule type="cellIs" dxfId="1203" priority="1242" stopIfTrue="1" operator="equal">
      <formula>"Cerrada"</formula>
    </cfRule>
  </conditionalFormatting>
  <conditionalFormatting sqref="X65">
    <cfRule type="cellIs" dxfId="1202" priority="1237" stopIfTrue="1" operator="between">
      <formula>99</formula>
      <formula>100</formula>
    </cfRule>
    <cfRule type="cellIs" dxfId="1201" priority="1238" stopIfTrue="1" operator="between">
      <formula>81</formula>
      <formula>98</formula>
    </cfRule>
    <cfRule type="cellIs" dxfId="1200" priority="1239" stopIfTrue="1" operator="between">
      <formula>0</formula>
      <formula>80</formula>
    </cfRule>
  </conditionalFormatting>
  <conditionalFormatting sqref="X65">
    <cfRule type="cellIs" dxfId="1199" priority="1234" operator="between">
      <formula>0.96</formula>
      <formula>1</formula>
    </cfRule>
    <cfRule type="cellIs" dxfId="1198" priority="1235" operator="between">
      <formula>0.61</formula>
      <formula>0.95</formula>
    </cfRule>
    <cfRule type="cellIs" dxfId="1197" priority="1236" operator="between">
      <formula>0</formula>
      <formula>0.6</formula>
    </cfRule>
  </conditionalFormatting>
  <conditionalFormatting sqref="Y65">
    <cfRule type="cellIs" dxfId="1196" priority="1228" stopIfTrue="1" operator="equal">
      <formula>"Cerrada"</formula>
    </cfRule>
    <cfRule type="cellIs" dxfId="1195" priority="1229" stopIfTrue="1" operator="equal">
      <formula>"Abierta con plan"</formula>
    </cfRule>
    <cfRule type="cellIs" dxfId="1194" priority="1230" stopIfTrue="1" operator="equal">
      <formula>"Abierta sin plan"</formula>
    </cfRule>
    <cfRule type="cellIs" dxfId="1193" priority="1231" stopIfTrue="1" operator="equal">
      <formula>"Abierta con plan"</formula>
    </cfRule>
    <cfRule type="cellIs" dxfId="1192" priority="1232" stopIfTrue="1" operator="equal">
      <formula>"Cerrada"</formula>
    </cfRule>
    <cfRule type="cellIs" dxfId="1191" priority="1233" stopIfTrue="1" operator="equal">
      <formula>"Abierta sin plan"</formula>
    </cfRule>
  </conditionalFormatting>
  <conditionalFormatting sqref="X97:X98">
    <cfRule type="cellIs" dxfId="1190" priority="1225" stopIfTrue="1" operator="between">
      <formula>99</formula>
      <formula>100</formula>
    </cfRule>
    <cfRule type="cellIs" dxfId="1189" priority="1226" stopIfTrue="1" operator="between">
      <formula>81</formula>
      <formula>98</formula>
    </cfRule>
    <cfRule type="cellIs" dxfId="1188" priority="1227" stopIfTrue="1" operator="between">
      <formula>0</formula>
      <formula>80</formula>
    </cfRule>
  </conditionalFormatting>
  <conditionalFormatting sqref="X97:X98">
    <cfRule type="cellIs" dxfId="1187" priority="1222" operator="between">
      <formula>0.96</formula>
      <formula>1</formula>
    </cfRule>
    <cfRule type="cellIs" dxfId="1186" priority="1223" operator="between">
      <formula>0.61</formula>
      <formula>0.95</formula>
    </cfRule>
    <cfRule type="cellIs" dxfId="1185" priority="1224" operator="between">
      <formula>0</formula>
      <formula>0.6</formula>
    </cfRule>
  </conditionalFormatting>
  <conditionalFormatting sqref="X99">
    <cfRule type="cellIs" dxfId="1184" priority="1207" stopIfTrue="1" operator="between">
      <formula>99</formula>
      <formula>100</formula>
    </cfRule>
    <cfRule type="cellIs" dxfId="1183" priority="1208" stopIfTrue="1" operator="between">
      <formula>81</formula>
      <formula>98</formula>
    </cfRule>
    <cfRule type="cellIs" dxfId="1182" priority="1209" stopIfTrue="1" operator="between">
      <formula>0</formula>
      <formula>80</formula>
    </cfRule>
  </conditionalFormatting>
  <conditionalFormatting sqref="X99">
    <cfRule type="cellIs" dxfId="1181" priority="1204" operator="between">
      <formula>0.96</formula>
      <formula>1</formula>
    </cfRule>
    <cfRule type="cellIs" dxfId="1180" priority="1205" operator="between">
      <formula>0.61</formula>
      <formula>0.95</formula>
    </cfRule>
    <cfRule type="cellIs" dxfId="1179" priority="1206" operator="between">
      <formula>0</formula>
      <formula>0.6</formula>
    </cfRule>
  </conditionalFormatting>
  <conditionalFormatting sqref="X161">
    <cfRule type="cellIs" dxfId="1178" priority="1189" stopIfTrue="1" operator="between">
      <formula>99</formula>
      <formula>100</formula>
    </cfRule>
    <cfRule type="cellIs" dxfId="1177" priority="1190" stopIfTrue="1" operator="between">
      <formula>81</formula>
      <formula>98</formula>
    </cfRule>
    <cfRule type="cellIs" dxfId="1176" priority="1191" stopIfTrue="1" operator="between">
      <formula>0</formula>
      <formula>80</formula>
    </cfRule>
  </conditionalFormatting>
  <conditionalFormatting sqref="X161">
    <cfRule type="cellIs" dxfId="1175" priority="1186" operator="between">
      <formula>0.96</formula>
      <formula>1</formula>
    </cfRule>
    <cfRule type="cellIs" dxfId="1174" priority="1187" operator="between">
      <formula>0.61</formula>
      <formula>0.95</formula>
    </cfRule>
    <cfRule type="cellIs" dxfId="1173" priority="1188" operator="between">
      <formula>0</formula>
      <formula>0.6</formula>
    </cfRule>
  </conditionalFormatting>
  <conditionalFormatting sqref="X162">
    <cfRule type="cellIs" dxfId="1172" priority="1174" stopIfTrue="1" operator="between">
      <formula>99</formula>
      <formula>100</formula>
    </cfRule>
    <cfRule type="cellIs" dxfId="1171" priority="1175" stopIfTrue="1" operator="between">
      <formula>81</formula>
      <formula>98</formula>
    </cfRule>
    <cfRule type="cellIs" dxfId="1170" priority="1176" stopIfTrue="1" operator="between">
      <formula>0</formula>
      <formula>80</formula>
    </cfRule>
  </conditionalFormatting>
  <conditionalFormatting sqref="X162">
    <cfRule type="cellIs" dxfId="1169" priority="1171" operator="between">
      <formula>0.96</formula>
      <formula>1</formula>
    </cfRule>
    <cfRule type="cellIs" dxfId="1168" priority="1172" operator="between">
      <formula>0.61</formula>
      <formula>0.95</formula>
    </cfRule>
    <cfRule type="cellIs" dxfId="1167" priority="1173" operator="between">
      <formula>0</formula>
      <formula>0.6</formula>
    </cfRule>
  </conditionalFormatting>
  <conditionalFormatting sqref="X163">
    <cfRule type="cellIs" dxfId="1166" priority="1165" stopIfTrue="1" operator="between">
      <formula>99</formula>
      <formula>100</formula>
    </cfRule>
    <cfRule type="cellIs" dxfId="1165" priority="1166" stopIfTrue="1" operator="between">
      <formula>81</formula>
      <formula>98</formula>
    </cfRule>
    <cfRule type="cellIs" dxfId="1164" priority="1167" stopIfTrue="1" operator="between">
      <formula>0</formula>
      <formula>80</formula>
    </cfRule>
  </conditionalFormatting>
  <conditionalFormatting sqref="X163">
    <cfRule type="cellIs" dxfId="1163" priority="1162" operator="between">
      <formula>0.96</formula>
      <formula>1</formula>
    </cfRule>
    <cfRule type="cellIs" dxfId="1162" priority="1163" operator="between">
      <formula>0.61</formula>
      <formula>0.95</formula>
    </cfRule>
    <cfRule type="cellIs" dxfId="1161" priority="1164" operator="between">
      <formula>0</formula>
      <formula>0.6</formula>
    </cfRule>
  </conditionalFormatting>
  <conditionalFormatting sqref="X164">
    <cfRule type="cellIs" dxfId="1160" priority="1159" stopIfTrue="1" operator="between">
      <formula>99</formula>
      <formula>100</formula>
    </cfRule>
    <cfRule type="cellIs" dxfId="1159" priority="1160" stopIfTrue="1" operator="between">
      <formula>81</formula>
      <formula>98</formula>
    </cfRule>
    <cfRule type="cellIs" dxfId="1158" priority="1161" stopIfTrue="1" operator="between">
      <formula>0</formula>
      <formula>80</formula>
    </cfRule>
  </conditionalFormatting>
  <conditionalFormatting sqref="X164">
    <cfRule type="cellIs" dxfId="1157" priority="1156" operator="between">
      <formula>0.96</formula>
      <formula>1</formula>
    </cfRule>
    <cfRule type="cellIs" dxfId="1156" priority="1157" operator="between">
      <formula>0.61</formula>
      <formula>0.95</formula>
    </cfRule>
    <cfRule type="cellIs" dxfId="1155" priority="1158" operator="between">
      <formula>0</formula>
      <formula>0.6</formula>
    </cfRule>
  </conditionalFormatting>
  <conditionalFormatting sqref="X165">
    <cfRule type="cellIs" dxfId="1154" priority="1153" stopIfTrue="1" operator="between">
      <formula>99</formula>
      <formula>100</formula>
    </cfRule>
    <cfRule type="cellIs" dxfId="1153" priority="1154" stopIfTrue="1" operator="between">
      <formula>81</formula>
      <formula>98</formula>
    </cfRule>
    <cfRule type="cellIs" dxfId="1152" priority="1155" stopIfTrue="1" operator="between">
      <formula>0</formula>
      <formula>80</formula>
    </cfRule>
  </conditionalFormatting>
  <conditionalFormatting sqref="X165">
    <cfRule type="cellIs" dxfId="1151" priority="1150" operator="between">
      <formula>0.96</formula>
      <formula>1</formula>
    </cfRule>
    <cfRule type="cellIs" dxfId="1150" priority="1151" operator="between">
      <formula>0.61</formula>
      <formula>0.95</formula>
    </cfRule>
    <cfRule type="cellIs" dxfId="1149" priority="1152" operator="between">
      <formula>0</formula>
      <formula>0.6</formula>
    </cfRule>
  </conditionalFormatting>
  <conditionalFormatting sqref="X166">
    <cfRule type="cellIs" dxfId="1148" priority="1147" stopIfTrue="1" operator="between">
      <formula>99</formula>
      <formula>100</formula>
    </cfRule>
    <cfRule type="cellIs" dxfId="1147" priority="1148" stopIfTrue="1" operator="between">
      <formula>81</formula>
      <formula>98</formula>
    </cfRule>
    <cfRule type="cellIs" dxfId="1146" priority="1149" stopIfTrue="1" operator="between">
      <formula>0</formula>
      <formula>80</formula>
    </cfRule>
  </conditionalFormatting>
  <conditionalFormatting sqref="X166">
    <cfRule type="cellIs" dxfId="1145" priority="1144" operator="between">
      <formula>0.96</formula>
      <formula>1</formula>
    </cfRule>
    <cfRule type="cellIs" dxfId="1144" priority="1145" operator="between">
      <formula>0.61</formula>
      <formula>0.95</formula>
    </cfRule>
    <cfRule type="cellIs" dxfId="1143" priority="1146" operator="between">
      <formula>0</formula>
      <formula>0.6</formula>
    </cfRule>
  </conditionalFormatting>
  <conditionalFormatting sqref="X168">
    <cfRule type="cellIs" dxfId="1142" priority="1141" stopIfTrue="1" operator="between">
      <formula>99</formula>
      <formula>100</formula>
    </cfRule>
    <cfRule type="cellIs" dxfId="1141" priority="1142" stopIfTrue="1" operator="between">
      <formula>81</formula>
      <formula>98</formula>
    </cfRule>
    <cfRule type="cellIs" dxfId="1140" priority="1143" stopIfTrue="1" operator="between">
      <formula>0</formula>
      <formula>80</formula>
    </cfRule>
  </conditionalFormatting>
  <conditionalFormatting sqref="X168">
    <cfRule type="cellIs" dxfId="1139" priority="1138" operator="between">
      <formula>0.96</formula>
      <formula>1</formula>
    </cfRule>
    <cfRule type="cellIs" dxfId="1138" priority="1139" operator="between">
      <formula>0.61</formula>
      <formula>0.95</formula>
    </cfRule>
    <cfRule type="cellIs" dxfId="1137" priority="1140" operator="between">
      <formula>0</formula>
      <formula>0.6</formula>
    </cfRule>
  </conditionalFormatting>
  <conditionalFormatting sqref="X167">
    <cfRule type="cellIs" dxfId="1136" priority="1135" stopIfTrue="1" operator="between">
      <formula>99</formula>
      <formula>100</formula>
    </cfRule>
    <cfRule type="cellIs" dxfId="1135" priority="1136" stopIfTrue="1" operator="between">
      <formula>81</formula>
      <formula>98</formula>
    </cfRule>
    <cfRule type="cellIs" dxfId="1134" priority="1137" stopIfTrue="1" operator="between">
      <formula>0</formula>
      <formula>80</formula>
    </cfRule>
  </conditionalFormatting>
  <conditionalFormatting sqref="X167">
    <cfRule type="cellIs" dxfId="1133" priority="1132" operator="between">
      <formula>0.96</formula>
      <formula>1</formula>
    </cfRule>
    <cfRule type="cellIs" dxfId="1132" priority="1133" operator="between">
      <formula>0.61</formula>
      <formula>0.95</formula>
    </cfRule>
    <cfRule type="cellIs" dxfId="1131" priority="1134" operator="between">
      <formula>0</formula>
      <formula>0.6</formula>
    </cfRule>
  </conditionalFormatting>
  <conditionalFormatting sqref="Y163:Y169">
    <cfRule type="cellIs" dxfId="1130" priority="1123" stopIfTrue="1" operator="equal">
      <formula>"Abierta sin plan"</formula>
    </cfRule>
    <cfRule type="cellIs" dxfId="1129" priority="1124" stopIfTrue="1" operator="equal">
      <formula>"Abierta con plan"</formula>
    </cfRule>
    <cfRule type="cellIs" dxfId="1128" priority="1125" stopIfTrue="1" operator="equal">
      <formula>"Cerrada"</formula>
    </cfRule>
  </conditionalFormatting>
  <conditionalFormatting sqref="Y163:Y169">
    <cfRule type="cellIs" dxfId="1127" priority="1126" stopIfTrue="1" operator="equal">
      <formula>"Cerrada"</formula>
    </cfRule>
    <cfRule type="cellIs" dxfId="1126" priority="1127" stopIfTrue="1" operator="equal">
      <formula>"Abierta con plan"</formula>
    </cfRule>
    <cfRule type="cellIs" dxfId="1125" priority="1128" stopIfTrue="1" operator="equal">
      <formula>"Abierta sin plan"</formula>
    </cfRule>
    <cfRule type="cellIs" dxfId="1124" priority="1129" stopIfTrue="1" operator="equal">
      <formula>"Abierta con plan"</formula>
    </cfRule>
    <cfRule type="cellIs" dxfId="1123" priority="1130" stopIfTrue="1" operator="equal">
      <formula>"Cerrada"</formula>
    </cfRule>
    <cfRule type="cellIs" dxfId="1122" priority="1131" stopIfTrue="1" operator="equal">
      <formula>"Abierta sin plan"</formula>
    </cfRule>
  </conditionalFormatting>
  <conditionalFormatting sqref="X47">
    <cfRule type="cellIs" dxfId="1121" priority="1120" stopIfTrue="1" operator="between">
      <formula>99</formula>
      <formula>100</formula>
    </cfRule>
    <cfRule type="cellIs" dxfId="1120" priority="1121" stopIfTrue="1" operator="between">
      <formula>81</formula>
      <formula>98</formula>
    </cfRule>
    <cfRule type="cellIs" dxfId="1119" priority="1122" stopIfTrue="1" operator="between">
      <formula>0</formula>
      <formula>80</formula>
    </cfRule>
  </conditionalFormatting>
  <conditionalFormatting sqref="X47">
    <cfRule type="cellIs" dxfId="1118" priority="1117" operator="between">
      <formula>0.96</formula>
      <formula>1</formula>
    </cfRule>
    <cfRule type="cellIs" dxfId="1117" priority="1118" operator="between">
      <formula>0.61</formula>
      <formula>0.95</formula>
    </cfRule>
    <cfRule type="cellIs" dxfId="1116" priority="1119" operator="between">
      <formula>0</formula>
      <formula>0.6</formula>
    </cfRule>
  </conditionalFormatting>
  <conditionalFormatting sqref="Y47">
    <cfRule type="cellIs" dxfId="1115" priority="1111" stopIfTrue="1" operator="equal">
      <formula>"Cerrada"</formula>
    </cfRule>
    <cfRule type="cellIs" dxfId="1114" priority="1112" stopIfTrue="1" operator="equal">
      <formula>"Abierta con plan"</formula>
    </cfRule>
    <cfRule type="cellIs" dxfId="1113" priority="1113" stopIfTrue="1" operator="equal">
      <formula>"Abierta sin plan"</formula>
    </cfRule>
    <cfRule type="cellIs" dxfId="1112" priority="1114" stopIfTrue="1" operator="equal">
      <formula>"Abierta con plan"</formula>
    </cfRule>
    <cfRule type="cellIs" dxfId="1111" priority="1115" stopIfTrue="1" operator="equal">
      <formula>"Cerrada"</formula>
    </cfRule>
    <cfRule type="cellIs" dxfId="1110" priority="1116" stopIfTrue="1" operator="equal">
      <formula>"Abierta sin plan"</formula>
    </cfRule>
  </conditionalFormatting>
  <conditionalFormatting sqref="X124">
    <cfRule type="cellIs" dxfId="1109" priority="1108" stopIfTrue="1" operator="between">
      <formula>99</formula>
      <formula>100</formula>
    </cfRule>
    <cfRule type="cellIs" dxfId="1108" priority="1109" stopIfTrue="1" operator="between">
      <formula>81</formula>
      <formula>98</formula>
    </cfRule>
    <cfRule type="cellIs" dxfId="1107" priority="1110" stopIfTrue="1" operator="between">
      <formula>0</formula>
      <formula>80</formula>
    </cfRule>
  </conditionalFormatting>
  <conditionalFormatting sqref="X124">
    <cfRule type="cellIs" dxfId="1106" priority="1105" operator="between">
      <formula>0.96</formula>
      <formula>1</formula>
    </cfRule>
    <cfRule type="cellIs" dxfId="1105" priority="1106" operator="between">
      <formula>0.61</formula>
      <formula>0.95</formula>
    </cfRule>
    <cfRule type="cellIs" dxfId="1104" priority="1107" operator="between">
      <formula>0</formula>
      <formula>0.6</formula>
    </cfRule>
  </conditionalFormatting>
  <conditionalFormatting sqref="Y124">
    <cfRule type="cellIs" dxfId="1103" priority="1099" stopIfTrue="1" operator="equal">
      <formula>"Cerrada"</formula>
    </cfRule>
    <cfRule type="cellIs" dxfId="1102" priority="1100" stopIfTrue="1" operator="equal">
      <formula>"Abierta con plan"</formula>
    </cfRule>
    <cfRule type="cellIs" dxfId="1101" priority="1101" stopIfTrue="1" operator="equal">
      <formula>"Abierta sin plan"</formula>
    </cfRule>
    <cfRule type="cellIs" dxfId="1100" priority="1102" stopIfTrue="1" operator="equal">
      <formula>"Abierta con plan"</formula>
    </cfRule>
    <cfRule type="cellIs" dxfId="1099" priority="1103" stopIfTrue="1" operator="equal">
      <formula>"Cerrada"</formula>
    </cfRule>
    <cfRule type="cellIs" dxfId="1098" priority="1104" stopIfTrue="1" operator="equal">
      <formula>"Abierta sin plan"</formula>
    </cfRule>
  </conditionalFormatting>
  <conditionalFormatting sqref="Y124">
    <cfRule type="cellIs" dxfId="1097" priority="1096" stopIfTrue="1" operator="equal">
      <formula>"Abierta sin plan"</formula>
    </cfRule>
    <cfRule type="cellIs" dxfId="1096" priority="1097" stopIfTrue="1" operator="equal">
      <formula>"Abierta con plan"</formula>
    </cfRule>
    <cfRule type="cellIs" dxfId="1095" priority="1098" stopIfTrue="1" operator="equal">
      <formula>"Cerrada"</formula>
    </cfRule>
  </conditionalFormatting>
  <conditionalFormatting sqref="X134">
    <cfRule type="cellIs" dxfId="1094" priority="1093" stopIfTrue="1" operator="between">
      <formula>99</formula>
      <formula>100</formula>
    </cfRule>
    <cfRule type="cellIs" dxfId="1093" priority="1094" stopIfTrue="1" operator="between">
      <formula>81</formula>
      <formula>98</formula>
    </cfRule>
    <cfRule type="cellIs" dxfId="1092" priority="1095" stopIfTrue="1" operator="between">
      <formula>0</formula>
      <formula>80</formula>
    </cfRule>
  </conditionalFormatting>
  <conditionalFormatting sqref="X134">
    <cfRule type="cellIs" dxfId="1091" priority="1090" operator="between">
      <formula>0.96</formula>
      <formula>1</formula>
    </cfRule>
    <cfRule type="cellIs" dxfId="1090" priority="1091" operator="between">
      <formula>0.61</formula>
      <formula>0.95</formula>
    </cfRule>
    <cfRule type="cellIs" dxfId="1089" priority="1092" operator="between">
      <formula>0</formula>
      <formula>0.6</formula>
    </cfRule>
  </conditionalFormatting>
  <conditionalFormatting sqref="Y134">
    <cfRule type="cellIs" dxfId="1088" priority="1084" stopIfTrue="1" operator="equal">
      <formula>"Cerrada"</formula>
    </cfRule>
    <cfRule type="cellIs" dxfId="1087" priority="1085" stopIfTrue="1" operator="equal">
      <formula>"Abierta con plan"</formula>
    </cfRule>
    <cfRule type="cellIs" dxfId="1086" priority="1086" stopIfTrue="1" operator="equal">
      <formula>"Abierta sin plan"</formula>
    </cfRule>
    <cfRule type="cellIs" dxfId="1085" priority="1087" stopIfTrue="1" operator="equal">
      <formula>"Abierta con plan"</formula>
    </cfRule>
    <cfRule type="cellIs" dxfId="1084" priority="1088" stopIfTrue="1" operator="equal">
      <formula>"Cerrada"</formula>
    </cfRule>
    <cfRule type="cellIs" dxfId="1083" priority="1089" stopIfTrue="1" operator="equal">
      <formula>"Abierta sin plan"</formula>
    </cfRule>
  </conditionalFormatting>
  <conditionalFormatting sqref="X2">
    <cfRule type="cellIs" dxfId="1082" priority="1081" stopIfTrue="1" operator="between">
      <formula>99</formula>
      <formula>100</formula>
    </cfRule>
    <cfRule type="cellIs" dxfId="1081" priority="1082" stopIfTrue="1" operator="between">
      <formula>81</formula>
      <formula>98</formula>
    </cfRule>
    <cfRule type="cellIs" dxfId="1080" priority="1083" stopIfTrue="1" operator="between">
      <formula>0</formula>
      <formula>80</formula>
    </cfRule>
  </conditionalFormatting>
  <conditionalFormatting sqref="X2">
    <cfRule type="cellIs" dxfId="1079" priority="1078" operator="between">
      <formula>0.96</formula>
      <formula>1</formula>
    </cfRule>
    <cfRule type="cellIs" dxfId="1078" priority="1079" operator="between">
      <formula>0.61</formula>
      <formula>0.95</formula>
    </cfRule>
    <cfRule type="cellIs" dxfId="1077" priority="1080" operator="between">
      <formula>0</formula>
      <formula>0.6</formula>
    </cfRule>
  </conditionalFormatting>
  <conditionalFormatting sqref="X69">
    <cfRule type="cellIs" dxfId="1076" priority="1075" stopIfTrue="1" operator="between">
      <formula>99</formula>
      <formula>100</formula>
    </cfRule>
    <cfRule type="cellIs" dxfId="1075" priority="1076" stopIfTrue="1" operator="between">
      <formula>81</formula>
      <formula>98</formula>
    </cfRule>
    <cfRule type="cellIs" dxfId="1074" priority="1077" stopIfTrue="1" operator="between">
      <formula>0</formula>
      <formula>80</formula>
    </cfRule>
  </conditionalFormatting>
  <conditionalFormatting sqref="X69">
    <cfRule type="cellIs" dxfId="1073" priority="1072" operator="between">
      <formula>0.96</formula>
      <formula>1</formula>
    </cfRule>
    <cfRule type="cellIs" dxfId="1072" priority="1073" operator="between">
      <formula>0.61</formula>
      <formula>0.95</formula>
    </cfRule>
    <cfRule type="cellIs" dxfId="1071" priority="1074" operator="between">
      <formula>0</formula>
      <formula>0.6</formula>
    </cfRule>
  </conditionalFormatting>
  <conditionalFormatting sqref="X72">
    <cfRule type="cellIs" dxfId="1070" priority="1069" stopIfTrue="1" operator="between">
      <formula>99</formula>
      <formula>100</formula>
    </cfRule>
    <cfRule type="cellIs" dxfId="1069" priority="1070" stopIfTrue="1" operator="between">
      <formula>81</formula>
      <formula>98</formula>
    </cfRule>
    <cfRule type="cellIs" dxfId="1068" priority="1071" stopIfTrue="1" operator="between">
      <formula>0</formula>
      <formula>80</formula>
    </cfRule>
  </conditionalFormatting>
  <conditionalFormatting sqref="X72">
    <cfRule type="cellIs" dxfId="1067" priority="1066" operator="between">
      <formula>0.96</formula>
      <formula>1</formula>
    </cfRule>
    <cfRule type="cellIs" dxfId="1066" priority="1067" operator="between">
      <formula>0.61</formula>
      <formula>0.95</formula>
    </cfRule>
    <cfRule type="cellIs" dxfId="1065" priority="1068" operator="between">
      <formula>0</formula>
      <formula>0.6</formula>
    </cfRule>
  </conditionalFormatting>
  <conditionalFormatting sqref="X76">
    <cfRule type="cellIs" dxfId="1064" priority="1063" stopIfTrue="1" operator="between">
      <formula>99</formula>
      <formula>100</formula>
    </cfRule>
    <cfRule type="cellIs" dxfId="1063" priority="1064" stopIfTrue="1" operator="between">
      <formula>81</formula>
      <formula>98</formula>
    </cfRule>
    <cfRule type="cellIs" dxfId="1062" priority="1065" stopIfTrue="1" operator="between">
      <formula>0</formula>
      <formula>80</formula>
    </cfRule>
  </conditionalFormatting>
  <conditionalFormatting sqref="X76">
    <cfRule type="cellIs" dxfId="1061" priority="1060" operator="between">
      <formula>0.96</formula>
      <formula>1</formula>
    </cfRule>
    <cfRule type="cellIs" dxfId="1060" priority="1061" operator="between">
      <formula>0.61</formula>
      <formula>0.95</formula>
    </cfRule>
    <cfRule type="cellIs" dxfId="1059" priority="1062" operator="between">
      <formula>0</formula>
      <formula>0.6</formula>
    </cfRule>
  </conditionalFormatting>
  <conditionalFormatting sqref="X78:X84">
    <cfRule type="cellIs" dxfId="1058" priority="1057" stopIfTrue="1" operator="between">
      <formula>99</formula>
      <formula>100</formula>
    </cfRule>
    <cfRule type="cellIs" dxfId="1057" priority="1058" stopIfTrue="1" operator="between">
      <formula>81</formula>
      <formula>98</formula>
    </cfRule>
    <cfRule type="cellIs" dxfId="1056" priority="1059" stopIfTrue="1" operator="between">
      <formula>0</formula>
      <formula>80</formula>
    </cfRule>
  </conditionalFormatting>
  <conditionalFormatting sqref="X78:X84">
    <cfRule type="cellIs" dxfId="1055" priority="1054" operator="between">
      <formula>0.96</formula>
      <formula>1</formula>
    </cfRule>
    <cfRule type="cellIs" dxfId="1054" priority="1055" operator="between">
      <formula>0.61</formula>
      <formula>0.95</formula>
    </cfRule>
    <cfRule type="cellIs" dxfId="1053" priority="1056" operator="between">
      <formula>0</formula>
      <formula>0.6</formula>
    </cfRule>
  </conditionalFormatting>
  <conditionalFormatting sqref="X77">
    <cfRule type="cellIs" dxfId="1052" priority="1051" stopIfTrue="1" operator="between">
      <formula>99</formula>
      <formula>100</formula>
    </cfRule>
    <cfRule type="cellIs" dxfId="1051" priority="1052" stopIfTrue="1" operator="between">
      <formula>81</formula>
      <formula>98</formula>
    </cfRule>
    <cfRule type="cellIs" dxfId="1050" priority="1053" stopIfTrue="1" operator="between">
      <formula>0</formula>
      <formula>80</formula>
    </cfRule>
  </conditionalFormatting>
  <conditionalFormatting sqref="X77">
    <cfRule type="cellIs" dxfId="1049" priority="1048" operator="between">
      <formula>0.96</formula>
      <formula>1</formula>
    </cfRule>
    <cfRule type="cellIs" dxfId="1048" priority="1049" operator="between">
      <formula>0.61</formula>
      <formula>0.95</formula>
    </cfRule>
    <cfRule type="cellIs" dxfId="1047" priority="1050" operator="between">
      <formula>0</formula>
      <formula>0.6</formula>
    </cfRule>
  </conditionalFormatting>
  <conditionalFormatting sqref="X85">
    <cfRule type="cellIs" dxfId="1046" priority="1045" stopIfTrue="1" operator="between">
      <formula>99</formula>
      <formula>100</formula>
    </cfRule>
    <cfRule type="cellIs" dxfId="1045" priority="1046" stopIfTrue="1" operator="between">
      <formula>81</formula>
      <formula>98</formula>
    </cfRule>
    <cfRule type="cellIs" dxfId="1044" priority="1047" stopIfTrue="1" operator="between">
      <formula>0</formula>
      <formula>80</formula>
    </cfRule>
  </conditionalFormatting>
  <conditionalFormatting sqref="X85">
    <cfRule type="cellIs" dxfId="1043" priority="1042" operator="between">
      <formula>0.96</formula>
      <formula>1</formula>
    </cfRule>
    <cfRule type="cellIs" dxfId="1042" priority="1043" operator="between">
      <formula>0.61</formula>
      <formula>0.95</formula>
    </cfRule>
    <cfRule type="cellIs" dxfId="1041" priority="1044" operator="between">
      <formula>0</formula>
      <formula>0.6</formula>
    </cfRule>
  </conditionalFormatting>
  <conditionalFormatting sqref="X101:X103">
    <cfRule type="cellIs" dxfId="1040" priority="1039" stopIfTrue="1" operator="between">
      <formula>99</formula>
      <formula>100</formula>
    </cfRule>
    <cfRule type="cellIs" dxfId="1039" priority="1040" stopIfTrue="1" operator="between">
      <formula>81</formula>
      <formula>98</formula>
    </cfRule>
    <cfRule type="cellIs" dxfId="1038" priority="1041" stopIfTrue="1" operator="between">
      <formula>0</formula>
      <formula>80</formula>
    </cfRule>
  </conditionalFormatting>
  <conditionalFormatting sqref="X101:X103">
    <cfRule type="cellIs" dxfId="1037" priority="1036" operator="between">
      <formula>0.96</formula>
      <formula>1</formula>
    </cfRule>
    <cfRule type="cellIs" dxfId="1036" priority="1037" operator="between">
      <formula>0.61</formula>
      <formula>0.95</formula>
    </cfRule>
    <cfRule type="cellIs" dxfId="1035" priority="1038" operator="between">
      <formula>0</formula>
      <formula>0.6</formula>
    </cfRule>
  </conditionalFormatting>
  <conditionalFormatting sqref="X106:X107">
    <cfRule type="cellIs" dxfId="1034" priority="1033" stopIfTrue="1" operator="between">
      <formula>99</formula>
      <formula>100</formula>
    </cfRule>
    <cfRule type="cellIs" dxfId="1033" priority="1034" stopIfTrue="1" operator="between">
      <formula>81</formula>
      <formula>98</formula>
    </cfRule>
    <cfRule type="cellIs" dxfId="1032" priority="1035" stopIfTrue="1" operator="between">
      <formula>0</formula>
      <formula>80</formula>
    </cfRule>
  </conditionalFormatting>
  <conditionalFormatting sqref="X106:X107">
    <cfRule type="cellIs" dxfId="1031" priority="1030" operator="between">
      <formula>0.96</formula>
      <formula>1</formula>
    </cfRule>
    <cfRule type="cellIs" dxfId="1030" priority="1031" operator="between">
      <formula>0.61</formula>
      <formula>0.95</formula>
    </cfRule>
    <cfRule type="cellIs" dxfId="1029" priority="1032" operator="between">
      <formula>0</formula>
      <formula>0.6</formula>
    </cfRule>
  </conditionalFormatting>
  <conditionalFormatting sqref="Y107">
    <cfRule type="cellIs" dxfId="1028" priority="1027" stopIfTrue="1" operator="equal">
      <formula>"Abierta sin plan"</formula>
    </cfRule>
    <cfRule type="cellIs" dxfId="1027" priority="1028" stopIfTrue="1" operator="equal">
      <formula>"Abierta con plan"</formula>
    </cfRule>
    <cfRule type="cellIs" dxfId="1026" priority="1029" stopIfTrue="1" operator="equal">
      <formula>"Cerrada"</formula>
    </cfRule>
  </conditionalFormatting>
  <conditionalFormatting sqref="X114:X116 X121">
    <cfRule type="cellIs" dxfId="1025" priority="1024" stopIfTrue="1" operator="between">
      <formula>99</formula>
      <formula>100</formula>
    </cfRule>
    <cfRule type="cellIs" dxfId="1024" priority="1025" stopIfTrue="1" operator="between">
      <formula>81</formula>
      <formula>98</formula>
    </cfRule>
    <cfRule type="cellIs" dxfId="1023" priority="1026" stopIfTrue="1" operator="between">
      <formula>0</formula>
      <formula>80</formula>
    </cfRule>
  </conditionalFormatting>
  <conditionalFormatting sqref="X114:X116 X121">
    <cfRule type="cellIs" dxfId="1022" priority="1021" operator="between">
      <formula>0.96</formula>
      <formula>1</formula>
    </cfRule>
    <cfRule type="cellIs" dxfId="1021" priority="1022" operator="between">
      <formula>0.61</formula>
      <formula>0.95</formula>
    </cfRule>
    <cfRule type="cellIs" dxfId="1020" priority="1023" operator="between">
      <formula>0</formula>
      <formula>0.6</formula>
    </cfRule>
  </conditionalFormatting>
  <conditionalFormatting sqref="X50">
    <cfRule type="cellIs" dxfId="1019" priority="1000" stopIfTrue="1" operator="between">
      <formula>99</formula>
      <formula>100</formula>
    </cfRule>
    <cfRule type="cellIs" dxfId="1018" priority="1001" stopIfTrue="1" operator="between">
      <formula>81</formula>
      <formula>98</formula>
    </cfRule>
    <cfRule type="cellIs" dxfId="1017" priority="1002" stopIfTrue="1" operator="between">
      <formula>0</formula>
      <formula>80</formula>
    </cfRule>
  </conditionalFormatting>
  <conditionalFormatting sqref="X50">
    <cfRule type="cellIs" dxfId="1016" priority="997" operator="between">
      <formula>0.96</formula>
      <formula>1</formula>
    </cfRule>
    <cfRule type="cellIs" dxfId="1015" priority="998" operator="between">
      <formula>0.61</formula>
      <formula>0.95</formula>
    </cfRule>
    <cfRule type="cellIs" dxfId="1014" priority="999" operator="between">
      <formula>0</formula>
      <formula>0.6</formula>
    </cfRule>
  </conditionalFormatting>
  <conditionalFormatting sqref="X11">
    <cfRule type="cellIs" dxfId="1013" priority="1018" stopIfTrue="1" operator="between">
      <formula>99</formula>
      <formula>100</formula>
    </cfRule>
    <cfRule type="cellIs" dxfId="1012" priority="1019" stopIfTrue="1" operator="between">
      <formula>81</formula>
      <formula>98</formula>
    </cfRule>
    <cfRule type="cellIs" dxfId="1011" priority="1020" stopIfTrue="1" operator="between">
      <formula>0</formula>
      <formula>80</formula>
    </cfRule>
  </conditionalFormatting>
  <conditionalFormatting sqref="X11">
    <cfRule type="cellIs" dxfId="1010" priority="1015" operator="between">
      <formula>0.96</formula>
      <formula>1</formula>
    </cfRule>
    <cfRule type="cellIs" dxfId="1009" priority="1016" operator="between">
      <formula>0.61</formula>
      <formula>0.95</formula>
    </cfRule>
    <cfRule type="cellIs" dxfId="1008" priority="1017" operator="between">
      <formula>0</formula>
      <formula>0.6</formula>
    </cfRule>
  </conditionalFormatting>
  <conditionalFormatting sqref="X48">
    <cfRule type="cellIs" dxfId="1007" priority="1012" stopIfTrue="1" operator="between">
      <formula>99</formula>
      <formula>100</formula>
    </cfRule>
    <cfRule type="cellIs" dxfId="1006" priority="1013" stopIfTrue="1" operator="between">
      <formula>81</formula>
      <formula>98</formula>
    </cfRule>
    <cfRule type="cellIs" dxfId="1005" priority="1014" stopIfTrue="1" operator="between">
      <formula>0</formula>
      <formula>80</formula>
    </cfRule>
  </conditionalFormatting>
  <conditionalFormatting sqref="X48">
    <cfRule type="cellIs" dxfId="1004" priority="1009" operator="between">
      <formula>0.96</formula>
      <formula>1</formula>
    </cfRule>
    <cfRule type="cellIs" dxfId="1003" priority="1010" operator="between">
      <formula>0.61</formula>
      <formula>0.95</formula>
    </cfRule>
    <cfRule type="cellIs" dxfId="1002" priority="1011" operator="between">
      <formula>0</formula>
      <formula>0.6</formula>
    </cfRule>
  </conditionalFormatting>
  <conditionalFormatting sqref="X49">
    <cfRule type="cellIs" dxfId="1001" priority="1006" stopIfTrue="1" operator="between">
      <formula>99</formula>
      <formula>100</formula>
    </cfRule>
    <cfRule type="cellIs" dxfId="1000" priority="1007" stopIfTrue="1" operator="between">
      <formula>81</formula>
      <formula>98</formula>
    </cfRule>
    <cfRule type="cellIs" dxfId="999" priority="1008" stopIfTrue="1" operator="between">
      <formula>0</formula>
      <formula>80</formula>
    </cfRule>
  </conditionalFormatting>
  <conditionalFormatting sqref="X49">
    <cfRule type="cellIs" dxfId="998" priority="1003" operator="between">
      <formula>0.96</formula>
      <formula>1</formula>
    </cfRule>
    <cfRule type="cellIs" dxfId="997" priority="1004" operator="between">
      <formula>0.61</formula>
      <formula>0.95</formula>
    </cfRule>
    <cfRule type="cellIs" dxfId="996" priority="1005" operator="between">
      <formula>0</formula>
      <formula>0.6</formula>
    </cfRule>
  </conditionalFormatting>
  <conditionalFormatting sqref="Y50">
    <cfRule type="cellIs" dxfId="995" priority="991" stopIfTrue="1" operator="equal">
      <formula>"Cerrada"</formula>
    </cfRule>
    <cfRule type="cellIs" dxfId="994" priority="992" stopIfTrue="1" operator="equal">
      <formula>"Abierta con plan"</formula>
    </cfRule>
    <cfRule type="cellIs" dxfId="993" priority="993" stopIfTrue="1" operator="equal">
      <formula>"Abierta sin plan"</formula>
    </cfRule>
    <cfRule type="cellIs" dxfId="992" priority="994" stopIfTrue="1" operator="equal">
      <formula>"Abierta con plan"</formula>
    </cfRule>
    <cfRule type="cellIs" dxfId="991" priority="995" stopIfTrue="1" operator="equal">
      <formula>"Cerrada"</formula>
    </cfRule>
    <cfRule type="cellIs" dxfId="990" priority="996" stopIfTrue="1" operator="equal">
      <formula>"Abierta sin plan"</formula>
    </cfRule>
  </conditionalFormatting>
  <conditionalFormatting sqref="Y50">
    <cfRule type="cellIs" dxfId="989" priority="988" stopIfTrue="1" operator="equal">
      <formula>"Abierta sin plan"</formula>
    </cfRule>
    <cfRule type="cellIs" dxfId="988" priority="989" stopIfTrue="1" operator="equal">
      <formula>"Abierta con plan"</formula>
    </cfRule>
    <cfRule type="cellIs" dxfId="987" priority="990" stopIfTrue="1" operator="equal">
      <formula>"Cerrada"</formula>
    </cfRule>
  </conditionalFormatting>
  <conditionalFormatting sqref="X55">
    <cfRule type="cellIs" dxfId="986" priority="985" stopIfTrue="1" operator="between">
      <formula>99</formula>
      <formula>100</formula>
    </cfRule>
    <cfRule type="cellIs" dxfId="985" priority="986" stopIfTrue="1" operator="between">
      <formula>81</formula>
      <formula>98</formula>
    </cfRule>
    <cfRule type="cellIs" dxfId="984" priority="987" stopIfTrue="1" operator="between">
      <formula>0</formula>
      <formula>80</formula>
    </cfRule>
  </conditionalFormatting>
  <conditionalFormatting sqref="X55">
    <cfRule type="cellIs" dxfId="983" priority="982" operator="between">
      <formula>0.96</formula>
      <formula>1</formula>
    </cfRule>
    <cfRule type="cellIs" dxfId="982" priority="983" operator="between">
      <formula>0.61</formula>
      <formula>0.95</formula>
    </cfRule>
    <cfRule type="cellIs" dxfId="981" priority="984" operator="between">
      <formula>0</formula>
      <formula>0.6</formula>
    </cfRule>
  </conditionalFormatting>
  <conditionalFormatting sqref="Y55">
    <cfRule type="cellIs" dxfId="980" priority="976" stopIfTrue="1" operator="equal">
      <formula>"Cerrada"</formula>
    </cfRule>
    <cfRule type="cellIs" dxfId="979" priority="977" stopIfTrue="1" operator="equal">
      <formula>"Abierta con plan"</formula>
    </cfRule>
    <cfRule type="cellIs" dxfId="978" priority="978" stopIfTrue="1" operator="equal">
      <formula>"Abierta sin plan"</formula>
    </cfRule>
    <cfRule type="cellIs" dxfId="977" priority="979" stopIfTrue="1" operator="equal">
      <formula>"Abierta con plan"</formula>
    </cfRule>
    <cfRule type="cellIs" dxfId="976" priority="980" stopIfTrue="1" operator="equal">
      <formula>"Cerrada"</formula>
    </cfRule>
    <cfRule type="cellIs" dxfId="975" priority="981" stopIfTrue="1" operator="equal">
      <formula>"Abierta sin plan"</formula>
    </cfRule>
  </conditionalFormatting>
  <conditionalFormatting sqref="Y55">
    <cfRule type="cellIs" dxfId="974" priority="973" stopIfTrue="1" operator="equal">
      <formula>"Abierta sin plan"</formula>
    </cfRule>
    <cfRule type="cellIs" dxfId="973" priority="974" stopIfTrue="1" operator="equal">
      <formula>"Abierta con plan"</formula>
    </cfRule>
    <cfRule type="cellIs" dxfId="972" priority="975" stopIfTrue="1" operator="equal">
      <formula>"Cerrada"</formula>
    </cfRule>
  </conditionalFormatting>
  <conditionalFormatting sqref="X71">
    <cfRule type="cellIs" dxfId="971" priority="970" stopIfTrue="1" operator="between">
      <formula>99</formula>
      <formula>100</formula>
    </cfRule>
    <cfRule type="cellIs" dxfId="970" priority="971" stopIfTrue="1" operator="between">
      <formula>81</formula>
      <formula>98</formula>
    </cfRule>
    <cfRule type="cellIs" dxfId="969" priority="972" stopIfTrue="1" operator="between">
      <formula>0</formula>
      <formula>80</formula>
    </cfRule>
  </conditionalFormatting>
  <conditionalFormatting sqref="X71">
    <cfRule type="cellIs" dxfId="968" priority="967" operator="between">
      <formula>0.96</formula>
      <formula>1</formula>
    </cfRule>
    <cfRule type="cellIs" dxfId="967" priority="968" operator="between">
      <formula>0.61</formula>
      <formula>0.95</formula>
    </cfRule>
    <cfRule type="cellIs" dxfId="966" priority="969" operator="between">
      <formula>0</formula>
      <formula>0.6</formula>
    </cfRule>
  </conditionalFormatting>
  <conditionalFormatting sqref="X73">
    <cfRule type="cellIs" dxfId="965" priority="964" stopIfTrue="1" operator="between">
      <formula>99</formula>
      <formula>100</formula>
    </cfRule>
    <cfRule type="cellIs" dxfId="964" priority="965" stopIfTrue="1" operator="between">
      <formula>81</formula>
      <formula>98</formula>
    </cfRule>
    <cfRule type="cellIs" dxfId="963" priority="966" stopIfTrue="1" operator="between">
      <formula>0</formula>
      <formula>80</formula>
    </cfRule>
  </conditionalFormatting>
  <conditionalFormatting sqref="X73">
    <cfRule type="cellIs" dxfId="962" priority="961" operator="between">
      <formula>0.96</formula>
      <formula>1</formula>
    </cfRule>
    <cfRule type="cellIs" dxfId="961" priority="962" operator="between">
      <formula>0.61</formula>
      <formula>0.95</formula>
    </cfRule>
    <cfRule type="cellIs" dxfId="960" priority="963" operator="between">
      <formula>0</formula>
      <formula>0.6</formula>
    </cfRule>
  </conditionalFormatting>
  <conditionalFormatting sqref="X88">
    <cfRule type="cellIs" dxfId="959" priority="958" stopIfTrue="1" operator="between">
      <formula>99</formula>
      <formula>100</formula>
    </cfRule>
    <cfRule type="cellIs" dxfId="958" priority="959" stopIfTrue="1" operator="between">
      <formula>81</formula>
      <formula>98</formula>
    </cfRule>
    <cfRule type="cellIs" dxfId="957" priority="960" stopIfTrue="1" operator="between">
      <formula>0</formula>
      <formula>80</formula>
    </cfRule>
  </conditionalFormatting>
  <conditionalFormatting sqref="X88">
    <cfRule type="cellIs" dxfId="956" priority="955" operator="between">
      <formula>0.96</formula>
      <formula>1</formula>
    </cfRule>
    <cfRule type="cellIs" dxfId="955" priority="956" operator="between">
      <formula>0.61</formula>
      <formula>0.95</formula>
    </cfRule>
    <cfRule type="cellIs" dxfId="954" priority="957" operator="between">
      <formula>0</formula>
      <formula>0.6</formula>
    </cfRule>
  </conditionalFormatting>
  <conditionalFormatting sqref="Y89">
    <cfRule type="cellIs" dxfId="953" priority="949" stopIfTrue="1" operator="equal">
      <formula>"Cerrada"</formula>
    </cfRule>
    <cfRule type="cellIs" dxfId="952" priority="950" stopIfTrue="1" operator="equal">
      <formula>"Abierta con plan"</formula>
    </cfRule>
    <cfRule type="cellIs" dxfId="951" priority="951" stopIfTrue="1" operator="equal">
      <formula>"Abierta sin plan"</formula>
    </cfRule>
    <cfRule type="cellIs" dxfId="950" priority="952" stopIfTrue="1" operator="equal">
      <formula>"Abierta con plan"</formula>
    </cfRule>
    <cfRule type="cellIs" dxfId="949" priority="953" stopIfTrue="1" operator="equal">
      <formula>"Cerrada"</formula>
    </cfRule>
    <cfRule type="cellIs" dxfId="948" priority="954" stopIfTrue="1" operator="equal">
      <formula>"Abierta sin plan"</formula>
    </cfRule>
  </conditionalFormatting>
  <conditionalFormatting sqref="X89:X91">
    <cfRule type="cellIs" dxfId="947" priority="946" stopIfTrue="1" operator="between">
      <formula>99</formula>
      <formula>100</formula>
    </cfRule>
    <cfRule type="cellIs" dxfId="946" priority="947" stopIfTrue="1" operator="between">
      <formula>81</formula>
      <formula>98</formula>
    </cfRule>
    <cfRule type="cellIs" dxfId="945" priority="948" stopIfTrue="1" operator="between">
      <formula>0</formula>
      <formula>80</formula>
    </cfRule>
  </conditionalFormatting>
  <conditionalFormatting sqref="X89:X91">
    <cfRule type="cellIs" dxfId="944" priority="943" operator="between">
      <formula>0.96</formula>
      <formula>1</formula>
    </cfRule>
    <cfRule type="cellIs" dxfId="943" priority="944" operator="between">
      <formula>0.61</formula>
      <formula>0.95</formula>
    </cfRule>
    <cfRule type="cellIs" dxfId="942" priority="945" operator="between">
      <formula>0</formula>
      <formula>0.6</formula>
    </cfRule>
  </conditionalFormatting>
  <conditionalFormatting sqref="Y89">
    <cfRule type="cellIs" dxfId="941" priority="940" stopIfTrue="1" operator="equal">
      <formula>"Abierta sin plan"</formula>
    </cfRule>
    <cfRule type="cellIs" dxfId="940" priority="941" stopIfTrue="1" operator="equal">
      <formula>"Abierta con plan"</formula>
    </cfRule>
    <cfRule type="cellIs" dxfId="939" priority="942" stopIfTrue="1" operator="equal">
      <formula>"Cerrada"</formula>
    </cfRule>
  </conditionalFormatting>
  <conditionalFormatting sqref="X110">
    <cfRule type="cellIs" dxfId="938" priority="937" stopIfTrue="1" operator="between">
      <formula>99</formula>
      <formula>100</formula>
    </cfRule>
    <cfRule type="cellIs" dxfId="937" priority="938" stopIfTrue="1" operator="between">
      <formula>81</formula>
      <formula>98</formula>
    </cfRule>
    <cfRule type="cellIs" dxfId="936" priority="939" stopIfTrue="1" operator="between">
      <formula>0</formula>
      <formula>80</formula>
    </cfRule>
  </conditionalFormatting>
  <conditionalFormatting sqref="X110">
    <cfRule type="cellIs" dxfId="935" priority="934" operator="between">
      <formula>0.96</formula>
      <formula>1</formula>
    </cfRule>
    <cfRule type="cellIs" dxfId="934" priority="935" operator="between">
      <formula>0.61</formula>
      <formula>0.95</formula>
    </cfRule>
    <cfRule type="cellIs" dxfId="933" priority="936" operator="between">
      <formula>0</formula>
      <formula>0.6</formula>
    </cfRule>
  </conditionalFormatting>
  <conditionalFormatting sqref="X158">
    <cfRule type="cellIs" dxfId="932" priority="931" stopIfTrue="1" operator="between">
      <formula>99</formula>
      <formula>100</formula>
    </cfRule>
    <cfRule type="cellIs" dxfId="931" priority="932" stopIfTrue="1" operator="between">
      <formula>81</formula>
      <formula>98</formula>
    </cfRule>
    <cfRule type="cellIs" dxfId="930" priority="933" stopIfTrue="1" operator="between">
      <formula>0</formula>
      <formula>80</formula>
    </cfRule>
  </conditionalFormatting>
  <conditionalFormatting sqref="X158">
    <cfRule type="cellIs" dxfId="929" priority="928" operator="between">
      <formula>0.96</formula>
      <formula>1</formula>
    </cfRule>
    <cfRule type="cellIs" dxfId="928" priority="929" operator="between">
      <formula>0.61</formula>
      <formula>0.95</formula>
    </cfRule>
    <cfRule type="cellIs" dxfId="927" priority="930" operator="between">
      <formula>0</formula>
      <formula>0.6</formula>
    </cfRule>
  </conditionalFormatting>
  <conditionalFormatting sqref="Y158">
    <cfRule type="cellIs" dxfId="926" priority="922" stopIfTrue="1" operator="equal">
      <formula>"Cerrada"</formula>
    </cfRule>
    <cfRule type="cellIs" dxfId="925" priority="923" stopIfTrue="1" operator="equal">
      <formula>"Abierta con plan"</formula>
    </cfRule>
    <cfRule type="cellIs" dxfId="924" priority="924" stopIfTrue="1" operator="equal">
      <formula>"Abierta sin plan"</formula>
    </cfRule>
    <cfRule type="cellIs" dxfId="923" priority="925" stopIfTrue="1" operator="equal">
      <formula>"Abierta con plan"</formula>
    </cfRule>
    <cfRule type="cellIs" dxfId="922" priority="926" stopIfTrue="1" operator="equal">
      <formula>"Cerrada"</formula>
    </cfRule>
    <cfRule type="cellIs" dxfId="921" priority="927" stopIfTrue="1" operator="equal">
      <formula>"Abierta sin plan"</formula>
    </cfRule>
  </conditionalFormatting>
  <conditionalFormatting sqref="Y158">
    <cfRule type="cellIs" dxfId="920" priority="919" stopIfTrue="1" operator="equal">
      <formula>"Abierta sin plan"</formula>
    </cfRule>
    <cfRule type="cellIs" dxfId="919" priority="920" stopIfTrue="1" operator="equal">
      <formula>"Abierta con plan"</formula>
    </cfRule>
    <cfRule type="cellIs" dxfId="918" priority="921" stopIfTrue="1" operator="equal">
      <formula>"Cerrada"</formula>
    </cfRule>
  </conditionalFormatting>
  <conditionalFormatting sqref="Y91">
    <cfRule type="cellIs" dxfId="917" priority="913" stopIfTrue="1" operator="equal">
      <formula>"Cerrada"</formula>
    </cfRule>
    <cfRule type="cellIs" dxfId="916" priority="914" stopIfTrue="1" operator="equal">
      <formula>"Abierta con plan"</formula>
    </cfRule>
    <cfRule type="cellIs" dxfId="915" priority="915" stopIfTrue="1" operator="equal">
      <formula>"Abierta sin plan"</formula>
    </cfRule>
    <cfRule type="cellIs" dxfId="914" priority="916" stopIfTrue="1" operator="equal">
      <formula>"Abierta con plan"</formula>
    </cfRule>
    <cfRule type="cellIs" dxfId="913" priority="917" stopIfTrue="1" operator="equal">
      <formula>"Cerrada"</formula>
    </cfRule>
    <cfRule type="cellIs" dxfId="912" priority="918" stopIfTrue="1" operator="equal">
      <formula>"Abierta sin plan"</formula>
    </cfRule>
  </conditionalFormatting>
  <conditionalFormatting sqref="Y91">
    <cfRule type="cellIs" dxfId="911" priority="910" stopIfTrue="1" operator="equal">
      <formula>"Abierta sin plan"</formula>
    </cfRule>
    <cfRule type="cellIs" dxfId="910" priority="911" stopIfTrue="1" operator="equal">
      <formula>"Abierta con plan"</formula>
    </cfRule>
    <cfRule type="cellIs" dxfId="909" priority="912" stopIfTrue="1" operator="equal">
      <formula>"Cerrada"</formula>
    </cfRule>
  </conditionalFormatting>
  <conditionalFormatting sqref="Y88">
    <cfRule type="cellIs" dxfId="908" priority="904" stopIfTrue="1" operator="equal">
      <formula>"Cerrada"</formula>
    </cfRule>
    <cfRule type="cellIs" dxfId="907" priority="905" stopIfTrue="1" operator="equal">
      <formula>"Abierta con plan"</formula>
    </cfRule>
    <cfRule type="cellIs" dxfId="906" priority="906" stopIfTrue="1" operator="equal">
      <formula>"Abierta sin plan"</formula>
    </cfRule>
    <cfRule type="cellIs" dxfId="905" priority="907" stopIfTrue="1" operator="equal">
      <formula>"Abierta con plan"</formula>
    </cfRule>
    <cfRule type="cellIs" dxfId="904" priority="908" stopIfTrue="1" operator="equal">
      <formula>"Cerrada"</formula>
    </cfRule>
    <cfRule type="cellIs" dxfId="903" priority="909" stopIfTrue="1" operator="equal">
      <formula>"Abierta sin plan"</formula>
    </cfRule>
  </conditionalFormatting>
  <conditionalFormatting sqref="Y88">
    <cfRule type="cellIs" dxfId="902" priority="901" stopIfTrue="1" operator="equal">
      <formula>"Abierta sin plan"</formula>
    </cfRule>
    <cfRule type="cellIs" dxfId="901" priority="902" stopIfTrue="1" operator="equal">
      <formula>"Abierta con plan"</formula>
    </cfRule>
    <cfRule type="cellIs" dxfId="900" priority="903" stopIfTrue="1" operator="equal">
      <formula>"Cerrada"</formula>
    </cfRule>
  </conditionalFormatting>
  <conditionalFormatting sqref="Y73">
    <cfRule type="cellIs" dxfId="899" priority="895" stopIfTrue="1" operator="equal">
      <formula>"Cerrada"</formula>
    </cfRule>
    <cfRule type="cellIs" dxfId="898" priority="896" stopIfTrue="1" operator="equal">
      <formula>"Abierta con plan"</formula>
    </cfRule>
    <cfRule type="cellIs" dxfId="897" priority="897" stopIfTrue="1" operator="equal">
      <formula>"Abierta sin plan"</formula>
    </cfRule>
    <cfRule type="cellIs" dxfId="896" priority="898" stopIfTrue="1" operator="equal">
      <formula>"Abierta con plan"</formula>
    </cfRule>
    <cfRule type="cellIs" dxfId="895" priority="899" stopIfTrue="1" operator="equal">
      <formula>"Cerrada"</formula>
    </cfRule>
    <cfRule type="cellIs" dxfId="894" priority="900" stopIfTrue="1" operator="equal">
      <formula>"Abierta sin plan"</formula>
    </cfRule>
  </conditionalFormatting>
  <conditionalFormatting sqref="Y73">
    <cfRule type="cellIs" dxfId="893" priority="892" stopIfTrue="1" operator="equal">
      <formula>"Abierta sin plan"</formula>
    </cfRule>
    <cfRule type="cellIs" dxfId="892" priority="893" stopIfTrue="1" operator="equal">
      <formula>"Abierta con plan"</formula>
    </cfRule>
    <cfRule type="cellIs" dxfId="891" priority="894" stopIfTrue="1" operator="equal">
      <formula>"Cerrada"</formula>
    </cfRule>
  </conditionalFormatting>
  <conditionalFormatting sqref="X30">
    <cfRule type="cellIs" dxfId="890" priority="889" stopIfTrue="1" operator="between">
      <formula>99</formula>
      <formula>100</formula>
    </cfRule>
    <cfRule type="cellIs" dxfId="889" priority="890" stopIfTrue="1" operator="between">
      <formula>81</formula>
      <formula>98</formula>
    </cfRule>
    <cfRule type="cellIs" dxfId="888" priority="891" stopIfTrue="1" operator="between">
      <formula>0</formula>
      <formula>80</formula>
    </cfRule>
  </conditionalFormatting>
  <conditionalFormatting sqref="X30">
    <cfRule type="cellIs" dxfId="887" priority="886" operator="between">
      <formula>0.96</formula>
      <formula>1</formula>
    </cfRule>
    <cfRule type="cellIs" dxfId="886" priority="887" operator="between">
      <formula>0.61</formula>
      <formula>0.95</formula>
    </cfRule>
    <cfRule type="cellIs" dxfId="885" priority="888" operator="between">
      <formula>0</formula>
      <formula>0.6</formula>
    </cfRule>
  </conditionalFormatting>
  <conditionalFormatting sqref="X41">
    <cfRule type="cellIs" dxfId="884" priority="883" stopIfTrue="1" operator="between">
      <formula>99</formula>
      <formula>100</formula>
    </cfRule>
    <cfRule type="cellIs" dxfId="883" priority="884" stopIfTrue="1" operator="between">
      <formula>81</formula>
      <formula>98</formula>
    </cfRule>
    <cfRule type="cellIs" dxfId="882" priority="885" stopIfTrue="1" operator="between">
      <formula>0</formula>
      <formula>80</formula>
    </cfRule>
  </conditionalFormatting>
  <conditionalFormatting sqref="X41">
    <cfRule type="cellIs" dxfId="881" priority="880" operator="between">
      <formula>0.96</formula>
      <formula>1</formula>
    </cfRule>
    <cfRule type="cellIs" dxfId="880" priority="881" operator="between">
      <formula>0.61</formula>
      <formula>0.95</formula>
    </cfRule>
    <cfRule type="cellIs" dxfId="879" priority="882" operator="between">
      <formula>0</formula>
      <formula>0.6</formula>
    </cfRule>
  </conditionalFormatting>
  <conditionalFormatting sqref="X42">
    <cfRule type="cellIs" dxfId="878" priority="877" stopIfTrue="1" operator="between">
      <formula>99</formula>
      <formula>100</formula>
    </cfRule>
    <cfRule type="cellIs" dxfId="877" priority="878" stopIfTrue="1" operator="between">
      <formula>81</formula>
      <formula>98</formula>
    </cfRule>
    <cfRule type="cellIs" dxfId="876" priority="879" stopIfTrue="1" operator="between">
      <formula>0</formula>
      <formula>80</formula>
    </cfRule>
  </conditionalFormatting>
  <conditionalFormatting sqref="X42">
    <cfRule type="cellIs" dxfId="875" priority="874" operator="between">
      <formula>0.96</formula>
      <formula>1</formula>
    </cfRule>
    <cfRule type="cellIs" dxfId="874" priority="875" operator="between">
      <formula>0.61</formula>
      <formula>0.95</formula>
    </cfRule>
    <cfRule type="cellIs" dxfId="873" priority="876" operator="between">
      <formula>0</formula>
      <formula>0.6</formula>
    </cfRule>
  </conditionalFormatting>
  <conditionalFormatting sqref="X43">
    <cfRule type="cellIs" dxfId="872" priority="871" stopIfTrue="1" operator="between">
      <formula>99</formula>
      <formula>100</formula>
    </cfRule>
    <cfRule type="cellIs" dxfId="871" priority="872" stopIfTrue="1" operator="between">
      <formula>81</formula>
      <formula>98</formula>
    </cfRule>
    <cfRule type="cellIs" dxfId="870" priority="873" stopIfTrue="1" operator="between">
      <formula>0</formula>
      <formula>80</formula>
    </cfRule>
  </conditionalFormatting>
  <conditionalFormatting sqref="X43">
    <cfRule type="cellIs" dxfId="869" priority="868" operator="between">
      <formula>0.96</formula>
      <formula>1</formula>
    </cfRule>
    <cfRule type="cellIs" dxfId="868" priority="869" operator="between">
      <formula>0.61</formula>
      <formula>0.95</formula>
    </cfRule>
    <cfRule type="cellIs" dxfId="867" priority="870" operator="between">
      <formula>0</formula>
      <formula>0.6</formula>
    </cfRule>
  </conditionalFormatting>
  <conditionalFormatting sqref="Y43">
    <cfRule type="cellIs" dxfId="866" priority="862" stopIfTrue="1" operator="equal">
      <formula>"Cerrada"</formula>
    </cfRule>
    <cfRule type="cellIs" dxfId="865" priority="863" stopIfTrue="1" operator="equal">
      <formula>"Abierta con plan"</formula>
    </cfRule>
    <cfRule type="cellIs" dxfId="864" priority="864" stopIfTrue="1" operator="equal">
      <formula>"Abierta sin plan"</formula>
    </cfRule>
    <cfRule type="cellIs" dxfId="863" priority="865" stopIfTrue="1" operator="equal">
      <formula>"Abierta con plan"</formula>
    </cfRule>
    <cfRule type="cellIs" dxfId="862" priority="866" stopIfTrue="1" operator="equal">
      <formula>"Cerrada"</formula>
    </cfRule>
    <cfRule type="cellIs" dxfId="861" priority="867" stopIfTrue="1" operator="equal">
      <formula>"Abierta sin plan"</formula>
    </cfRule>
  </conditionalFormatting>
  <conditionalFormatting sqref="X58">
    <cfRule type="cellIs" dxfId="860" priority="859" stopIfTrue="1" operator="between">
      <formula>99</formula>
      <formula>100</formula>
    </cfRule>
    <cfRule type="cellIs" dxfId="859" priority="860" stopIfTrue="1" operator="between">
      <formula>81</formula>
      <formula>98</formula>
    </cfRule>
    <cfRule type="cellIs" dxfId="858" priority="861" stopIfTrue="1" operator="between">
      <formula>0</formula>
      <formula>80</formula>
    </cfRule>
  </conditionalFormatting>
  <conditionalFormatting sqref="X58">
    <cfRule type="cellIs" dxfId="857" priority="856" operator="between">
      <formula>0.96</formula>
      <formula>1</formula>
    </cfRule>
    <cfRule type="cellIs" dxfId="856" priority="857" operator="between">
      <formula>0.61</formula>
      <formula>0.95</formula>
    </cfRule>
    <cfRule type="cellIs" dxfId="855" priority="858" operator="between">
      <formula>0</formula>
      <formula>0.6</formula>
    </cfRule>
  </conditionalFormatting>
  <conditionalFormatting sqref="X59">
    <cfRule type="cellIs" dxfId="854" priority="853" stopIfTrue="1" operator="between">
      <formula>99</formula>
      <formula>100</formula>
    </cfRule>
    <cfRule type="cellIs" dxfId="853" priority="854" stopIfTrue="1" operator="between">
      <formula>81</formula>
      <formula>98</formula>
    </cfRule>
    <cfRule type="cellIs" dxfId="852" priority="855" stopIfTrue="1" operator="between">
      <formula>0</formula>
      <formula>80</formula>
    </cfRule>
  </conditionalFormatting>
  <conditionalFormatting sqref="X59">
    <cfRule type="cellIs" dxfId="851" priority="850" operator="between">
      <formula>0.96</formula>
      <formula>1</formula>
    </cfRule>
    <cfRule type="cellIs" dxfId="850" priority="851" operator="between">
      <formula>0.61</formula>
      <formula>0.95</formula>
    </cfRule>
    <cfRule type="cellIs" dxfId="849" priority="852" operator="between">
      <formula>0</formula>
      <formula>0.6</formula>
    </cfRule>
  </conditionalFormatting>
  <conditionalFormatting sqref="X61">
    <cfRule type="cellIs" dxfId="848" priority="847" stopIfTrue="1" operator="between">
      <formula>99</formula>
      <formula>100</formula>
    </cfRule>
    <cfRule type="cellIs" dxfId="847" priority="848" stopIfTrue="1" operator="between">
      <formula>81</formula>
      <formula>98</formula>
    </cfRule>
    <cfRule type="cellIs" dxfId="846" priority="849" stopIfTrue="1" operator="between">
      <formula>0</formula>
      <formula>80</formula>
    </cfRule>
  </conditionalFormatting>
  <conditionalFormatting sqref="X61">
    <cfRule type="cellIs" dxfId="845" priority="844" operator="between">
      <formula>0.96</formula>
      <formula>1</formula>
    </cfRule>
    <cfRule type="cellIs" dxfId="844" priority="845" operator="between">
      <formula>0.61</formula>
      <formula>0.95</formula>
    </cfRule>
    <cfRule type="cellIs" dxfId="843" priority="846" operator="between">
      <formula>0</formula>
      <formula>0.6</formula>
    </cfRule>
  </conditionalFormatting>
  <conditionalFormatting sqref="Y61">
    <cfRule type="cellIs" dxfId="842" priority="838" stopIfTrue="1" operator="equal">
      <formula>"Cerrada"</formula>
    </cfRule>
    <cfRule type="cellIs" dxfId="841" priority="839" stopIfTrue="1" operator="equal">
      <formula>"Abierta con plan"</formula>
    </cfRule>
    <cfRule type="cellIs" dxfId="840" priority="840" stopIfTrue="1" operator="equal">
      <formula>"Abierta sin plan"</formula>
    </cfRule>
    <cfRule type="cellIs" dxfId="839" priority="841" stopIfTrue="1" operator="equal">
      <formula>"Abierta con plan"</formula>
    </cfRule>
    <cfRule type="cellIs" dxfId="838" priority="842" stopIfTrue="1" operator="equal">
      <formula>"Cerrada"</formula>
    </cfRule>
    <cfRule type="cellIs" dxfId="837" priority="843" stopIfTrue="1" operator="equal">
      <formula>"Abierta sin plan"</formula>
    </cfRule>
  </conditionalFormatting>
  <conditionalFormatting sqref="X62">
    <cfRule type="cellIs" dxfId="836" priority="835" stopIfTrue="1" operator="between">
      <formula>99</formula>
      <formula>100</formula>
    </cfRule>
    <cfRule type="cellIs" dxfId="835" priority="836" stopIfTrue="1" operator="between">
      <formula>81</formula>
      <formula>98</formula>
    </cfRule>
    <cfRule type="cellIs" dxfId="834" priority="837" stopIfTrue="1" operator="between">
      <formula>0</formula>
      <formula>80</formula>
    </cfRule>
  </conditionalFormatting>
  <conditionalFormatting sqref="X62">
    <cfRule type="cellIs" dxfId="833" priority="832" operator="between">
      <formula>0.96</formula>
      <formula>1</formula>
    </cfRule>
    <cfRule type="cellIs" dxfId="832" priority="833" operator="between">
      <formula>0.61</formula>
      <formula>0.95</formula>
    </cfRule>
    <cfRule type="cellIs" dxfId="831" priority="834" operator="between">
      <formula>0</formula>
      <formula>0.6</formula>
    </cfRule>
  </conditionalFormatting>
  <conditionalFormatting sqref="X96">
    <cfRule type="cellIs" dxfId="830" priority="829" stopIfTrue="1" operator="between">
      <formula>99</formula>
      <formula>100</formula>
    </cfRule>
    <cfRule type="cellIs" dxfId="829" priority="830" stopIfTrue="1" operator="between">
      <formula>81</formula>
      <formula>98</formula>
    </cfRule>
    <cfRule type="cellIs" dxfId="828" priority="831" stopIfTrue="1" operator="between">
      <formula>0</formula>
      <formula>80</formula>
    </cfRule>
  </conditionalFormatting>
  <conditionalFormatting sqref="X96">
    <cfRule type="cellIs" dxfId="827" priority="826" operator="between">
      <formula>0.96</formula>
      <formula>1</formula>
    </cfRule>
    <cfRule type="cellIs" dxfId="826" priority="827" operator="between">
      <formula>0.61</formula>
      <formula>0.95</formula>
    </cfRule>
    <cfRule type="cellIs" dxfId="825" priority="828" operator="between">
      <formula>0</formula>
      <formula>0.6</formula>
    </cfRule>
  </conditionalFormatting>
  <conditionalFormatting sqref="Y96">
    <cfRule type="cellIs" dxfId="824" priority="820" stopIfTrue="1" operator="equal">
      <formula>"Cerrada"</formula>
    </cfRule>
    <cfRule type="cellIs" dxfId="823" priority="821" stopIfTrue="1" operator="equal">
      <formula>"Abierta con plan"</formula>
    </cfRule>
    <cfRule type="cellIs" dxfId="822" priority="822" stopIfTrue="1" operator="equal">
      <formula>"Abierta sin plan"</formula>
    </cfRule>
    <cfRule type="cellIs" dxfId="821" priority="823" stopIfTrue="1" operator="equal">
      <formula>"Abierta con plan"</formula>
    </cfRule>
    <cfRule type="cellIs" dxfId="820" priority="824" stopIfTrue="1" operator="equal">
      <formula>"Cerrada"</formula>
    </cfRule>
    <cfRule type="cellIs" dxfId="819" priority="825" stopIfTrue="1" operator="equal">
      <formula>"Abierta sin plan"</formula>
    </cfRule>
  </conditionalFormatting>
  <conditionalFormatting sqref="X56">
    <cfRule type="cellIs" dxfId="818" priority="817" stopIfTrue="1" operator="between">
      <formula>99</formula>
      <formula>100</formula>
    </cfRule>
    <cfRule type="cellIs" dxfId="817" priority="818" stopIfTrue="1" operator="between">
      <formula>81</formula>
      <formula>98</formula>
    </cfRule>
    <cfRule type="cellIs" dxfId="816" priority="819" stopIfTrue="1" operator="between">
      <formula>0</formula>
      <formula>80</formula>
    </cfRule>
  </conditionalFormatting>
  <conditionalFormatting sqref="X56">
    <cfRule type="cellIs" dxfId="815" priority="814" operator="between">
      <formula>0.96</formula>
      <formula>1</formula>
    </cfRule>
    <cfRule type="cellIs" dxfId="814" priority="815" operator="between">
      <formula>0.61</formula>
      <formula>0.95</formula>
    </cfRule>
    <cfRule type="cellIs" dxfId="813" priority="816" operator="between">
      <formula>0</formula>
      <formula>0.6</formula>
    </cfRule>
  </conditionalFormatting>
  <conditionalFormatting sqref="X104">
    <cfRule type="cellIs" dxfId="812" priority="811" stopIfTrue="1" operator="between">
      <formula>99</formula>
      <formula>100</formula>
    </cfRule>
    <cfRule type="cellIs" dxfId="811" priority="812" stopIfTrue="1" operator="between">
      <formula>81</formula>
      <formula>98</formula>
    </cfRule>
    <cfRule type="cellIs" dxfId="810" priority="813" stopIfTrue="1" operator="between">
      <formula>0</formula>
      <formula>80</formula>
    </cfRule>
  </conditionalFormatting>
  <conditionalFormatting sqref="X104">
    <cfRule type="cellIs" dxfId="809" priority="808" operator="between">
      <formula>0.96</formula>
      <formula>1</formula>
    </cfRule>
    <cfRule type="cellIs" dxfId="808" priority="809" operator="between">
      <formula>0.61</formula>
      <formula>0.95</formula>
    </cfRule>
    <cfRule type="cellIs" dxfId="807" priority="810" operator="between">
      <formula>0</formula>
      <formula>0.6</formula>
    </cfRule>
  </conditionalFormatting>
  <conditionalFormatting sqref="X105">
    <cfRule type="cellIs" dxfId="806" priority="805" stopIfTrue="1" operator="between">
      <formula>99</formula>
      <formula>100</formula>
    </cfRule>
    <cfRule type="cellIs" dxfId="805" priority="806" stopIfTrue="1" operator="between">
      <formula>81</formula>
      <formula>98</formula>
    </cfRule>
    <cfRule type="cellIs" dxfId="804" priority="807" stopIfTrue="1" operator="between">
      <formula>0</formula>
      <formula>80</formula>
    </cfRule>
  </conditionalFormatting>
  <conditionalFormatting sqref="X105">
    <cfRule type="cellIs" dxfId="803" priority="802" operator="between">
      <formula>0.96</formula>
      <formula>1</formula>
    </cfRule>
    <cfRule type="cellIs" dxfId="802" priority="803" operator="between">
      <formula>0.61</formula>
      <formula>0.95</formula>
    </cfRule>
    <cfRule type="cellIs" dxfId="801" priority="804" operator="between">
      <formula>0</formula>
      <formula>0.6</formula>
    </cfRule>
  </conditionalFormatting>
  <conditionalFormatting sqref="Y56">
    <cfRule type="cellIs" dxfId="800" priority="796" stopIfTrue="1" operator="equal">
      <formula>"Cerrada"</formula>
    </cfRule>
    <cfRule type="cellIs" dxfId="799" priority="797" stopIfTrue="1" operator="equal">
      <formula>"Abierta con plan"</formula>
    </cfRule>
    <cfRule type="cellIs" dxfId="798" priority="798" stopIfTrue="1" operator="equal">
      <formula>"Abierta sin plan"</formula>
    </cfRule>
    <cfRule type="cellIs" dxfId="797" priority="799" stopIfTrue="1" operator="equal">
      <formula>"Abierta con plan"</formula>
    </cfRule>
    <cfRule type="cellIs" dxfId="796" priority="800" stopIfTrue="1" operator="equal">
      <formula>"Cerrada"</formula>
    </cfRule>
    <cfRule type="cellIs" dxfId="795" priority="801" stopIfTrue="1" operator="equal">
      <formula>"Abierta sin plan"</formula>
    </cfRule>
  </conditionalFormatting>
  <conditionalFormatting sqref="Y104">
    <cfRule type="cellIs" dxfId="794" priority="790" stopIfTrue="1" operator="equal">
      <formula>"Cerrada"</formula>
    </cfRule>
    <cfRule type="cellIs" dxfId="793" priority="791" stopIfTrue="1" operator="equal">
      <formula>"Abierta con plan"</formula>
    </cfRule>
    <cfRule type="cellIs" dxfId="792" priority="792" stopIfTrue="1" operator="equal">
      <formula>"Abierta sin plan"</formula>
    </cfRule>
    <cfRule type="cellIs" dxfId="791" priority="793" stopIfTrue="1" operator="equal">
      <formula>"Abierta con plan"</formula>
    </cfRule>
    <cfRule type="cellIs" dxfId="790" priority="794" stopIfTrue="1" operator="equal">
      <formula>"Cerrada"</formula>
    </cfRule>
    <cfRule type="cellIs" dxfId="789" priority="795" stopIfTrue="1" operator="equal">
      <formula>"Abierta sin plan"</formula>
    </cfRule>
  </conditionalFormatting>
  <conditionalFormatting sqref="Y105">
    <cfRule type="cellIs" dxfId="788" priority="784" stopIfTrue="1" operator="equal">
      <formula>"Cerrada"</formula>
    </cfRule>
    <cfRule type="cellIs" dxfId="787" priority="785" stopIfTrue="1" operator="equal">
      <formula>"Abierta con plan"</formula>
    </cfRule>
    <cfRule type="cellIs" dxfId="786" priority="786" stopIfTrue="1" operator="equal">
      <formula>"Abierta sin plan"</formula>
    </cfRule>
    <cfRule type="cellIs" dxfId="785" priority="787" stopIfTrue="1" operator="equal">
      <formula>"Abierta con plan"</formula>
    </cfRule>
    <cfRule type="cellIs" dxfId="784" priority="788" stopIfTrue="1" operator="equal">
      <formula>"Cerrada"</formula>
    </cfRule>
    <cfRule type="cellIs" dxfId="783" priority="789" stopIfTrue="1" operator="equal">
      <formula>"Abierta sin plan"</formula>
    </cfRule>
  </conditionalFormatting>
  <conditionalFormatting sqref="Y159">
    <cfRule type="cellIs" dxfId="782" priority="778" stopIfTrue="1" operator="equal">
      <formula>"Cerrada"</formula>
    </cfRule>
    <cfRule type="cellIs" dxfId="781" priority="779" stopIfTrue="1" operator="equal">
      <formula>"Abierta con plan"</formula>
    </cfRule>
    <cfRule type="cellIs" dxfId="780" priority="780" stopIfTrue="1" operator="equal">
      <formula>"Abierta sin plan"</formula>
    </cfRule>
    <cfRule type="cellIs" dxfId="779" priority="781" stopIfTrue="1" operator="equal">
      <formula>"Abierta con plan"</formula>
    </cfRule>
    <cfRule type="cellIs" dxfId="778" priority="782" stopIfTrue="1" operator="equal">
      <formula>"Cerrada"</formula>
    </cfRule>
    <cfRule type="cellIs" dxfId="777" priority="783" stopIfTrue="1" operator="equal">
      <formula>"Abierta sin plan"</formula>
    </cfRule>
  </conditionalFormatting>
  <conditionalFormatting sqref="X170">
    <cfRule type="cellIs" dxfId="776" priority="775" stopIfTrue="1" operator="between">
      <formula>99</formula>
      <formula>100</formula>
    </cfRule>
    <cfRule type="cellIs" dxfId="775" priority="776" stopIfTrue="1" operator="between">
      <formula>81</formula>
      <formula>98</formula>
    </cfRule>
    <cfRule type="cellIs" dxfId="774" priority="777" stopIfTrue="1" operator="between">
      <formula>0</formula>
      <formula>80</formula>
    </cfRule>
  </conditionalFormatting>
  <conditionalFormatting sqref="X170">
    <cfRule type="cellIs" dxfId="773" priority="772" operator="between">
      <formula>0.96</formula>
      <formula>1</formula>
    </cfRule>
    <cfRule type="cellIs" dxfId="772" priority="773" operator="between">
      <formula>0.61</formula>
      <formula>0.95</formula>
    </cfRule>
    <cfRule type="cellIs" dxfId="771" priority="774" operator="between">
      <formula>0</formula>
      <formula>0.6</formula>
    </cfRule>
  </conditionalFormatting>
  <conditionalFormatting sqref="Y170">
    <cfRule type="cellIs" dxfId="770" priority="763" stopIfTrue="1" operator="equal">
      <formula>"Abierta sin plan"</formula>
    </cfRule>
    <cfRule type="cellIs" dxfId="769" priority="764" stopIfTrue="1" operator="equal">
      <formula>"Abierta con plan"</formula>
    </cfRule>
    <cfRule type="cellIs" dxfId="768" priority="765" stopIfTrue="1" operator="equal">
      <formula>"Cerrada"</formula>
    </cfRule>
  </conditionalFormatting>
  <conditionalFormatting sqref="Y170">
    <cfRule type="cellIs" dxfId="767" priority="766" stopIfTrue="1" operator="equal">
      <formula>"Cerrada"</formula>
    </cfRule>
    <cfRule type="cellIs" dxfId="766" priority="767" stopIfTrue="1" operator="equal">
      <formula>"Abierta con plan"</formula>
    </cfRule>
    <cfRule type="cellIs" dxfId="765" priority="768" stopIfTrue="1" operator="equal">
      <formula>"Abierta sin plan"</formula>
    </cfRule>
    <cfRule type="cellIs" dxfId="764" priority="769" stopIfTrue="1" operator="equal">
      <formula>"Abierta con plan"</formula>
    </cfRule>
    <cfRule type="cellIs" dxfId="763" priority="770" stopIfTrue="1" operator="equal">
      <formula>"Cerrada"</formula>
    </cfRule>
    <cfRule type="cellIs" dxfId="762" priority="771" stopIfTrue="1" operator="equal">
      <formula>"Abierta sin plan"</formula>
    </cfRule>
  </conditionalFormatting>
  <conditionalFormatting sqref="Y171">
    <cfRule type="cellIs" dxfId="761" priority="748" stopIfTrue="1" operator="equal">
      <formula>"Abierta sin plan"</formula>
    </cfRule>
    <cfRule type="cellIs" dxfId="760" priority="749" stopIfTrue="1" operator="equal">
      <formula>"Abierta con plan"</formula>
    </cfRule>
    <cfRule type="cellIs" dxfId="759" priority="750" stopIfTrue="1" operator="equal">
      <formula>"Cerrada"</formula>
    </cfRule>
  </conditionalFormatting>
  <conditionalFormatting sqref="Y171">
    <cfRule type="cellIs" dxfId="758" priority="751" stopIfTrue="1" operator="equal">
      <formula>"Cerrada"</formula>
    </cfRule>
    <cfRule type="cellIs" dxfId="757" priority="752" stopIfTrue="1" operator="equal">
      <formula>"Abierta con plan"</formula>
    </cfRule>
    <cfRule type="cellIs" dxfId="756" priority="753" stopIfTrue="1" operator="equal">
      <formula>"Abierta sin plan"</formula>
    </cfRule>
    <cfRule type="cellIs" dxfId="755" priority="754" stopIfTrue="1" operator="equal">
      <formula>"Abierta con plan"</formula>
    </cfRule>
    <cfRule type="cellIs" dxfId="754" priority="755" stopIfTrue="1" operator="equal">
      <formula>"Cerrada"</formula>
    </cfRule>
    <cfRule type="cellIs" dxfId="753" priority="756" stopIfTrue="1" operator="equal">
      <formula>"Abierta sin plan"</formula>
    </cfRule>
  </conditionalFormatting>
  <conditionalFormatting sqref="X171">
    <cfRule type="cellIs" dxfId="752" priority="760" stopIfTrue="1" operator="between">
      <formula>99</formula>
      <formula>100</formula>
    </cfRule>
    <cfRule type="cellIs" dxfId="751" priority="761" stopIfTrue="1" operator="between">
      <formula>81</formula>
      <formula>98</formula>
    </cfRule>
    <cfRule type="cellIs" dxfId="750" priority="762" stopIfTrue="1" operator="between">
      <formula>0</formula>
      <formula>80</formula>
    </cfRule>
  </conditionalFormatting>
  <conditionalFormatting sqref="X171">
    <cfRule type="cellIs" dxfId="749" priority="757" operator="between">
      <formula>0.96</formula>
      <formula>1</formula>
    </cfRule>
    <cfRule type="cellIs" dxfId="748" priority="758" operator="between">
      <formula>0.61</formula>
      <formula>0.95</formula>
    </cfRule>
    <cfRule type="cellIs" dxfId="747" priority="759" operator="between">
      <formula>0</formula>
      <formula>0.6</formula>
    </cfRule>
  </conditionalFormatting>
  <conditionalFormatting sqref="Y172">
    <cfRule type="cellIs" dxfId="746" priority="733" stopIfTrue="1" operator="equal">
      <formula>"Abierta sin plan"</formula>
    </cfRule>
    <cfRule type="cellIs" dxfId="745" priority="734" stopIfTrue="1" operator="equal">
      <formula>"Abierta con plan"</formula>
    </cfRule>
    <cfRule type="cellIs" dxfId="744" priority="735" stopIfTrue="1" operator="equal">
      <formula>"Cerrada"</formula>
    </cfRule>
  </conditionalFormatting>
  <conditionalFormatting sqref="Y172">
    <cfRule type="cellIs" dxfId="743" priority="736" stopIfTrue="1" operator="equal">
      <formula>"Cerrada"</formula>
    </cfRule>
    <cfRule type="cellIs" dxfId="742" priority="737" stopIfTrue="1" operator="equal">
      <formula>"Abierta con plan"</formula>
    </cfRule>
    <cfRule type="cellIs" dxfId="741" priority="738" stopIfTrue="1" operator="equal">
      <formula>"Abierta sin plan"</formula>
    </cfRule>
    <cfRule type="cellIs" dxfId="740" priority="739" stopIfTrue="1" operator="equal">
      <formula>"Abierta con plan"</formula>
    </cfRule>
    <cfRule type="cellIs" dxfId="739" priority="740" stopIfTrue="1" operator="equal">
      <formula>"Cerrada"</formula>
    </cfRule>
    <cfRule type="cellIs" dxfId="738" priority="741" stopIfTrue="1" operator="equal">
      <formula>"Abierta sin plan"</formula>
    </cfRule>
  </conditionalFormatting>
  <conditionalFormatting sqref="Y187">
    <cfRule type="cellIs" dxfId="737" priority="718" stopIfTrue="1" operator="equal">
      <formula>"Abierta sin plan"</formula>
    </cfRule>
    <cfRule type="cellIs" dxfId="736" priority="719" stopIfTrue="1" operator="equal">
      <formula>"Abierta con plan"</formula>
    </cfRule>
    <cfRule type="cellIs" dxfId="735" priority="720" stopIfTrue="1" operator="equal">
      <formula>"Cerrada"</formula>
    </cfRule>
  </conditionalFormatting>
  <conditionalFormatting sqref="Y187">
    <cfRule type="cellIs" dxfId="734" priority="721" stopIfTrue="1" operator="equal">
      <formula>"Cerrada"</formula>
    </cfRule>
    <cfRule type="cellIs" dxfId="733" priority="722" stopIfTrue="1" operator="equal">
      <formula>"Abierta con plan"</formula>
    </cfRule>
    <cfRule type="cellIs" dxfId="732" priority="723" stopIfTrue="1" operator="equal">
      <formula>"Abierta sin plan"</formula>
    </cfRule>
    <cfRule type="cellIs" dxfId="731" priority="724" stopIfTrue="1" operator="equal">
      <formula>"Abierta con plan"</formula>
    </cfRule>
    <cfRule type="cellIs" dxfId="730" priority="725" stopIfTrue="1" operator="equal">
      <formula>"Cerrada"</formula>
    </cfRule>
    <cfRule type="cellIs" dxfId="729" priority="726" stopIfTrue="1" operator="equal">
      <formula>"Abierta sin plan"</formula>
    </cfRule>
  </conditionalFormatting>
  <conditionalFormatting sqref="X172">
    <cfRule type="cellIs" dxfId="728" priority="745" stopIfTrue="1" operator="between">
      <formula>99</formula>
      <formula>100</formula>
    </cfRule>
    <cfRule type="cellIs" dxfId="727" priority="746" stopIfTrue="1" operator="between">
      <formula>81</formula>
      <formula>98</formula>
    </cfRule>
    <cfRule type="cellIs" dxfId="726" priority="747" stopIfTrue="1" operator="between">
      <formula>0</formula>
      <formula>80</formula>
    </cfRule>
  </conditionalFormatting>
  <conditionalFormatting sqref="X172">
    <cfRule type="cellIs" dxfId="725" priority="742" operator="between">
      <formula>0.96</formula>
      <formula>1</formula>
    </cfRule>
    <cfRule type="cellIs" dxfId="724" priority="743" operator="between">
      <formula>0.61</formula>
      <formula>0.95</formula>
    </cfRule>
    <cfRule type="cellIs" dxfId="723" priority="744" operator="between">
      <formula>0</formula>
      <formula>0.6</formula>
    </cfRule>
  </conditionalFormatting>
  <conditionalFormatting sqref="Y173">
    <cfRule type="cellIs" dxfId="722" priority="703" stopIfTrue="1" operator="equal">
      <formula>"Abierta sin plan"</formula>
    </cfRule>
    <cfRule type="cellIs" dxfId="721" priority="704" stopIfTrue="1" operator="equal">
      <formula>"Abierta con plan"</formula>
    </cfRule>
    <cfRule type="cellIs" dxfId="720" priority="705" stopIfTrue="1" operator="equal">
      <formula>"Cerrada"</formula>
    </cfRule>
  </conditionalFormatting>
  <conditionalFormatting sqref="Y173">
    <cfRule type="cellIs" dxfId="719" priority="706" stopIfTrue="1" operator="equal">
      <formula>"Cerrada"</formula>
    </cfRule>
    <cfRule type="cellIs" dxfId="718" priority="707" stopIfTrue="1" operator="equal">
      <formula>"Abierta con plan"</formula>
    </cfRule>
    <cfRule type="cellIs" dxfId="717" priority="708" stopIfTrue="1" operator="equal">
      <formula>"Abierta sin plan"</formula>
    </cfRule>
    <cfRule type="cellIs" dxfId="716" priority="709" stopIfTrue="1" operator="equal">
      <formula>"Abierta con plan"</formula>
    </cfRule>
    <cfRule type="cellIs" dxfId="715" priority="710" stopIfTrue="1" operator="equal">
      <formula>"Cerrada"</formula>
    </cfRule>
    <cfRule type="cellIs" dxfId="714" priority="711" stopIfTrue="1" operator="equal">
      <formula>"Abierta sin plan"</formula>
    </cfRule>
  </conditionalFormatting>
  <conditionalFormatting sqref="X187">
    <cfRule type="cellIs" dxfId="713" priority="730" stopIfTrue="1" operator="between">
      <formula>99</formula>
      <formula>100</formula>
    </cfRule>
    <cfRule type="cellIs" dxfId="712" priority="731" stopIfTrue="1" operator="between">
      <formula>81</formula>
      <formula>98</formula>
    </cfRule>
    <cfRule type="cellIs" dxfId="711" priority="732" stopIfTrue="1" operator="between">
      <formula>0</formula>
      <formula>80</formula>
    </cfRule>
  </conditionalFormatting>
  <conditionalFormatting sqref="X187">
    <cfRule type="cellIs" dxfId="710" priority="727" operator="between">
      <formula>0.96</formula>
      <formula>1</formula>
    </cfRule>
    <cfRule type="cellIs" dxfId="709" priority="728" operator="between">
      <formula>0.61</formula>
      <formula>0.95</formula>
    </cfRule>
    <cfRule type="cellIs" dxfId="708" priority="729" operator="between">
      <formula>0</formula>
      <formula>0.6</formula>
    </cfRule>
  </conditionalFormatting>
  <conditionalFormatting sqref="Y174">
    <cfRule type="cellIs" dxfId="707" priority="688" stopIfTrue="1" operator="equal">
      <formula>"Abierta sin plan"</formula>
    </cfRule>
    <cfRule type="cellIs" dxfId="706" priority="689" stopIfTrue="1" operator="equal">
      <formula>"Abierta con plan"</formula>
    </cfRule>
    <cfRule type="cellIs" dxfId="705" priority="690" stopIfTrue="1" operator="equal">
      <formula>"Cerrada"</formula>
    </cfRule>
  </conditionalFormatting>
  <conditionalFormatting sqref="Y174">
    <cfRule type="cellIs" dxfId="704" priority="691" stopIfTrue="1" operator="equal">
      <formula>"Cerrada"</formula>
    </cfRule>
    <cfRule type="cellIs" dxfId="703" priority="692" stopIfTrue="1" operator="equal">
      <formula>"Abierta con plan"</formula>
    </cfRule>
    <cfRule type="cellIs" dxfId="702" priority="693" stopIfTrue="1" operator="equal">
      <formula>"Abierta sin plan"</formula>
    </cfRule>
    <cfRule type="cellIs" dxfId="701" priority="694" stopIfTrue="1" operator="equal">
      <formula>"Abierta con plan"</formula>
    </cfRule>
    <cfRule type="cellIs" dxfId="700" priority="695" stopIfTrue="1" operator="equal">
      <formula>"Cerrada"</formula>
    </cfRule>
    <cfRule type="cellIs" dxfId="699" priority="696" stopIfTrue="1" operator="equal">
      <formula>"Abierta sin plan"</formula>
    </cfRule>
  </conditionalFormatting>
  <conditionalFormatting sqref="X173">
    <cfRule type="cellIs" dxfId="698" priority="715" stopIfTrue="1" operator="between">
      <formula>99</formula>
      <formula>100</formula>
    </cfRule>
    <cfRule type="cellIs" dxfId="697" priority="716" stopIfTrue="1" operator="between">
      <formula>81</formula>
      <formula>98</formula>
    </cfRule>
    <cfRule type="cellIs" dxfId="696" priority="717" stopIfTrue="1" operator="between">
      <formula>0</formula>
      <formula>80</formula>
    </cfRule>
  </conditionalFormatting>
  <conditionalFormatting sqref="X173">
    <cfRule type="cellIs" dxfId="695" priority="712" operator="between">
      <formula>0.96</formula>
      <formula>1</formula>
    </cfRule>
    <cfRule type="cellIs" dxfId="694" priority="713" operator="between">
      <formula>0.61</formula>
      <formula>0.95</formula>
    </cfRule>
    <cfRule type="cellIs" dxfId="693" priority="714" operator="between">
      <formula>0</formula>
      <formula>0.6</formula>
    </cfRule>
  </conditionalFormatting>
  <conditionalFormatting sqref="Y181">
    <cfRule type="cellIs" dxfId="692" priority="673" stopIfTrue="1" operator="equal">
      <formula>"Abierta sin plan"</formula>
    </cfRule>
    <cfRule type="cellIs" dxfId="691" priority="674" stopIfTrue="1" operator="equal">
      <formula>"Abierta con plan"</formula>
    </cfRule>
    <cfRule type="cellIs" dxfId="690" priority="675" stopIfTrue="1" operator="equal">
      <formula>"Cerrada"</formula>
    </cfRule>
  </conditionalFormatting>
  <conditionalFormatting sqref="Y181">
    <cfRule type="cellIs" dxfId="689" priority="676" stopIfTrue="1" operator="equal">
      <formula>"Cerrada"</formula>
    </cfRule>
    <cfRule type="cellIs" dxfId="688" priority="677" stopIfTrue="1" operator="equal">
      <formula>"Abierta con plan"</formula>
    </cfRule>
    <cfRule type="cellIs" dxfId="687" priority="678" stopIfTrue="1" operator="equal">
      <formula>"Abierta sin plan"</formula>
    </cfRule>
    <cfRule type="cellIs" dxfId="686" priority="679" stopIfTrue="1" operator="equal">
      <formula>"Abierta con plan"</formula>
    </cfRule>
    <cfRule type="cellIs" dxfId="685" priority="680" stopIfTrue="1" operator="equal">
      <formula>"Cerrada"</formula>
    </cfRule>
    <cfRule type="cellIs" dxfId="684" priority="681" stopIfTrue="1" operator="equal">
      <formula>"Abierta sin plan"</formula>
    </cfRule>
  </conditionalFormatting>
  <conditionalFormatting sqref="X174">
    <cfRule type="cellIs" dxfId="683" priority="700" stopIfTrue="1" operator="between">
      <formula>99</formula>
      <formula>100</formula>
    </cfRule>
    <cfRule type="cellIs" dxfId="682" priority="701" stopIfTrue="1" operator="between">
      <formula>81</formula>
      <formula>98</formula>
    </cfRule>
    <cfRule type="cellIs" dxfId="681" priority="702" stopIfTrue="1" operator="between">
      <formula>0</formula>
      <formula>80</formula>
    </cfRule>
  </conditionalFormatting>
  <conditionalFormatting sqref="X174">
    <cfRule type="cellIs" dxfId="680" priority="697" operator="between">
      <formula>0.96</formula>
      <formula>1</formula>
    </cfRule>
    <cfRule type="cellIs" dxfId="679" priority="698" operator="between">
      <formula>0.61</formula>
      <formula>0.95</formula>
    </cfRule>
    <cfRule type="cellIs" dxfId="678" priority="699" operator="between">
      <formula>0</formula>
      <formula>0.6</formula>
    </cfRule>
  </conditionalFormatting>
  <conditionalFormatting sqref="Y182">
    <cfRule type="cellIs" dxfId="677" priority="658" stopIfTrue="1" operator="equal">
      <formula>"Abierta sin plan"</formula>
    </cfRule>
    <cfRule type="cellIs" dxfId="676" priority="659" stopIfTrue="1" operator="equal">
      <formula>"Abierta con plan"</formula>
    </cfRule>
    <cfRule type="cellIs" dxfId="675" priority="660" stopIfTrue="1" operator="equal">
      <formula>"Cerrada"</formula>
    </cfRule>
  </conditionalFormatting>
  <conditionalFormatting sqref="Y182">
    <cfRule type="cellIs" dxfId="674" priority="661" stopIfTrue="1" operator="equal">
      <formula>"Cerrada"</formula>
    </cfRule>
    <cfRule type="cellIs" dxfId="673" priority="662" stopIfTrue="1" operator="equal">
      <formula>"Abierta con plan"</formula>
    </cfRule>
    <cfRule type="cellIs" dxfId="672" priority="663" stopIfTrue="1" operator="equal">
      <formula>"Abierta sin plan"</formula>
    </cfRule>
    <cfRule type="cellIs" dxfId="671" priority="664" stopIfTrue="1" operator="equal">
      <formula>"Abierta con plan"</formula>
    </cfRule>
    <cfRule type="cellIs" dxfId="670" priority="665" stopIfTrue="1" operator="equal">
      <formula>"Cerrada"</formula>
    </cfRule>
    <cfRule type="cellIs" dxfId="669" priority="666" stopIfTrue="1" operator="equal">
      <formula>"Abierta sin plan"</formula>
    </cfRule>
  </conditionalFormatting>
  <conditionalFormatting sqref="X181">
    <cfRule type="cellIs" dxfId="668" priority="685" stopIfTrue="1" operator="between">
      <formula>99</formula>
      <formula>100</formula>
    </cfRule>
    <cfRule type="cellIs" dxfId="667" priority="686" stopIfTrue="1" operator="between">
      <formula>81</formula>
      <formula>98</formula>
    </cfRule>
    <cfRule type="cellIs" dxfId="666" priority="687" stopIfTrue="1" operator="between">
      <formula>0</formula>
      <formula>80</formula>
    </cfRule>
  </conditionalFormatting>
  <conditionalFormatting sqref="X181">
    <cfRule type="cellIs" dxfId="665" priority="682" operator="between">
      <formula>0.96</formula>
      <formula>1</formula>
    </cfRule>
    <cfRule type="cellIs" dxfId="664" priority="683" operator="between">
      <formula>0.61</formula>
      <formula>0.95</formula>
    </cfRule>
    <cfRule type="cellIs" dxfId="663" priority="684" operator="between">
      <formula>0</formula>
      <formula>0.6</formula>
    </cfRule>
  </conditionalFormatting>
  <conditionalFormatting sqref="Y183">
    <cfRule type="cellIs" dxfId="662" priority="643" stopIfTrue="1" operator="equal">
      <formula>"Abierta sin plan"</formula>
    </cfRule>
    <cfRule type="cellIs" dxfId="661" priority="644" stopIfTrue="1" operator="equal">
      <formula>"Abierta con plan"</formula>
    </cfRule>
    <cfRule type="cellIs" dxfId="660" priority="645" stopIfTrue="1" operator="equal">
      <formula>"Cerrada"</formula>
    </cfRule>
  </conditionalFormatting>
  <conditionalFormatting sqref="Y183">
    <cfRule type="cellIs" dxfId="659" priority="646" stopIfTrue="1" operator="equal">
      <formula>"Cerrada"</formula>
    </cfRule>
    <cfRule type="cellIs" dxfId="658" priority="647" stopIfTrue="1" operator="equal">
      <formula>"Abierta con plan"</formula>
    </cfRule>
    <cfRule type="cellIs" dxfId="657" priority="648" stopIfTrue="1" operator="equal">
      <formula>"Abierta sin plan"</formula>
    </cfRule>
    <cfRule type="cellIs" dxfId="656" priority="649" stopIfTrue="1" operator="equal">
      <formula>"Abierta con plan"</formula>
    </cfRule>
    <cfRule type="cellIs" dxfId="655" priority="650" stopIfTrue="1" operator="equal">
      <formula>"Cerrada"</formula>
    </cfRule>
    <cfRule type="cellIs" dxfId="654" priority="651" stopIfTrue="1" operator="equal">
      <formula>"Abierta sin plan"</formula>
    </cfRule>
  </conditionalFormatting>
  <conditionalFormatting sqref="X182">
    <cfRule type="cellIs" dxfId="653" priority="670" stopIfTrue="1" operator="between">
      <formula>99</formula>
      <formula>100</formula>
    </cfRule>
    <cfRule type="cellIs" dxfId="652" priority="671" stopIfTrue="1" operator="between">
      <formula>81</formula>
      <formula>98</formula>
    </cfRule>
    <cfRule type="cellIs" dxfId="651" priority="672" stopIfTrue="1" operator="between">
      <formula>0</formula>
      <formula>80</formula>
    </cfRule>
  </conditionalFormatting>
  <conditionalFormatting sqref="X182">
    <cfRule type="cellIs" dxfId="650" priority="667" operator="between">
      <formula>0.96</formula>
      <formula>1</formula>
    </cfRule>
    <cfRule type="cellIs" dxfId="649" priority="668" operator="between">
      <formula>0.61</formula>
      <formula>0.95</formula>
    </cfRule>
    <cfRule type="cellIs" dxfId="648" priority="669" operator="between">
      <formula>0</formula>
      <formula>0.6</formula>
    </cfRule>
  </conditionalFormatting>
  <conditionalFormatting sqref="Y185">
    <cfRule type="cellIs" dxfId="647" priority="628" stopIfTrue="1" operator="equal">
      <formula>"Abierta sin plan"</formula>
    </cfRule>
    <cfRule type="cellIs" dxfId="646" priority="629" stopIfTrue="1" operator="equal">
      <formula>"Abierta con plan"</formula>
    </cfRule>
    <cfRule type="cellIs" dxfId="645" priority="630" stopIfTrue="1" operator="equal">
      <formula>"Cerrada"</formula>
    </cfRule>
  </conditionalFormatting>
  <conditionalFormatting sqref="Y185">
    <cfRule type="cellIs" dxfId="644" priority="631" stopIfTrue="1" operator="equal">
      <formula>"Cerrada"</formula>
    </cfRule>
    <cfRule type="cellIs" dxfId="643" priority="632" stopIfTrue="1" operator="equal">
      <formula>"Abierta con plan"</formula>
    </cfRule>
    <cfRule type="cellIs" dxfId="642" priority="633" stopIfTrue="1" operator="equal">
      <formula>"Abierta sin plan"</formula>
    </cfRule>
    <cfRule type="cellIs" dxfId="641" priority="634" stopIfTrue="1" operator="equal">
      <formula>"Abierta con plan"</formula>
    </cfRule>
    <cfRule type="cellIs" dxfId="640" priority="635" stopIfTrue="1" operator="equal">
      <formula>"Cerrada"</formula>
    </cfRule>
    <cfRule type="cellIs" dxfId="639" priority="636" stopIfTrue="1" operator="equal">
      <formula>"Abierta sin plan"</formula>
    </cfRule>
  </conditionalFormatting>
  <conditionalFormatting sqref="X183">
    <cfRule type="cellIs" dxfId="638" priority="655" stopIfTrue="1" operator="between">
      <formula>99</formula>
      <formula>100</formula>
    </cfRule>
    <cfRule type="cellIs" dxfId="637" priority="656" stopIfTrue="1" operator="between">
      <formula>81</formula>
      <formula>98</formula>
    </cfRule>
    <cfRule type="cellIs" dxfId="636" priority="657" stopIfTrue="1" operator="between">
      <formula>0</formula>
      <formula>80</formula>
    </cfRule>
  </conditionalFormatting>
  <conditionalFormatting sqref="X183">
    <cfRule type="cellIs" dxfId="635" priority="652" operator="between">
      <formula>0.96</formula>
      <formula>1</formula>
    </cfRule>
    <cfRule type="cellIs" dxfId="634" priority="653" operator="between">
      <formula>0.61</formula>
      <formula>0.95</formula>
    </cfRule>
    <cfRule type="cellIs" dxfId="633" priority="654" operator="between">
      <formula>0</formula>
      <formula>0.6</formula>
    </cfRule>
  </conditionalFormatting>
  <conditionalFormatting sqref="X185">
    <cfRule type="cellIs" dxfId="632" priority="640" stopIfTrue="1" operator="between">
      <formula>99</formula>
      <formula>100</formula>
    </cfRule>
    <cfRule type="cellIs" dxfId="631" priority="641" stopIfTrue="1" operator="between">
      <formula>81</formula>
      <formula>98</formula>
    </cfRule>
    <cfRule type="cellIs" dxfId="630" priority="642" stopIfTrue="1" operator="between">
      <formula>0</formula>
      <formula>80</formula>
    </cfRule>
  </conditionalFormatting>
  <conditionalFormatting sqref="X185">
    <cfRule type="cellIs" dxfId="629" priority="637" operator="between">
      <formula>0.96</formula>
      <formula>1</formula>
    </cfRule>
    <cfRule type="cellIs" dxfId="628" priority="638" operator="between">
      <formula>0.61</formula>
      <formula>0.95</formula>
    </cfRule>
    <cfRule type="cellIs" dxfId="627" priority="639" operator="between">
      <formula>0</formula>
      <formula>0.6</formula>
    </cfRule>
  </conditionalFormatting>
  <conditionalFormatting sqref="Y184">
    <cfRule type="cellIs" dxfId="626" priority="613" stopIfTrue="1" operator="equal">
      <formula>"Abierta sin plan"</formula>
    </cfRule>
    <cfRule type="cellIs" dxfId="625" priority="614" stopIfTrue="1" operator="equal">
      <formula>"Abierta con plan"</formula>
    </cfRule>
    <cfRule type="cellIs" dxfId="624" priority="615" stopIfTrue="1" operator="equal">
      <formula>"Cerrada"</formula>
    </cfRule>
  </conditionalFormatting>
  <conditionalFormatting sqref="Y184">
    <cfRule type="cellIs" dxfId="623" priority="616" stopIfTrue="1" operator="equal">
      <formula>"Cerrada"</formula>
    </cfRule>
    <cfRule type="cellIs" dxfId="622" priority="617" stopIfTrue="1" operator="equal">
      <formula>"Abierta con plan"</formula>
    </cfRule>
    <cfRule type="cellIs" dxfId="621" priority="618" stopIfTrue="1" operator="equal">
      <formula>"Abierta sin plan"</formula>
    </cfRule>
    <cfRule type="cellIs" dxfId="620" priority="619" stopIfTrue="1" operator="equal">
      <formula>"Abierta con plan"</formula>
    </cfRule>
    <cfRule type="cellIs" dxfId="619" priority="620" stopIfTrue="1" operator="equal">
      <formula>"Cerrada"</formula>
    </cfRule>
    <cfRule type="cellIs" dxfId="618" priority="621" stopIfTrue="1" operator="equal">
      <formula>"Abierta sin plan"</formula>
    </cfRule>
  </conditionalFormatting>
  <conditionalFormatting sqref="X184">
    <cfRule type="cellIs" dxfId="617" priority="625" stopIfTrue="1" operator="between">
      <formula>99</formula>
      <formula>100</formula>
    </cfRule>
    <cfRule type="cellIs" dxfId="616" priority="626" stopIfTrue="1" operator="between">
      <formula>81</formula>
      <formula>98</formula>
    </cfRule>
    <cfRule type="cellIs" dxfId="615" priority="627" stopIfTrue="1" operator="between">
      <formula>0</formula>
      <formula>80</formula>
    </cfRule>
  </conditionalFormatting>
  <conditionalFormatting sqref="X184">
    <cfRule type="cellIs" dxfId="614" priority="622" operator="between">
      <formula>0.96</formula>
      <formula>1</formula>
    </cfRule>
    <cfRule type="cellIs" dxfId="613" priority="623" operator="between">
      <formula>0.61</formula>
      <formula>0.95</formula>
    </cfRule>
    <cfRule type="cellIs" dxfId="612" priority="624" operator="between">
      <formula>0</formula>
      <formula>0.6</formula>
    </cfRule>
  </conditionalFormatting>
  <conditionalFormatting sqref="X3">
    <cfRule type="cellIs" dxfId="611" priority="610" stopIfTrue="1" operator="between">
      <formula>99</formula>
      <formula>100</formula>
    </cfRule>
    <cfRule type="cellIs" dxfId="610" priority="611" stopIfTrue="1" operator="between">
      <formula>81</formula>
      <formula>98</formula>
    </cfRule>
    <cfRule type="cellIs" dxfId="609" priority="612" stopIfTrue="1" operator="between">
      <formula>0</formula>
      <formula>80</formula>
    </cfRule>
  </conditionalFormatting>
  <conditionalFormatting sqref="X3">
    <cfRule type="cellIs" dxfId="608" priority="607" operator="between">
      <formula>0.96</formula>
      <formula>1</formula>
    </cfRule>
    <cfRule type="cellIs" dxfId="607" priority="608" operator="between">
      <formula>0.61</formula>
      <formula>0.95</formula>
    </cfRule>
    <cfRule type="cellIs" dxfId="606" priority="609" operator="between">
      <formula>0</formula>
      <formula>0.6</formula>
    </cfRule>
  </conditionalFormatting>
  <conditionalFormatting sqref="X5">
    <cfRule type="cellIs" dxfId="605" priority="604" stopIfTrue="1" operator="between">
      <formula>99</formula>
      <formula>100</formula>
    </cfRule>
    <cfRule type="cellIs" dxfId="604" priority="605" stopIfTrue="1" operator="between">
      <formula>81</formula>
      <formula>98</formula>
    </cfRule>
    <cfRule type="cellIs" dxfId="603" priority="606" stopIfTrue="1" operator="between">
      <formula>0</formula>
      <formula>80</formula>
    </cfRule>
  </conditionalFormatting>
  <conditionalFormatting sqref="X5">
    <cfRule type="cellIs" dxfId="602" priority="601" operator="between">
      <formula>0.96</formula>
      <formula>1</formula>
    </cfRule>
    <cfRule type="cellIs" dxfId="601" priority="602" operator="between">
      <formula>0.61</formula>
      <formula>0.95</formula>
    </cfRule>
    <cfRule type="cellIs" dxfId="600" priority="603" operator="between">
      <formula>0</formula>
      <formula>0.6</formula>
    </cfRule>
  </conditionalFormatting>
  <conditionalFormatting sqref="X8">
    <cfRule type="cellIs" dxfId="599" priority="598" stopIfTrue="1" operator="between">
      <formula>99</formula>
      <formula>100</formula>
    </cfRule>
    <cfRule type="cellIs" dxfId="598" priority="599" stopIfTrue="1" operator="between">
      <formula>81</formula>
      <formula>98</formula>
    </cfRule>
    <cfRule type="cellIs" dxfId="597" priority="600" stopIfTrue="1" operator="between">
      <formula>0</formula>
      <formula>80</formula>
    </cfRule>
  </conditionalFormatting>
  <conditionalFormatting sqref="X8">
    <cfRule type="cellIs" dxfId="596" priority="595" operator="between">
      <formula>0.96</formula>
      <formula>1</formula>
    </cfRule>
    <cfRule type="cellIs" dxfId="595" priority="596" operator="between">
      <formula>0.61</formula>
      <formula>0.95</formula>
    </cfRule>
    <cfRule type="cellIs" dxfId="594" priority="597" operator="between">
      <formula>0</formula>
      <formula>0.6</formula>
    </cfRule>
  </conditionalFormatting>
  <conditionalFormatting sqref="X141">
    <cfRule type="cellIs" dxfId="593" priority="592" stopIfTrue="1" operator="between">
      <formula>99</formula>
      <formula>100</formula>
    </cfRule>
    <cfRule type="cellIs" dxfId="592" priority="593" stopIfTrue="1" operator="between">
      <formula>81</formula>
      <formula>98</formula>
    </cfRule>
    <cfRule type="cellIs" dxfId="591" priority="594" stopIfTrue="1" operator="between">
      <formula>0</formula>
      <formula>80</formula>
    </cfRule>
  </conditionalFormatting>
  <conditionalFormatting sqref="X141">
    <cfRule type="cellIs" dxfId="590" priority="589" operator="between">
      <formula>0.96</formula>
      <formula>1</formula>
    </cfRule>
    <cfRule type="cellIs" dxfId="589" priority="590" operator="between">
      <formula>0.61</formula>
      <formula>0.95</formula>
    </cfRule>
    <cfRule type="cellIs" dxfId="588" priority="591" operator="between">
      <formula>0</formula>
      <formula>0.6</formula>
    </cfRule>
  </conditionalFormatting>
  <conditionalFormatting sqref="Y180">
    <cfRule type="cellIs" dxfId="587" priority="574" stopIfTrue="1" operator="equal">
      <formula>"Abierta sin plan"</formula>
    </cfRule>
    <cfRule type="cellIs" dxfId="586" priority="575" stopIfTrue="1" operator="equal">
      <formula>"Abierta con plan"</formula>
    </cfRule>
    <cfRule type="cellIs" dxfId="585" priority="576" stopIfTrue="1" operator="equal">
      <formula>"Cerrada"</formula>
    </cfRule>
  </conditionalFormatting>
  <conditionalFormatting sqref="Y180">
    <cfRule type="cellIs" dxfId="584" priority="577" stopIfTrue="1" operator="equal">
      <formula>"Cerrada"</formula>
    </cfRule>
    <cfRule type="cellIs" dxfId="583" priority="578" stopIfTrue="1" operator="equal">
      <formula>"Abierta con plan"</formula>
    </cfRule>
    <cfRule type="cellIs" dxfId="582" priority="579" stopIfTrue="1" operator="equal">
      <formula>"Abierta sin plan"</formula>
    </cfRule>
    <cfRule type="cellIs" dxfId="581" priority="580" stopIfTrue="1" operator="equal">
      <formula>"Abierta con plan"</formula>
    </cfRule>
    <cfRule type="cellIs" dxfId="580" priority="581" stopIfTrue="1" operator="equal">
      <formula>"Cerrada"</formula>
    </cfRule>
    <cfRule type="cellIs" dxfId="579" priority="582" stopIfTrue="1" operator="equal">
      <formula>"Abierta sin plan"</formula>
    </cfRule>
  </conditionalFormatting>
  <conditionalFormatting sqref="X180">
    <cfRule type="cellIs" dxfId="578" priority="586" stopIfTrue="1" operator="between">
      <formula>99</formula>
      <formula>100</formula>
    </cfRule>
    <cfRule type="cellIs" dxfId="577" priority="587" stopIfTrue="1" operator="between">
      <formula>81</formula>
      <formula>98</formula>
    </cfRule>
    <cfRule type="cellIs" dxfId="576" priority="588" stopIfTrue="1" operator="between">
      <formula>0</formula>
      <formula>80</formula>
    </cfRule>
  </conditionalFormatting>
  <conditionalFormatting sqref="X180">
    <cfRule type="cellIs" dxfId="575" priority="583" operator="between">
      <formula>0.96</formula>
      <formula>1</formula>
    </cfRule>
    <cfRule type="cellIs" dxfId="574" priority="584" operator="between">
      <formula>0.61</formula>
      <formula>0.95</formula>
    </cfRule>
    <cfRule type="cellIs" dxfId="573" priority="585" operator="between">
      <formula>0</formula>
      <formula>0.6</formula>
    </cfRule>
  </conditionalFormatting>
  <conditionalFormatting sqref="Y175">
    <cfRule type="cellIs" dxfId="572" priority="559" stopIfTrue="1" operator="equal">
      <formula>"Abierta sin plan"</formula>
    </cfRule>
    <cfRule type="cellIs" dxfId="571" priority="560" stopIfTrue="1" operator="equal">
      <formula>"Abierta con plan"</formula>
    </cfRule>
    <cfRule type="cellIs" dxfId="570" priority="561" stopIfTrue="1" operator="equal">
      <formula>"Cerrada"</formula>
    </cfRule>
  </conditionalFormatting>
  <conditionalFormatting sqref="Y175">
    <cfRule type="cellIs" dxfId="569" priority="562" stopIfTrue="1" operator="equal">
      <formula>"Cerrada"</formula>
    </cfRule>
    <cfRule type="cellIs" dxfId="568" priority="563" stopIfTrue="1" operator="equal">
      <formula>"Abierta con plan"</formula>
    </cfRule>
    <cfRule type="cellIs" dxfId="567" priority="564" stopIfTrue="1" operator="equal">
      <formula>"Abierta sin plan"</formula>
    </cfRule>
    <cfRule type="cellIs" dxfId="566" priority="565" stopIfTrue="1" operator="equal">
      <formula>"Abierta con plan"</formula>
    </cfRule>
    <cfRule type="cellIs" dxfId="565" priority="566" stopIfTrue="1" operator="equal">
      <formula>"Cerrada"</formula>
    </cfRule>
    <cfRule type="cellIs" dxfId="564" priority="567" stopIfTrue="1" operator="equal">
      <formula>"Abierta sin plan"</formula>
    </cfRule>
  </conditionalFormatting>
  <conditionalFormatting sqref="Y176">
    <cfRule type="cellIs" dxfId="563" priority="544" stopIfTrue="1" operator="equal">
      <formula>"Abierta sin plan"</formula>
    </cfRule>
    <cfRule type="cellIs" dxfId="562" priority="545" stopIfTrue="1" operator="equal">
      <formula>"Abierta con plan"</formula>
    </cfRule>
    <cfRule type="cellIs" dxfId="561" priority="546" stopIfTrue="1" operator="equal">
      <formula>"Cerrada"</formula>
    </cfRule>
  </conditionalFormatting>
  <conditionalFormatting sqref="Y176">
    <cfRule type="cellIs" dxfId="560" priority="547" stopIfTrue="1" operator="equal">
      <formula>"Cerrada"</formula>
    </cfRule>
    <cfRule type="cellIs" dxfId="559" priority="548" stopIfTrue="1" operator="equal">
      <formula>"Abierta con plan"</formula>
    </cfRule>
    <cfRule type="cellIs" dxfId="558" priority="549" stopIfTrue="1" operator="equal">
      <formula>"Abierta sin plan"</formula>
    </cfRule>
    <cfRule type="cellIs" dxfId="557" priority="550" stopIfTrue="1" operator="equal">
      <formula>"Abierta con plan"</formula>
    </cfRule>
    <cfRule type="cellIs" dxfId="556" priority="551" stopIfTrue="1" operator="equal">
      <formula>"Cerrada"</formula>
    </cfRule>
    <cfRule type="cellIs" dxfId="555" priority="552" stopIfTrue="1" operator="equal">
      <formula>"Abierta sin plan"</formula>
    </cfRule>
  </conditionalFormatting>
  <conditionalFormatting sqref="X175">
    <cfRule type="cellIs" dxfId="554" priority="571" stopIfTrue="1" operator="between">
      <formula>99</formula>
      <formula>100</formula>
    </cfRule>
    <cfRule type="cellIs" dxfId="553" priority="572" stopIfTrue="1" operator="between">
      <formula>81</formula>
      <formula>98</formula>
    </cfRule>
    <cfRule type="cellIs" dxfId="552" priority="573" stopIfTrue="1" operator="between">
      <formula>0</formula>
      <formula>80</formula>
    </cfRule>
  </conditionalFormatting>
  <conditionalFormatting sqref="X175">
    <cfRule type="cellIs" dxfId="551" priority="568" operator="between">
      <formula>0.96</formula>
      <formula>1</formula>
    </cfRule>
    <cfRule type="cellIs" dxfId="550" priority="569" operator="between">
      <formula>0.61</formula>
      <formula>0.95</formula>
    </cfRule>
    <cfRule type="cellIs" dxfId="549" priority="570" operator="between">
      <formula>0</formula>
      <formula>0.6</formula>
    </cfRule>
  </conditionalFormatting>
  <conditionalFormatting sqref="Y177">
    <cfRule type="cellIs" dxfId="548" priority="529" stopIfTrue="1" operator="equal">
      <formula>"Abierta sin plan"</formula>
    </cfRule>
    <cfRule type="cellIs" dxfId="547" priority="530" stopIfTrue="1" operator="equal">
      <formula>"Abierta con plan"</formula>
    </cfRule>
    <cfRule type="cellIs" dxfId="546" priority="531" stopIfTrue="1" operator="equal">
      <formula>"Cerrada"</formula>
    </cfRule>
  </conditionalFormatting>
  <conditionalFormatting sqref="Y177">
    <cfRule type="cellIs" dxfId="545" priority="532" stopIfTrue="1" operator="equal">
      <formula>"Cerrada"</formula>
    </cfRule>
    <cfRule type="cellIs" dxfId="544" priority="533" stopIfTrue="1" operator="equal">
      <formula>"Abierta con plan"</formula>
    </cfRule>
    <cfRule type="cellIs" dxfId="543" priority="534" stopIfTrue="1" operator="equal">
      <formula>"Abierta sin plan"</formula>
    </cfRule>
    <cfRule type="cellIs" dxfId="542" priority="535" stopIfTrue="1" operator="equal">
      <formula>"Abierta con plan"</formula>
    </cfRule>
    <cfRule type="cellIs" dxfId="541" priority="536" stopIfTrue="1" operator="equal">
      <formula>"Cerrada"</formula>
    </cfRule>
    <cfRule type="cellIs" dxfId="540" priority="537" stopIfTrue="1" operator="equal">
      <formula>"Abierta sin plan"</formula>
    </cfRule>
  </conditionalFormatting>
  <conditionalFormatting sqref="X176">
    <cfRule type="cellIs" dxfId="539" priority="556" stopIfTrue="1" operator="between">
      <formula>99</formula>
      <formula>100</formula>
    </cfRule>
    <cfRule type="cellIs" dxfId="538" priority="557" stopIfTrue="1" operator="between">
      <formula>81</formula>
      <formula>98</formula>
    </cfRule>
    <cfRule type="cellIs" dxfId="537" priority="558" stopIfTrue="1" operator="between">
      <formula>0</formula>
      <formula>80</formula>
    </cfRule>
  </conditionalFormatting>
  <conditionalFormatting sqref="X176">
    <cfRule type="cellIs" dxfId="536" priority="553" operator="between">
      <formula>0.96</formula>
      <formula>1</formula>
    </cfRule>
    <cfRule type="cellIs" dxfId="535" priority="554" operator="between">
      <formula>0.61</formula>
      <formula>0.95</formula>
    </cfRule>
    <cfRule type="cellIs" dxfId="534" priority="555" operator="between">
      <formula>0</formula>
      <formula>0.6</formula>
    </cfRule>
  </conditionalFormatting>
  <conditionalFormatting sqref="Y179">
    <cfRule type="cellIs" dxfId="533" priority="514" stopIfTrue="1" operator="equal">
      <formula>"Abierta sin plan"</formula>
    </cfRule>
    <cfRule type="cellIs" dxfId="532" priority="515" stopIfTrue="1" operator="equal">
      <formula>"Abierta con plan"</formula>
    </cfRule>
    <cfRule type="cellIs" dxfId="531" priority="516" stopIfTrue="1" operator="equal">
      <formula>"Cerrada"</formula>
    </cfRule>
  </conditionalFormatting>
  <conditionalFormatting sqref="Y179">
    <cfRule type="cellIs" dxfId="530" priority="517" stopIfTrue="1" operator="equal">
      <formula>"Cerrada"</formula>
    </cfRule>
    <cfRule type="cellIs" dxfId="529" priority="518" stopIfTrue="1" operator="equal">
      <formula>"Abierta con plan"</formula>
    </cfRule>
    <cfRule type="cellIs" dxfId="528" priority="519" stopIfTrue="1" operator="equal">
      <formula>"Abierta sin plan"</formula>
    </cfRule>
    <cfRule type="cellIs" dxfId="527" priority="520" stopIfTrue="1" operator="equal">
      <formula>"Abierta con plan"</formula>
    </cfRule>
    <cfRule type="cellIs" dxfId="526" priority="521" stopIfTrue="1" operator="equal">
      <formula>"Cerrada"</formula>
    </cfRule>
    <cfRule type="cellIs" dxfId="525" priority="522" stopIfTrue="1" operator="equal">
      <formula>"Abierta sin plan"</formula>
    </cfRule>
  </conditionalFormatting>
  <conditionalFormatting sqref="X177">
    <cfRule type="cellIs" dxfId="524" priority="541" stopIfTrue="1" operator="between">
      <formula>99</formula>
      <formula>100</formula>
    </cfRule>
    <cfRule type="cellIs" dxfId="523" priority="542" stopIfTrue="1" operator="between">
      <formula>81</formula>
      <formula>98</formula>
    </cfRule>
    <cfRule type="cellIs" dxfId="522" priority="543" stopIfTrue="1" operator="between">
      <formula>0</formula>
      <formula>80</formula>
    </cfRule>
  </conditionalFormatting>
  <conditionalFormatting sqref="X177">
    <cfRule type="cellIs" dxfId="521" priority="538" operator="between">
      <formula>0.96</formula>
      <formula>1</formula>
    </cfRule>
    <cfRule type="cellIs" dxfId="520" priority="539" operator="between">
      <formula>0.61</formula>
      <formula>0.95</formula>
    </cfRule>
    <cfRule type="cellIs" dxfId="519" priority="540" operator="between">
      <formula>0</formula>
      <formula>0.6</formula>
    </cfRule>
  </conditionalFormatting>
  <conditionalFormatting sqref="X179">
    <cfRule type="cellIs" dxfId="518" priority="526" stopIfTrue="1" operator="between">
      <formula>99</formula>
      <formula>100</formula>
    </cfRule>
    <cfRule type="cellIs" dxfId="517" priority="527" stopIfTrue="1" operator="between">
      <formula>81</formula>
      <formula>98</formula>
    </cfRule>
    <cfRule type="cellIs" dxfId="516" priority="528" stopIfTrue="1" operator="between">
      <formula>0</formula>
      <formula>80</formula>
    </cfRule>
  </conditionalFormatting>
  <conditionalFormatting sqref="X179">
    <cfRule type="cellIs" dxfId="515" priority="523" operator="between">
      <formula>0.96</formula>
      <formula>1</formula>
    </cfRule>
    <cfRule type="cellIs" dxfId="514" priority="524" operator="between">
      <formula>0.61</formula>
      <formula>0.95</formula>
    </cfRule>
    <cfRule type="cellIs" dxfId="513" priority="525" operator="between">
      <formula>0</formula>
      <formula>0.6</formula>
    </cfRule>
  </conditionalFormatting>
  <conditionalFormatting sqref="Y178">
    <cfRule type="cellIs" dxfId="512" priority="499" stopIfTrue="1" operator="equal">
      <formula>"Abierta sin plan"</formula>
    </cfRule>
    <cfRule type="cellIs" dxfId="511" priority="500" stopIfTrue="1" operator="equal">
      <formula>"Abierta con plan"</formula>
    </cfRule>
    <cfRule type="cellIs" dxfId="510" priority="501" stopIfTrue="1" operator="equal">
      <formula>"Cerrada"</formula>
    </cfRule>
  </conditionalFormatting>
  <conditionalFormatting sqref="Y178">
    <cfRule type="cellIs" dxfId="509" priority="502" stopIfTrue="1" operator="equal">
      <formula>"Cerrada"</formula>
    </cfRule>
    <cfRule type="cellIs" dxfId="508" priority="503" stopIfTrue="1" operator="equal">
      <formula>"Abierta con plan"</formula>
    </cfRule>
    <cfRule type="cellIs" dxfId="507" priority="504" stopIfTrue="1" operator="equal">
      <formula>"Abierta sin plan"</formula>
    </cfRule>
    <cfRule type="cellIs" dxfId="506" priority="505" stopIfTrue="1" operator="equal">
      <formula>"Abierta con plan"</formula>
    </cfRule>
    <cfRule type="cellIs" dxfId="505" priority="506" stopIfTrue="1" operator="equal">
      <formula>"Cerrada"</formula>
    </cfRule>
    <cfRule type="cellIs" dxfId="504" priority="507" stopIfTrue="1" operator="equal">
      <formula>"Abierta sin plan"</formula>
    </cfRule>
  </conditionalFormatting>
  <conditionalFormatting sqref="X178">
    <cfRule type="cellIs" dxfId="503" priority="511" stopIfTrue="1" operator="between">
      <formula>99</formula>
      <formula>100</formula>
    </cfRule>
    <cfRule type="cellIs" dxfId="502" priority="512" stopIfTrue="1" operator="between">
      <formula>81</formula>
      <formula>98</formula>
    </cfRule>
    <cfRule type="cellIs" dxfId="501" priority="513" stopIfTrue="1" operator="between">
      <formula>0</formula>
      <formula>80</formula>
    </cfRule>
  </conditionalFormatting>
  <conditionalFormatting sqref="X178">
    <cfRule type="cellIs" dxfId="500" priority="508" operator="between">
      <formula>0.96</formula>
      <formula>1</formula>
    </cfRule>
    <cfRule type="cellIs" dxfId="499" priority="509" operator="between">
      <formula>0.61</formula>
      <formula>0.95</formula>
    </cfRule>
    <cfRule type="cellIs" dxfId="498" priority="510" operator="between">
      <formula>0</formula>
      <formula>0.6</formula>
    </cfRule>
  </conditionalFormatting>
  <conditionalFormatting sqref="Y186">
    <cfRule type="cellIs" dxfId="497" priority="484" stopIfTrue="1" operator="equal">
      <formula>"Abierta sin plan"</formula>
    </cfRule>
    <cfRule type="cellIs" dxfId="496" priority="485" stopIfTrue="1" operator="equal">
      <formula>"Abierta con plan"</formula>
    </cfRule>
    <cfRule type="cellIs" dxfId="495" priority="486" stopIfTrue="1" operator="equal">
      <formula>"Cerrada"</formula>
    </cfRule>
  </conditionalFormatting>
  <conditionalFormatting sqref="Y186">
    <cfRule type="cellIs" dxfId="494" priority="487" stopIfTrue="1" operator="equal">
      <formula>"Cerrada"</formula>
    </cfRule>
    <cfRule type="cellIs" dxfId="493" priority="488" stopIfTrue="1" operator="equal">
      <formula>"Abierta con plan"</formula>
    </cfRule>
    <cfRule type="cellIs" dxfId="492" priority="489" stopIfTrue="1" operator="equal">
      <formula>"Abierta sin plan"</formula>
    </cfRule>
    <cfRule type="cellIs" dxfId="491" priority="490" stopIfTrue="1" operator="equal">
      <formula>"Abierta con plan"</formula>
    </cfRule>
    <cfRule type="cellIs" dxfId="490" priority="491" stopIfTrue="1" operator="equal">
      <formula>"Cerrada"</formula>
    </cfRule>
    <cfRule type="cellIs" dxfId="489" priority="492" stopIfTrue="1" operator="equal">
      <formula>"Abierta sin plan"</formula>
    </cfRule>
  </conditionalFormatting>
  <conditionalFormatting sqref="X186">
    <cfRule type="cellIs" dxfId="488" priority="496" stopIfTrue="1" operator="between">
      <formula>99</formula>
      <formula>100</formula>
    </cfRule>
    <cfRule type="cellIs" dxfId="487" priority="497" stopIfTrue="1" operator="between">
      <formula>81</formula>
      <formula>98</formula>
    </cfRule>
    <cfRule type="cellIs" dxfId="486" priority="498" stopIfTrue="1" operator="between">
      <formula>0</formula>
      <formula>80</formula>
    </cfRule>
  </conditionalFormatting>
  <conditionalFormatting sqref="X186">
    <cfRule type="cellIs" dxfId="485" priority="493" operator="between">
      <formula>0.96</formula>
      <formula>1</formula>
    </cfRule>
    <cfRule type="cellIs" dxfId="484" priority="494" operator="between">
      <formula>0.61</formula>
      <formula>0.95</formula>
    </cfRule>
    <cfRule type="cellIs" dxfId="483" priority="495" operator="between">
      <formula>0</formula>
      <formula>0.6</formula>
    </cfRule>
  </conditionalFormatting>
  <conditionalFormatting sqref="Y113:Y116">
    <cfRule type="cellIs" dxfId="482" priority="481" stopIfTrue="1" operator="equal">
      <formula>"Abierta sin plan"</formula>
    </cfRule>
    <cfRule type="cellIs" dxfId="481" priority="482" stopIfTrue="1" operator="equal">
      <formula>"Abierta con plan"</formula>
    </cfRule>
    <cfRule type="cellIs" dxfId="480" priority="483" stopIfTrue="1" operator="equal">
      <formula>"Cerrada"</formula>
    </cfRule>
  </conditionalFormatting>
  <conditionalFormatting sqref="X117:X120">
    <cfRule type="cellIs" dxfId="479" priority="478" stopIfTrue="1" operator="between">
      <formula>99</formula>
      <formula>100</formula>
    </cfRule>
    <cfRule type="cellIs" dxfId="478" priority="479" stopIfTrue="1" operator="between">
      <formula>81</formula>
      <formula>98</formula>
    </cfRule>
    <cfRule type="cellIs" dxfId="477" priority="480" stopIfTrue="1" operator="between">
      <formula>0</formula>
      <formula>80</formula>
    </cfRule>
  </conditionalFormatting>
  <conditionalFormatting sqref="X117:X120">
    <cfRule type="cellIs" dxfId="476" priority="475" operator="between">
      <formula>0.96</formula>
      <formula>1</formula>
    </cfRule>
    <cfRule type="cellIs" dxfId="475" priority="476" operator="between">
      <formula>0.61</formula>
      <formula>0.95</formula>
    </cfRule>
    <cfRule type="cellIs" dxfId="474" priority="477" operator="between">
      <formula>0</formula>
      <formula>0.6</formula>
    </cfRule>
  </conditionalFormatting>
  <conditionalFormatting sqref="X126:X131">
    <cfRule type="cellIs" dxfId="473" priority="472" stopIfTrue="1" operator="between">
      <formula>99</formula>
      <formula>100</formula>
    </cfRule>
    <cfRule type="cellIs" dxfId="472" priority="473" stopIfTrue="1" operator="between">
      <formula>81</formula>
      <formula>98</formula>
    </cfRule>
    <cfRule type="cellIs" dxfId="471" priority="474" stopIfTrue="1" operator="between">
      <formula>0</formula>
      <formula>80</formula>
    </cfRule>
  </conditionalFormatting>
  <conditionalFormatting sqref="X126:X131">
    <cfRule type="cellIs" dxfId="470" priority="469" operator="between">
      <formula>0.96</formula>
      <formula>1</formula>
    </cfRule>
    <cfRule type="cellIs" dxfId="469" priority="470" operator="between">
      <formula>0.61</formula>
      <formula>0.95</formula>
    </cfRule>
    <cfRule type="cellIs" dxfId="468" priority="471" operator="between">
      <formula>0</formula>
      <formula>0.6</formula>
    </cfRule>
  </conditionalFormatting>
  <conditionalFormatting sqref="X125">
    <cfRule type="cellIs" dxfId="467" priority="466" stopIfTrue="1" operator="between">
      <formula>99</formula>
      <formula>100</formula>
    </cfRule>
    <cfRule type="cellIs" dxfId="466" priority="467" stopIfTrue="1" operator="between">
      <formula>81</formula>
      <formula>98</formula>
    </cfRule>
    <cfRule type="cellIs" dxfId="465" priority="468" stopIfTrue="1" operator="between">
      <formula>0</formula>
      <formula>80</formula>
    </cfRule>
  </conditionalFormatting>
  <conditionalFormatting sqref="X125">
    <cfRule type="cellIs" dxfId="464" priority="463" operator="between">
      <formula>0.96</formula>
      <formula>1</formula>
    </cfRule>
    <cfRule type="cellIs" dxfId="463" priority="464" operator="between">
      <formula>0.61</formula>
      <formula>0.95</formula>
    </cfRule>
    <cfRule type="cellIs" dxfId="462" priority="465" operator="between">
      <formula>0</formula>
      <formula>0.6</formula>
    </cfRule>
  </conditionalFormatting>
  <conditionalFormatting sqref="X154">
    <cfRule type="cellIs" dxfId="461" priority="460" stopIfTrue="1" operator="between">
      <formula>99</formula>
      <formula>100</formula>
    </cfRule>
    <cfRule type="cellIs" dxfId="460" priority="461" stopIfTrue="1" operator="between">
      <formula>81</formula>
      <formula>98</formula>
    </cfRule>
    <cfRule type="cellIs" dxfId="459" priority="462" stopIfTrue="1" operator="between">
      <formula>0</formula>
      <formula>80</formula>
    </cfRule>
  </conditionalFormatting>
  <conditionalFormatting sqref="X154">
    <cfRule type="cellIs" dxfId="458" priority="457" operator="between">
      <formula>0.96</formula>
      <formula>1</formula>
    </cfRule>
    <cfRule type="cellIs" dxfId="457" priority="458" operator="between">
      <formula>0.61</formula>
      <formula>0.95</formula>
    </cfRule>
    <cfRule type="cellIs" dxfId="456" priority="459" operator="between">
      <formula>0</formula>
      <formula>0.6</formula>
    </cfRule>
  </conditionalFormatting>
  <conditionalFormatting sqref="X144:X153">
    <cfRule type="cellIs" dxfId="455" priority="454" stopIfTrue="1" operator="between">
      <formula>99</formula>
      <formula>100</formula>
    </cfRule>
    <cfRule type="cellIs" dxfId="454" priority="455" stopIfTrue="1" operator="between">
      <formula>81</formula>
      <formula>98</formula>
    </cfRule>
    <cfRule type="cellIs" dxfId="453" priority="456" stopIfTrue="1" operator="between">
      <formula>0</formula>
      <formula>80</formula>
    </cfRule>
  </conditionalFormatting>
  <conditionalFormatting sqref="X144:X153">
    <cfRule type="cellIs" dxfId="452" priority="451" operator="between">
      <formula>0.96</formula>
      <formula>1</formula>
    </cfRule>
    <cfRule type="cellIs" dxfId="451" priority="452" operator="between">
      <formula>0.61</formula>
      <formula>0.95</formula>
    </cfRule>
    <cfRule type="cellIs" dxfId="450" priority="453" operator="between">
      <formula>0</formula>
      <formula>0.6</formula>
    </cfRule>
  </conditionalFormatting>
  <conditionalFormatting sqref="X10">
    <cfRule type="cellIs" dxfId="449" priority="448" stopIfTrue="1" operator="between">
      <formula>99</formula>
      <formula>100</formula>
    </cfRule>
    <cfRule type="cellIs" dxfId="448" priority="449" stopIfTrue="1" operator="between">
      <formula>81</formula>
      <formula>98</formula>
    </cfRule>
    <cfRule type="cellIs" dxfId="447" priority="450" stopIfTrue="1" operator="between">
      <formula>0</formula>
      <formula>80</formula>
    </cfRule>
  </conditionalFormatting>
  <conditionalFormatting sqref="X10">
    <cfRule type="cellIs" dxfId="446" priority="445" operator="between">
      <formula>0.96</formula>
      <formula>1</formula>
    </cfRule>
    <cfRule type="cellIs" dxfId="445" priority="446" operator="between">
      <formula>0.61</formula>
      <formula>0.95</formula>
    </cfRule>
    <cfRule type="cellIs" dxfId="444" priority="447" operator="between">
      <formula>0</formula>
      <formula>0.6</formula>
    </cfRule>
  </conditionalFormatting>
  <conditionalFormatting sqref="X45">
    <cfRule type="cellIs" dxfId="443" priority="442" stopIfTrue="1" operator="between">
      <formula>99</formula>
      <formula>100</formula>
    </cfRule>
    <cfRule type="cellIs" dxfId="442" priority="443" stopIfTrue="1" operator="between">
      <formula>81</formula>
      <formula>98</formula>
    </cfRule>
    <cfRule type="cellIs" dxfId="441" priority="444" stopIfTrue="1" operator="between">
      <formula>0</formula>
      <formula>80</formula>
    </cfRule>
  </conditionalFormatting>
  <conditionalFormatting sqref="X45">
    <cfRule type="cellIs" dxfId="440" priority="439" operator="between">
      <formula>0.96</formula>
      <formula>1</formula>
    </cfRule>
    <cfRule type="cellIs" dxfId="439" priority="440" operator="between">
      <formula>0.61</formula>
      <formula>0.95</formula>
    </cfRule>
    <cfRule type="cellIs" dxfId="438" priority="441" operator="between">
      <formula>0</formula>
      <formula>0.6</formula>
    </cfRule>
  </conditionalFormatting>
  <conditionalFormatting sqref="X87">
    <cfRule type="cellIs" dxfId="437" priority="436" stopIfTrue="1" operator="between">
      <formula>99</formula>
      <formula>100</formula>
    </cfRule>
    <cfRule type="cellIs" dxfId="436" priority="437" stopIfTrue="1" operator="between">
      <formula>81</formula>
      <formula>98</formula>
    </cfRule>
    <cfRule type="cellIs" dxfId="435" priority="438" stopIfTrue="1" operator="between">
      <formula>0</formula>
      <formula>80</formula>
    </cfRule>
  </conditionalFormatting>
  <conditionalFormatting sqref="X87">
    <cfRule type="cellIs" dxfId="434" priority="433" operator="between">
      <formula>0.96</formula>
      <formula>1</formula>
    </cfRule>
    <cfRule type="cellIs" dxfId="433" priority="434" operator="between">
      <formula>0.61</formula>
      <formula>0.95</formula>
    </cfRule>
    <cfRule type="cellIs" dxfId="432" priority="435" operator="between">
      <formula>0</formula>
      <formula>0.6</formula>
    </cfRule>
  </conditionalFormatting>
  <conditionalFormatting sqref="X108">
    <cfRule type="cellIs" dxfId="431" priority="430" stopIfTrue="1" operator="between">
      <formula>99</formula>
      <formula>100</formula>
    </cfRule>
    <cfRule type="cellIs" dxfId="430" priority="431" stopIfTrue="1" operator="between">
      <formula>81</formula>
      <formula>98</formula>
    </cfRule>
    <cfRule type="cellIs" dxfId="429" priority="432" stopIfTrue="1" operator="between">
      <formula>0</formula>
      <formula>80</formula>
    </cfRule>
  </conditionalFormatting>
  <conditionalFormatting sqref="X108">
    <cfRule type="cellIs" dxfId="428" priority="427" operator="between">
      <formula>0.96</formula>
      <formula>1</formula>
    </cfRule>
    <cfRule type="cellIs" dxfId="427" priority="428" operator="between">
      <formula>0.61</formula>
      <formula>0.95</formula>
    </cfRule>
    <cfRule type="cellIs" dxfId="426" priority="429" operator="between">
      <formula>0</formula>
      <formula>0.6</formula>
    </cfRule>
  </conditionalFormatting>
  <conditionalFormatting sqref="X109">
    <cfRule type="cellIs" dxfId="425" priority="424" stopIfTrue="1" operator="between">
      <formula>99</formula>
      <formula>100</formula>
    </cfRule>
    <cfRule type="cellIs" dxfId="424" priority="425" stopIfTrue="1" operator="between">
      <formula>81</formula>
      <formula>98</formula>
    </cfRule>
    <cfRule type="cellIs" dxfId="423" priority="426" stopIfTrue="1" operator="between">
      <formula>0</formula>
      <formula>80</formula>
    </cfRule>
  </conditionalFormatting>
  <conditionalFormatting sqref="X109">
    <cfRule type="cellIs" dxfId="422" priority="421" operator="between">
      <formula>0.96</formula>
      <formula>1</formula>
    </cfRule>
    <cfRule type="cellIs" dxfId="421" priority="422" operator="between">
      <formula>0.61</formula>
      <formula>0.95</formula>
    </cfRule>
    <cfRule type="cellIs" dxfId="420" priority="423" operator="between">
      <formula>0</formula>
      <formula>0.6</formula>
    </cfRule>
  </conditionalFormatting>
  <conditionalFormatting sqref="Y140">
    <cfRule type="cellIs" dxfId="419" priority="415" stopIfTrue="1" operator="equal">
      <formula>"Cerrada"</formula>
    </cfRule>
    <cfRule type="cellIs" dxfId="418" priority="416" stopIfTrue="1" operator="equal">
      <formula>"Abierta con plan"</formula>
    </cfRule>
    <cfRule type="cellIs" dxfId="417" priority="417" stopIfTrue="1" operator="equal">
      <formula>"Abierta sin plan"</formula>
    </cfRule>
    <cfRule type="cellIs" dxfId="416" priority="418" stopIfTrue="1" operator="equal">
      <formula>"Abierta con plan"</formula>
    </cfRule>
    <cfRule type="cellIs" dxfId="415" priority="419" stopIfTrue="1" operator="equal">
      <formula>"Cerrada"</formula>
    </cfRule>
    <cfRule type="cellIs" dxfId="414" priority="420" stopIfTrue="1" operator="equal">
      <formula>"Abierta sin plan"</formula>
    </cfRule>
  </conditionalFormatting>
  <conditionalFormatting sqref="Y90">
    <cfRule type="cellIs" dxfId="413" priority="412" stopIfTrue="1" operator="equal">
      <formula>"Abierta sin plan"</formula>
    </cfRule>
    <cfRule type="cellIs" dxfId="412" priority="413" stopIfTrue="1" operator="equal">
      <formula>"Abierta con plan"</formula>
    </cfRule>
    <cfRule type="cellIs" dxfId="411" priority="414" stopIfTrue="1" operator="equal">
      <formula>"Cerrada"</formula>
    </cfRule>
  </conditionalFormatting>
  <conditionalFormatting sqref="Y90">
    <cfRule type="cellIs" dxfId="410" priority="406" stopIfTrue="1" operator="equal">
      <formula>"Cerrada"</formula>
    </cfRule>
    <cfRule type="cellIs" dxfId="409" priority="407" stopIfTrue="1" operator="equal">
      <formula>"Abierta con plan"</formula>
    </cfRule>
    <cfRule type="cellIs" dxfId="408" priority="408" stopIfTrue="1" operator="equal">
      <formula>"Abierta sin plan"</formula>
    </cfRule>
    <cfRule type="cellIs" dxfId="407" priority="409" stopIfTrue="1" operator="equal">
      <formula>"Abierta con plan"</formula>
    </cfRule>
    <cfRule type="cellIs" dxfId="406" priority="410" stopIfTrue="1" operator="equal">
      <formula>"Cerrada"</formula>
    </cfRule>
    <cfRule type="cellIs" dxfId="405" priority="411" stopIfTrue="1" operator="equal">
      <formula>"Abierta sin plan"</formula>
    </cfRule>
  </conditionalFormatting>
  <conditionalFormatting sqref="Y163">
    <cfRule type="cellIs" dxfId="404" priority="400" stopIfTrue="1" operator="equal">
      <formula>"Cerrada"</formula>
    </cfRule>
    <cfRule type="cellIs" dxfId="403" priority="401" stopIfTrue="1" operator="equal">
      <formula>"Abierta con plan"</formula>
    </cfRule>
    <cfRule type="cellIs" dxfId="402" priority="402" stopIfTrue="1" operator="equal">
      <formula>"Abierta sin plan"</formula>
    </cfRule>
    <cfRule type="cellIs" dxfId="401" priority="403" stopIfTrue="1" operator="equal">
      <formula>"Abierta con plan"</formula>
    </cfRule>
    <cfRule type="cellIs" dxfId="400" priority="404" stopIfTrue="1" operator="equal">
      <formula>"Cerrada"</formula>
    </cfRule>
    <cfRule type="cellIs" dxfId="399" priority="405" stopIfTrue="1" operator="equal">
      <formula>"Abierta sin plan"</formula>
    </cfRule>
  </conditionalFormatting>
  <conditionalFormatting sqref="Y163">
    <cfRule type="cellIs" dxfId="398" priority="397" stopIfTrue="1" operator="equal">
      <formula>"Abierta sin plan"</formula>
    </cfRule>
    <cfRule type="cellIs" dxfId="397" priority="398" stopIfTrue="1" operator="equal">
      <formula>"Abierta con plan"</formula>
    </cfRule>
    <cfRule type="cellIs" dxfId="396" priority="399" stopIfTrue="1" operator="equal">
      <formula>"Cerrada"</formula>
    </cfRule>
  </conditionalFormatting>
  <conditionalFormatting sqref="Y163">
    <cfRule type="cellIs" dxfId="395" priority="391" stopIfTrue="1" operator="equal">
      <formula>"Cerrada"</formula>
    </cfRule>
    <cfRule type="cellIs" dxfId="394" priority="392" stopIfTrue="1" operator="equal">
      <formula>"Abierta con plan"</formula>
    </cfRule>
    <cfRule type="cellIs" dxfId="393" priority="393" stopIfTrue="1" operator="equal">
      <formula>"Abierta sin plan"</formula>
    </cfRule>
    <cfRule type="cellIs" dxfId="392" priority="394" stopIfTrue="1" operator="equal">
      <formula>"Abierta con plan"</formula>
    </cfRule>
    <cfRule type="cellIs" dxfId="391" priority="395" stopIfTrue="1" operator="equal">
      <formula>"Cerrada"</formula>
    </cfRule>
    <cfRule type="cellIs" dxfId="390" priority="396" stopIfTrue="1" operator="equal">
      <formula>"Abierta sin plan"</formula>
    </cfRule>
  </conditionalFormatting>
  <conditionalFormatting sqref="Y163">
    <cfRule type="cellIs" dxfId="389" priority="388" stopIfTrue="1" operator="equal">
      <formula>"Abierta sin plan"</formula>
    </cfRule>
    <cfRule type="cellIs" dxfId="388" priority="389" stopIfTrue="1" operator="equal">
      <formula>"Abierta con plan"</formula>
    </cfRule>
    <cfRule type="cellIs" dxfId="387" priority="390" stopIfTrue="1" operator="equal">
      <formula>"Cerrada"</formula>
    </cfRule>
  </conditionalFormatting>
  <conditionalFormatting sqref="Y163">
    <cfRule type="cellIs" dxfId="386" priority="382" stopIfTrue="1" operator="equal">
      <formula>"Cerrada"</formula>
    </cfRule>
    <cfRule type="cellIs" dxfId="385" priority="383" stopIfTrue="1" operator="equal">
      <formula>"Abierta con plan"</formula>
    </cfRule>
    <cfRule type="cellIs" dxfId="384" priority="384" stopIfTrue="1" operator="equal">
      <formula>"Abierta sin plan"</formula>
    </cfRule>
    <cfRule type="cellIs" dxfId="383" priority="385" stopIfTrue="1" operator="equal">
      <formula>"Abierta con plan"</formula>
    </cfRule>
    <cfRule type="cellIs" dxfId="382" priority="386" stopIfTrue="1" operator="equal">
      <formula>"Cerrada"</formula>
    </cfRule>
    <cfRule type="cellIs" dxfId="381" priority="387" stopIfTrue="1" operator="equal">
      <formula>"Abierta sin plan"</formula>
    </cfRule>
  </conditionalFormatting>
  <conditionalFormatting sqref="Y163">
    <cfRule type="cellIs" dxfId="380" priority="379" stopIfTrue="1" operator="equal">
      <formula>"Abierta sin plan"</formula>
    </cfRule>
    <cfRule type="cellIs" dxfId="379" priority="380" stopIfTrue="1" operator="equal">
      <formula>"Abierta con plan"</formula>
    </cfRule>
    <cfRule type="cellIs" dxfId="378" priority="381" stopIfTrue="1" operator="equal">
      <formula>"Cerrada"</formula>
    </cfRule>
  </conditionalFormatting>
  <conditionalFormatting sqref="Y163">
    <cfRule type="cellIs" dxfId="377" priority="373" stopIfTrue="1" operator="equal">
      <formula>"Cerrada"</formula>
    </cfRule>
    <cfRule type="cellIs" dxfId="376" priority="374" stopIfTrue="1" operator="equal">
      <formula>"Abierta con plan"</formula>
    </cfRule>
    <cfRule type="cellIs" dxfId="375" priority="375" stopIfTrue="1" operator="equal">
      <formula>"Abierta sin plan"</formula>
    </cfRule>
    <cfRule type="cellIs" dxfId="374" priority="376" stopIfTrue="1" operator="equal">
      <formula>"Abierta con plan"</formula>
    </cfRule>
    <cfRule type="cellIs" dxfId="373" priority="377" stopIfTrue="1" operator="equal">
      <formula>"Cerrada"</formula>
    </cfRule>
    <cfRule type="cellIs" dxfId="372" priority="378" stopIfTrue="1" operator="equal">
      <formula>"Abierta sin plan"</formula>
    </cfRule>
  </conditionalFormatting>
  <conditionalFormatting sqref="Y163">
    <cfRule type="cellIs" dxfId="371" priority="370" stopIfTrue="1" operator="equal">
      <formula>"Abierta sin plan"</formula>
    </cfRule>
    <cfRule type="cellIs" dxfId="370" priority="371" stopIfTrue="1" operator="equal">
      <formula>"Abierta con plan"</formula>
    </cfRule>
    <cfRule type="cellIs" dxfId="369" priority="372" stopIfTrue="1" operator="equal">
      <formula>"Cerrada"</formula>
    </cfRule>
  </conditionalFormatting>
  <conditionalFormatting sqref="Y163">
    <cfRule type="cellIs" dxfId="368" priority="364" stopIfTrue="1" operator="equal">
      <formula>"Cerrada"</formula>
    </cfRule>
    <cfRule type="cellIs" dxfId="367" priority="365" stopIfTrue="1" operator="equal">
      <formula>"Abierta con plan"</formula>
    </cfRule>
    <cfRule type="cellIs" dxfId="366" priority="366" stopIfTrue="1" operator="equal">
      <formula>"Abierta sin plan"</formula>
    </cfRule>
    <cfRule type="cellIs" dxfId="365" priority="367" stopIfTrue="1" operator="equal">
      <formula>"Abierta con plan"</formula>
    </cfRule>
    <cfRule type="cellIs" dxfId="364" priority="368" stopIfTrue="1" operator="equal">
      <formula>"Cerrada"</formula>
    </cfRule>
    <cfRule type="cellIs" dxfId="363" priority="369" stopIfTrue="1" operator="equal">
      <formula>"Abierta sin plan"</formula>
    </cfRule>
  </conditionalFormatting>
  <conditionalFormatting sqref="Y163">
    <cfRule type="cellIs" dxfId="362" priority="361" stopIfTrue="1" operator="equal">
      <formula>"Abierta sin plan"</formula>
    </cfRule>
    <cfRule type="cellIs" dxfId="361" priority="362" stopIfTrue="1" operator="equal">
      <formula>"Abierta con plan"</formula>
    </cfRule>
    <cfRule type="cellIs" dxfId="360" priority="363" stopIfTrue="1" operator="equal">
      <formula>"Cerrada"</formula>
    </cfRule>
  </conditionalFormatting>
  <conditionalFormatting sqref="Y171:Y174 Y176:Y180">
    <cfRule type="cellIs" dxfId="359" priority="352" stopIfTrue="1" operator="equal">
      <formula>"Abierta sin plan"</formula>
    </cfRule>
    <cfRule type="cellIs" dxfId="358" priority="353" stopIfTrue="1" operator="equal">
      <formula>"Abierta con plan"</formula>
    </cfRule>
    <cfRule type="cellIs" dxfId="357" priority="354" stopIfTrue="1" operator="equal">
      <formula>"Cerrada"</formula>
    </cfRule>
  </conditionalFormatting>
  <conditionalFormatting sqref="Y171:Y174 Y176:Y180">
    <cfRule type="cellIs" dxfId="356" priority="355" stopIfTrue="1" operator="equal">
      <formula>"Cerrada"</formula>
    </cfRule>
    <cfRule type="cellIs" dxfId="355" priority="356" stopIfTrue="1" operator="equal">
      <formula>"Abierta con plan"</formula>
    </cfRule>
    <cfRule type="cellIs" dxfId="354" priority="357" stopIfTrue="1" operator="equal">
      <formula>"Abierta sin plan"</formula>
    </cfRule>
    <cfRule type="cellIs" dxfId="353" priority="358" stopIfTrue="1" operator="equal">
      <formula>"Abierta con plan"</formula>
    </cfRule>
    <cfRule type="cellIs" dxfId="352" priority="359" stopIfTrue="1" operator="equal">
      <formula>"Cerrada"</formula>
    </cfRule>
    <cfRule type="cellIs" dxfId="351" priority="360" stopIfTrue="1" operator="equal">
      <formula>"Abierta sin plan"</formula>
    </cfRule>
  </conditionalFormatting>
  <conditionalFormatting sqref="Y137">
    <cfRule type="cellIs" dxfId="350" priority="349" stopIfTrue="1" operator="equal">
      <formula>"Abierta sin plan"</formula>
    </cfRule>
    <cfRule type="cellIs" dxfId="349" priority="350" stopIfTrue="1" operator="equal">
      <formula>"Abierta con plan"</formula>
    </cfRule>
    <cfRule type="cellIs" dxfId="348" priority="351" stopIfTrue="1" operator="equal">
      <formula>"Cerrada"</formula>
    </cfRule>
  </conditionalFormatting>
  <conditionalFormatting sqref="Y137">
    <cfRule type="cellIs" dxfId="347" priority="346" stopIfTrue="1" operator="equal">
      <formula>"Abierta sin plan"</formula>
    </cfRule>
    <cfRule type="cellIs" dxfId="346" priority="347" stopIfTrue="1" operator="equal">
      <formula>"Abierta con plan"</formula>
    </cfRule>
    <cfRule type="cellIs" dxfId="345" priority="348" stopIfTrue="1" operator="equal">
      <formula>"Cerrada"</formula>
    </cfRule>
  </conditionalFormatting>
  <conditionalFormatting sqref="Y181:Y182">
    <cfRule type="cellIs" dxfId="344" priority="337" stopIfTrue="1" operator="equal">
      <formula>"Abierta sin plan"</formula>
    </cfRule>
    <cfRule type="cellIs" dxfId="343" priority="338" stopIfTrue="1" operator="equal">
      <formula>"Abierta con plan"</formula>
    </cfRule>
    <cfRule type="cellIs" dxfId="342" priority="339" stopIfTrue="1" operator="equal">
      <formula>"Cerrada"</formula>
    </cfRule>
  </conditionalFormatting>
  <conditionalFormatting sqref="Y181:Y182">
    <cfRule type="cellIs" dxfId="341" priority="340" stopIfTrue="1" operator="equal">
      <formula>"Cerrada"</formula>
    </cfRule>
    <cfRule type="cellIs" dxfId="340" priority="341" stopIfTrue="1" operator="equal">
      <formula>"Abierta con plan"</formula>
    </cfRule>
    <cfRule type="cellIs" dxfId="339" priority="342" stopIfTrue="1" operator="equal">
      <formula>"Abierta sin plan"</formula>
    </cfRule>
    <cfRule type="cellIs" dxfId="338" priority="343" stopIfTrue="1" operator="equal">
      <formula>"Abierta con plan"</formula>
    </cfRule>
    <cfRule type="cellIs" dxfId="337" priority="344" stopIfTrue="1" operator="equal">
      <formula>"Cerrada"</formula>
    </cfRule>
    <cfRule type="cellIs" dxfId="336" priority="345" stopIfTrue="1" operator="equal">
      <formula>"Abierta sin plan"</formula>
    </cfRule>
  </conditionalFormatting>
  <conditionalFormatting sqref="Y181">
    <cfRule type="cellIs" dxfId="335" priority="328" stopIfTrue="1" operator="equal">
      <formula>"Abierta sin plan"</formula>
    </cfRule>
    <cfRule type="cellIs" dxfId="334" priority="329" stopIfTrue="1" operator="equal">
      <formula>"Abierta con plan"</formula>
    </cfRule>
    <cfRule type="cellIs" dxfId="333" priority="330" stopIfTrue="1" operator="equal">
      <formula>"Cerrada"</formula>
    </cfRule>
  </conditionalFormatting>
  <conditionalFormatting sqref="Y181">
    <cfRule type="cellIs" dxfId="332" priority="331" stopIfTrue="1" operator="equal">
      <formula>"Cerrada"</formula>
    </cfRule>
    <cfRule type="cellIs" dxfId="331" priority="332" stopIfTrue="1" operator="equal">
      <formula>"Abierta con plan"</formula>
    </cfRule>
    <cfRule type="cellIs" dxfId="330" priority="333" stopIfTrue="1" operator="equal">
      <formula>"Abierta sin plan"</formula>
    </cfRule>
    <cfRule type="cellIs" dxfId="329" priority="334" stopIfTrue="1" operator="equal">
      <formula>"Abierta con plan"</formula>
    </cfRule>
    <cfRule type="cellIs" dxfId="328" priority="335" stopIfTrue="1" operator="equal">
      <formula>"Cerrada"</formula>
    </cfRule>
    <cfRule type="cellIs" dxfId="327" priority="336" stopIfTrue="1" operator="equal">
      <formula>"Abierta sin plan"</formula>
    </cfRule>
  </conditionalFormatting>
  <conditionalFormatting sqref="Y181">
    <cfRule type="cellIs" dxfId="326" priority="319" stopIfTrue="1" operator="equal">
      <formula>"Abierta sin plan"</formula>
    </cfRule>
    <cfRule type="cellIs" dxfId="325" priority="320" stopIfTrue="1" operator="equal">
      <formula>"Abierta con plan"</formula>
    </cfRule>
    <cfRule type="cellIs" dxfId="324" priority="321" stopIfTrue="1" operator="equal">
      <formula>"Cerrada"</formula>
    </cfRule>
  </conditionalFormatting>
  <conditionalFormatting sqref="Y181">
    <cfRule type="cellIs" dxfId="323" priority="322" stopIfTrue="1" operator="equal">
      <formula>"Cerrada"</formula>
    </cfRule>
    <cfRule type="cellIs" dxfId="322" priority="323" stopIfTrue="1" operator="equal">
      <formula>"Abierta con plan"</formula>
    </cfRule>
    <cfRule type="cellIs" dxfId="321" priority="324" stopIfTrue="1" operator="equal">
      <formula>"Abierta sin plan"</formula>
    </cfRule>
    <cfRule type="cellIs" dxfId="320" priority="325" stopIfTrue="1" operator="equal">
      <formula>"Abierta con plan"</formula>
    </cfRule>
    <cfRule type="cellIs" dxfId="319" priority="326" stopIfTrue="1" operator="equal">
      <formula>"Cerrada"</formula>
    </cfRule>
    <cfRule type="cellIs" dxfId="318" priority="327" stopIfTrue="1" operator="equal">
      <formula>"Abierta sin plan"</formula>
    </cfRule>
  </conditionalFormatting>
  <conditionalFormatting sqref="Y182">
    <cfRule type="cellIs" dxfId="317" priority="310" stopIfTrue="1" operator="equal">
      <formula>"Abierta sin plan"</formula>
    </cfRule>
    <cfRule type="cellIs" dxfId="316" priority="311" stopIfTrue="1" operator="equal">
      <formula>"Abierta con plan"</formula>
    </cfRule>
    <cfRule type="cellIs" dxfId="315" priority="312" stopIfTrue="1" operator="equal">
      <formula>"Cerrada"</formula>
    </cfRule>
  </conditionalFormatting>
  <conditionalFormatting sqref="Y182">
    <cfRule type="cellIs" dxfId="314" priority="313" stopIfTrue="1" operator="equal">
      <formula>"Cerrada"</formula>
    </cfRule>
    <cfRule type="cellIs" dxfId="313" priority="314" stopIfTrue="1" operator="equal">
      <formula>"Abierta con plan"</formula>
    </cfRule>
    <cfRule type="cellIs" dxfId="312" priority="315" stopIfTrue="1" operator="equal">
      <formula>"Abierta sin plan"</formula>
    </cfRule>
    <cfRule type="cellIs" dxfId="311" priority="316" stopIfTrue="1" operator="equal">
      <formula>"Abierta con plan"</formula>
    </cfRule>
    <cfRule type="cellIs" dxfId="310" priority="317" stopIfTrue="1" operator="equal">
      <formula>"Cerrada"</formula>
    </cfRule>
    <cfRule type="cellIs" dxfId="309" priority="318" stopIfTrue="1" operator="equal">
      <formula>"Abierta sin plan"</formula>
    </cfRule>
  </conditionalFormatting>
  <conditionalFormatting sqref="Y182">
    <cfRule type="cellIs" dxfId="308" priority="301" stopIfTrue="1" operator="equal">
      <formula>"Abierta sin plan"</formula>
    </cfRule>
    <cfRule type="cellIs" dxfId="307" priority="302" stopIfTrue="1" operator="equal">
      <formula>"Abierta con plan"</formula>
    </cfRule>
    <cfRule type="cellIs" dxfId="306" priority="303" stopIfTrue="1" operator="equal">
      <formula>"Cerrada"</formula>
    </cfRule>
  </conditionalFormatting>
  <conditionalFormatting sqref="Y182">
    <cfRule type="cellIs" dxfId="305" priority="304" stopIfTrue="1" operator="equal">
      <formula>"Cerrada"</formula>
    </cfRule>
    <cfRule type="cellIs" dxfId="304" priority="305" stopIfTrue="1" operator="equal">
      <formula>"Abierta con plan"</formula>
    </cfRule>
    <cfRule type="cellIs" dxfId="303" priority="306" stopIfTrue="1" operator="equal">
      <formula>"Abierta sin plan"</formula>
    </cfRule>
    <cfRule type="cellIs" dxfId="302" priority="307" stopIfTrue="1" operator="equal">
      <formula>"Abierta con plan"</formula>
    </cfRule>
    <cfRule type="cellIs" dxfId="301" priority="308" stopIfTrue="1" operator="equal">
      <formula>"Cerrada"</formula>
    </cfRule>
    <cfRule type="cellIs" dxfId="300" priority="309" stopIfTrue="1" operator="equal">
      <formula>"Abierta sin plan"</formula>
    </cfRule>
  </conditionalFormatting>
  <conditionalFormatting sqref="Y183">
    <cfRule type="cellIs" dxfId="299" priority="292" stopIfTrue="1" operator="equal">
      <formula>"Abierta sin plan"</formula>
    </cfRule>
    <cfRule type="cellIs" dxfId="298" priority="293" stopIfTrue="1" operator="equal">
      <formula>"Abierta con plan"</formula>
    </cfRule>
    <cfRule type="cellIs" dxfId="297" priority="294" stopIfTrue="1" operator="equal">
      <formula>"Cerrada"</formula>
    </cfRule>
  </conditionalFormatting>
  <conditionalFormatting sqref="Y183">
    <cfRule type="cellIs" dxfId="296" priority="295" stopIfTrue="1" operator="equal">
      <formula>"Cerrada"</formula>
    </cfRule>
    <cfRule type="cellIs" dxfId="295" priority="296" stopIfTrue="1" operator="equal">
      <formula>"Abierta con plan"</formula>
    </cfRule>
    <cfRule type="cellIs" dxfId="294" priority="297" stopIfTrue="1" operator="equal">
      <formula>"Abierta sin plan"</formula>
    </cfRule>
    <cfRule type="cellIs" dxfId="293" priority="298" stopIfTrue="1" operator="equal">
      <formula>"Abierta con plan"</formula>
    </cfRule>
    <cfRule type="cellIs" dxfId="292" priority="299" stopIfTrue="1" operator="equal">
      <formula>"Cerrada"</formula>
    </cfRule>
    <cfRule type="cellIs" dxfId="291" priority="300" stopIfTrue="1" operator="equal">
      <formula>"Abierta sin plan"</formula>
    </cfRule>
  </conditionalFormatting>
  <conditionalFormatting sqref="Y183">
    <cfRule type="cellIs" dxfId="290" priority="283" stopIfTrue="1" operator="equal">
      <formula>"Abierta sin plan"</formula>
    </cfRule>
    <cfRule type="cellIs" dxfId="289" priority="284" stopIfTrue="1" operator="equal">
      <formula>"Abierta con plan"</formula>
    </cfRule>
    <cfRule type="cellIs" dxfId="288" priority="285" stopIfTrue="1" operator="equal">
      <formula>"Cerrada"</formula>
    </cfRule>
  </conditionalFormatting>
  <conditionalFormatting sqref="Y183">
    <cfRule type="cellIs" dxfId="287" priority="286" stopIfTrue="1" operator="equal">
      <formula>"Cerrada"</formula>
    </cfRule>
    <cfRule type="cellIs" dxfId="286" priority="287" stopIfTrue="1" operator="equal">
      <formula>"Abierta con plan"</formula>
    </cfRule>
    <cfRule type="cellIs" dxfId="285" priority="288" stopIfTrue="1" operator="equal">
      <formula>"Abierta sin plan"</formula>
    </cfRule>
    <cfRule type="cellIs" dxfId="284" priority="289" stopIfTrue="1" operator="equal">
      <formula>"Abierta con plan"</formula>
    </cfRule>
    <cfRule type="cellIs" dxfId="283" priority="290" stopIfTrue="1" operator="equal">
      <formula>"Cerrada"</formula>
    </cfRule>
    <cfRule type="cellIs" dxfId="282" priority="291" stopIfTrue="1" operator="equal">
      <formula>"Abierta sin plan"</formula>
    </cfRule>
  </conditionalFormatting>
  <conditionalFormatting sqref="Y187">
    <cfRule type="cellIs" dxfId="281" priority="274" stopIfTrue="1" operator="equal">
      <formula>"Abierta sin plan"</formula>
    </cfRule>
    <cfRule type="cellIs" dxfId="280" priority="275" stopIfTrue="1" operator="equal">
      <formula>"Abierta con plan"</formula>
    </cfRule>
    <cfRule type="cellIs" dxfId="279" priority="276" stopIfTrue="1" operator="equal">
      <formula>"Cerrada"</formula>
    </cfRule>
  </conditionalFormatting>
  <conditionalFormatting sqref="Y187">
    <cfRule type="cellIs" dxfId="278" priority="277" stopIfTrue="1" operator="equal">
      <formula>"Cerrada"</formula>
    </cfRule>
    <cfRule type="cellIs" dxfId="277" priority="278" stopIfTrue="1" operator="equal">
      <formula>"Abierta con plan"</formula>
    </cfRule>
    <cfRule type="cellIs" dxfId="276" priority="279" stopIfTrue="1" operator="equal">
      <formula>"Abierta sin plan"</formula>
    </cfRule>
    <cfRule type="cellIs" dxfId="275" priority="280" stopIfTrue="1" operator="equal">
      <formula>"Abierta con plan"</formula>
    </cfRule>
    <cfRule type="cellIs" dxfId="274" priority="281" stopIfTrue="1" operator="equal">
      <formula>"Cerrada"</formula>
    </cfRule>
    <cfRule type="cellIs" dxfId="273" priority="282" stopIfTrue="1" operator="equal">
      <formula>"Abierta sin plan"</formula>
    </cfRule>
  </conditionalFormatting>
  <conditionalFormatting sqref="Y187">
    <cfRule type="cellIs" dxfId="272" priority="265" stopIfTrue="1" operator="equal">
      <formula>"Abierta sin plan"</formula>
    </cfRule>
    <cfRule type="cellIs" dxfId="271" priority="266" stopIfTrue="1" operator="equal">
      <formula>"Abierta con plan"</formula>
    </cfRule>
    <cfRule type="cellIs" dxfId="270" priority="267" stopIfTrue="1" operator="equal">
      <formula>"Cerrada"</formula>
    </cfRule>
  </conditionalFormatting>
  <conditionalFormatting sqref="Y187">
    <cfRule type="cellIs" dxfId="269" priority="268" stopIfTrue="1" operator="equal">
      <formula>"Cerrada"</formula>
    </cfRule>
    <cfRule type="cellIs" dxfId="268" priority="269" stopIfTrue="1" operator="equal">
      <formula>"Abierta con plan"</formula>
    </cfRule>
    <cfRule type="cellIs" dxfId="267" priority="270" stopIfTrue="1" operator="equal">
      <formula>"Abierta sin plan"</formula>
    </cfRule>
    <cfRule type="cellIs" dxfId="266" priority="271" stopIfTrue="1" operator="equal">
      <formula>"Abierta con plan"</formula>
    </cfRule>
    <cfRule type="cellIs" dxfId="265" priority="272" stopIfTrue="1" operator="equal">
      <formula>"Cerrada"</formula>
    </cfRule>
    <cfRule type="cellIs" dxfId="264" priority="273" stopIfTrue="1" operator="equal">
      <formula>"Abierta sin plan"</formula>
    </cfRule>
  </conditionalFormatting>
  <conditionalFormatting sqref="Y41">
    <cfRule type="cellIs" dxfId="263" priority="262" stopIfTrue="1" operator="equal">
      <formula>"Abierta sin plan"</formula>
    </cfRule>
    <cfRule type="cellIs" dxfId="262" priority="263" stopIfTrue="1" operator="equal">
      <formula>"Abierta con plan"</formula>
    </cfRule>
    <cfRule type="cellIs" dxfId="261" priority="264" stopIfTrue="1" operator="equal">
      <formula>"Cerrada"</formula>
    </cfRule>
  </conditionalFormatting>
  <conditionalFormatting sqref="Y41">
    <cfRule type="cellIs" dxfId="260" priority="256" stopIfTrue="1" operator="equal">
      <formula>"Cerrada"</formula>
    </cfRule>
    <cfRule type="cellIs" dxfId="259" priority="257" stopIfTrue="1" operator="equal">
      <formula>"Abierta con plan"</formula>
    </cfRule>
    <cfRule type="cellIs" dxfId="258" priority="258" stopIfTrue="1" operator="equal">
      <formula>"Abierta sin plan"</formula>
    </cfRule>
    <cfRule type="cellIs" dxfId="257" priority="259" stopIfTrue="1" operator="equal">
      <formula>"Abierta con plan"</formula>
    </cfRule>
    <cfRule type="cellIs" dxfId="256" priority="260" stopIfTrue="1" operator="equal">
      <formula>"Cerrada"</formula>
    </cfRule>
    <cfRule type="cellIs" dxfId="255" priority="261" stopIfTrue="1" operator="equal">
      <formula>"Abierta sin plan"</formula>
    </cfRule>
  </conditionalFormatting>
  <conditionalFormatting sqref="Y46">
    <cfRule type="cellIs" dxfId="254" priority="250" stopIfTrue="1" operator="equal">
      <formula>"Cerrada"</formula>
    </cfRule>
    <cfRule type="cellIs" dxfId="253" priority="251" stopIfTrue="1" operator="equal">
      <formula>"Abierta con plan"</formula>
    </cfRule>
    <cfRule type="cellIs" dxfId="252" priority="252" stopIfTrue="1" operator="equal">
      <formula>"Abierta sin plan"</formula>
    </cfRule>
    <cfRule type="cellIs" dxfId="251" priority="253" stopIfTrue="1" operator="equal">
      <formula>"Abierta con plan"</formula>
    </cfRule>
    <cfRule type="cellIs" dxfId="250" priority="254" stopIfTrue="1" operator="equal">
      <formula>"Cerrada"</formula>
    </cfRule>
    <cfRule type="cellIs" dxfId="249" priority="255" stopIfTrue="1" operator="equal">
      <formula>"Abierta sin plan"</formula>
    </cfRule>
  </conditionalFormatting>
  <conditionalFormatting sqref="Y62">
    <cfRule type="cellIs" dxfId="248" priority="247" stopIfTrue="1" operator="equal">
      <formula>"Abierta sin plan"</formula>
    </cfRule>
    <cfRule type="cellIs" dxfId="247" priority="248" stopIfTrue="1" operator="equal">
      <formula>"Abierta con plan"</formula>
    </cfRule>
    <cfRule type="cellIs" dxfId="246" priority="249" stopIfTrue="1" operator="equal">
      <formula>"Cerrada"</formula>
    </cfRule>
  </conditionalFormatting>
  <conditionalFormatting sqref="Y62">
    <cfRule type="cellIs" dxfId="245" priority="241" stopIfTrue="1" operator="equal">
      <formula>"Cerrada"</formula>
    </cfRule>
    <cfRule type="cellIs" dxfId="244" priority="242" stopIfTrue="1" operator="equal">
      <formula>"Abierta con plan"</formula>
    </cfRule>
    <cfRule type="cellIs" dxfId="243" priority="243" stopIfTrue="1" operator="equal">
      <formula>"Abierta sin plan"</formula>
    </cfRule>
    <cfRule type="cellIs" dxfId="242" priority="244" stopIfTrue="1" operator="equal">
      <formula>"Abierta con plan"</formula>
    </cfRule>
    <cfRule type="cellIs" dxfId="241" priority="245" stopIfTrue="1" operator="equal">
      <formula>"Cerrada"</formula>
    </cfRule>
    <cfRule type="cellIs" dxfId="240" priority="246" stopIfTrue="1" operator="equal">
      <formula>"Abierta sin plan"</formula>
    </cfRule>
  </conditionalFormatting>
  <conditionalFormatting sqref="Y66">
    <cfRule type="cellIs" dxfId="239" priority="235" stopIfTrue="1" operator="equal">
      <formula>"Cerrada"</formula>
    </cfRule>
    <cfRule type="cellIs" dxfId="238" priority="236" stopIfTrue="1" operator="equal">
      <formula>"Abierta con plan"</formula>
    </cfRule>
    <cfRule type="cellIs" dxfId="237" priority="237" stopIfTrue="1" operator="equal">
      <formula>"Abierta sin plan"</formula>
    </cfRule>
    <cfRule type="cellIs" dxfId="236" priority="238" stopIfTrue="1" operator="equal">
      <formula>"Abierta con plan"</formula>
    </cfRule>
    <cfRule type="cellIs" dxfId="235" priority="239" stopIfTrue="1" operator="equal">
      <formula>"Cerrada"</formula>
    </cfRule>
    <cfRule type="cellIs" dxfId="234" priority="240" stopIfTrue="1" operator="equal">
      <formula>"Abierta sin plan"</formula>
    </cfRule>
  </conditionalFormatting>
  <conditionalFormatting sqref="Y66">
    <cfRule type="cellIs" dxfId="233" priority="232" stopIfTrue="1" operator="equal">
      <formula>"Abierta sin plan"</formula>
    </cfRule>
    <cfRule type="cellIs" dxfId="232" priority="233" stopIfTrue="1" operator="equal">
      <formula>"Abierta con plan"</formula>
    </cfRule>
    <cfRule type="cellIs" dxfId="231" priority="234" stopIfTrue="1" operator="equal">
      <formula>"Cerrada"</formula>
    </cfRule>
  </conditionalFormatting>
  <conditionalFormatting sqref="Y66">
    <cfRule type="cellIs" dxfId="230" priority="229" stopIfTrue="1" operator="equal">
      <formula>"Abierta sin plan"</formula>
    </cfRule>
    <cfRule type="cellIs" dxfId="229" priority="230" stopIfTrue="1" operator="equal">
      <formula>"Abierta con plan"</formula>
    </cfRule>
    <cfRule type="cellIs" dxfId="228" priority="231" stopIfTrue="1" operator="equal">
      <formula>"Cerrada"</formula>
    </cfRule>
  </conditionalFormatting>
  <conditionalFormatting sqref="Y66">
    <cfRule type="cellIs" dxfId="227" priority="223" stopIfTrue="1" operator="equal">
      <formula>"Cerrada"</formula>
    </cfRule>
    <cfRule type="cellIs" dxfId="226" priority="224" stopIfTrue="1" operator="equal">
      <formula>"Abierta con plan"</formula>
    </cfRule>
    <cfRule type="cellIs" dxfId="225" priority="225" stopIfTrue="1" operator="equal">
      <formula>"Abierta sin plan"</formula>
    </cfRule>
    <cfRule type="cellIs" dxfId="224" priority="226" stopIfTrue="1" operator="equal">
      <formula>"Abierta con plan"</formula>
    </cfRule>
    <cfRule type="cellIs" dxfId="223" priority="227" stopIfTrue="1" operator="equal">
      <formula>"Cerrada"</formula>
    </cfRule>
    <cfRule type="cellIs" dxfId="222" priority="228" stopIfTrue="1" operator="equal">
      <formula>"Abierta sin plan"</formula>
    </cfRule>
  </conditionalFormatting>
  <conditionalFormatting sqref="Y203">
    <cfRule type="cellIs" dxfId="221" priority="220" stopIfTrue="1" operator="equal">
      <formula>"Abierta sin plan"</formula>
    </cfRule>
    <cfRule type="cellIs" dxfId="220" priority="221" stopIfTrue="1" operator="equal">
      <formula>"Abierta con plan"</formula>
    </cfRule>
    <cfRule type="cellIs" dxfId="219" priority="222" stopIfTrue="1" operator="equal">
      <formula>"Cerrada"</formula>
    </cfRule>
  </conditionalFormatting>
  <conditionalFormatting sqref="Y203">
    <cfRule type="cellIs" dxfId="218" priority="214" stopIfTrue="1" operator="equal">
      <formula>"Cerrada"</formula>
    </cfRule>
    <cfRule type="cellIs" dxfId="217" priority="215" stopIfTrue="1" operator="equal">
      <formula>"Abierta con plan"</formula>
    </cfRule>
    <cfRule type="cellIs" dxfId="216" priority="216" stopIfTrue="1" operator="equal">
      <formula>"Abierta sin plan"</formula>
    </cfRule>
    <cfRule type="cellIs" dxfId="215" priority="217" stopIfTrue="1" operator="equal">
      <formula>"Abierta con plan"</formula>
    </cfRule>
    <cfRule type="cellIs" dxfId="214" priority="218" stopIfTrue="1" operator="equal">
      <formula>"Cerrada"</formula>
    </cfRule>
    <cfRule type="cellIs" dxfId="213" priority="219" stopIfTrue="1" operator="equal">
      <formula>"Abierta sin plan"</formula>
    </cfRule>
  </conditionalFormatting>
  <conditionalFormatting sqref="X203">
    <cfRule type="cellIs" dxfId="212" priority="211" stopIfTrue="1" operator="between">
      <formula>99</formula>
      <formula>100</formula>
    </cfRule>
    <cfRule type="cellIs" dxfId="211" priority="212" stopIfTrue="1" operator="between">
      <formula>81</formula>
      <formula>98</formula>
    </cfRule>
    <cfRule type="cellIs" dxfId="210" priority="213" stopIfTrue="1" operator="between">
      <formula>0</formula>
      <formula>80</formula>
    </cfRule>
  </conditionalFormatting>
  <conditionalFormatting sqref="X203">
    <cfRule type="cellIs" dxfId="209" priority="208" operator="between">
      <formula>0.96</formula>
      <formula>1</formula>
    </cfRule>
    <cfRule type="cellIs" dxfId="208" priority="209" operator="between">
      <formula>0.61</formula>
      <formula>0.95</formula>
    </cfRule>
    <cfRule type="cellIs" dxfId="207" priority="210" operator="between">
      <formula>0</formula>
      <formula>0.6</formula>
    </cfRule>
  </conditionalFormatting>
  <conditionalFormatting sqref="Y160">
    <cfRule type="cellIs" dxfId="206" priority="202" stopIfTrue="1" operator="equal">
      <formula>"Cerrada"</formula>
    </cfRule>
    <cfRule type="cellIs" dxfId="205" priority="203" stopIfTrue="1" operator="equal">
      <formula>"Abierta con plan"</formula>
    </cfRule>
    <cfRule type="cellIs" dxfId="204" priority="204" stopIfTrue="1" operator="equal">
      <formula>"Abierta sin plan"</formula>
    </cfRule>
    <cfRule type="cellIs" dxfId="203" priority="205" stopIfTrue="1" operator="equal">
      <formula>"Abierta con plan"</formula>
    </cfRule>
    <cfRule type="cellIs" dxfId="202" priority="206" stopIfTrue="1" operator="equal">
      <formula>"Cerrada"</formula>
    </cfRule>
    <cfRule type="cellIs" dxfId="201" priority="207" stopIfTrue="1" operator="equal">
      <formula>"Abierta sin plan"</formula>
    </cfRule>
  </conditionalFormatting>
  <conditionalFormatting sqref="Y160">
    <cfRule type="cellIs" dxfId="200" priority="199" stopIfTrue="1" operator="equal">
      <formula>"Abierta sin plan"</formula>
    </cfRule>
    <cfRule type="cellIs" dxfId="199" priority="200" stopIfTrue="1" operator="equal">
      <formula>"Abierta con plan"</formula>
    </cfRule>
    <cfRule type="cellIs" dxfId="198" priority="201" stopIfTrue="1" operator="equal">
      <formula>"Cerrada"</formula>
    </cfRule>
  </conditionalFormatting>
  <conditionalFormatting sqref="Y189">
    <cfRule type="cellIs" dxfId="197" priority="196" stopIfTrue="1" operator="equal">
      <formula>"Abierta sin plan"</formula>
    </cfRule>
    <cfRule type="cellIs" dxfId="196" priority="197" stopIfTrue="1" operator="equal">
      <formula>"Abierta con plan"</formula>
    </cfRule>
    <cfRule type="cellIs" dxfId="195" priority="198" stopIfTrue="1" operator="equal">
      <formula>"Cerrada"</formula>
    </cfRule>
  </conditionalFormatting>
  <conditionalFormatting sqref="Y189">
    <cfRule type="cellIs" dxfId="194" priority="190" stopIfTrue="1" operator="equal">
      <formula>"Cerrada"</formula>
    </cfRule>
    <cfRule type="cellIs" dxfId="193" priority="191" stopIfTrue="1" operator="equal">
      <formula>"Abierta con plan"</formula>
    </cfRule>
    <cfRule type="cellIs" dxfId="192" priority="192" stopIfTrue="1" operator="equal">
      <formula>"Abierta sin plan"</formula>
    </cfRule>
    <cfRule type="cellIs" dxfId="191" priority="193" stopIfTrue="1" operator="equal">
      <formula>"Abierta con plan"</formula>
    </cfRule>
    <cfRule type="cellIs" dxfId="190" priority="194" stopIfTrue="1" operator="equal">
      <formula>"Cerrada"</formula>
    </cfRule>
    <cfRule type="cellIs" dxfId="189" priority="195" stopIfTrue="1" operator="equal">
      <formula>"Abierta sin plan"</formula>
    </cfRule>
  </conditionalFormatting>
  <conditionalFormatting sqref="X189">
    <cfRule type="cellIs" dxfId="188" priority="187" stopIfTrue="1" operator="between">
      <formula>99</formula>
      <formula>100</formula>
    </cfRule>
    <cfRule type="cellIs" dxfId="187" priority="188" stopIfTrue="1" operator="between">
      <formula>81</formula>
      <formula>98</formula>
    </cfRule>
    <cfRule type="cellIs" dxfId="186" priority="189" stopIfTrue="1" operator="between">
      <formula>0</formula>
      <formula>80</formula>
    </cfRule>
  </conditionalFormatting>
  <conditionalFormatting sqref="X189">
    <cfRule type="cellIs" dxfId="185" priority="184" operator="between">
      <formula>0.96</formula>
      <formula>1</formula>
    </cfRule>
    <cfRule type="cellIs" dxfId="184" priority="185" operator="between">
      <formula>0.61</formula>
      <formula>0.95</formula>
    </cfRule>
    <cfRule type="cellIs" dxfId="183" priority="186" operator="between">
      <formula>0</formula>
      <formula>0.6</formula>
    </cfRule>
  </conditionalFormatting>
  <conditionalFormatting sqref="Y191">
    <cfRule type="cellIs" dxfId="182" priority="181" stopIfTrue="1" operator="equal">
      <formula>"Abierta sin plan"</formula>
    </cfRule>
    <cfRule type="cellIs" dxfId="181" priority="182" stopIfTrue="1" operator="equal">
      <formula>"Abierta con plan"</formula>
    </cfRule>
    <cfRule type="cellIs" dxfId="180" priority="183" stopIfTrue="1" operator="equal">
      <formula>"Cerrada"</formula>
    </cfRule>
  </conditionalFormatting>
  <conditionalFormatting sqref="Y191">
    <cfRule type="cellIs" dxfId="179" priority="175" stopIfTrue="1" operator="equal">
      <formula>"Cerrada"</formula>
    </cfRule>
    <cfRule type="cellIs" dxfId="178" priority="176" stopIfTrue="1" operator="equal">
      <formula>"Abierta con plan"</formula>
    </cfRule>
    <cfRule type="cellIs" dxfId="177" priority="177" stopIfTrue="1" operator="equal">
      <formula>"Abierta sin plan"</formula>
    </cfRule>
    <cfRule type="cellIs" dxfId="176" priority="178" stopIfTrue="1" operator="equal">
      <formula>"Abierta con plan"</formula>
    </cfRule>
    <cfRule type="cellIs" dxfId="175" priority="179" stopIfTrue="1" operator="equal">
      <formula>"Cerrada"</formula>
    </cfRule>
    <cfRule type="cellIs" dxfId="174" priority="180" stopIfTrue="1" operator="equal">
      <formula>"Abierta sin plan"</formula>
    </cfRule>
  </conditionalFormatting>
  <conditionalFormatting sqref="X191">
    <cfRule type="cellIs" dxfId="173" priority="172" stopIfTrue="1" operator="between">
      <formula>99</formula>
      <formula>100</formula>
    </cfRule>
    <cfRule type="cellIs" dxfId="172" priority="173" stopIfTrue="1" operator="between">
      <formula>81</formula>
      <formula>98</formula>
    </cfRule>
    <cfRule type="cellIs" dxfId="171" priority="174" stopIfTrue="1" operator="between">
      <formula>0</formula>
      <formula>80</formula>
    </cfRule>
  </conditionalFormatting>
  <conditionalFormatting sqref="X191">
    <cfRule type="cellIs" dxfId="170" priority="169" operator="between">
      <formula>0.96</formula>
      <formula>1</formula>
    </cfRule>
    <cfRule type="cellIs" dxfId="169" priority="170" operator="between">
      <formula>0.61</formula>
      <formula>0.95</formula>
    </cfRule>
    <cfRule type="cellIs" dxfId="168" priority="171" operator="between">
      <formula>0</formula>
      <formula>0.6</formula>
    </cfRule>
  </conditionalFormatting>
  <conditionalFormatting sqref="Y190">
    <cfRule type="cellIs" dxfId="167" priority="166" stopIfTrue="1" operator="equal">
      <formula>"Abierta sin plan"</formula>
    </cfRule>
    <cfRule type="cellIs" dxfId="166" priority="167" stopIfTrue="1" operator="equal">
      <formula>"Abierta con plan"</formula>
    </cfRule>
    <cfRule type="cellIs" dxfId="165" priority="168" stopIfTrue="1" operator="equal">
      <formula>"Cerrada"</formula>
    </cfRule>
  </conditionalFormatting>
  <conditionalFormatting sqref="Y190">
    <cfRule type="cellIs" dxfId="164" priority="160" stopIfTrue="1" operator="equal">
      <formula>"Cerrada"</formula>
    </cfRule>
    <cfRule type="cellIs" dxfId="163" priority="161" stopIfTrue="1" operator="equal">
      <formula>"Abierta con plan"</formula>
    </cfRule>
    <cfRule type="cellIs" dxfId="162" priority="162" stopIfTrue="1" operator="equal">
      <formula>"Abierta sin plan"</formula>
    </cfRule>
    <cfRule type="cellIs" dxfId="161" priority="163" stopIfTrue="1" operator="equal">
      <formula>"Abierta con plan"</formula>
    </cfRule>
    <cfRule type="cellIs" dxfId="160" priority="164" stopIfTrue="1" operator="equal">
      <formula>"Cerrada"</formula>
    </cfRule>
    <cfRule type="cellIs" dxfId="159" priority="165" stopIfTrue="1" operator="equal">
      <formula>"Abierta sin plan"</formula>
    </cfRule>
  </conditionalFormatting>
  <conditionalFormatting sqref="X190">
    <cfRule type="cellIs" dxfId="158" priority="157" stopIfTrue="1" operator="between">
      <formula>99</formula>
      <formula>100</formula>
    </cfRule>
    <cfRule type="cellIs" dxfId="157" priority="158" stopIfTrue="1" operator="between">
      <formula>81</formula>
      <formula>98</formula>
    </cfRule>
    <cfRule type="cellIs" dxfId="156" priority="159" stopIfTrue="1" operator="between">
      <formula>0</formula>
      <formula>80</formula>
    </cfRule>
  </conditionalFormatting>
  <conditionalFormatting sqref="X190">
    <cfRule type="cellIs" dxfId="155" priority="154" operator="between">
      <formula>0.96</formula>
      <formula>1</formula>
    </cfRule>
    <cfRule type="cellIs" dxfId="154" priority="155" operator="between">
      <formula>0.61</formula>
      <formula>0.95</formula>
    </cfRule>
    <cfRule type="cellIs" dxfId="153" priority="156" operator="between">
      <formula>0</formula>
      <formula>0.6</formula>
    </cfRule>
  </conditionalFormatting>
  <conditionalFormatting sqref="Y137">
    <cfRule type="cellIs" dxfId="152" priority="151" stopIfTrue="1" operator="equal">
      <formula>"Abierta sin plan"</formula>
    </cfRule>
    <cfRule type="cellIs" dxfId="151" priority="152" stopIfTrue="1" operator="equal">
      <formula>"Abierta con plan"</formula>
    </cfRule>
    <cfRule type="cellIs" dxfId="150" priority="153" stopIfTrue="1" operator="equal">
      <formula>"Cerrada"</formula>
    </cfRule>
  </conditionalFormatting>
  <conditionalFormatting sqref="Y277">
    <cfRule type="cellIs" dxfId="149" priority="148" stopIfTrue="1" operator="equal">
      <formula>"Abierta sin plan"</formula>
    </cfRule>
    <cfRule type="cellIs" dxfId="148" priority="149" stopIfTrue="1" operator="equal">
      <formula>"Abierta con plan"</formula>
    </cfRule>
    <cfRule type="cellIs" dxfId="147" priority="150" stopIfTrue="1" operator="equal">
      <formula>"Cerrada"</formula>
    </cfRule>
  </conditionalFormatting>
  <conditionalFormatting sqref="Y277">
    <cfRule type="cellIs" dxfId="146" priority="142" stopIfTrue="1" operator="equal">
      <formula>"Cerrada"</formula>
    </cfRule>
    <cfRule type="cellIs" dxfId="145" priority="143" stopIfTrue="1" operator="equal">
      <formula>"Abierta con plan"</formula>
    </cfRule>
    <cfRule type="cellIs" dxfId="144" priority="144" stopIfTrue="1" operator="equal">
      <formula>"Abierta sin plan"</formula>
    </cfRule>
    <cfRule type="cellIs" dxfId="143" priority="145" stopIfTrue="1" operator="equal">
      <formula>"Abierta con plan"</formula>
    </cfRule>
    <cfRule type="cellIs" dxfId="142" priority="146" stopIfTrue="1" operator="equal">
      <formula>"Cerrada"</formula>
    </cfRule>
    <cfRule type="cellIs" dxfId="141" priority="147" stopIfTrue="1" operator="equal">
      <formula>"Abierta sin plan"</formula>
    </cfRule>
  </conditionalFormatting>
  <conditionalFormatting sqref="X277">
    <cfRule type="cellIs" dxfId="140" priority="139" stopIfTrue="1" operator="between">
      <formula>99</formula>
      <formula>100</formula>
    </cfRule>
    <cfRule type="cellIs" dxfId="139" priority="140" stopIfTrue="1" operator="between">
      <formula>81</formula>
      <formula>98</formula>
    </cfRule>
    <cfRule type="cellIs" dxfId="138" priority="141" stopIfTrue="1" operator="between">
      <formula>0</formula>
      <formula>80</formula>
    </cfRule>
  </conditionalFormatting>
  <conditionalFormatting sqref="X277">
    <cfRule type="cellIs" dxfId="137" priority="136" operator="between">
      <formula>0.96</formula>
      <formula>1</formula>
    </cfRule>
    <cfRule type="cellIs" dxfId="136" priority="137" operator="between">
      <formula>0.61</formula>
      <formula>0.95</formula>
    </cfRule>
    <cfRule type="cellIs" dxfId="135" priority="138" operator="between">
      <formula>0</formula>
      <formula>0.6</formula>
    </cfRule>
  </conditionalFormatting>
  <conditionalFormatting sqref="Y180">
    <cfRule type="cellIs" dxfId="134" priority="127" stopIfTrue="1" operator="equal">
      <formula>"Abierta sin plan"</formula>
    </cfRule>
    <cfRule type="cellIs" dxfId="133" priority="128" stopIfTrue="1" operator="equal">
      <formula>"Abierta con plan"</formula>
    </cfRule>
    <cfRule type="cellIs" dxfId="132" priority="129" stopIfTrue="1" operator="equal">
      <formula>"Cerrada"</formula>
    </cfRule>
  </conditionalFormatting>
  <conditionalFormatting sqref="Y180">
    <cfRule type="cellIs" dxfId="131" priority="130" stopIfTrue="1" operator="equal">
      <formula>"Cerrada"</formula>
    </cfRule>
    <cfRule type="cellIs" dxfId="130" priority="131" stopIfTrue="1" operator="equal">
      <formula>"Abierta con plan"</formula>
    </cfRule>
    <cfRule type="cellIs" dxfId="129" priority="132" stopIfTrue="1" operator="equal">
      <formula>"Abierta sin plan"</formula>
    </cfRule>
    <cfRule type="cellIs" dxfId="128" priority="133" stopIfTrue="1" operator="equal">
      <formula>"Abierta con plan"</formula>
    </cfRule>
    <cfRule type="cellIs" dxfId="127" priority="134" stopIfTrue="1" operator="equal">
      <formula>"Cerrada"</formula>
    </cfRule>
    <cfRule type="cellIs" dxfId="126" priority="135" stopIfTrue="1" operator="equal">
      <formula>"Abierta sin plan"</formula>
    </cfRule>
  </conditionalFormatting>
  <conditionalFormatting sqref="Y72">
    <cfRule type="cellIs" dxfId="125" priority="121" stopIfTrue="1" operator="equal">
      <formula>"Cerrada"</formula>
    </cfRule>
    <cfRule type="cellIs" dxfId="124" priority="122" stopIfTrue="1" operator="equal">
      <formula>"Abierta con plan"</formula>
    </cfRule>
    <cfRule type="cellIs" dxfId="123" priority="123" stopIfTrue="1" operator="equal">
      <formula>"Abierta sin plan"</formula>
    </cfRule>
    <cfRule type="cellIs" dxfId="122" priority="124" stopIfTrue="1" operator="equal">
      <formula>"Abierta con plan"</formula>
    </cfRule>
    <cfRule type="cellIs" dxfId="121" priority="125" stopIfTrue="1" operator="equal">
      <formula>"Cerrada"</formula>
    </cfRule>
    <cfRule type="cellIs" dxfId="120" priority="126" stopIfTrue="1" operator="equal">
      <formula>"Abierta sin plan"</formula>
    </cfRule>
  </conditionalFormatting>
  <conditionalFormatting sqref="Y72">
    <cfRule type="cellIs" dxfId="119" priority="118" stopIfTrue="1" operator="equal">
      <formula>"Abierta sin plan"</formula>
    </cfRule>
    <cfRule type="cellIs" dxfId="118" priority="119" stopIfTrue="1" operator="equal">
      <formula>"Abierta con plan"</formula>
    </cfRule>
    <cfRule type="cellIs" dxfId="117" priority="120" stopIfTrue="1" operator="equal">
      <formula>"Cerrada"</formula>
    </cfRule>
  </conditionalFormatting>
  <conditionalFormatting sqref="Y358">
    <cfRule type="cellIs" dxfId="116" priority="115" stopIfTrue="1" operator="equal">
      <formula>"Abierta sin plan"</formula>
    </cfRule>
    <cfRule type="cellIs" dxfId="115" priority="116" stopIfTrue="1" operator="equal">
      <formula>"Abierta con plan"</formula>
    </cfRule>
    <cfRule type="cellIs" dxfId="114" priority="117" stopIfTrue="1" operator="equal">
      <formula>"Cerrada"</formula>
    </cfRule>
  </conditionalFormatting>
  <conditionalFormatting sqref="Y358">
    <cfRule type="cellIs" dxfId="113" priority="109" stopIfTrue="1" operator="equal">
      <formula>"Cerrada"</formula>
    </cfRule>
    <cfRule type="cellIs" dxfId="112" priority="110" stopIfTrue="1" operator="equal">
      <formula>"Abierta con plan"</formula>
    </cfRule>
    <cfRule type="cellIs" dxfId="111" priority="111" stopIfTrue="1" operator="equal">
      <formula>"Abierta sin plan"</formula>
    </cfRule>
    <cfRule type="cellIs" dxfId="110" priority="112" stopIfTrue="1" operator="equal">
      <formula>"Abierta con plan"</formula>
    </cfRule>
    <cfRule type="cellIs" dxfId="109" priority="113" stopIfTrue="1" operator="equal">
      <formula>"Cerrada"</formula>
    </cfRule>
    <cfRule type="cellIs" dxfId="108" priority="114" stopIfTrue="1" operator="equal">
      <formula>"Abierta sin plan"</formula>
    </cfRule>
  </conditionalFormatting>
  <conditionalFormatting sqref="X358">
    <cfRule type="cellIs" dxfId="107" priority="106" stopIfTrue="1" operator="between">
      <formula>99</formula>
      <formula>100</formula>
    </cfRule>
    <cfRule type="cellIs" dxfId="106" priority="107" stopIfTrue="1" operator="between">
      <formula>81</formula>
      <formula>98</formula>
    </cfRule>
    <cfRule type="cellIs" dxfId="105" priority="108" stopIfTrue="1" operator="between">
      <formula>0</formula>
      <formula>80</formula>
    </cfRule>
  </conditionalFormatting>
  <conditionalFormatting sqref="X358">
    <cfRule type="cellIs" dxfId="104" priority="103" operator="between">
      <formula>0.96</formula>
      <formula>1</formula>
    </cfRule>
    <cfRule type="cellIs" dxfId="103" priority="104" operator="between">
      <formula>0.61</formula>
      <formula>0.95</formula>
    </cfRule>
    <cfRule type="cellIs" dxfId="102" priority="105" operator="between">
      <formula>0</formula>
      <formula>0.6</formula>
    </cfRule>
  </conditionalFormatting>
  <conditionalFormatting sqref="Y268">
    <cfRule type="cellIs" dxfId="101" priority="100" stopIfTrue="1" operator="equal">
      <formula>"Abierta sin plan"</formula>
    </cfRule>
    <cfRule type="cellIs" dxfId="100" priority="101" stopIfTrue="1" operator="equal">
      <formula>"Abierta con plan"</formula>
    </cfRule>
    <cfRule type="cellIs" dxfId="99" priority="102" stopIfTrue="1" operator="equal">
      <formula>"Cerrada"</formula>
    </cfRule>
  </conditionalFormatting>
  <conditionalFormatting sqref="Y268">
    <cfRule type="cellIs" dxfId="98" priority="94" stopIfTrue="1" operator="equal">
      <formula>"Cerrada"</formula>
    </cfRule>
    <cfRule type="cellIs" dxfId="97" priority="95" stopIfTrue="1" operator="equal">
      <formula>"Abierta con plan"</formula>
    </cfRule>
    <cfRule type="cellIs" dxfId="96" priority="96" stopIfTrue="1" operator="equal">
      <formula>"Abierta sin plan"</formula>
    </cfRule>
    <cfRule type="cellIs" dxfId="95" priority="97" stopIfTrue="1" operator="equal">
      <formula>"Abierta con plan"</formula>
    </cfRule>
    <cfRule type="cellIs" dxfId="94" priority="98" stopIfTrue="1" operator="equal">
      <formula>"Cerrada"</formula>
    </cfRule>
    <cfRule type="cellIs" dxfId="93" priority="99" stopIfTrue="1" operator="equal">
      <formula>"Abierta sin plan"</formula>
    </cfRule>
  </conditionalFormatting>
  <conditionalFormatting sqref="X268">
    <cfRule type="cellIs" dxfId="92" priority="91" stopIfTrue="1" operator="between">
      <formula>99</formula>
      <formula>100</formula>
    </cfRule>
    <cfRule type="cellIs" dxfId="91" priority="92" stopIfTrue="1" operator="between">
      <formula>81</formula>
      <formula>98</formula>
    </cfRule>
    <cfRule type="cellIs" dxfId="90" priority="93" stopIfTrue="1" operator="between">
      <formula>0</formula>
      <formula>80</formula>
    </cfRule>
  </conditionalFormatting>
  <conditionalFormatting sqref="X268">
    <cfRule type="cellIs" dxfId="89" priority="88" operator="between">
      <formula>0.96</formula>
      <formula>1</formula>
    </cfRule>
    <cfRule type="cellIs" dxfId="88" priority="89" operator="between">
      <formula>0.61</formula>
      <formula>0.95</formula>
    </cfRule>
    <cfRule type="cellIs" dxfId="87" priority="90" operator="between">
      <formula>0</formula>
      <formula>0.6</formula>
    </cfRule>
  </conditionalFormatting>
  <conditionalFormatting sqref="Y269">
    <cfRule type="cellIs" dxfId="86" priority="85" stopIfTrue="1" operator="equal">
      <formula>"Abierta sin plan"</formula>
    </cfRule>
    <cfRule type="cellIs" dxfId="85" priority="86" stopIfTrue="1" operator="equal">
      <formula>"Abierta con plan"</formula>
    </cfRule>
    <cfRule type="cellIs" dxfId="84" priority="87" stopIfTrue="1" operator="equal">
      <formula>"Cerrada"</formula>
    </cfRule>
  </conditionalFormatting>
  <conditionalFormatting sqref="Y269">
    <cfRule type="cellIs" dxfId="83" priority="79" stopIfTrue="1" operator="equal">
      <formula>"Cerrada"</formula>
    </cfRule>
    <cfRule type="cellIs" dxfId="82" priority="80" stopIfTrue="1" operator="equal">
      <formula>"Abierta con plan"</formula>
    </cfRule>
    <cfRule type="cellIs" dxfId="81" priority="81" stopIfTrue="1" operator="equal">
      <formula>"Abierta sin plan"</formula>
    </cfRule>
    <cfRule type="cellIs" dxfId="80" priority="82" stopIfTrue="1" operator="equal">
      <formula>"Abierta con plan"</formula>
    </cfRule>
    <cfRule type="cellIs" dxfId="79" priority="83" stopIfTrue="1" operator="equal">
      <formula>"Cerrada"</formula>
    </cfRule>
    <cfRule type="cellIs" dxfId="78" priority="84" stopIfTrue="1" operator="equal">
      <formula>"Abierta sin plan"</formula>
    </cfRule>
  </conditionalFormatting>
  <conditionalFormatting sqref="X269">
    <cfRule type="cellIs" dxfId="77" priority="76" stopIfTrue="1" operator="between">
      <formula>99</formula>
      <formula>100</formula>
    </cfRule>
    <cfRule type="cellIs" dxfId="76" priority="77" stopIfTrue="1" operator="between">
      <formula>81</formula>
      <formula>98</formula>
    </cfRule>
    <cfRule type="cellIs" dxfId="75" priority="78" stopIfTrue="1" operator="between">
      <formula>0</formula>
      <formula>80</formula>
    </cfRule>
  </conditionalFormatting>
  <conditionalFormatting sqref="X269">
    <cfRule type="cellIs" dxfId="74" priority="73" operator="between">
      <formula>0.96</formula>
      <formula>1</formula>
    </cfRule>
    <cfRule type="cellIs" dxfId="73" priority="74" operator="between">
      <formula>0.61</formula>
      <formula>0.95</formula>
    </cfRule>
    <cfRule type="cellIs" dxfId="72" priority="75" operator="between">
      <formula>0</formula>
      <formula>0.6</formula>
    </cfRule>
  </conditionalFormatting>
  <conditionalFormatting sqref="Y270">
    <cfRule type="cellIs" dxfId="71" priority="70" stopIfTrue="1" operator="equal">
      <formula>"Abierta sin plan"</formula>
    </cfRule>
    <cfRule type="cellIs" dxfId="70" priority="71" stopIfTrue="1" operator="equal">
      <formula>"Abierta con plan"</formula>
    </cfRule>
    <cfRule type="cellIs" dxfId="69" priority="72" stopIfTrue="1" operator="equal">
      <formula>"Cerrada"</formula>
    </cfRule>
  </conditionalFormatting>
  <conditionalFormatting sqref="Y270">
    <cfRule type="cellIs" dxfId="68" priority="64" stopIfTrue="1" operator="equal">
      <formula>"Cerrada"</formula>
    </cfRule>
    <cfRule type="cellIs" dxfId="67" priority="65" stopIfTrue="1" operator="equal">
      <formula>"Abierta con plan"</formula>
    </cfRule>
    <cfRule type="cellIs" dxfId="66" priority="66" stopIfTrue="1" operator="equal">
      <formula>"Abierta sin plan"</formula>
    </cfRule>
    <cfRule type="cellIs" dxfId="65" priority="67" stopIfTrue="1" operator="equal">
      <formula>"Abierta con plan"</formula>
    </cfRule>
    <cfRule type="cellIs" dxfId="64" priority="68" stopIfTrue="1" operator="equal">
      <formula>"Cerrada"</formula>
    </cfRule>
    <cfRule type="cellIs" dxfId="63" priority="69" stopIfTrue="1" operator="equal">
      <formula>"Abierta sin plan"</formula>
    </cfRule>
  </conditionalFormatting>
  <conditionalFormatting sqref="X270">
    <cfRule type="cellIs" dxfId="62" priority="61" stopIfTrue="1" operator="between">
      <formula>99</formula>
      <formula>100</formula>
    </cfRule>
    <cfRule type="cellIs" dxfId="61" priority="62" stopIfTrue="1" operator="between">
      <formula>81</formula>
      <formula>98</formula>
    </cfRule>
    <cfRule type="cellIs" dxfId="60" priority="63" stopIfTrue="1" operator="between">
      <formula>0</formula>
      <formula>80</formula>
    </cfRule>
  </conditionalFormatting>
  <conditionalFormatting sqref="X270">
    <cfRule type="cellIs" dxfId="59" priority="58" operator="between">
      <formula>0.96</formula>
      <formula>1</formula>
    </cfRule>
    <cfRule type="cellIs" dxfId="58" priority="59" operator="between">
      <formula>0.61</formula>
      <formula>0.95</formula>
    </cfRule>
    <cfRule type="cellIs" dxfId="57" priority="60" operator="between">
      <formula>0</formula>
      <formula>0.6</formula>
    </cfRule>
  </conditionalFormatting>
  <conditionalFormatting sqref="Y169">
    <cfRule type="cellIs" dxfId="56" priority="49" stopIfTrue="1" operator="equal">
      <formula>"Abierta sin plan"</formula>
    </cfRule>
    <cfRule type="cellIs" dxfId="55" priority="50" stopIfTrue="1" operator="equal">
      <formula>"Abierta con plan"</formula>
    </cfRule>
    <cfRule type="cellIs" dxfId="54" priority="51" stopIfTrue="1" operator="equal">
      <formula>"Cerrada"</formula>
    </cfRule>
  </conditionalFormatting>
  <conditionalFormatting sqref="Y169">
    <cfRule type="cellIs" dxfId="53" priority="52" stopIfTrue="1" operator="equal">
      <formula>"Cerrada"</formula>
    </cfRule>
    <cfRule type="cellIs" dxfId="52" priority="53" stopIfTrue="1" operator="equal">
      <formula>"Abierta con plan"</formula>
    </cfRule>
    <cfRule type="cellIs" dxfId="51" priority="54" stopIfTrue="1" operator="equal">
      <formula>"Abierta sin plan"</formula>
    </cfRule>
    <cfRule type="cellIs" dxfId="50" priority="55" stopIfTrue="1" operator="equal">
      <formula>"Abierta con plan"</formula>
    </cfRule>
    <cfRule type="cellIs" dxfId="49" priority="56" stopIfTrue="1" operator="equal">
      <formula>"Cerrada"</formula>
    </cfRule>
    <cfRule type="cellIs" dxfId="48" priority="57" stopIfTrue="1" operator="equal">
      <formula>"Abierta sin plan"</formula>
    </cfRule>
  </conditionalFormatting>
  <conditionalFormatting sqref="Y58">
    <cfRule type="cellIs" dxfId="47" priority="46" stopIfTrue="1" operator="equal">
      <formula>"Abierta sin plan"</formula>
    </cfRule>
    <cfRule type="cellIs" dxfId="46" priority="47" stopIfTrue="1" operator="equal">
      <formula>"Abierta con plan"</formula>
    </cfRule>
    <cfRule type="cellIs" dxfId="45" priority="48" stopIfTrue="1" operator="equal">
      <formula>"Cerrada"</formula>
    </cfRule>
  </conditionalFormatting>
  <conditionalFormatting sqref="Y58">
    <cfRule type="cellIs" dxfId="44" priority="40" stopIfTrue="1" operator="equal">
      <formula>"Cerrada"</formula>
    </cfRule>
    <cfRule type="cellIs" dxfId="43" priority="41" stopIfTrue="1" operator="equal">
      <formula>"Abierta con plan"</formula>
    </cfRule>
    <cfRule type="cellIs" dxfId="42" priority="42" stopIfTrue="1" operator="equal">
      <formula>"Abierta sin plan"</formula>
    </cfRule>
    <cfRule type="cellIs" dxfId="41" priority="43" stopIfTrue="1" operator="equal">
      <formula>"Abierta con plan"</formula>
    </cfRule>
    <cfRule type="cellIs" dxfId="40" priority="44" stopIfTrue="1" operator="equal">
      <formula>"Cerrada"</formula>
    </cfRule>
    <cfRule type="cellIs" dxfId="39" priority="45" stopIfTrue="1" operator="equal">
      <formula>"Abierta sin plan"</formula>
    </cfRule>
  </conditionalFormatting>
  <conditionalFormatting sqref="X370">
    <cfRule type="cellIs" dxfId="38" priority="37" stopIfTrue="1" operator="between">
      <formula>99</formula>
      <formula>100</formula>
    </cfRule>
    <cfRule type="cellIs" dxfId="37" priority="38" stopIfTrue="1" operator="between">
      <formula>81</formula>
      <formula>98</formula>
    </cfRule>
    <cfRule type="cellIs" dxfId="36" priority="39" stopIfTrue="1" operator="between">
      <formula>0</formula>
      <formula>80</formula>
    </cfRule>
  </conditionalFormatting>
  <conditionalFormatting sqref="X370">
    <cfRule type="cellIs" dxfId="35" priority="34" operator="between">
      <formula>0.96</formula>
      <formula>1</formula>
    </cfRule>
    <cfRule type="cellIs" dxfId="34" priority="35" operator="between">
      <formula>0.61</formula>
      <formula>0.95</formula>
    </cfRule>
    <cfRule type="cellIs" dxfId="33" priority="36" operator="between">
      <formula>0</formula>
      <formula>0.6</formula>
    </cfRule>
  </conditionalFormatting>
  <conditionalFormatting sqref="Y370">
    <cfRule type="cellIs" dxfId="32" priority="31" stopIfTrue="1" operator="equal">
      <formula>"Abierta sin plan"</formula>
    </cfRule>
    <cfRule type="cellIs" dxfId="31" priority="32" stopIfTrue="1" operator="equal">
      <formula>"Abierta con plan"</formula>
    </cfRule>
    <cfRule type="cellIs" dxfId="30" priority="33" stopIfTrue="1" operator="equal">
      <formula>"Cerrada"</formula>
    </cfRule>
  </conditionalFormatting>
  <conditionalFormatting sqref="Y370">
    <cfRule type="cellIs" dxfId="29" priority="25" stopIfTrue="1" operator="equal">
      <formula>"Cerrada"</formula>
    </cfRule>
    <cfRule type="cellIs" dxfId="28" priority="26" stopIfTrue="1" operator="equal">
      <formula>"Abierta con plan"</formula>
    </cfRule>
    <cfRule type="cellIs" dxfId="27" priority="27" stopIfTrue="1" operator="equal">
      <formula>"Abierta sin plan"</formula>
    </cfRule>
    <cfRule type="cellIs" dxfId="26" priority="28" stopIfTrue="1" operator="equal">
      <formula>"Abierta con plan"</formula>
    </cfRule>
    <cfRule type="cellIs" dxfId="25" priority="29" stopIfTrue="1" operator="equal">
      <formula>"Cerrada"</formula>
    </cfRule>
    <cfRule type="cellIs" dxfId="24" priority="30" stopIfTrue="1" operator="equal">
      <formula>"Abierta sin plan"</formula>
    </cfRule>
  </conditionalFormatting>
  <conditionalFormatting sqref="Y123">
    <cfRule type="cellIs" dxfId="23" priority="19" stopIfTrue="1" operator="equal">
      <formula>"Cerrada"</formula>
    </cfRule>
    <cfRule type="cellIs" dxfId="22" priority="20" stopIfTrue="1" operator="equal">
      <formula>"Abierta con plan"</formula>
    </cfRule>
    <cfRule type="cellIs" dxfId="21" priority="21" stopIfTrue="1" operator="equal">
      <formula>"Abierta sin plan"</formula>
    </cfRule>
    <cfRule type="cellIs" dxfId="20" priority="22" stopIfTrue="1" operator="equal">
      <formula>"Abierta con plan"</formula>
    </cfRule>
    <cfRule type="cellIs" dxfId="19" priority="23" stopIfTrue="1" operator="equal">
      <formula>"Cerrada"</formula>
    </cfRule>
    <cfRule type="cellIs" dxfId="18" priority="24" stopIfTrue="1" operator="equal">
      <formula>"Abierta sin plan"</formula>
    </cfRule>
  </conditionalFormatting>
  <conditionalFormatting sqref="Y123">
    <cfRule type="cellIs" dxfId="17" priority="16" stopIfTrue="1" operator="equal">
      <formula>"Abierta sin plan"</formula>
    </cfRule>
    <cfRule type="cellIs" dxfId="16" priority="17" stopIfTrue="1" operator="equal">
      <formula>"Abierta con plan"</formula>
    </cfRule>
    <cfRule type="cellIs" dxfId="15" priority="18" stopIfTrue="1" operator="equal">
      <formula>"Cerrada"</formula>
    </cfRule>
  </conditionalFormatting>
  <conditionalFormatting sqref="Y54">
    <cfRule type="cellIs" dxfId="14" priority="10" stopIfTrue="1" operator="equal">
      <formula>"Cerrada"</formula>
    </cfRule>
    <cfRule type="cellIs" dxfId="13" priority="11" stopIfTrue="1" operator="equal">
      <formula>"Abierta con plan"</formula>
    </cfRule>
    <cfRule type="cellIs" dxfId="12" priority="12" stopIfTrue="1" operator="equal">
      <formula>"Abierta sin plan"</formula>
    </cfRule>
    <cfRule type="cellIs" dxfId="11" priority="13" stopIfTrue="1" operator="equal">
      <formula>"Abierta con plan"</formula>
    </cfRule>
    <cfRule type="cellIs" dxfId="10" priority="14" stopIfTrue="1" operator="equal">
      <formula>"Cerrada"</formula>
    </cfRule>
    <cfRule type="cellIs" dxfId="9" priority="15" stopIfTrue="1" operator="equal">
      <formula>"Abierta sin plan"</formula>
    </cfRule>
  </conditionalFormatting>
  <conditionalFormatting sqref="Y54">
    <cfRule type="cellIs" dxfId="8" priority="7" stopIfTrue="1" operator="equal">
      <formula>"Abierta sin plan"</formula>
    </cfRule>
    <cfRule type="cellIs" dxfId="7" priority="8" stopIfTrue="1" operator="equal">
      <formula>"Abierta con plan"</formula>
    </cfRule>
    <cfRule type="cellIs" dxfId="6" priority="9" stopIfTrue="1" operator="equal">
      <formula>"Cerrada"</formula>
    </cfRule>
  </conditionalFormatting>
  <conditionalFormatting sqref="Y28">
    <cfRule type="cellIs" dxfId="5" priority="1" stopIfTrue="1" operator="equal">
      <formula>"Cerrada"</formula>
    </cfRule>
    <cfRule type="cellIs" dxfId="4" priority="2" stopIfTrue="1" operator="equal">
      <formula>"Abierta con plan"</formula>
    </cfRule>
    <cfRule type="cellIs" dxfId="3" priority="3" stopIfTrue="1" operator="equal">
      <formula>"Abierta sin plan"</formula>
    </cfRule>
    <cfRule type="cellIs" dxfId="2" priority="4" stopIfTrue="1" operator="equal">
      <formula>"Abierta con plan"</formula>
    </cfRule>
    <cfRule type="cellIs" dxfId="1" priority="5" stopIfTrue="1" operator="equal">
      <formula>"Cerrada"</formula>
    </cfRule>
    <cfRule type="cellIs" dxfId="0" priority="6" stopIfTrue="1" operator="equal">
      <formula>"Abierta sin plan"</formula>
    </cfRule>
  </conditionalFormatting>
  <dataValidations count="9">
    <dataValidation allowBlank="1" showInputMessage="1" showErrorMessage="1" errorTitle="Atención!!!" error="Por favor elegir una categoría de la lista desplegable." sqref="E183:E184 E264:E265 E297:E299" xr:uid="{32DE0B5C-A30C-4E7F-8E36-E5905E17E70A}"/>
    <dataValidation type="list" allowBlank="1" showInputMessage="1" showErrorMessage="1" sqref="F2:F182 F185:F209" xr:uid="{8D1F9DF3-8E83-4B3F-AC5D-15F0605E192D}">
      <formula1>INDIRECT(E2)</formula1>
    </dataValidation>
    <dataValidation type="list" allowBlank="1" showInputMessage="1" showErrorMessage="1" sqref="J362 J220 J237 J239 J266 J291 J308 J310 J333:J334 J349 J352 J2:J209" xr:uid="{2F922972-28A3-4D34-AC76-97267E876989}">
      <formula1>vicepresidencias</formula1>
    </dataValidation>
    <dataValidation type="list" allowBlank="1" showInputMessage="1" showErrorMessage="1" sqref="I2:I209" xr:uid="{88CC2BCF-E353-40EB-BCA8-F4C9BC13E344}">
      <formula1>PROCESO</formula1>
    </dataValidation>
    <dataValidation type="list" allowBlank="1" showInputMessage="1" showErrorMessage="1" sqref="L2:L209 L213 L220 L237 L239 L256 L275:L276 L285:L290 L307:L308" xr:uid="{132F068F-3449-419C-B564-7FAE3D0AEEE4}">
      <formula1>AUDITOR</formula1>
    </dataValidation>
    <dataValidation type="list" allowBlank="1" showInputMessage="1" showErrorMessage="1" sqref="AE2:AE209" xr:uid="{14D64381-E511-4807-B426-84C1ADAF9476}">
      <formula1>tipo</formula1>
    </dataValidation>
    <dataValidation type="list" allowBlank="1" showInputMessage="1" showErrorMessage="1" sqref="R2:R209" xr:uid="{9C7245C7-2ACE-40FA-9EE8-E3BDE839FE44}">
      <formula1>accion2</formula1>
    </dataValidation>
    <dataValidation type="list" allowBlank="1" showInputMessage="1" showErrorMessage="1" errorTitle="Atención!!!" error="Por favor elegir una categoría de la lista desplegable." sqref="E2:E182 E185:E209" xr:uid="{DE7E6734-E5C3-40B2-B199-ED789846C6D3}">
      <formula1>Categorias</formula1>
    </dataValidation>
    <dataValidation type="list" allowBlank="1" showInputMessage="1" showErrorMessage="1" sqref="H2:H209" xr:uid="{97F02D09-F21D-4C91-8420-0513981B2AAB}">
      <formula1>AREA</formula1>
    </dataValidation>
  </dataValidations>
  <printOptions horizontalCentered="1" verticalCentered="1"/>
  <pageMargins left="0.51181102362204722" right="0.19685039370078741" top="1.7716535433070868" bottom="0.39370078740157483" header="0" footer="0"/>
  <pageSetup scale="28" orientation="landscape" r:id="rId1"/>
  <headerFooter alignWithMargins="0">
    <oddHeader>&amp;F</oddHeader>
    <oddFooter>Página &amp;P de &amp;N</oddFooter>
  </headerFooter>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344DD-BBA3-4A83-B48A-BBE41D3782AD}">
  <sheetPr>
    <pageSetUpPr fitToPage="1"/>
  </sheetPr>
  <dimension ref="A2:N69"/>
  <sheetViews>
    <sheetView tabSelected="1" workbookViewId="0">
      <selection activeCell="A2" sqref="A2:N69"/>
    </sheetView>
  </sheetViews>
  <sheetFormatPr baseColWidth="10" defaultRowHeight="12.75" x14ac:dyDescent="0.2"/>
  <cols>
    <col min="1" max="1" width="1.5703125" style="100" customWidth="1"/>
    <col min="2" max="2" width="17.42578125" style="100" customWidth="1"/>
    <col min="3" max="4" width="11.42578125" style="100"/>
    <col min="5" max="5" width="10.7109375" style="100" customWidth="1"/>
    <col min="6" max="6" width="1.5703125" style="100" customWidth="1"/>
    <col min="7" max="8" width="17.42578125" style="100" customWidth="1"/>
    <col min="9" max="9" width="13.85546875" style="100" bestFit="1" customWidth="1"/>
    <col min="10" max="10" width="1.5703125" style="100" customWidth="1"/>
    <col min="11" max="11" width="21.7109375" style="100" customWidth="1"/>
    <col min="12" max="12" width="13.7109375" style="100" customWidth="1"/>
    <col min="13" max="13" width="11.42578125" style="100" customWidth="1"/>
    <col min="14" max="14" width="1.5703125" style="100" customWidth="1"/>
    <col min="15" max="15" width="12.28515625" style="100" bestFit="1" customWidth="1"/>
    <col min="16" max="16" width="23" style="100" customWidth="1"/>
    <col min="17" max="16384" width="11.42578125" style="100"/>
  </cols>
  <sheetData>
    <row r="2" spans="1:14" x14ac:dyDescent="0.2">
      <c r="A2" s="99" t="s">
        <v>1636</v>
      </c>
      <c r="B2" s="99"/>
      <c r="C2" s="99"/>
      <c r="D2" s="99"/>
      <c r="E2" s="99"/>
      <c r="F2" s="99"/>
      <c r="G2" s="99"/>
      <c r="H2" s="99"/>
      <c r="I2" s="99"/>
      <c r="J2" s="99"/>
      <c r="K2" s="99"/>
      <c r="L2" s="99"/>
      <c r="M2" s="99"/>
      <c r="N2" s="99"/>
    </row>
    <row r="3" spans="1:14" x14ac:dyDescent="0.2">
      <c r="A3" s="99" t="s">
        <v>1637</v>
      </c>
      <c r="B3" s="99"/>
      <c r="C3" s="99"/>
      <c r="D3" s="99"/>
      <c r="E3" s="99"/>
      <c r="F3" s="99"/>
      <c r="G3" s="99"/>
      <c r="H3" s="99"/>
      <c r="I3" s="99"/>
      <c r="J3" s="99"/>
      <c r="K3" s="99"/>
      <c r="L3" s="99"/>
      <c r="M3" s="99"/>
      <c r="N3" s="99"/>
    </row>
    <row r="4" spans="1:14" x14ac:dyDescent="0.2">
      <c r="A4" s="99" t="s">
        <v>1704</v>
      </c>
      <c r="B4" s="99"/>
      <c r="C4" s="99"/>
      <c r="D4" s="99"/>
      <c r="E4" s="99"/>
      <c r="F4" s="99"/>
      <c r="G4" s="99"/>
      <c r="H4" s="99"/>
      <c r="I4" s="99"/>
      <c r="J4" s="99"/>
      <c r="K4" s="99"/>
      <c r="L4" s="99"/>
      <c r="M4" s="99"/>
      <c r="N4" s="99"/>
    </row>
    <row r="6" spans="1:14" ht="8.25" customHeight="1" x14ac:dyDescent="0.2">
      <c r="A6" s="101"/>
      <c r="B6" s="101"/>
      <c r="C6" s="101"/>
      <c r="D6" s="101"/>
      <c r="E6" s="101"/>
      <c r="F6" s="101"/>
      <c r="G6" s="101"/>
      <c r="H6" s="101"/>
      <c r="I6" s="101"/>
      <c r="J6" s="101"/>
      <c r="K6" s="101"/>
      <c r="L6" s="101"/>
      <c r="M6" s="101"/>
      <c r="N6" s="101"/>
    </row>
    <row r="7" spans="1:14" x14ac:dyDescent="0.2">
      <c r="A7" s="101"/>
      <c r="F7" s="101"/>
      <c r="J7" s="101"/>
      <c r="N7" s="101"/>
    </row>
    <row r="8" spans="1:14" ht="12.75" customHeight="1" x14ac:dyDescent="0.2">
      <c r="A8" s="101"/>
      <c r="B8" s="99" t="s">
        <v>1638</v>
      </c>
      <c r="C8" s="99"/>
      <c r="D8" s="99"/>
      <c r="E8" s="99"/>
      <c r="F8" s="101"/>
      <c r="G8" s="102" t="s">
        <v>1639</v>
      </c>
      <c r="H8" s="102"/>
      <c r="I8" s="102"/>
      <c r="J8" s="101"/>
      <c r="K8" s="103" t="s">
        <v>1640</v>
      </c>
      <c r="L8" s="103"/>
      <c r="M8" s="103"/>
      <c r="N8" s="101"/>
    </row>
    <row r="9" spans="1:14" x14ac:dyDescent="0.2">
      <c r="A9" s="101"/>
      <c r="B9" s="104" t="s">
        <v>1641</v>
      </c>
      <c r="C9" s="105">
        <v>44408</v>
      </c>
      <c r="D9" s="105">
        <v>44439</v>
      </c>
      <c r="E9" s="105" t="s">
        <v>1642</v>
      </c>
      <c r="F9" s="101"/>
      <c r="G9" s="106" t="s">
        <v>1643</v>
      </c>
      <c r="H9" s="106"/>
      <c r="I9" s="107" t="s">
        <v>1644</v>
      </c>
      <c r="J9" s="101"/>
      <c r="K9" s="106" t="s">
        <v>1643</v>
      </c>
      <c r="L9" s="106"/>
      <c r="M9" s="108" t="s">
        <v>1644</v>
      </c>
      <c r="N9" s="101"/>
    </row>
    <row r="10" spans="1:14" x14ac:dyDescent="0.2">
      <c r="A10" s="101"/>
      <c r="B10" s="100" t="s">
        <v>1645</v>
      </c>
      <c r="C10" s="109">
        <v>376</v>
      </c>
      <c r="D10" s="109">
        <v>381</v>
      </c>
      <c r="E10" s="109">
        <f>+D10-C10</f>
        <v>5</v>
      </c>
      <c r="F10" s="101"/>
      <c r="G10" s="110" t="s">
        <v>241</v>
      </c>
      <c r="H10" s="110"/>
      <c r="I10" s="111">
        <v>3</v>
      </c>
      <c r="J10" s="101"/>
      <c r="K10" s="110" t="s">
        <v>67</v>
      </c>
      <c r="L10" s="110"/>
      <c r="M10" s="111">
        <v>9</v>
      </c>
      <c r="N10" s="101"/>
    </row>
    <row r="11" spans="1:14" x14ac:dyDescent="0.2">
      <c r="A11" s="101"/>
      <c r="B11" s="112" t="s">
        <v>1646</v>
      </c>
      <c r="C11" s="113">
        <v>288</v>
      </c>
      <c r="D11" s="113">
        <v>299</v>
      </c>
      <c r="E11" s="109">
        <f t="shared" ref="E11:E13" si="0">+D11-C11</f>
        <v>11</v>
      </c>
      <c r="F11" s="101"/>
      <c r="G11" s="114">
        <v>3766</v>
      </c>
      <c r="H11" s="114"/>
      <c r="J11" s="101"/>
      <c r="K11" s="114">
        <v>3447</v>
      </c>
      <c r="L11" s="114">
        <v>3727</v>
      </c>
      <c r="N11" s="101"/>
    </row>
    <row r="12" spans="1:14" x14ac:dyDescent="0.2">
      <c r="A12" s="101"/>
      <c r="B12" s="115" t="s">
        <v>1647</v>
      </c>
      <c r="C12" s="116">
        <v>80</v>
      </c>
      <c r="D12" s="116">
        <v>71</v>
      </c>
      <c r="E12" s="109">
        <f t="shared" si="0"/>
        <v>-9</v>
      </c>
      <c r="F12" s="101"/>
      <c r="G12" s="114">
        <v>3856</v>
      </c>
      <c r="J12" s="101"/>
      <c r="K12" s="114">
        <v>3686</v>
      </c>
      <c r="L12" s="114">
        <v>3728</v>
      </c>
      <c r="N12" s="101"/>
    </row>
    <row r="13" spans="1:14" x14ac:dyDescent="0.2">
      <c r="A13" s="101"/>
      <c r="B13" s="117" t="s">
        <v>1648</v>
      </c>
      <c r="C13" s="118">
        <v>7</v>
      </c>
      <c r="D13" s="118">
        <v>6</v>
      </c>
      <c r="E13" s="109">
        <f t="shared" si="0"/>
        <v>-1</v>
      </c>
      <c r="F13" s="101"/>
      <c r="G13" s="114">
        <v>3894</v>
      </c>
      <c r="J13" s="101"/>
      <c r="K13" s="114">
        <v>3699</v>
      </c>
      <c r="L13" s="114">
        <v>3747</v>
      </c>
      <c r="N13" s="101"/>
    </row>
    <row r="14" spans="1:14" x14ac:dyDescent="0.2">
      <c r="A14" s="101"/>
      <c r="B14" s="100" t="s">
        <v>1649</v>
      </c>
      <c r="C14" s="109">
        <v>0</v>
      </c>
      <c r="D14" s="109">
        <v>0</v>
      </c>
      <c r="E14" s="109">
        <f>+D14-C14</f>
        <v>0</v>
      </c>
      <c r="F14" s="101"/>
      <c r="G14" s="110" t="s">
        <v>327</v>
      </c>
      <c r="H14" s="110"/>
      <c r="I14" s="111">
        <v>2</v>
      </c>
      <c r="J14" s="101"/>
      <c r="K14" s="114">
        <v>3700</v>
      </c>
      <c r="L14" s="114">
        <v>3778</v>
      </c>
      <c r="N14" s="101"/>
    </row>
    <row r="15" spans="1:14" x14ac:dyDescent="0.2">
      <c r="A15" s="101"/>
      <c r="B15" s="100" t="s">
        <v>1650</v>
      </c>
      <c r="C15" s="109">
        <v>1</v>
      </c>
      <c r="D15" s="109">
        <v>5</v>
      </c>
      <c r="E15" s="109">
        <f>+D15-C15</f>
        <v>4</v>
      </c>
      <c r="F15" s="101"/>
      <c r="G15" s="114">
        <v>3475</v>
      </c>
      <c r="H15" s="114"/>
      <c r="J15" s="101"/>
      <c r="K15" s="114">
        <v>3726</v>
      </c>
      <c r="N15" s="101"/>
    </row>
    <row r="16" spans="1:14" x14ac:dyDescent="0.2">
      <c r="A16" s="101"/>
      <c r="B16" s="100" t="s">
        <v>1651</v>
      </c>
      <c r="C16" s="109">
        <v>62</v>
      </c>
      <c r="D16" s="109">
        <v>50</v>
      </c>
      <c r="E16" s="109">
        <f>+D16-C16</f>
        <v>-12</v>
      </c>
      <c r="F16" s="101"/>
      <c r="G16" s="114">
        <v>3895</v>
      </c>
      <c r="J16" s="101"/>
      <c r="K16" s="110" t="s">
        <v>241</v>
      </c>
      <c r="L16" s="110"/>
      <c r="M16" s="111">
        <v>5</v>
      </c>
      <c r="N16" s="101"/>
    </row>
    <row r="17" spans="1:14" x14ac:dyDescent="0.2">
      <c r="A17" s="101"/>
      <c r="B17" s="120" t="s">
        <v>1652</v>
      </c>
      <c r="C17" s="104">
        <f>SUM(C12:C15)</f>
        <v>88</v>
      </c>
      <c r="D17" s="104">
        <f>SUM(D12:D15)</f>
        <v>82</v>
      </c>
      <c r="E17" s="104">
        <f>SUM(E12:E13)</f>
        <v>-10</v>
      </c>
      <c r="F17" s="101"/>
      <c r="G17" s="110" t="s">
        <v>67</v>
      </c>
      <c r="H17" s="110"/>
      <c r="I17" s="111">
        <v>1</v>
      </c>
      <c r="J17" s="101"/>
      <c r="K17" s="114">
        <v>3767</v>
      </c>
      <c r="L17" s="114">
        <v>3857</v>
      </c>
      <c r="M17" s="109"/>
      <c r="N17" s="101"/>
    </row>
    <row r="18" spans="1:14" x14ac:dyDescent="0.2">
      <c r="A18" s="101"/>
      <c r="F18" s="101"/>
      <c r="G18" s="114">
        <v>3888</v>
      </c>
      <c r="H18" s="114"/>
      <c r="I18" s="109"/>
      <c r="J18" s="101"/>
      <c r="K18" s="114">
        <v>3768</v>
      </c>
      <c r="L18" s="114">
        <v>3858</v>
      </c>
      <c r="N18" s="101"/>
    </row>
    <row r="19" spans="1:14" x14ac:dyDescent="0.2">
      <c r="A19" s="101"/>
      <c r="B19" s="121" t="s">
        <v>1653</v>
      </c>
      <c r="C19" s="121"/>
      <c r="D19" s="121"/>
      <c r="E19" s="104">
        <v>5</v>
      </c>
      <c r="F19" s="101"/>
      <c r="G19" s="122" t="s">
        <v>1655</v>
      </c>
      <c r="H19" s="122"/>
      <c r="I19" s="123">
        <v>6</v>
      </c>
      <c r="J19" s="101"/>
      <c r="K19" s="114">
        <v>3854</v>
      </c>
      <c r="L19" s="114"/>
      <c r="N19" s="101"/>
    </row>
    <row r="20" spans="1:14" x14ac:dyDescent="0.2">
      <c r="A20" s="101"/>
      <c r="F20" s="101"/>
      <c r="J20" s="101"/>
      <c r="K20" s="110" t="s">
        <v>182</v>
      </c>
      <c r="L20" s="110"/>
      <c r="M20" s="111">
        <v>3</v>
      </c>
      <c r="N20" s="101"/>
    </row>
    <row r="21" spans="1:14" x14ac:dyDescent="0.2">
      <c r="A21" s="101"/>
      <c r="B21" s="120" t="s">
        <v>1654</v>
      </c>
      <c r="C21" s="121"/>
      <c r="D21" s="104">
        <f>SUM(D22:D27)</f>
        <v>381</v>
      </c>
      <c r="F21" s="101"/>
      <c r="J21" s="101"/>
      <c r="K21" s="114">
        <v>2988</v>
      </c>
      <c r="L21" s="114">
        <v>3754</v>
      </c>
      <c r="N21" s="101"/>
    </row>
    <row r="22" spans="1:14" x14ac:dyDescent="0.2">
      <c r="A22" s="101"/>
      <c r="B22" s="100" t="s">
        <v>1656</v>
      </c>
      <c r="D22" s="109">
        <f>D11</f>
        <v>299</v>
      </c>
      <c r="F22" s="101"/>
      <c r="J22" s="101"/>
      <c r="K22" s="114">
        <v>3518</v>
      </c>
      <c r="N22" s="101"/>
    </row>
    <row r="23" spans="1:14" x14ac:dyDescent="0.2">
      <c r="A23" s="101"/>
      <c r="B23" s="100" t="s">
        <v>1650</v>
      </c>
      <c r="D23" s="109">
        <f>D15</f>
        <v>5</v>
      </c>
      <c r="F23" s="101"/>
      <c r="G23" s="102" t="s">
        <v>1639</v>
      </c>
      <c r="H23" s="102"/>
      <c r="I23" s="102"/>
      <c r="J23" s="101"/>
      <c r="K23" s="110" t="s">
        <v>327</v>
      </c>
      <c r="L23" s="110"/>
      <c r="M23" s="111">
        <v>3</v>
      </c>
      <c r="N23" s="101"/>
    </row>
    <row r="24" spans="1:14" x14ac:dyDescent="0.2">
      <c r="A24" s="101"/>
      <c r="B24" s="100" t="s">
        <v>1657</v>
      </c>
      <c r="D24" s="109">
        <f>D13</f>
        <v>6</v>
      </c>
      <c r="F24" s="101"/>
      <c r="G24" s="124" t="s">
        <v>1658</v>
      </c>
      <c r="H24" s="124"/>
      <c r="I24" s="107" t="s">
        <v>1644</v>
      </c>
      <c r="J24" s="101"/>
      <c r="K24" s="114">
        <v>3552</v>
      </c>
      <c r="L24" s="114">
        <v>3843</v>
      </c>
      <c r="M24" s="109"/>
      <c r="N24" s="101"/>
    </row>
    <row r="25" spans="1:14" x14ac:dyDescent="0.2">
      <c r="A25" s="101"/>
      <c r="B25" s="100" t="s">
        <v>1659</v>
      </c>
      <c r="D25" s="109">
        <f>+D12-D26</f>
        <v>50</v>
      </c>
      <c r="F25" s="101"/>
      <c r="G25" s="110" t="s">
        <v>1660</v>
      </c>
      <c r="H25" s="110"/>
      <c r="I25" s="125">
        <v>2</v>
      </c>
      <c r="J25" s="101"/>
      <c r="K25" s="114">
        <v>3705</v>
      </c>
      <c r="N25" s="101"/>
    </row>
    <row r="26" spans="1:14" x14ac:dyDescent="0.2">
      <c r="A26" s="101"/>
      <c r="B26" s="100" t="s">
        <v>1661</v>
      </c>
      <c r="D26" s="109">
        <v>21</v>
      </c>
      <c r="F26" s="101"/>
      <c r="G26" s="114">
        <v>3766</v>
      </c>
      <c r="H26" s="114"/>
      <c r="I26" s="126"/>
      <c r="J26" s="101"/>
      <c r="K26" s="110" t="s">
        <v>334</v>
      </c>
      <c r="L26" s="110"/>
      <c r="M26" s="111">
        <v>1</v>
      </c>
      <c r="N26" s="101"/>
    </row>
    <row r="27" spans="1:14" x14ac:dyDescent="0.2">
      <c r="A27" s="101"/>
      <c r="B27" s="100" t="s">
        <v>1662</v>
      </c>
      <c r="D27" s="109">
        <v>0</v>
      </c>
      <c r="F27" s="101"/>
      <c r="G27" s="114">
        <v>3895</v>
      </c>
      <c r="J27" s="101"/>
      <c r="K27" s="114">
        <v>3809</v>
      </c>
      <c r="N27" s="101"/>
    </row>
    <row r="28" spans="1:14" x14ac:dyDescent="0.2">
      <c r="A28" s="101"/>
      <c r="B28" s="101"/>
      <c r="C28" s="101"/>
      <c r="D28" s="101"/>
      <c r="E28" s="101"/>
      <c r="F28" s="101"/>
      <c r="G28" s="110" t="s">
        <v>1663</v>
      </c>
      <c r="H28" s="110"/>
      <c r="I28" s="125">
        <v>1</v>
      </c>
      <c r="J28" s="101"/>
      <c r="K28" s="122" t="s">
        <v>1655</v>
      </c>
      <c r="L28" s="122"/>
      <c r="M28" s="127">
        <v>21</v>
      </c>
      <c r="N28" s="101"/>
    </row>
    <row r="29" spans="1:14" x14ac:dyDescent="0.2">
      <c r="A29" s="101"/>
      <c r="B29" s="129"/>
      <c r="C29" s="129"/>
      <c r="D29" s="129"/>
      <c r="F29" s="101"/>
      <c r="G29" s="114">
        <v>3894</v>
      </c>
      <c r="H29" s="114"/>
      <c r="I29" s="126"/>
      <c r="J29" s="101"/>
      <c r="K29" s="128" t="s">
        <v>1664</v>
      </c>
      <c r="L29" s="128"/>
      <c r="M29" s="128"/>
      <c r="N29" s="101"/>
    </row>
    <row r="30" spans="1:14" ht="12.75" customHeight="1" x14ac:dyDescent="0.2">
      <c r="A30" s="101"/>
      <c r="B30" s="99" t="s">
        <v>1702</v>
      </c>
      <c r="C30" s="99"/>
      <c r="D30" s="99"/>
      <c r="E30" s="99"/>
      <c r="F30" s="101"/>
      <c r="G30" s="110" t="s">
        <v>1666</v>
      </c>
      <c r="H30" s="110"/>
      <c r="I30" s="125">
        <v>1</v>
      </c>
      <c r="J30" s="101"/>
      <c r="K30" s="128" t="s">
        <v>1665</v>
      </c>
      <c r="L30" s="114"/>
      <c r="M30" s="109"/>
      <c r="N30" s="101"/>
    </row>
    <row r="31" spans="1:14" x14ac:dyDescent="0.2">
      <c r="A31" s="101"/>
      <c r="B31" s="106" t="s">
        <v>1643</v>
      </c>
      <c r="C31" s="106"/>
      <c r="D31" s="106"/>
      <c r="E31" s="107" t="s">
        <v>1644</v>
      </c>
      <c r="F31" s="101"/>
      <c r="G31" s="114">
        <v>3888</v>
      </c>
      <c r="H31" s="114"/>
      <c r="J31" s="101"/>
      <c r="K31" s="128" t="s">
        <v>1667</v>
      </c>
      <c r="N31" s="101"/>
    </row>
    <row r="32" spans="1:14" x14ac:dyDescent="0.2">
      <c r="A32" s="101"/>
      <c r="B32" s="110" t="s">
        <v>109</v>
      </c>
      <c r="C32" s="110"/>
      <c r="D32" s="110"/>
      <c r="E32" s="111">
        <v>3</v>
      </c>
      <c r="F32" s="101"/>
      <c r="G32" s="110" t="s">
        <v>1668</v>
      </c>
      <c r="H32" s="110"/>
      <c r="I32" s="125">
        <v>1</v>
      </c>
      <c r="J32" s="101"/>
      <c r="N32" s="101"/>
    </row>
    <row r="33" spans="1:14" x14ac:dyDescent="0.2">
      <c r="A33" s="101"/>
      <c r="B33" s="130">
        <v>2790</v>
      </c>
      <c r="C33" s="130"/>
      <c r="D33" s="130"/>
      <c r="E33" s="109"/>
      <c r="F33" s="101"/>
      <c r="G33" s="114">
        <v>3856</v>
      </c>
      <c r="I33" s="126"/>
      <c r="J33" s="101"/>
      <c r="K33" s="99" t="s">
        <v>1669</v>
      </c>
      <c r="L33" s="99"/>
      <c r="M33" s="99"/>
      <c r="N33" s="101"/>
    </row>
    <row r="34" spans="1:14" x14ac:dyDescent="0.2">
      <c r="A34" s="101"/>
      <c r="B34" s="130">
        <v>3800</v>
      </c>
      <c r="C34" s="130"/>
      <c r="D34" s="130"/>
      <c r="F34" s="101"/>
      <c r="G34" s="110" t="s">
        <v>386</v>
      </c>
      <c r="H34" s="110"/>
      <c r="I34" s="111">
        <v>1</v>
      </c>
      <c r="J34" s="101"/>
      <c r="K34" s="99" t="s">
        <v>83</v>
      </c>
      <c r="L34" s="99"/>
      <c r="M34" s="99"/>
      <c r="N34" s="101"/>
    </row>
    <row r="35" spans="1:14" x14ac:dyDescent="0.2">
      <c r="A35" s="101"/>
      <c r="B35" s="130">
        <v>3802</v>
      </c>
      <c r="C35" s="130"/>
      <c r="D35" s="130"/>
      <c r="F35" s="101"/>
      <c r="G35" s="114">
        <v>3475</v>
      </c>
      <c r="H35" s="114"/>
      <c r="J35" s="101"/>
      <c r="K35" s="108" t="s">
        <v>1670</v>
      </c>
      <c r="L35" s="107" t="s">
        <v>1671</v>
      </c>
      <c r="M35" s="107" t="s">
        <v>1657</v>
      </c>
      <c r="N35" s="101"/>
    </row>
    <row r="36" spans="1:14" x14ac:dyDescent="0.2">
      <c r="A36" s="101"/>
      <c r="B36" s="119" t="s">
        <v>134</v>
      </c>
      <c r="C36" s="110"/>
      <c r="D36" s="110"/>
      <c r="E36" s="111">
        <v>3</v>
      </c>
      <c r="F36" s="101"/>
      <c r="G36" s="122" t="s">
        <v>1655</v>
      </c>
      <c r="H36" s="122"/>
      <c r="I36" s="123">
        <v>6</v>
      </c>
      <c r="J36" s="101"/>
      <c r="K36" s="131" t="s">
        <v>1672</v>
      </c>
      <c r="L36" s="109">
        <v>24</v>
      </c>
      <c r="M36" s="109"/>
      <c r="N36" s="101"/>
    </row>
    <row r="37" spans="1:14" ht="12.75" customHeight="1" x14ac:dyDescent="0.2">
      <c r="A37" s="101"/>
      <c r="B37" s="130">
        <v>3882</v>
      </c>
      <c r="C37" s="114"/>
      <c r="F37" s="101"/>
      <c r="J37" s="101"/>
      <c r="K37" s="131" t="s">
        <v>1673</v>
      </c>
      <c r="L37" s="109">
        <v>16</v>
      </c>
      <c r="M37" s="109">
        <v>1</v>
      </c>
      <c r="N37" s="101">
        <v>3</v>
      </c>
    </row>
    <row r="38" spans="1:14" x14ac:dyDescent="0.2">
      <c r="A38" s="101"/>
      <c r="B38" s="130">
        <v>3883</v>
      </c>
      <c r="F38" s="101"/>
      <c r="G38" s="132" t="s">
        <v>1679</v>
      </c>
      <c r="H38" s="132"/>
      <c r="I38" s="132"/>
      <c r="J38" s="101"/>
      <c r="K38" s="131" t="s">
        <v>1674</v>
      </c>
      <c r="L38" s="109">
        <v>11</v>
      </c>
      <c r="M38" s="109">
        <v>1</v>
      </c>
      <c r="N38" s="101"/>
    </row>
    <row r="39" spans="1:14" x14ac:dyDescent="0.2">
      <c r="A39" s="101"/>
      <c r="B39" s="130">
        <v>3884</v>
      </c>
      <c r="F39" s="101"/>
      <c r="G39" s="99" t="s">
        <v>1680</v>
      </c>
      <c r="H39" s="99"/>
      <c r="I39" s="99"/>
      <c r="J39" s="101"/>
      <c r="K39" s="131" t="s">
        <v>1675</v>
      </c>
      <c r="L39" s="109">
        <v>7</v>
      </c>
      <c r="M39" s="109">
        <v>2</v>
      </c>
      <c r="N39" s="101"/>
    </row>
    <row r="40" spans="1:14" x14ac:dyDescent="0.2">
      <c r="A40" s="101"/>
      <c r="B40" s="110" t="s">
        <v>40</v>
      </c>
      <c r="C40" s="110"/>
      <c r="D40" s="110"/>
      <c r="E40" s="111">
        <v>2</v>
      </c>
      <c r="F40" s="101"/>
      <c r="G40" s="133" t="s">
        <v>1681</v>
      </c>
      <c r="H40" s="133"/>
      <c r="I40" s="107" t="s">
        <v>1644</v>
      </c>
      <c r="J40" s="101"/>
      <c r="K40" s="131" t="s">
        <v>1676</v>
      </c>
      <c r="L40" s="109">
        <v>7</v>
      </c>
      <c r="M40" s="109"/>
      <c r="N40" s="101"/>
    </row>
    <row r="41" spans="1:14" x14ac:dyDescent="0.2">
      <c r="A41" s="101"/>
      <c r="B41" s="130">
        <v>3840</v>
      </c>
      <c r="C41" s="130"/>
      <c r="D41" s="130"/>
      <c r="E41" s="109"/>
      <c r="F41" s="101"/>
      <c r="G41" s="100" t="s">
        <v>1683</v>
      </c>
      <c r="I41" s="111">
        <v>36</v>
      </c>
      <c r="J41" s="101"/>
      <c r="K41" s="131" t="s">
        <v>1677</v>
      </c>
      <c r="L41" s="109">
        <v>4</v>
      </c>
      <c r="M41" s="109"/>
      <c r="N41" s="101">
        <v>5</v>
      </c>
    </row>
    <row r="42" spans="1:14" x14ac:dyDescent="0.2">
      <c r="A42" s="101"/>
      <c r="B42" s="130">
        <v>3841</v>
      </c>
      <c r="F42" s="101"/>
      <c r="G42" s="100" t="s">
        <v>1684</v>
      </c>
      <c r="I42" s="111">
        <v>24</v>
      </c>
      <c r="J42" s="101"/>
      <c r="K42" s="131" t="s">
        <v>1678</v>
      </c>
      <c r="L42" s="109">
        <v>2</v>
      </c>
      <c r="M42" s="109">
        <v>2</v>
      </c>
      <c r="N42" s="101"/>
    </row>
    <row r="43" spans="1:14" ht="12.75" customHeight="1" x14ac:dyDescent="0.2">
      <c r="A43" s="101"/>
      <c r="B43" s="119" t="s">
        <v>865</v>
      </c>
      <c r="C43" s="110"/>
      <c r="D43" s="110"/>
      <c r="E43" s="111">
        <v>2</v>
      </c>
      <c r="F43" s="101"/>
      <c r="G43" s="100" t="s">
        <v>1686</v>
      </c>
      <c r="I43" s="111">
        <v>9</v>
      </c>
      <c r="J43" s="101"/>
      <c r="K43" s="122" t="s">
        <v>1655</v>
      </c>
      <c r="L43" s="123">
        <f>SUM(L36:L42)</f>
        <v>71</v>
      </c>
      <c r="M43" s="123">
        <f>SUM(M36:M42)</f>
        <v>6</v>
      </c>
      <c r="N43" s="101"/>
    </row>
    <row r="44" spans="1:14" x14ac:dyDescent="0.2">
      <c r="A44" s="101"/>
      <c r="B44" s="130">
        <v>3872</v>
      </c>
      <c r="C44" s="130"/>
      <c r="D44" s="114"/>
      <c r="E44" s="109"/>
      <c r="F44" s="101"/>
      <c r="G44" s="100" t="s">
        <v>1687</v>
      </c>
      <c r="I44" s="111">
        <v>2</v>
      </c>
      <c r="J44" s="101"/>
      <c r="N44" s="101">
        <v>2</v>
      </c>
    </row>
    <row r="45" spans="1:14" x14ac:dyDescent="0.2">
      <c r="A45" s="101"/>
      <c r="B45" s="130">
        <v>3885</v>
      </c>
      <c r="F45" s="101"/>
      <c r="G45" s="122" t="s">
        <v>1655</v>
      </c>
      <c r="H45" s="122"/>
      <c r="I45" s="123">
        <f>SUM(I41:I44)</f>
        <v>71</v>
      </c>
      <c r="J45" s="101"/>
      <c r="K45" s="99" t="s">
        <v>1682</v>
      </c>
      <c r="L45" s="99"/>
      <c r="M45" s="99"/>
      <c r="N45" s="101"/>
    </row>
    <row r="46" spans="1:14" x14ac:dyDescent="0.2">
      <c r="A46" s="101"/>
      <c r="B46" s="119" t="s">
        <v>327</v>
      </c>
      <c r="C46" s="110"/>
      <c r="D46" s="110"/>
      <c r="E46" s="111">
        <v>2</v>
      </c>
      <c r="F46" s="101"/>
      <c r="J46" s="101"/>
      <c r="K46" s="99" t="s">
        <v>83</v>
      </c>
      <c r="L46" s="99"/>
      <c r="M46" s="99"/>
      <c r="N46" s="101"/>
    </row>
    <row r="47" spans="1:14" x14ac:dyDescent="0.2">
      <c r="A47" s="101"/>
      <c r="B47" s="130">
        <v>3862</v>
      </c>
      <c r="C47" s="114"/>
      <c r="F47" s="101"/>
      <c r="J47" s="101"/>
      <c r="K47" s="108" t="s">
        <v>1670</v>
      </c>
      <c r="L47" s="107" t="s">
        <v>1685</v>
      </c>
      <c r="M47" s="107"/>
      <c r="N47" s="101"/>
    </row>
    <row r="48" spans="1:14" ht="12.75" customHeight="1" x14ac:dyDescent="0.2">
      <c r="A48" s="101"/>
      <c r="B48" s="130">
        <v>3863</v>
      </c>
      <c r="F48" s="101"/>
      <c r="G48" s="99" t="s">
        <v>1688</v>
      </c>
      <c r="H48" s="99"/>
      <c r="I48" s="99"/>
      <c r="J48" s="101"/>
      <c r="K48" s="131" t="s">
        <v>1676</v>
      </c>
      <c r="L48" s="134">
        <v>92</v>
      </c>
      <c r="M48" s="134"/>
      <c r="N48" s="101">
        <v>2</v>
      </c>
    </row>
    <row r="49" spans="1:14" ht="12.75" customHeight="1" x14ac:dyDescent="0.2">
      <c r="A49" s="101"/>
      <c r="B49" s="122" t="s">
        <v>1655</v>
      </c>
      <c r="C49" s="135"/>
      <c r="D49" s="123"/>
      <c r="E49" s="123">
        <v>12</v>
      </c>
      <c r="F49" s="101"/>
      <c r="G49" s="133" t="s">
        <v>1641</v>
      </c>
      <c r="H49" s="133"/>
      <c r="I49" s="107" t="s">
        <v>1644</v>
      </c>
      <c r="J49" s="101"/>
      <c r="K49" s="131" t="s">
        <v>1678</v>
      </c>
      <c r="L49" s="134">
        <v>51</v>
      </c>
      <c r="M49" s="134"/>
      <c r="N49" s="101"/>
    </row>
    <row r="50" spans="1:14" x14ac:dyDescent="0.2">
      <c r="A50" s="101"/>
      <c r="F50" s="101"/>
      <c r="G50" s="100" t="s">
        <v>1690</v>
      </c>
      <c r="I50" s="111">
        <v>5</v>
      </c>
      <c r="J50" s="101"/>
      <c r="K50" s="131" t="s">
        <v>1672</v>
      </c>
      <c r="L50" s="134">
        <v>46</v>
      </c>
      <c r="M50" s="134"/>
      <c r="N50" s="101">
        <v>1</v>
      </c>
    </row>
    <row r="51" spans="1:14" x14ac:dyDescent="0.2">
      <c r="A51" s="101"/>
      <c r="F51" s="101"/>
      <c r="G51" s="100" t="s">
        <v>1639</v>
      </c>
      <c r="I51" s="111">
        <v>6</v>
      </c>
      <c r="J51" s="101"/>
      <c r="K51" s="131" t="s">
        <v>1673</v>
      </c>
      <c r="L51" s="134">
        <v>49</v>
      </c>
      <c r="M51" s="134"/>
      <c r="N51" s="101"/>
    </row>
    <row r="52" spans="1:14" ht="12.75" customHeight="1" x14ac:dyDescent="0.2">
      <c r="A52" s="101"/>
      <c r="B52" s="136" t="s">
        <v>1689</v>
      </c>
      <c r="C52" s="136"/>
      <c r="D52" s="136"/>
      <c r="E52" s="136"/>
      <c r="F52" s="101"/>
      <c r="G52" s="100" t="s">
        <v>1680</v>
      </c>
      <c r="I52" s="111">
        <v>36</v>
      </c>
      <c r="J52" s="101"/>
      <c r="K52" s="131" t="s">
        <v>1674</v>
      </c>
      <c r="L52" s="134">
        <v>24</v>
      </c>
      <c r="M52" s="134"/>
      <c r="N52" s="101">
        <v>1</v>
      </c>
    </row>
    <row r="53" spans="1:14" x14ac:dyDescent="0.2">
      <c r="A53" s="101"/>
      <c r="B53" s="136" t="s">
        <v>1703</v>
      </c>
      <c r="C53" s="136"/>
      <c r="D53" s="136"/>
      <c r="E53" s="136"/>
      <c r="F53" s="101"/>
      <c r="G53" s="122" t="s">
        <v>1655</v>
      </c>
      <c r="H53" s="122"/>
      <c r="I53" s="123">
        <f>SUM(I50:I52)</f>
        <v>47</v>
      </c>
      <c r="J53" s="101"/>
      <c r="K53" s="131" t="s">
        <v>1675</v>
      </c>
      <c r="L53" s="134">
        <v>21</v>
      </c>
      <c r="M53" s="134"/>
      <c r="N53" s="101"/>
    </row>
    <row r="54" spans="1:14" x14ac:dyDescent="0.2">
      <c r="A54" s="101"/>
      <c r="B54" s="106" t="s">
        <v>1643</v>
      </c>
      <c r="C54" s="106"/>
      <c r="D54" s="106"/>
      <c r="E54" s="107" t="s">
        <v>1644</v>
      </c>
      <c r="F54" s="101"/>
      <c r="J54" s="101"/>
      <c r="K54" s="131" t="s">
        <v>1677</v>
      </c>
      <c r="L54" s="134">
        <v>12</v>
      </c>
      <c r="M54" s="134"/>
      <c r="N54" s="101"/>
    </row>
    <row r="55" spans="1:14" x14ac:dyDescent="0.2">
      <c r="A55" s="101"/>
      <c r="B55" s="119" t="s">
        <v>327</v>
      </c>
      <c r="C55" s="110"/>
      <c r="D55" s="111"/>
      <c r="E55" s="111">
        <v>3</v>
      </c>
      <c r="F55" s="101"/>
      <c r="J55" s="101"/>
      <c r="K55" s="131" t="s">
        <v>1691</v>
      </c>
      <c r="L55" s="134">
        <v>4</v>
      </c>
      <c r="M55" s="134"/>
      <c r="N55" s="101"/>
    </row>
    <row r="56" spans="1:14" x14ac:dyDescent="0.2">
      <c r="A56" s="101"/>
      <c r="B56" s="114">
        <v>3897</v>
      </c>
      <c r="C56" s="114">
        <v>3898</v>
      </c>
      <c r="D56" s="114">
        <v>3899</v>
      </c>
      <c r="F56" s="101"/>
      <c r="J56" s="101"/>
      <c r="K56" s="122" t="s">
        <v>1655</v>
      </c>
      <c r="L56" s="123">
        <f>SUM(L47:M55)</f>
        <v>299</v>
      </c>
      <c r="M56" s="123"/>
      <c r="N56" s="101"/>
    </row>
    <row r="57" spans="1:14" x14ac:dyDescent="0.2">
      <c r="A57" s="101"/>
      <c r="B57" s="119" t="s">
        <v>1598</v>
      </c>
      <c r="C57" s="110"/>
      <c r="D57" s="111"/>
      <c r="E57" s="111">
        <v>1</v>
      </c>
      <c r="F57" s="101"/>
      <c r="G57" s="99" t="s">
        <v>1692</v>
      </c>
      <c r="H57" s="99"/>
      <c r="I57" s="99"/>
      <c r="J57" s="137"/>
      <c r="K57" s="101"/>
      <c r="L57" s="101"/>
      <c r="M57" s="101"/>
      <c r="N57" s="101"/>
    </row>
    <row r="58" spans="1:14" x14ac:dyDescent="0.2">
      <c r="A58" s="101"/>
      <c r="B58" s="114">
        <v>3896</v>
      </c>
      <c r="C58" s="114"/>
      <c r="D58" s="114"/>
      <c r="F58" s="101"/>
      <c r="G58" s="107"/>
      <c r="H58" s="107" t="s">
        <v>1694</v>
      </c>
      <c r="I58" s="107" t="s">
        <v>1695</v>
      </c>
      <c r="J58" s="106" t="s">
        <v>1646</v>
      </c>
      <c r="K58" s="106"/>
      <c r="L58" s="107" t="s">
        <v>1650</v>
      </c>
      <c r="N58" s="101"/>
    </row>
    <row r="59" spans="1:14" x14ac:dyDescent="0.2">
      <c r="A59" s="101"/>
      <c r="B59" s="119" t="s">
        <v>865</v>
      </c>
      <c r="C59" s="110"/>
      <c r="D59" s="111"/>
      <c r="E59" s="111">
        <v>1</v>
      </c>
      <c r="F59" s="101"/>
      <c r="G59" s="100" t="s">
        <v>1543</v>
      </c>
      <c r="H59" s="129">
        <v>3</v>
      </c>
      <c r="I59" s="129"/>
      <c r="J59" s="99">
        <v>4</v>
      </c>
      <c r="K59" s="99"/>
      <c r="N59" s="101"/>
    </row>
    <row r="60" spans="1:14" x14ac:dyDescent="0.2">
      <c r="A60" s="101"/>
      <c r="B60" s="114">
        <v>3900</v>
      </c>
      <c r="C60" s="114"/>
      <c r="D60" s="114"/>
      <c r="F60" s="101"/>
      <c r="G60" s="100" t="s">
        <v>991</v>
      </c>
      <c r="H60" s="129">
        <v>5</v>
      </c>
      <c r="I60" s="129"/>
      <c r="J60" s="99">
        <v>1</v>
      </c>
      <c r="K60" s="99"/>
      <c r="N60" s="101"/>
    </row>
    <row r="61" spans="1:14" x14ac:dyDescent="0.2">
      <c r="A61" s="101"/>
      <c r="B61" s="122" t="s">
        <v>1655</v>
      </c>
      <c r="C61" s="135"/>
      <c r="D61" s="123"/>
      <c r="E61" s="123">
        <v>5</v>
      </c>
      <c r="F61" s="101"/>
      <c r="G61" s="100" t="s">
        <v>902</v>
      </c>
      <c r="H61" s="129">
        <v>1</v>
      </c>
      <c r="I61" s="129">
        <v>1</v>
      </c>
      <c r="J61" s="99">
        <v>1</v>
      </c>
      <c r="K61" s="99"/>
      <c r="L61" s="129"/>
      <c r="N61" s="101"/>
    </row>
    <row r="62" spans="1:14" x14ac:dyDescent="0.2">
      <c r="A62" s="101"/>
      <c r="B62" s="128" t="s">
        <v>1693</v>
      </c>
      <c r="C62" s="128"/>
      <c r="D62" s="128"/>
      <c r="F62" s="101"/>
      <c r="G62" s="100" t="s">
        <v>957</v>
      </c>
      <c r="H62" s="129">
        <v>3</v>
      </c>
      <c r="I62" s="129"/>
      <c r="J62" s="99">
        <v>1</v>
      </c>
      <c r="K62" s="99"/>
      <c r="L62" s="129"/>
      <c r="N62" s="101"/>
    </row>
    <row r="63" spans="1:14" x14ac:dyDescent="0.2">
      <c r="A63" s="101"/>
      <c r="B63" s="128" t="s">
        <v>1696</v>
      </c>
      <c r="C63" s="128"/>
      <c r="D63" s="128"/>
      <c r="F63" s="101"/>
      <c r="G63" s="100" t="s">
        <v>1019</v>
      </c>
      <c r="H63" s="129">
        <v>1</v>
      </c>
      <c r="I63" s="129">
        <v>2</v>
      </c>
      <c r="J63" s="99"/>
      <c r="K63" s="99"/>
      <c r="L63" s="129"/>
      <c r="N63" s="101"/>
    </row>
    <row r="64" spans="1:14" x14ac:dyDescent="0.2">
      <c r="A64" s="101"/>
      <c r="B64" s="138" t="s">
        <v>1697</v>
      </c>
      <c r="C64" s="138"/>
      <c r="D64" s="138"/>
      <c r="E64" s="138"/>
      <c r="F64" s="101"/>
      <c r="G64" s="100" t="s">
        <v>1074</v>
      </c>
      <c r="L64" s="129">
        <v>5</v>
      </c>
      <c r="M64" s="143"/>
      <c r="N64" s="101"/>
    </row>
    <row r="65" spans="1:14" x14ac:dyDescent="0.2">
      <c r="A65" s="101"/>
      <c r="B65" s="100" t="s">
        <v>1698</v>
      </c>
      <c r="C65" s="129" t="s">
        <v>1699</v>
      </c>
      <c r="D65" s="129"/>
      <c r="E65" s="138"/>
      <c r="F65" s="101"/>
      <c r="H65" s="139">
        <f>SUM(H59:H63)</f>
        <v>13</v>
      </c>
      <c r="I65" s="139">
        <f>SUM(I59:I63)</f>
        <v>3</v>
      </c>
      <c r="J65" s="139"/>
      <c r="K65" s="139">
        <f>SUM(J59:K63)</f>
        <v>7</v>
      </c>
      <c r="L65" s="139">
        <f>SUM(L59:L64)</f>
        <v>5</v>
      </c>
      <c r="N65" s="101"/>
    </row>
    <row r="66" spans="1:14" x14ac:dyDescent="0.2">
      <c r="A66" s="101"/>
      <c r="E66" s="129"/>
      <c r="F66" s="101"/>
      <c r="G66" s="122" t="s">
        <v>1655</v>
      </c>
      <c r="H66" s="140">
        <v>28</v>
      </c>
      <c r="I66" s="140"/>
      <c r="J66" s="140"/>
      <c r="K66" s="140"/>
      <c r="L66" s="140"/>
      <c r="N66" s="101"/>
    </row>
    <row r="67" spans="1:14" x14ac:dyDescent="0.2">
      <c r="A67" s="101"/>
      <c r="B67" s="101"/>
      <c r="C67" s="101"/>
      <c r="D67" s="101"/>
      <c r="E67" s="101"/>
      <c r="F67" s="101"/>
      <c r="G67" s="141"/>
      <c r="H67" s="141"/>
      <c r="I67" s="141"/>
      <c r="J67" s="101"/>
      <c r="K67" s="141"/>
      <c r="L67" s="141"/>
      <c r="M67" s="141"/>
      <c r="N67" s="101"/>
    </row>
    <row r="68" spans="1:14" x14ac:dyDescent="0.2">
      <c r="B68" s="131" t="s">
        <v>1700</v>
      </c>
      <c r="C68" s="114"/>
      <c r="D68" s="109"/>
    </row>
    <row r="69" spans="1:14" x14ac:dyDescent="0.2">
      <c r="B69" s="142">
        <f ca="1">TODAY()</f>
        <v>44449</v>
      </c>
    </row>
  </sheetData>
  <mergeCells count="30">
    <mergeCell ref="J60:K60"/>
    <mergeCell ref="J61:K61"/>
    <mergeCell ref="J62:K62"/>
    <mergeCell ref="J63:K63"/>
    <mergeCell ref="H66:L66"/>
    <mergeCell ref="K33:M33"/>
    <mergeCell ref="K34:M34"/>
    <mergeCell ref="G38:I38"/>
    <mergeCell ref="G39:I39"/>
    <mergeCell ref="G48:I48"/>
    <mergeCell ref="B52:E52"/>
    <mergeCell ref="B53:E53"/>
    <mergeCell ref="B54:D54"/>
    <mergeCell ref="G57:I57"/>
    <mergeCell ref="J58:K58"/>
    <mergeCell ref="J59:K59"/>
    <mergeCell ref="K45:M45"/>
    <mergeCell ref="K46:M46"/>
    <mergeCell ref="G9:H9"/>
    <mergeCell ref="K9:L9"/>
    <mergeCell ref="G23:I23"/>
    <mergeCell ref="G24:H24"/>
    <mergeCell ref="B30:E30"/>
    <mergeCell ref="B31:D31"/>
    <mergeCell ref="A2:N2"/>
    <mergeCell ref="A3:N3"/>
    <mergeCell ref="A4:N4"/>
    <mergeCell ref="B8:E8"/>
    <mergeCell ref="G8:I8"/>
    <mergeCell ref="K8:M8"/>
  </mergeCells>
  <pageMargins left="0.7" right="0.7" top="0.75" bottom="0.75" header="0.3" footer="0.3"/>
  <pageSetup scale="60" fitToHeight="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HojaDatos</vt:lpstr>
      <vt:lpstr>Resumen</vt:lpstr>
      <vt:lpstr>HojaDatos!_Toc443982796</vt:lpstr>
      <vt:lpstr>HojaDatos!Área_de_impresión</vt:lpstr>
      <vt:lpstr>HojaDatos!Títulos_a_imprimir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Diego Toro Bautista</dc:creator>
  <cp:lastModifiedBy>Juan Diego Toro Bautista</cp:lastModifiedBy>
  <dcterms:created xsi:type="dcterms:W3CDTF">2021-09-09T21:57:40Z</dcterms:created>
  <dcterms:modified xsi:type="dcterms:W3CDTF">2021-09-10T15:11:07Z</dcterms:modified>
</cp:coreProperties>
</file>