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aguilera\Desktop\"/>
    </mc:Choice>
  </mc:AlternateContent>
  <xr:revisionPtr revIDLastSave="0" documentId="13_ncr:1_{F5C05B24-6C9A-4973-A597-568D68813216}" xr6:coauthVersionLast="41" xr6:coauthVersionMax="41" xr10:uidLastSave="{00000000-0000-0000-0000-000000000000}"/>
  <bookViews>
    <workbookView xWindow="-120" yWindow="-120" windowWidth="29040" windowHeight="15840" xr2:uid="{00000000-000D-0000-FFFF-FFFF00000000}"/>
  </bookViews>
  <sheets>
    <sheet name="TOTAL" sheetId="1" r:id="rId1"/>
    <sheet name="VAF" sheetId="3" r:id="rId2"/>
    <sheet name="VPRE" sheetId="4" r:id="rId3"/>
    <sheet name="Estructuración" sheetId="5" r:id="rId4"/>
    <sheet name="VGC" sheetId="6" r:id="rId5"/>
    <sheet name="VEJ" sheetId="7" r:id="rId6"/>
    <sheet name="Jurídica" sheetId="8" r:id="rId7"/>
    <sheet name="Comunicaciones" sheetId="9" r:id="rId8"/>
  </sheets>
  <definedNames>
    <definedName name="_xlnm._FilterDatabase" localSheetId="0" hidden="1">TOTAL!$B$10:$M$40</definedName>
    <definedName name="_xlnm.Print_Titles" localSheetId="0">TOTAL!$5:$9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7" i="1" l="1"/>
  <c r="L35" i="1" l="1"/>
  <c r="L14" i="6" l="1"/>
  <c r="L13" i="6"/>
</calcChain>
</file>

<file path=xl/sharedStrings.xml><?xml version="1.0" encoding="utf-8"?>
<sst xmlns="http://schemas.openxmlformats.org/spreadsheetml/2006/main" count="482" uniqueCount="170">
  <si>
    <t>AGENCIA NACIONAL DE INFRAESTRUCTURA - ANI</t>
  </si>
  <si>
    <t>Plan Estratégico y de Acción 2019</t>
  </si>
  <si>
    <t>PLAN ESTRATEGICO CUATRENIO 2018 - 2022</t>
  </si>
  <si>
    <t xml:space="preserve">FOCOS ESTRATEGICOS </t>
  </si>
  <si>
    <t>OBJETIVOS ESTREGICOS</t>
  </si>
  <si>
    <t xml:space="preserve">PROYECTOS ESTRATEGICOS </t>
  </si>
  <si>
    <t>UNIDAD DE MEDIDA</t>
  </si>
  <si>
    <t xml:space="preserve">METAS CUATRENIO </t>
  </si>
  <si>
    <t xml:space="preserve">INDICADOR </t>
  </si>
  <si>
    <t>RESPONSABLE</t>
  </si>
  <si>
    <t>INDICADOR</t>
  </si>
  <si>
    <r>
      <rPr>
        <b/>
        <sz val="18"/>
        <color theme="1"/>
        <rFont val="Arial Narrow"/>
        <family val="2"/>
      </rPr>
      <t>Foco 1.</t>
    </r>
    <r>
      <rPr>
        <sz val="18"/>
        <color theme="1"/>
        <rFont val="Arial Narrow"/>
        <family val="2"/>
      </rPr>
      <t xml:space="preserve"> Gobernanza e institucionalidad moderna para el transporte y la logística eficientes y seguros</t>
    </r>
  </si>
  <si>
    <t>1.1  Fortalecer la institucionalidad de la Entidad</t>
  </si>
  <si>
    <t>1.1.1 Diseño e Implementación  del nuevo esquema de Gobierno Corporativo  de la ANI</t>
  </si>
  <si>
    <t>Vicepresidencia Administrativa y Financiera</t>
  </si>
  <si>
    <t xml:space="preserve">1.1.2 Fortalecimiento de la capacidad de gestión y eficiencia de la ANI </t>
  </si>
  <si>
    <t>Coordina Vicepresidencia de Planeación, Riesgos y Entorno como apoyo a la Alta Dirección</t>
  </si>
  <si>
    <t xml:space="preserve">Vicepresidencia de Planeación, riesgos y entorno con el apoyo de las Vicepresidencias Ejecutiva, de Gestión contractual y Estructuración
</t>
  </si>
  <si>
    <t>1.2 Generar confianza en los ciudadanos, Estado e inversionistas</t>
  </si>
  <si>
    <t xml:space="preserve">1.2.1 Socialización con las partes interesadas, de todos los proyectos de infraestructura de transporte a cargo de la ANI. </t>
  </si>
  <si>
    <t>Vicepresidencia de Planeación, Riesgos y Entorno</t>
  </si>
  <si>
    <t>Oficina de Comunicaciones</t>
  </si>
  <si>
    <t>Vicepresidencia Jurídica</t>
  </si>
  <si>
    <t>Vicepresidencia de Gestión Contractual</t>
  </si>
  <si>
    <r>
      <rPr>
        <b/>
        <sz val="18"/>
        <color theme="1"/>
        <rFont val="Arial Narrow"/>
        <family val="2"/>
      </rPr>
      <t>Foco 2</t>
    </r>
    <r>
      <rPr>
        <sz val="18"/>
        <color theme="1"/>
        <rFont val="Arial Narrow"/>
        <family val="2"/>
      </rPr>
      <t>.Desarrollar proyectos de Asociación Público Privada que propendan por la intermodalidad, la movilidad y la sostenibilidad</t>
    </r>
  </si>
  <si>
    <t xml:space="preserve">2.1 Estructurar proyectos de infraestructura de transporte </t>
  </si>
  <si>
    <t>2.1.1 Adjudicación de nuevas concesiones portuarias</t>
  </si>
  <si>
    <t>Vicepresidencia de Estructuración</t>
  </si>
  <si>
    <t>2.1.2 Adjudicación de Proyectos de Infraestructura de Transporte, bajo el esquema de Asociaciones Público Privadas</t>
  </si>
  <si>
    <t>2.1.3 Participación en la implementación del cobro de valorización en al menos 1 proyecto de infraestructura de transporte</t>
  </si>
  <si>
    <t>2.2 Gestionar la ejecución de los  proyectos de infraestructura  de transporte</t>
  </si>
  <si>
    <t>2.2.1 Ampliación de la red vial nacional (proyectos de infraestructura de transporte del modo carretero, 1a a 3a generación de concesiones)</t>
  </si>
  <si>
    <t>2,2,2 Reactivación de la operación comercial en vías férreas a cargo de la ANI</t>
  </si>
  <si>
    <t>Vicepresidencia Ejecutiva</t>
  </si>
  <si>
    <t xml:space="preserve">2.2.3 Impulso para la modernización de la infraestructura de los Aeropuertos concesionados </t>
  </si>
  <si>
    <t xml:space="preserve">2.2.4 Impulso para la modernización de la infraestructura en los puertos concesionados </t>
  </si>
  <si>
    <t>2.2.5 Atención a los puntos críticos en los proyectos a cargo de la Agencia</t>
  </si>
  <si>
    <r>
      <rPr>
        <b/>
        <sz val="18"/>
        <color theme="1"/>
        <rFont val="Arial Narrow"/>
        <family val="2"/>
      </rPr>
      <t xml:space="preserve">Foco 3: </t>
    </r>
    <r>
      <rPr>
        <sz val="18"/>
        <color theme="1"/>
        <rFont val="Arial Narrow"/>
        <family val="2"/>
      </rPr>
      <t>Desarrollar la infraestructura de transporte de 4G</t>
    </r>
  </si>
  <si>
    <t>3.1 Ejecutar los proyectos de cuarta generación</t>
  </si>
  <si>
    <t>3.1.1 Finalización de etapa de construcción e inicio de la etapa de operación y mantenimiento de los proyectos de cuarta generación.</t>
  </si>
  <si>
    <t>Vicepresidencia de Gestión Contractual (5)
Vicepresidencia Ejecutiva (3)</t>
  </si>
  <si>
    <t>3.1.2 Gestión para la construcción de las vías primarias bajo el esquema de concesión Programa 4G programadas para el cuatrienio</t>
  </si>
  <si>
    <t xml:space="preserve">Vicepresidencia de Gestión Contractual (308,33Km)
</t>
  </si>
  <si>
    <t>Vicepresidencia Ejecutiva (225,65Km)</t>
  </si>
  <si>
    <t>3.1.3 Gestión para la rehabilitación y mejoramiento de las vías primarias bajo el esquema de concesión Programa 4G</t>
  </si>
  <si>
    <t xml:space="preserve">Vicepresidencia de Gestión Contractual (877,02Km)
</t>
  </si>
  <si>
    <t>Vicepresidencia Ejecutiva (526,44Km)</t>
  </si>
  <si>
    <t>PLAN DE ACCIÓN VIGENCIA 2019</t>
  </si>
  <si>
    <t>Diseño e Implementación  del nuevo esquema de Gobierno Corporativo  de la ANI a desarrollar bajo cronograma de trabajo a lo largo del año</t>
  </si>
  <si>
    <t>Plan de implementación del Modelo de Planeación y Gestión de la ANI.  (Lidera VPRE)</t>
  </si>
  <si>
    <t>Porcentaje de cumplimiento</t>
  </si>
  <si>
    <t xml:space="preserve">Fortalecimiento de la estructura organizacional y de la gestión del talento humano, a desarrollar bajo cronograma de trabajo a lo largo del año.  (Lidera VAF).   </t>
  </si>
  <si>
    <t>Número de Proyectos de Decreto Presentados para aprobación interna en 2019</t>
  </si>
  <si>
    <t>Plan de acción para la optimización del sistema de información misional, apropiación y uso de la información</t>
  </si>
  <si>
    <t>Número de eventos de fortalecimiento realizados</t>
  </si>
  <si>
    <t xml:space="preserve">Plan de comunicaciones orientado a difundir con las comunidades la gestión de los proyectos en todas sus etapas </t>
  </si>
  <si>
    <t>Eventos de fortalecimiento en los cuales las comunidades aporten a la planeación y desarrollo de los proyectos</t>
  </si>
  <si>
    <t>Plan de acción para la implementación y mantenimiento de los siguientes mecanísmos:
 - SARLAFT
 - Norma ISO 37001
 - Mecanísmo de Reporte de Alto Nivel -   MRAN
 - Plan Anticorrupción y de Atención al Cuidadano</t>
  </si>
  <si>
    <t xml:space="preserve">Número de contratos de concesión portuaria suscritos, gestionados por la ANI </t>
  </si>
  <si>
    <t>Número de proyectos estructurados a nivel de factibilidad técnica</t>
  </si>
  <si>
    <t>Adjudicación de proyectos de concesión del modo carretero</t>
  </si>
  <si>
    <t>Número de proyectos en concesión adjudicados en modo carretero</t>
  </si>
  <si>
    <t>% cumplimiento del  plan de trabajo en los requerimientos a cargo de la ANI</t>
  </si>
  <si>
    <t>Porcentaje de cumplimiento.   Indicadores de impacto</t>
  </si>
  <si>
    <t>Equipo de trabajo de Transparencia de la ANI</t>
  </si>
  <si>
    <t>Número de Kilómetros con operación comercial gestionados por la ANI</t>
  </si>
  <si>
    <t xml:space="preserve">Seguimiento a la construcción de nuevas calzadas en los siguientes proyectos:
 - Girardot - Ibague - Cajamarca - 6,8Km
 - Devimed - 3Km
 - Transversal de las Américas - 32,96
</t>
  </si>
  <si>
    <t>Gestión para la reactivación comercial de la vía férrea del proyecto Bogotá - Belencito</t>
  </si>
  <si>
    <t>Gestión para la ejecución del Plan de modernización de los siguientes aeropuertos a cargo de la ANI:
 - Palo Negro (Bucaramanga)
 - Camilo Daza (Cúcuta)
 - Ernesto Cortissoz (Barranquilla)
 - Jose Maria Cordova (Río Negro)</t>
  </si>
  <si>
    <t>Formulación  del borrador de la política a atención de puntos críticos</t>
  </si>
  <si>
    <t># de documentos de borrador de la política de atención a puntos críticos</t>
  </si>
  <si>
    <t># de kilómetros construidos en nuevas calzadas en los proyectos referidos con seguimiento ANI</t>
  </si>
  <si>
    <t>1  
  (Proyecto Girardot - Honda - Puerto Salgar para inicio de etapa de operación y mantenimiento)</t>
  </si>
  <si>
    <t>Monitoreo proyectos de cuarta generación - Inicio de etapa de operación y mantenimiento
(Vicepresidencia Gestión Contractual)</t>
  </si>
  <si>
    <r>
      <rPr>
        <sz val="18"/>
        <rFont val="Arial Narrow"/>
        <family val="2"/>
      </rPr>
      <t xml:space="preserve">Seguimiento  al cumplimiento </t>
    </r>
    <r>
      <rPr>
        <sz val="18"/>
        <color rgb="FFFF0000"/>
        <rFont val="Arial Narrow"/>
        <family val="2"/>
      </rPr>
      <t xml:space="preserve"> </t>
    </r>
    <r>
      <rPr>
        <sz val="18"/>
        <rFont val="Arial Narrow"/>
        <family val="2"/>
      </rPr>
      <t>del plan de inversiones la inversió</t>
    </r>
    <r>
      <rPr>
        <sz val="18"/>
        <color theme="1"/>
        <rFont val="Arial Narrow"/>
        <family val="2"/>
      </rPr>
      <t xml:space="preserve">n en los siguientes puertos a cargo de la ANI:
 - Sociedad Ecopetrol S.A.  – Terminal Marítimo de Pozos Colorados - CENIT Santa Marta Transporte y Logística de Hidrocarburos S.A.S.
 - Sociedad Portuaria Operadora Internacional cesión por la Sociedad Portuaria Regional de Cartagena (Edurbe)
 - CENIT  Coveñas  Transporte y Logística de Hidrocarburos S.A.S.(antes Terminal Petrolero de Coveñas Ecopetrol) 
 - Sociedad Grupo Portuario S.A. - El vacío 
 - Sociedad Portuaria Pedro Marquinez Cuero S.A
 - Sociedad Portuaria Buenavista </t>
    </r>
  </si>
  <si>
    <t xml:space="preserve">Número de Actas de inicio de operación y mantenimiento suscritas </t>
  </si>
  <si>
    <t>Monitoreo a la construcción de la Via primaria  bajo esquema concesión programa 4G de:
 - Rumichaca - Pasto - 20Km
 - Accesos Norte - 2,5Km
 - Girardot - Honda - Puerto Salgar - 2,53Km
 - IP Neiva - Espinal - 11,9Km
 - Cartagena - Barranquilla - Circunvalar de la Prosperidad - 9.43Km
 - Conexión Norte - 0,6Km
 - Vías del NUS - 4.0Km
 - IP Antioquia - Bolivar - 17Km
 - Magdalena 2 - 10Km</t>
  </si>
  <si>
    <t>Número de Kilómetros construidos de vía primaria en proyectos definidos bajo esquema de concesión programa 4G monitoreados por la ANI</t>
  </si>
  <si>
    <t>Monitoreo a la construcción de la Via primaria  bajo esquema concesión programa 4G de:
 - Pacífico 2 - 3,5Km
 - Chirajara - Fundadores - 2,38Km
 - Bucaramanga Barrancabermeja Yondó - 38,93</t>
  </si>
  <si>
    <t>Monitoreo a la rehabilitación de las vías Via primaria bajo esquema de concesión programa 4G 
 - Rumichaca - Pasto - 2,53Km
 - Girardot - Honda - Puerto Salgar - 26,31Km
 - IP Neiva - Espinal - Girardot - 105,1Km
 - Puerta del Hierro - Cruz del Viso - 65Km
 - Conexión Norte - 22Km
 - Vías del Nus - 20Km
 - Autopista al Mar 2 - 46,2
 - IP Antioquia-Bolivar 58,6Km
 - Transversal del Sisga 93,3Km
 - Perimetral del Oriente de Curdinamarca  - 1,99Km</t>
  </si>
  <si>
    <t>PROYECTOS/ INICIATIVAS  A REALIZAR</t>
  </si>
  <si>
    <t>Monitoreo a  la rehabilitación de las vías Via primaria bajo esquema de concesión programa 4G
 - Pacifico 3 - 39Km
 - Bucaramanga Barranca Yondó - 21,17Km
 - Mar 1 - 35Km 
 - Tercer Carril - 9,86Km</t>
  </si>
  <si>
    <t>Número de Kilómetros de vía primaria rehabilitados y mantenidos en los proyectos definidos bajo esquema de concesión programa 4G monitoreados por la ANI</t>
  </si>
  <si>
    <t xml:space="preserve">Kilómetros </t>
  </si>
  <si>
    <t>Número de Kilómetros construidos de vía primaria en proyectos  bajo esquema de concesión programa 4G gestionados por la ANI</t>
  </si>
  <si>
    <t>Número de Reglamentos implementados al cierre del 2019</t>
  </si>
  <si>
    <t>Reglamento</t>
  </si>
  <si>
    <t>Porcentaje</t>
  </si>
  <si>
    <t>Número de Proyectos</t>
  </si>
  <si>
    <t>Apoyo en la definición de la Metodología de priorización de proyectos para cobro por valorización de acuerdo con el plan de trabajo establecido</t>
  </si>
  <si>
    <t xml:space="preserve">
Apoyo en la definición y aplicación del proyecto piloto de valorización en el marco del convenio con la FDN de acuerdo con el plan de trabajo establecido</t>
  </si>
  <si>
    <t>Porcentaje de Cumplimiento de los requerimientos solicitados a la ANI para la definición e implementación de la Metodología de acuerdo con plan de trabajo establecido</t>
  </si>
  <si>
    <t>Numero de kilometros construidos en proyectos de concesión de 1a a 3a generación</t>
  </si>
  <si>
    <t>Número de Kilómetros de vía férrea con operación comercial gestionados por la ANI</t>
  </si>
  <si>
    <t>Kilometros</t>
  </si>
  <si>
    <t>Numero de aeropuertos con obras de modernización y % de avance en el cumplimiento en el plan de modernización</t>
  </si>
  <si>
    <t>Número de Informes de cumplimiento del  Plan de Inversiones de 19 concesiones portuarias</t>
  </si>
  <si>
    <t>Porcentaje de cumplimiento del Plan de atención a puntos críticos priorizados</t>
  </si>
  <si>
    <t>Numero de proyectos con inicio de etapa de operación y mantenimiento</t>
  </si>
  <si>
    <t xml:space="preserve">Número de proyectos </t>
  </si>
  <si>
    <t>1 Reglamento</t>
  </si>
  <si>
    <t xml:space="preserve">Número de Reglamentos de Gobierno Corporativo implementados </t>
  </si>
  <si>
    <t>Porcentaje de cumplimiento del cronograma previsto en el plan de fortalecimiento de la gestión institucional</t>
  </si>
  <si>
    <t>Número de Sistemas de información misional optimizados</t>
  </si>
  <si>
    <t>Porcentaje de cumplimiento del Plan de acción de optimización</t>
  </si>
  <si>
    <t>Porcentaje de cumplimiento del Plan de acción para la implementación y mantenimiento de los mecanismos de transparencia</t>
  </si>
  <si>
    <t>Contrato de una concesión portuaria suscrito por gestión de la ANI</t>
  </si>
  <si>
    <t>Número de proyectos adjudicados</t>
  </si>
  <si>
    <t xml:space="preserve"> Estructuración  de  proyectos de Infraestructura de transporte a nivel de factibilidad técnica </t>
  </si>
  <si>
    <t>Plan de acción para la estructuración de la rehabilitación del corredor  férreo Dorada - Chiriguaná.</t>
  </si>
  <si>
    <t>Número de aeropuertos</t>
  </si>
  <si>
    <t xml:space="preserve">
100% </t>
  </si>
  <si>
    <t>Porcentaje de cumplimiento del cronograma de modernización en los 4 aeropuertos</t>
  </si>
  <si>
    <t>Número de Informes de cumplimiento</t>
  </si>
  <si>
    <t>Número de informes de cumplimiento del Plan de inversiones de los seis puertos</t>
  </si>
  <si>
    <t xml:space="preserve">Número de contratos </t>
  </si>
  <si>
    <t>Número de sistemas de información</t>
  </si>
  <si>
    <t>Porcentaje de cumplimiento del Plan de socialización de proyectos con partes interesadas e indicadores de impacto</t>
  </si>
  <si>
    <t xml:space="preserve">METAS </t>
  </si>
  <si>
    <t>1.2.2 Implementación y optimización de mecanismos de transparencia para la gestión de la Entidad.</t>
  </si>
  <si>
    <t>1.1.3 Optimización del  sistema de información misional de la Entidad</t>
  </si>
  <si>
    <t>AVANCE PRIMER TRIMESTRE</t>
  </si>
  <si>
    <t>OBSERVACIONES</t>
  </si>
  <si>
    <t>Plan de comunicaciones orientado a promover el empoderamiento y sentido de pertenencia de los colaboradores  que promueva la entidad y mejore su posicionamiento y reputación. (Coordina Oficina de Comunicaciones )</t>
  </si>
  <si>
    <t>Durante el primer trimestre se definio y aprobó el perfil del proyecto, la CAF aprobó los recursos de la Embajada Británica. Se esta a la espera de que la CAF remita los Términos de Referencia y el borrador del convenio para su respectiva suscripción.
Una vez se cuente con este requisito, se procederá a la elaboración de cronograma definitivo y la ejecución de las actividades requeridas</t>
  </si>
  <si>
    <t>Durante el mes de marzo, se realizó la firma del contrato  de concesión portuaria No. 001 de 2019 con la Sociedad Portuaria Puerto Bahía Colombia de Urabá (Puerto Antioquia), 
Esta concesión de importancia estratégica para esa zona del país, toda vez que apoyarán las exportaciones especialmente las de banano, así mismo, el desarrollo de este proyecto fomentará el multimodalismo con el fin de dinamizar la economía.
Con el cumplimiento de esta meta la Agencia obtiene una victora temprana en el cumplimiento de los compromisos establecidos para la presente vigencia y del Plan Estratégico realizada.</t>
  </si>
  <si>
    <t>Durante el primer trimestre de 2019 la Vicepresidencia de Estracturación avanzó en la realización de los trámites necesarios para la estructuración del proyecto ALO SUR, el cual se estima será adjudicado en el segundo semestre,
A la fecha se vienen cumpliendo las actividades programadas</t>
  </si>
  <si>
    <t>Durante el primer trimestre de la vigencia, se han adelantado las acciones para la reactivación de la operación comercial, en este sentido se avanzó en la definición una tarifa de transporte férreo entre La Dorada- Santa Marta para los diferentes generadores.
Así mismo, se han desarrollado mesas de trabajo con las siguientes empresas: Argos, Grupo Familia, Ceramicas San Lorenzo, Ternium; Noel, Federación de Cafeteros con el fin de socializar las ventajas del Tren como alternativa de movilización de carga.
En el primer trimestre se movilizaron 12,872 toneladas, principalmente representada en Cemento y Productos Lacteos; en el mismo periodo se movilizaron 12,842 pasajeros.</t>
  </si>
  <si>
    <t>Con el fin de apoyar el proceso de elaboración de la metodología el consultor formuló el plan de acción para el cumplimiento de la meta establecida, para tal fin se estableció el marco teórico y el procedimiento para la definición de alternativas. 
Así mismo, de acuerdo con la programación establecida se aplico la encuesta y la matriz de decisión, como resultado se priorizaron 5 proyectos los cuales fueron presentados al Ministerio de Transporte para escoger el piloto, el proyecto escogido fue Cartagena-Barranquilla.</t>
  </si>
  <si>
    <t>Las obras de modernización de los aeropuertos, se vienen realizando de acuerdo con los cronogramas establecidos, se realiza permanente supervisión sobre cada uno de los contratos.
El cronograma de entrega de obras inicia en el mes de abril con el aeropuerto Camilo Daza</t>
  </si>
  <si>
    <t>De acuerdo con la programación suminsitrada por la Vicepresidencia, en el primer trimestre no se tiene programado la entrega de ningun tramo, los proyectos vienen avanzando de acuerdo con el plan de obras</t>
  </si>
  <si>
    <t>En el primer trimestre de la vigencia no se tienia programado la finalización de ningún tramo. 
La programación establece que se iniciaran las entregas a partir del tercer trimestre</t>
  </si>
  <si>
    <t>Para la presente vigencia se ha programado avanzar en la estructuración de los proyectos Centro Administrativo Económico de Buenaventura(CAEB, Villeta Guaduas, Puerto Salgar-San Roque, Nueva Malla Vial del Valle del Cauca y el Campo de Vuelo del Aeropuerto El Dorado.
Durante el primer trimestre estructuradores han avanzado de acuerdo con sus cronogramas en las diferentes actividades requeridas para finalizar el rprceso de estructuración, a la fecha se viene avanzando en los porcesos de consultas previas y en la coordinación con las Gobernaciones</t>
  </si>
  <si>
    <t>Frente a esta actividad la Vicepresidencia de Gestión Contractual manifiesta que la responsabilidad de la misma es de la Vicepresidencia de Estructuración.
Se requiere una definición al respecto</t>
  </si>
  <si>
    <t>En el periodo enero a marzo los proyectos GIirardot-Ibague-Cajamarca y Devimed no tenian programada meta de construccion, para el proyecto Transversal de las Américas se tenía programado la construcción de 1,1 Km en el mes de marzo y avanzó en la construcción de 5,2 Km de nueva vía superando lo inicialmente programado</t>
  </si>
  <si>
    <t>En el primer trimestre, se ha avanzado en la realización de los Autodíagnosticos de las políticas del Modelo Integrado de Planeación y Gestión 
Se espera en el segundo trimestre presentar el documento de análisis de los autiodiagnósticos, el cual junto con la evaluación de la entidad realizada a través del aplicativo FURAG, servirán de insumo para la formualicón del Plan de Acción para el fortalecimiento del Modelo</t>
  </si>
  <si>
    <t xml:space="preserve">En cuanto a la gestión del Talento Humano, durante el primer trimestre se realizó la formulación de los Planes establecidos en el Decreto 612/18, y se realizaron las actividades programadas en cada uno de ellos. 
De igual manera, en el periodo se realizó la socialización de la plataforma SEDEL en la cual se realizó la concertación de objetivos de los servidores de Carrera Administrativa, así mismo, de acuerdo con lo establecido en la Resolución 294/19 los servidores de provisionalidad realizaron su concertación de objetivos, con la implementaicón de estas 2 herramientas se espera que la concertación de compromisos sea una herramienta para el fortalecimiento de las gestión del Talento Humano
</t>
  </si>
  <si>
    <t>A la fecha se está a la espera de las definiciones de la CAF respecto del proyecto del nuevo esquema de gobierno corporativo, con el fin de establecer el plan de acción para esta actividad</t>
  </si>
  <si>
    <t xml:space="preserve">Para el primer trimestre se programó la formulación y consolidación del Plan de Acción de la vigencia, es asi como definió la estructura del plan  identificando cada uno de los componentes generales que integrarán el sistema de información misional. El avance general del plan es del 10%
</t>
  </si>
  <si>
    <t>En el primer trimestre del año, se formuló el plan de comunicaciones.
Se estructuró la campaña de sentido de pertenencia denominada ¡Con nuestro trabajo construimos el país que todos soñamos! cuyo objetivo es fortalecer el sentido de pertenencia desde los trabajadores hacia la entidad reconociendo la importancia del aporte de cada uno para contribuir al desarrollo de la infraestructura, esta será lanzada oficialmente en el mes de abril cumpliendo así con el cronograma establecido en el plan de comunicaciones.
Conmemoración de fechas importantes, esta vez se programó y se llevó a cabo una actividad relacionada con la celebración del día de la mujer (Mujer ANI), en la que se exaltó la labor desarrollada por las mujeres para contribuir con el desarrollo de la infraestructura del país. Así mismo con estas piezas se permitió convocar y promover el primer foro institucional “La mujer ANI y las claves en su desempeño para fortalecer la conectividad del país”. 
Revista digital: Se realizó la Edición 24 correspondiente a los meses de noviembre y diciembre de 2018 tema principal "Ranking de las Autopistas 4G con mayores avances".</t>
  </si>
  <si>
    <t>Para dar a conocer a las partes interesadas la gestión y avances de los proyectos a cargo de la ANI, en el primer trimestre del año se realizaron veintiún (21) eventos de socialización y/o reuniones con entes gubernamentales, comunidades, agremiaciones y ciudadanía. Esta actividad permitió comunicar el estado actual, el avance de las obras y  aclarar de dudas, sobre los proyectos en las diferentes regiones y además se logró transmitir el aporte y experiencia de la ANI en la estructuración y gestión de proyectos de infraestructura de transporte.
De igual manera atendiendo a las convocatorias recibidas, se asistió a tres (3) talleres Construyendo país en los municipios de Manizales, Coveñas y Aquitania. 
A nivel de la página web se divulgó por este medio a las partes interesadas 24 boletines relacionados con la gestión adelantada por la entidad para el desarrollo de la infraestructura de transporte a su cargo.
De las actividades planeadas no se llevó a cabo la que hace referencia a la contratación de una Central de Medios para la divulgación de mensajes y estrategia de gobierno en medios de comunicación, lo anterior debido a que la Oficina de comunicaciones aún no cuenta con los recursos, durante los meses de febrero y marzo se realizó atención a medios de comunicación en 56 oportunidades, estas fueron generadas por demanda.</t>
  </si>
  <si>
    <t>Para el primer trimestre se programó en conjunto con la FDN la construcción de los términos de referencia para la contratación del estructurador del proyecto; durante los meses de enero y febrero se avanzó en esta actividad y finalmente el 8 de marzo se publicaron los términos definitivos. 
Se espera que en el mes de mayo se reciban las ofertas y en el segundo semestre se realizar la adjudicación del proceso</t>
  </si>
  <si>
    <t>Se trabajó de la mano con la FDN en la definición del proyecto piloto, una vez determinado que el proyecto al cual se va a aplicar la metodología es Cartagena-barranquilla, el consultor inició su plan de trabajo para la aplicación de la metodología, es así como en el mes de marzo, realizó una visita técnica el proyecto con el fin de verificar las condiciones actuales del mismoo, simultaneamente la Vicepresidencia de Estructuración apoya el plan de trabajo mediante la recolección de la información definida.
A la fecha se viene cumpliendo el plan de trabajo</t>
  </si>
  <si>
    <t>Para el primer trimestre no se programó ningún evento de fortalecimiento por parte del G.IT. Social de la Vicepresidencia de Planeación, Riesgos y Entorno. La gestión adelantada en esta actividad correspondió a la definición las regiones en las cuales se van a llevar a cabo estos eventos, dichas regines son: Caribe, Santander, Centro, Pacífico, Antioquia y llanos.</t>
  </si>
  <si>
    <t>Para realizar el seguimiento al Plan de Inversión el equipo de trabajo verifica que las inversiones realizadas por el concesionario correspondan con el plan propuesto.
Durante el primer trimestre, se realizó por cada concesión la revisión de las inversiones y en los casos en la disponibilidad lo permitió se realizó la verificaicón en campo. 
En el mes de abril se presentará el informe consolidado de para cada una de las Concesiones</t>
  </si>
  <si>
    <t>De acuerdo con la programación para la presente vigencia la firna del acta de inicio se realizará en el mes de noviembre.
A la fecha el proyecto avanza en la ejecución de las obras en las diferentes unidades funcionales, se está a la espera de la finalización de la construcción y netrega al proyecto del Puente sobre el Rio Magdalena que forma parte de la Variante de Honda, el cual es construido por el INVIAS.</t>
  </si>
  <si>
    <t>Plan de acción para la implementación y mantenimiento de los siguientes mecanismos:  SARLAFT, Norma ISO 37001, Mecanismo de Reporte de Alto Nivel -   MRAN, Plan Anticorrupción y de Atención al Ciudadano.
Avances: Durante el primer trimestre se finalizó la consultoría para la implementación de la norma ISO 37001 y se realizó el diagnóstico para identificar el grado de implementación de las misma, de igual manera y en cumplimiento en establecido por la Ley de Transparencia se formuló, socializó y publicó el Plan Anticorrupción y de Atención al Ciudadano
En cuanto a la implementación del Mecanismo de Reporte de Alto Nivel - MRAN, se realizaron reuniones con la Secretaría de Transparencia de Presidencia de la Republica, en ellas se definió el esquema general y específico de operación del Mecanismo, de igual manera se estableció el borrador del convenio entre las dos entidades.</t>
  </si>
  <si>
    <t>Para el primer trimestre se tenia programado la construcción de 3.1 Km de vías, en el periodo se logró un avance de 22,57 Km, discriminado de la siguiente manera:
- Accesos Norte Meta 2,5Km Avance 1.85Km
- Cartagena-Barranquilla 4G Meta 0 Km Avance 0,5 Km
- Conexión Norte Meta 0,6 Km Avance 0,6 Km
- Vías del Nus Meta 0 Km Avance 2,62 Km
- Ip Antioquia-Bolivar Meta 0 Km Avance 17 Km</t>
  </si>
  <si>
    <t>Para el primer trimestre la meta de rehabilitación coresponde a 22,27Km distribuidos así Conexión Norte 12 Km, Mar 2 4,6 Km, Transversal del Sisga 5,16 Km y Perimetral del Oriente de Cundinamarca 0,51 Km.
Los avances en el periodo correspoden al 80% de la meta establecida, distribuido de la siguiente manera, Conexión Norte 13 Km, Mar 2 3 Km, Transversal del Sisga 1,24 Km,  perimetral del Oriente 0,605 Km y Antioquia-Bolivar 58,6 Km</t>
  </si>
  <si>
    <t>Actividades Vicepresidencia Administrativa y Financiera</t>
  </si>
  <si>
    <t>Foco 1. Gobernanza e institucionalidad moderna para el transporte y la logística eficientes y seguros</t>
  </si>
  <si>
    <t>Actividades Vicepresidencia de Planeación, Riesgos y Entorno</t>
  </si>
  <si>
    <t>Actividades Vicepresidencia de Estructuración</t>
  </si>
  <si>
    <t>Actividades Vicepresidencia Ejecutiva</t>
  </si>
  <si>
    <t>Actividades Vicepresidencia de Gestión Contractual</t>
  </si>
  <si>
    <t>Actividades Oficina de Comunicaciones</t>
  </si>
  <si>
    <t>Actividades Vicepresidencia Jurídica</t>
  </si>
  <si>
    <t>porcentaje</t>
  </si>
  <si>
    <t>OBJETIVOS ESTRATEGICOS</t>
  </si>
  <si>
    <t>Para el primer trimestre se tenia programado la construcción de 3.1 Km de vías, en el periodo se logró un avance de 19,45 Km, discriminado de la siguiente manera:
- Accesos Norte Meta 2,5Km Avance 1.85Km
- Conexión Norte Meta 0,6 Km Avance 0,6 Km
- Ip Antioquia-Bolivar Meta 0 Km Avance 17 Km</t>
  </si>
  <si>
    <t>Para el primer trimestre la meta de rehabilitación coresponde a 22,27Km distribuidos así Conexión Norte 12 Km, Mar 2 4,6 Km, Transversal del Sisga 5,16 Km y Perimetral del Oriente de Cundinamarca 0,51 Km, los proyectos Antioquia-Bolivar y Vía al Nus no tenian meta programada para el primer trimestre.
Los avances en el periodo superan la meta establecida, distribuido de la siguiente manera, Conexión Norte 13 Km, Mar 2 4 Km, Transversal del Sisga 1,24 Km,  perimetral del Oriente 0,605 Km, Antioquia-Bolivar 58,6 Km, IP Vía al Nus 2Km</t>
  </si>
  <si>
    <t>SISTEMA INTEGRADO DE GESTIÓN</t>
  </si>
  <si>
    <t>CÓDIGO</t>
  </si>
  <si>
    <t>SEPG-F-070</t>
  </si>
  <si>
    <t>PROCESO</t>
  </si>
  <si>
    <t>SISTEMA ESTRATÉGICO DE PLANEACIÓN Y GESTIÓN</t>
  </si>
  <si>
    <t>VERSIÓN</t>
  </si>
  <si>
    <t>FORMATO</t>
  </si>
  <si>
    <t>PLANEACIÓN ESTRATÉGICA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</si>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</sst>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quot;00&quot;#"/>
  </numFmts>
  <fonts count="16" x14ac:knownFonts="1">
    <font>
      <sz val="11"/>
      <color theme="1"/>
      <name val="Calibri"/>
      <family val="2"/>
      <scheme val="minor"/>
    </font>
    <font>
      <b/>
      <sz val="24"/>
      <color theme="1"/>
      <name val="Arial Narrow"/>
      <family val="2"/>
    </font>
    <font>
      <sz val="14"/>
      <color theme="1"/>
      <name val="Arial Narrow"/>
      <family val="2"/>
    </font>
    <font>
      <b/>
      <sz val="18"/>
      <color theme="1"/>
      <name val="Arial Narrow"/>
      <family val="2"/>
    </font>
    <font>
      <b/>
      <sz val="28"/>
      <color theme="0"/>
      <name val="Arial Narrow"/>
      <family val="2"/>
    </font>
    <font>
      <sz val="11"/>
      <color theme="1"/>
      <name val="Arial Narrow"/>
      <family val="2"/>
    </font>
    <font>
      <sz val="18"/>
      <color theme="1"/>
      <name val="Arial Narrow"/>
      <family val="2"/>
    </font>
    <font>
      <sz val="18"/>
      <name val="Arial Narrow"/>
      <family val="2"/>
    </font>
    <font>
      <sz val="18"/>
      <color rgb="FFFF0000"/>
      <name val="Arial Narrow"/>
      <family val="2"/>
    </font>
    <font>
      <b/>
      <sz val="22"/>
      <color theme="1"/>
      <name val="Arial Narrow"/>
      <family val="2"/>
    </font>
    <font>
      <sz val="22"/>
      <color theme="1"/>
      <name val="Arial Narrow"/>
      <family val="2"/>
    </font>
    <font>
      <sz val="11"/>
      <color theme="1"/>
      <name val="Calibri"/>
      <family val="2"/>
      <scheme val="minor"/>
    </font>
    <font>
      <b/>
      <sz val="11"/>
      <color theme="1"/>
      <name val="Calibri"/>
      <family val="2"/>
      <scheme val="minor"/>
    </font>
    <font>
      <sz val="20"/>
      <color theme="1"/>
      <name val="Candara"/>
      <family val="2"/>
    </font>
    <font>
      <b/>
      <sz val="14"/>
      <color theme="1"/>
      <name val="Calibri"/>
      <family val="2"/>
      <scheme val="minor"/>
    </font>
    <font>
      <sz val="11"/>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hair">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3">
    <xf numFmtId="0" fontId="0" fillId="0" borderId="0"/>
    <xf numFmtId="41" fontId="11" fillId="0" borderId="0" applyFont="0" applyFill="0" applyBorder="0" applyAlignment="0" applyProtection="0"/>
    <xf numFmtId="9" fontId="11" fillId="0" borderId="0" applyFont="0" applyFill="0" applyBorder="0" applyAlignment="0" applyProtection="0"/>
  </cellStyleXfs>
  <cellXfs count="99">
    <xf numFmtId="0" fontId="0" fillId="0" borderId="0" xfId="0"/>
    <xf numFmtId="0" fontId="2"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6" fillId="6" borderId="1" xfId="0" applyFont="1" applyFill="1" applyBorder="1" applyAlignment="1">
      <alignment horizontal="left" vertical="top" wrapText="1"/>
    </xf>
    <xf numFmtId="0" fontId="6" fillId="6" borderId="2" xfId="0" applyFont="1" applyFill="1" applyBorder="1" applyAlignment="1">
      <alignment vertical="center" wrapText="1"/>
    </xf>
    <xf numFmtId="0" fontId="7"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9" fontId="6" fillId="6" borderId="1" xfId="0" applyNumberFormat="1" applyFont="1" applyFill="1" applyBorder="1" applyAlignment="1">
      <alignment horizontal="center"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7" fillId="6" borderId="2" xfId="0" applyFont="1" applyFill="1" applyBorder="1" applyAlignment="1">
      <alignment horizontal="left" vertical="center" wrapText="1"/>
    </xf>
    <xf numFmtId="0" fontId="10" fillId="0" borderId="0" xfId="0" applyFont="1" applyAlignment="1">
      <alignment horizontal="right" vertical="center" wrapText="1"/>
    </xf>
    <xf numFmtId="0" fontId="10" fillId="0" borderId="0" xfId="0" applyFont="1" applyAlignment="1">
      <alignment vertical="center" wrapText="1"/>
    </xf>
    <xf numFmtId="0" fontId="6" fillId="6" borderId="1" xfId="0" applyFont="1" applyFill="1" applyBorder="1" applyAlignment="1">
      <alignment vertical="center" wrapText="1"/>
    </xf>
    <xf numFmtId="3" fontId="6" fillId="6" borderId="1" xfId="0" applyNumberFormat="1" applyFont="1" applyFill="1" applyBorder="1" applyAlignment="1">
      <alignment horizontal="left" vertical="center" wrapText="1"/>
    </xf>
    <xf numFmtId="9" fontId="7" fillId="6" borderId="1"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9" fontId="7" fillId="6" borderId="2"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3" xfId="0" applyFont="1" applyFill="1" applyBorder="1" applyAlignment="1">
      <alignment horizontal="center" vertical="center" wrapText="1"/>
    </xf>
    <xf numFmtId="9" fontId="6" fillId="6" borderId="2" xfId="0" applyNumberFormat="1" applyFont="1" applyFill="1" applyBorder="1" applyAlignment="1">
      <alignment horizontal="center" vertical="center" wrapText="1"/>
    </xf>
    <xf numFmtId="0" fontId="6" fillId="6" borderId="4" xfId="0" applyFont="1" applyFill="1" applyBorder="1" applyAlignment="1">
      <alignment vertical="center" wrapText="1"/>
    </xf>
    <xf numFmtId="9" fontId="6" fillId="7" borderId="1" xfId="1" applyNumberFormat="1" applyFont="1" applyFill="1" applyBorder="1" applyAlignment="1">
      <alignment horizontal="center" vertical="center" wrapText="1"/>
    </xf>
    <xf numFmtId="9" fontId="7" fillId="7" borderId="1" xfId="0" applyNumberFormat="1" applyFont="1" applyFill="1" applyBorder="1" applyAlignment="1">
      <alignment horizontal="center" vertical="center" wrapText="1"/>
    </xf>
    <xf numFmtId="9" fontId="6" fillId="7" borderId="1" xfId="2" applyFont="1" applyFill="1" applyBorder="1" applyAlignment="1">
      <alignment horizontal="center" vertical="center" wrapText="1"/>
    </xf>
    <xf numFmtId="9" fontId="6" fillId="7" borderId="1" xfId="0" applyNumberFormat="1"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6" fillId="7" borderId="4" xfId="0" applyFont="1" applyFill="1" applyBorder="1" applyAlignment="1">
      <alignment horizontal="center" vertical="center" wrapText="1"/>
    </xf>
    <xf numFmtId="3" fontId="6" fillId="8"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3" fontId="6" fillId="9" borderId="1"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9" fontId="6" fillId="6" borderId="2"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7" fillId="6" borderId="2"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7" fillId="6" borderId="2" xfId="0" applyFont="1" applyFill="1" applyBorder="1" applyAlignment="1">
      <alignment horizontal="center" vertical="center" wrapText="1"/>
    </xf>
    <xf numFmtId="9" fontId="7" fillId="6" borderId="2" xfId="0" applyNumberFormat="1" applyFont="1" applyFill="1" applyBorder="1" applyAlignment="1">
      <alignment horizontal="center" vertical="center" wrapText="1"/>
    </xf>
    <xf numFmtId="0" fontId="6" fillId="6" borderId="3" xfId="0" applyFont="1" applyFill="1" applyBorder="1" applyAlignment="1">
      <alignment vertical="center" wrapText="1"/>
    </xf>
    <xf numFmtId="0" fontId="5" fillId="6" borderId="0" xfId="0" applyFont="1" applyFill="1" applyAlignment="1">
      <alignment vertical="center" wrapText="1"/>
    </xf>
    <xf numFmtId="9" fontId="6" fillId="6" borderId="2" xfId="0" applyNumberFormat="1" applyFont="1" applyFill="1" applyBorder="1" applyAlignment="1">
      <alignment vertical="center" wrapText="1"/>
    </xf>
    <xf numFmtId="0" fontId="6" fillId="0" borderId="0" xfId="0" applyFont="1" applyAlignment="1">
      <alignment vertical="center" wrapText="1"/>
    </xf>
    <xf numFmtId="164" fontId="6" fillId="7" borderId="4" xfId="0" applyNumberFormat="1"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9" fontId="6" fillId="6" borderId="2" xfId="0" applyNumberFormat="1" applyFont="1" applyFill="1" applyBorder="1" applyAlignment="1">
      <alignment horizontal="center" vertical="center" wrapText="1"/>
    </xf>
    <xf numFmtId="0" fontId="9" fillId="0" borderId="5" xfId="0" applyFont="1" applyBorder="1" applyAlignment="1">
      <alignment horizontal="left" vertical="center" wrapText="1"/>
    </xf>
    <xf numFmtId="0" fontId="0" fillId="6" borderId="4" xfId="0" applyFill="1" applyBorder="1" applyAlignment="1">
      <alignment horizontal="left" vertical="center" wrapText="1"/>
    </xf>
    <xf numFmtId="3" fontId="6" fillId="6" borderId="2" xfId="0" applyNumberFormat="1" applyFont="1" applyFill="1" applyBorder="1" applyAlignment="1">
      <alignment horizontal="left" vertical="center" wrapText="1"/>
    </xf>
    <xf numFmtId="3" fontId="6" fillId="6" borderId="3" xfId="0" applyNumberFormat="1" applyFont="1" applyFill="1" applyBorder="1" applyAlignment="1">
      <alignment horizontal="left" vertical="center" wrapText="1"/>
    </xf>
    <xf numFmtId="3" fontId="6" fillId="6" borderId="4" xfId="0" applyNumberFormat="1"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3" fontId="6" fillId="9" borderId="2" xfId="0" applyNumberFormat="1" applyFont="1" applyFill="1" applyBorder="1" applyAlignment="1">
      <alignment horizontal="center" vertical="center" wrapText="1"/>
    </xf>
    <xf numFmtId="3" fontId="6" fillId="9" borderId="4" xfId="0"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9" fontId="7" fillId="7" borderId="2" xfId="0" applyNumberFormat="1"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9" fontId="7" fillId="6" borderId="2" xfId="0" applyNumberFormat="1" applyFont="1" applyFill="1" applyBorder="1" applyAlignment="1">
      <alignment horizontal="center" vertical="center" wrapText="1"/>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9" fontId="6" fillId="6" borderId="3" xfId="0"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0" fillId="0" borderId="9" xfId="0" applyBorder="1" applyAlignment="1">
      <alignment horizontal="center" vertical="center"/>
    </xf>
    <xf numFmtId="0" fontId="13" fillId="0" borderId="0" xfId="0" applyFont="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165" fontId="0" fillId="0" borderId="17" xfId="0" applyNumberFormat="1" applyBorder="1" applyAlignment="1">
      <alignment horizontal="center" vertical="center"/>
    </xf>
    <xf numFmtId="0" fontId="0" fillId="0" borderId="18" xfId="0"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14" fontId="15" fillId="0" borderId="21" xfId="0" applyNumberFormat="1" applyFont="1" applyBorder="1" applyAlignment="1">
      <alignment horizontal="center" vertical="center"/>
    </xf>
  </cellXfs>
  <cellStyles count="3">
    <cellStyle name="Millares [0]" xfId="1" builtinId="6"/>
    <cellStyle name="Normal" xfId="0" builtinId="0"/>
    <cellStyle name="Porcentaje" xfId="2"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779318</xdr:colOff>
      <xdr:row>2</xdr:row>
      <xdr:rowOff>138546</xdr:rowOff>
    </xdr:to>
    <xdr:pic>
      <xdr:nvPicPr>
        <xdr:cNvPr id="2" name="Imagen 1">
          <a:extLst>
            <a:ext uri="{FF2B5EF4-FFF2-40B4-BE49-F238E27FC236}">
              <a16:creationId xmlns:a16="http://schemas.microsoft.com/office/drawing/2014/main" id="{9B2C80BE-11CA-445A-B715-56F9F35A7F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779318" cy="7273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4"/>
  <sheetViews>
    <sheetView showGridLines="0" tabSelected="1" zoomScale="55" zoomScaleNormal="55" zoomScaleSheetLayoutView="70" workbookViewId="0">
      <pane xSplit="1" ySplit="5" topLeftCell="B6" activePane="bottomRight" state="frozen"/>
      <selection pane="topRight" activeCell="B1" sqref="B1"/>
      <selection pane="bottomLeft" activeCell="A8" sqref="A8"/>
      <selection pane="bottomRight" activeCell="B6" sqref="B6:M6"/>
    </sheetView>
  </sheetViews>
  <sheetFormatPr baseColWidth="10" defaultColWidth="11.42578125" defaultRowHeight="16.5" x14ac:dyDescent="0.25"/>
  <cols>
    <col min="1" max="1" width="14.5703125" style="3" customWidth="1"/>
    <col min="2" max="2" width="35.85546875" style="3" customWidth="1"/>
    <col min="3" max="3" width="56.42578125" style="3" customWidth="1"/>
    <col min="4" max="4" width="52.7109375" style="3" customWidth="1"/>
    <col min="5" max="5" width="34.85546875" style="3" customWidth="1"/>
    <col min="6" max="7" width="41.7109375" style="3" customWidth="1"/>
    <col min="8" max="8" width="44" style="3" customWidth="1"/>
    <col min="9" max="9" width="69.28515625" style="3" customWidth="1"/>
    <col min="10" max="10" width="72.7109375" style="3" customWidth="1"/>
    <col min="11" max="11" width="45.5703125" style="3" customWidth="1"/>
    <col min="12" max="12" width="22.7109375" style="3" customWidth="1"/>
    <col min="13" max="13" width="147" style="3" customWidth="1"/>
    <col min="14" max="15" width="11.42578125" style="3"/>
    <col min="16" max="16" width="19" style="3" customWidth="1"/>
    <col min="17" max="16384" width="11.42578125" style="3"/>
  </cols>
  <sheetData>
    <row r="1" spans="1:16" ht="27" thickBot="1" x14ac:dyDescent="0.3">
      <c r="A1" s="85"/>
      <c r="B1" s="86"/>
      <c r="C1" s="87" t="s">
        <v>161</v>
      </c>
      <c r="D1" s="88"/>
      <c r="E1" s="88"/>
      <c r="F1" s="88"/>
      <c r="G1" s="88"/>
      <c r="H1" s="88"/>
      <c r="I1" s="88"/>
      <c r="J1" s="88"/>
      <c r="K1" s="88"/>
      <c r="L1" s="88"/>
      <c r="M1" s="88"/>
      <c r="N1" s="88"/>
      <c r="O1" s="89" t="s">
        <v>162</v>
      </c>
      <c r="P1" s="90" t="s">
        <v>163</v>
      </c>
    </row>
    <row r="2" spans="1:16" ht="19.5" thickBot="1" x14ac:dyDescent="0.3">
      <c r="A2" s="91"/>
      <c r="B2" s="92" t="s">
        <v>164</v>
      </c>
      <c r="C2" s="87" t="s">
        <v>165</v>
      </c>
      <c r="D2" s="88"/>
      <c r="E2" s="88"/>
      <c r="F2" s="88"/>
      <c r="G2" s="88"/>
      <c r="H2" s="88"/>
      <c r="I2" s="88"/>
      <c r="J2" s="88"/>
      <c r="K2" s="88"/>
      <c r="L2" s="88"/>
      <c r="M2" s="88"/>
      <c r="N2" s="88"/>
      <c r="O2" s="93" t="s">
        <v>166</v>
      </c>
      <c r="P2" s="94">
        <v>2</v>
      </c>
    </row>
    <row r="3" spans="1:16" ht="19.5" thickBot="1" x14ac:dyDescent="0.3">
      <c r="A3" s="95"/>
      <c r="B3" s="96" t="s">
        <v>167</v>
      </c>
      <c r="C3" s="87" t="s">
        <v>168</v>
      </c>
      <c r="D3" s="88"/>
      <c r="E3" s="88"/>
      <c r="F3" s="88"/>
      <c r="G3" s="88"/>
      <c r="H3" s="88"/>
      <c r="I3" s="88"/>
      <c r="J3" s="88"/>
      <c r="K3" s="88"/>
      <c r="L3" s="88"/>
      <c r="M3" s="88"/>
      <c r="N3" s="88"/>
      <c r="O3" s="97" t="s">
        <v>169</v>
      </c>
      <c r="P3" s="98">
        <v>43725</v>
      </c>
    </row>
    <row r="6" spans="1:16" s="1" customFormat="1" ht="36" customHeight="1" x14ac:dyDescent="0.25">
      <c r="B6" s="57" t="s">
        <v>0</v>
      </c>
      <c r="C6" s="57"/>
      <c r="D6" s="57"/>
      <c r="E6" s="57"/>
      <c r="F6" s="57"/>
      <c r="G6" s="57"/>
      <c r="H6" s="57"/>
      <c r="I6" s="57"/>
      <c r="J6" s="57"/>
      <c r="K6" s="57"/>
      <c r="L6" s="57"/>
      <c r="M6" s="57"/>
    </row>
    <row r="7" spans="1:16" s="1" customFormat="1" ht="30" customHeight="1" x14ac:dyDescent="0.25">
      <c r="B7" s="57" t="s">
        <v>1</v>
      </c>
      <c r="C7" s="57"/>
      <c r="D7" s="57"/>
      <c r="E7" s="57"/>
      <c r="F7" s="57"/>
      <c r="G7" s="57"/>
      <c r="H7" s="57"/>
      <c r="I7" s="57"/>
      <c r="J7" s="57"/>
      <c r="K7" s="57"/>
      <c r="L7" s="57"/>
      <c r="M7" s="57"/>
    </row>
    <row r="8" spans="1:16" s="1" customFormat="1" ht="23.25" x14ac:dyDescent="0.25">
      <c r="B8" s="2"/>
      <c r="C8" s="2"/>
      <c r="D8" s="2"/>
      <c r="E8" s="2"/>
      <c r="F8" s="2"/>
      <c r="G8" s="2"/>
      <c r="H8" s="2"/>
      <c r="I8" s="2"/>
      <c r="J8" s="2"/>
      <c r="L8" s="2"/>
      <c r="M8" s="2"/>
    </row>
    <row r="9" spans="1:16" ht="48" customHeight="1" x14ac:dyDescent="0.25">
      <c r="B9" s="58" t="s">
        <v>2</v>
      </c>
      <c r="C9" s="58"/>
      <c r="D9" s="58"/>
      <c r="E9" s="58"/>
      <c r="F9" s="58"/>
      <c r="G9" s="58"/>
      <c r="H9" s="58"/>
      <c r="I9" s="68" t="s">
        <v>47</v>
      </c>
      <c r="J9" s="69"/>
      <c r="K9" s="69"/>
      <c r="L9" s="69"/>
      <c r="M9" s="69"/>
    </row>
    <row r="10" spans="1:16" ht="120.75" customHeight="1" x14ac:dyDescent="0.25">
      <c r="B10" s="4" t="s">
        <v>3</v>
      </c>
      <c r="C10" s="4" t="s">
        <v>158</v>
      </c>
      <c r="D10" s="4" t="s">
        <v>5</v>
      </c>
      <c r="E10" s="4" t="s">
        <v>6</v>
      </c>
      <c r="F10" s="4" t="s">
        <v>7</v>
      </c>
      <c r="G10" s="4" t="s">
        <v>8</v>
      </c>
      <c r="H10" s="4" t="s">
        <v>9</v>
      </c>
      <c r="I10" s="5" t="s">
        <v>80</v>
      </c>
      <c r="J10" s="5" t="s">
        <v>118</v>
      </c>
      <c r="K10" s="5" t="s">
        <v>10</v>
      </c>
      <c r="L10" s="5" t="s">
        <v>121</v>
      </c>
      <c r="M10" s="5" t="s">
        <v>122</v>
      </c>
    </row>
    <row r="11" spans="1:16" ht="192" customHeight="1" x14ac:dyDescent="0.25">
      <c r="B11" s="54" t="s">
        <v>11</v>
      </c>
      <c r="C11" s="54" t="s">
        <v>12</v>
      </c>
      <c r="D11" s="20" t="s">
        <v>13</v>
      </c>
      <c r="E11" s="6" t="s">
        <v>86</v>
      </c>
      <c r="F11" s="11" t="s">
        <v>100</v>
      </c>
      <c r="G11" s="14" t="s">
        <v>101</v>
      </c>
      <c r="H11" s="12" t="s">
        <v>14</v>
      </c>
      <c r="I11" s="20" t="s">
        <v>48</v>
      </c>
      <c r="J11" s="10">
        <v>1</v>
      </c>
      <c r="K11" s="14" t="s">
        <v>85</v>
      </c>
      <c r="L11" s="29">
        <v>1</v>
      </c>
      <c r="M11" s="21" t="s">
        <v>124</v>
      </c>
    </row>
    <row r="12" spans="1:16" ht="231" customHeight="1" x14ac:dyDescent="0.25">
      <c r="B12" s="55"/>
      <c r="C12" s="55"/>
      <c r="D12" s="59" t="s">
        <v>15</v>
      </c>
      <c r="E12" s="59" t="s">
        <v>87</v>
      </c>
      <c r="F12" s="62">
        <v>1</v>
      </c>
      <c r="G12" s="54" t="s">
        <v>102</v>
      </c>
      <c r="H12" s="54" t="s">
        <v>16</v>
      </c>
      <c r="I12" s="17" t="s">
        <v>49</v>
      </c>
      <c r="J12" s="22">
        <v>1</v>
      </c>
      <c r="K12" s="17" t="s">
        <v>50</v>
      </c>
      <c r="L12" s="30">
        <v>1</v>
      </c>
      <c r="M12" s="21" t="s">
        <v>135</v>
      </c>
    </row>
    <row r="13" spans="1:16" ht="209.25" x14ac:dyDescent="0.25">
      <c r="B13" s="55"/>
      <c r="C13" s="55"/>
      <c r="D13" s="60"/>
      <c r="E13" s="60"/>
      <c r="F13" s="55"/>
      <c r="G13" s="55"/>
      <c r="H13" s="55"/>
      <c r="I13" s="70" t="s">
        <v>51</v>
      </c>
      <c r="J13" s="70">
        <v>1</v>
      </c>
      <c r="K13" s="70" t="s">
        <v>52</v>
      </c>
      <c r="L13" s="29">
        <v>1</v>
      </c>
      <c r="M13" s="21" t="s">
        <v>136</v>
      </c>
    </row>
    <row r="14" spans="1:16" ht="106.5" customHeight="1" x14ac:dyDescent="0.25">
      <c r="B14" s="55"/>
      <c r="C14" s="55"/>
      <c r="D14" s="60"/>
      <c r="E14" s="60"/>
      <c r="F14" s="55"/>
      <c r="G14" s="55"/>
      <c r="H14" s="55"/>
      <c r="I14" s="71"/>
      <c r="J14" s="71"/>
      <c r="K14" s="71"/>
      <c r="L14" s="36">
        <v>0</v>
      </c>
      <c r="M14" s="21" t="s">
        <v>137</v>
      </c>
    </row>
    <row r="15" spans="1:16" ht="408.75" customHeight="1" x14ac:dyDescent="0.25">
      <c r="B15" s="55"/>
      <c r="C15" s="55"/>
      <c r="D15" s="61"/>
      <c r="E15" s="61"/>
      <c r="F15" s="56"/>
      <c r="G15" s="56"/>
      <c r="H15" s="56"/>
      <c r="I15" s="14" t="s">
        <v>123</v>
      </c>
      <c r="J15" s="24">
        <v>1</v>
      </c>
      <c r="K15" s="23" t="s">
        <v>63</v>
      </c>
      <c r="L15" s="30">
        <v>1</v>
      </c>
      <c r="M15" s="21" t="s">
        <v>139</v>
      </c>
    </row>
    <row r="16" spans="1:16" ht="195.75" customHeight="1" x14ac:dyDescent="0.25">
      <c r="B16" s="55"/>
      <c r="C16" s="55"/>
      <c r="D16" s="59" t="s">
        <v>120</v>
      </c>
      <c r="E16" s="59" t="s">
        <v>116</v>
      </c>
      <c r="F16" s="54">
        <v>1</v>
      </c>
      <c r="G16" s="59" t="s">
        <v>103</v>
      </c>
      <c r="H16" s="54" t="s">
        <v>17</v>
      </c>
      <c r="I16" s="79" t="s">
        <v>53</v>
      </c>
      <c r="J16" s="78">
        <v>1</v>
      </c>
      <c r="K16" s="70" t="s">
        <v>104</v>
      </c>
      <c r="L16" s="75">
        <v>1</v>
      </c>
      <c r="M16" s="65" t="s">
        <v>138</v>
      </c>
    </row>
    <row r="17" spans="2:13" ht="102.75" customHeight="1" x14ac:dyDescent="0.25">
      <c r="B17" s="55"/>
      <c r="C17" s="55"/>
      <c r="D17" s="60"/>
      <c r="E17" s="60"/>
      <c r="F17" s="55"/>
      <c r="G17" s="60"/>
      <c r="H17" s="55"/>
      <c r="I17" s="80"/>
      <c r="J17" s="74"/>
      <c r="K17" s="74"/>
      <c r="L17" s="76"/>
      <c r="M17" s="66"/>
    </row>
    <row r="18" spans="2:13" ht="120" customHeight="1" x14ac:dyDescent="0.25">
      <c r="B18" s="55"/>
      <c r="C18" s="55"/>
      <c r="D18" s="61"/>
      <c r="E18" s="61"/>
      <c r="F18" s="56"/>
      <c r="G18" s="61"/>
      <c r="H18" s="56"/>
      <c r="I18" s="81"/>
      <c r="J18" s="71"/>
      <c r="K18" s="71"/>
      <c r="L18" s="77"/>
      <c r="M18" s="67"/>
    </row>
    <row r="19" spans="2:13" ht="137.25" customHeight="1" x14ac:dyDescent="0.25">
      <c r="B19" s="55"/>
      <c r="C19" s="54" t="s">
        <v>18</v>
      </c>
      <c r="D19" s="59" t="s">
        <v>19</v>
      </c>
      <c r="E19" s="59" t="s">
        <v>87</v>
      </c>
      <c r="F19" s="62">
        <v>1</v>
      </c>
      <c r="G19" s="54" t="s">
        <v>117</v>
      </c>
      <c r="H19" s="12" t="s">
        <v>20</v>
      </c>
      <c r="I19" s="17" t="s">
        <v>56</v>
      </c>
      <c r="J19" s="11">
        <v>6</v>
      </c>
      <c r="K19" s="10" t="s">
        <v>54</v>
      </c>
      <c r="L19" s="36">
        <v>0</v>
      </c>
      <c r="M19" s="21" t="s">
        <v>143</v>
      </c>
    </row>
    <row r="20" spans="2:13" ht="409.5" customHeight="1" x14ac:dyDescent="0.25">
      <c r="B20" s="55"/>
      <c r="C20" s="55"/>
      <c r="D20" s="61"/>
      <c r="E20" s="61"/>
      <c r="F20" s="56"/>
      <c r="G20" s="56"/>
      <c r="H20" s="11" t="s">
        <v>21</v>
      </c>
      <c r="I20" s="6" t="s">
        <v>55</v>
      </c>
      <c r="J20" s="22">
        <v>1</v>
      </c>
      <c r="K20" s="10" t="s">
        <v>50</v>
      </c>
      <c r="L20" s="30">
        <v>0.95</v>
      </c>
      <c r="M20" s="21" t="s">
        <v>140</v>
      </c>
    </row>
    <row r="21" spans="2:13" ht="408.75" customHeight="1" x14ac:dyDescent="0.25">
      <c r="B21" s="56"/>
      <c r="C21" s="56"/>
      <c r="D21" s="6" t="s">
        <v>119</v>
      </c>
      <c r="E21" s="16" t="s">
        <v>87</v>
      </c>
      <c r="F21" s="13">
        <v>1</v>
      </c>
      <c r="G21" s="12" t="s">
        <v>105</v>
      </c>
      <c r="H21" s="12" t="s">
        <v>64</v>
      </c>
      <c r="I21" s="14" t="s">
        <v>57</v>
      </c>
      <c r="J21" s="13">
        <v>1</v>
      </c>
      <c r="K21" s="10" t="s">
        <v>50</v>
      </c>
      <c r="L21" s="30">
        <v>0.7</v>
      </c>
      <c r="M21" s="21" t="s">
        <v>146</v>
      </c>
    </row>
    <row r="22" spans="2:13" ht="287.25" customHeight="1" x14ac:dyDescent="0.25">
      <c r="B22" s="54" t="s">
        <v>24</v>
      </c>
      <c r="C22" s="54" t="s">
        <v>25</v>
      </c>
      <c r="D22" s="14" t="s">
        <v>26</v>
      </c>
      <c r="E22" s="15" t="s">
        <v>115</v>
      </c>
      <c r="F22" s="12">
        <v>2</v>
      </c>
      <c r="G22" s="7" t="s">
        <v>58</v>
      </c>
      <c r="H22" s="12" t="s">
        <v>27</v>
      </c>
      <c r="I22" s="14" t="s">
        <v>106</v>
      </c>
      <c r="J22" s="11">
        <v>1</v>
      </c>
      <c r="K22" s="7" t="s">
        <v>58</v>
      </c>
      <c r="L22" s="31">
        <v>1</v>
      </c>
      <c r="M22" s="21" t="s">
        <v>125</v>
      </c>
    </row>
    <row r="23" spans="2:13" ht="408.75" customHeight="1" x14ac:dyDescent="0.25">
      <c r="B23" s="55"/>
      <c r="C23" s="55"/>
      <c r="D23" s="59" t="s">
        <v>28</v>
      </c>
      <c r="E23" s="59" t="s">
        <v>88</v>
      </c>
      <c r="F23" s="54">
        <v>6</v>
      </c>
      <c r="G23" s="54" t="s">
        <v>107</v>
      </c>
      <c r="H23" s="11" t="s">
        <v>27</v>
      </c>
      <c r="I23" s="14" t="s">
        <v>108</v>
      </c>
      <c r="J23" s="11">
        <v>3</v>
      </c>
      <c r="K23" s="7" t="s">
        <v>59</v>
      </c>
      <c r="L23" s="30">
        <v>1</v>
      </c>
      <c r="M23" s="7" t="s">
        <v>132</v>
      </c>
    </row>
    <row r="24" spans="2:13" ht="262.5" customHeight="1" x14ac:dyDescent="0.25">
      <c r="B24" s="55"/>
      <c r="C24" s="55"/>
      <c r="D24" s="60"/>
      <c r="E24" s="60"/>
      <c r="F24" s="55"/>
      <c r="G24" s="55"/>
      <c r="H24" s="11" t="s">
        <v>27</v>
      </c>
      <c r="I24" s="14" t="s">
        <v>109</v>
      </c>
      <c r="J24" s="13">
        <v>1</v>
      </c>
      <c r="K24" s="7" t="s">
        <v>50</v>
      </c>
      <c r="L24" s="32">
        <v>1</v>
      </c>
      <c r="M24" s="7" t="s">
        <v>141</v>
      </c>
    </row>
    <row r="25" spans="2:13" ht="177.75" customHeight="1" x14ac:dyDescent="0.25">
      <c r="B25" s="55"/>
      <c r="C25" s="55"/>
      <c r="D25" s="61"/>
      <c r="E25" s="61"/>
      <c r="F25" s="56"/>
      <c r="G25" s="56"/>
      <c r="H25" s="11" t="s">
        <v>22</v>
      </c>
      <c r="I25" s="9" t="s">
        <v>60</v>
      </c>
      <c r="J25" s="11">
        <v>1</v>
      </c>
      <c r="K25" s="7" t="s">
        <v>61</v>
      </c>
      <c r="L25" s="36">
        <v>0</v>
      </c>
      <c r="M25" s="7" t="s">
        <v>126</v>
      </c>
    </row>
    <row r="26" spans="2:13" ht="204.75" customHeight="1" x14ac:dyDescent="0.25">
      <c r="B26" s="55"/>
      <c r="C26" s="55"/>
      <c r="D26" s="59" t="s">
        <v>29</v>
      </c>
      <c r="E26" s="59" t="s">
        <v>87</v>
      </c>
      <c r="F26" s="62">
        <v>1</v>
      </c>
      <c r="G26" s="54" t="s">
        <v>91</v>
      </c>
      <c r="H26" s="54" t="s">
        <v>27</v>
      </c>
      <c r="I26" s="9" t="s">
        <v>89</v>
      </c>
      <c r="J26" s="22">
        <v>1</v>
      </c>
      <c r="K26" s="7" t="s">
        <v>62</v>
      </c>
      <c r="L26" s="30">
        <v>1</v>
      </c>
      <c r="M26" s="7" t="s">
        <v>128</v>
      </c>
    </row>
    <row r="27" spans="2:13" ht="240.75" customHeight="1" x14ac:dyDescent="0.25">
      <c r="B27" s="55"/>
      <c r="C27" s="56"/>
      <c r="D27" s="61"/>
      <c r="E27" s="61"/>
      <c r="F27" s="56"/>
      <c r="G27" s="56"/>
      <c r="H27" s="56"/>
      <c r="I27" s="14" t="s">
        <v>90</v>
      </c>
      <c r="J27" s="13">
        <v>1</v>
      </c>
      <c r="K27" s="7" t="s">
        <v>62</v>
      </c>
      <c r="L27" s="30">
        <v>1</v>
      </c>
      <c r="M27" s="7" t="s">
        <v>142</v>
      </c>
    </row>
    <row r="28" spans="2:13" ht="168" customHeight="1" x14ac:dyDescent="0.25">
      <c r="B28" s="55"/>
      <c r="C28" s="54" t="s">
        <v>30</v>
      </c>
      <c r="D28" s="9" t="s">
        <v>31</v>
      </c>
      <c r="E28" s="16" t="s">
        <v>83</v>
      </c>
      <c r="F28" s="12">
        <v>80</v>
      </c>
      <c r="G28" s="11" t="s">
        <v>92</v>
      </c>
      <c r="H28" s="11" t="s">
        <v>23</v>
      </c>
      <c r="I28" s="6" t="s">
        <v>66</v>
      </c>
      <c r="J28" s="11">
        <v>42.76</v>
      </c>
      <c r="K28" s="7" t="s">
        <v>71</v>
      </c>
      <c r="L28" s="33">
        <v>5.2</v>
      </c>
      <c r="M28" s="21" t="s">
        <v>134</v>
      </c>
    </row>
    <row r="29" spans="2:13" ht="343.5" customHeight="1" x14ac:dyDescent="0.25">
      <c r="B29" s="55"/>
      <c r="C29" s="55"/>
      <c r="D29" s="9" t="s">
        <v>32</v>
      </c>
      <c r="E29" s="16" t="s">
        <v>94</v>
      </c>
      <c r="F29" s="12">
        <v>657</v>
      </c>
      <c r="G29" s="25" t="s">
        <v>93</v>
      </c>
      <c r="H29" s="11" t="s">
        <v>33</v>
      </c>
      <c r="I29" s="6" t="s">
        <v>67</v>
      </c>
      <c r="J29" s="11">
        <v>229</v>
      </c>
      <c r="K29" s="16" t="s">
        <v>65</v>
      </c>
      <c r="L29" s="37">
        <v>0</v>
      </c>
      <c r="M29" s="21" t="s">
        <v>127</v>
      </c>
    </row>
    <row r="30" spans="2:13" ht="139.5" x14ac:dyDescent="0.25">
      <c r="B30" s="55"/>
      <c r="C30" s="55"/>
      <c r="D30" s="6" t="s">
        <v>34</v>
      </c>
      <c r="E30" s="16" t="s">
        <v>110</v>
      </c>
      <c r="F30" s="11">
        <v>12</v>
      </c>
      <c r="G30" s="11" t="s">
        <v>95</v>
      </c>
      <c r="H30" s="11" t="s">
        <v>23</v>
      </c>
      <c r="I30" s="6" t="s">
        <v>68</v>
      </c>
      <c r="J30" s="13" t="s">
        <v>111</v>
      </c>
      <c r="K30" s="16" t="s">
        <v>112</v>
      </c>
      <c r="L30" s="32">
        <v>1</v>
      </c>
      <c r="M30" s="21" t="s">
        <v>129</v>
      </c>
    </row>
    <row r="31" spans="2:13" ht="379.5" customHeight="1" x14ac:dyDescent="0.25">
      <c r="B31" s="55"/>
      <c r="C31" s="55"/>
      <c r="D31" s="12" t="s">
        <v>35</v>
      </c>
      <c r="E31" s="20" t="s">
        <v>113</v>
      </c>
      <c r="F31" s="11">
        <v>19</v>
      </c>
      <c r="G31" s="11" t="s">
        <v>96</v>
      </c>
      <c r="H31" s="11" t="s">
        <v>23</v>
      </c>
      <c r="I31" s="6" t="s">
        <v>74</v>
      </c>
      <c r="J31" s="11">
        <v>6</v>
      </c>
      <c r="K31" s="6" t="s">
        <v>114</v>
      </c>
      <c r="L31" s="32">
        <v>1</v>
      </c>
      <c r="M31" s="21" t="s">
        <v>144</v>
      </c>
    </row>
    <row r="32" spans="2:13" ht="379.5" customHeight="1" x14ac:dyDescent="0.25">
      <c r="B32" s="56"/>
      <c r="C32" s="26"/>
      <c r="D32" s="14" t="s">
        <v>36</v>
      </c>
      <c r="E32" s="15" t="s">
        <v>87</v>
      </c>
      <c r="F32" s="27">
        <v>1</v>
      </c>
      <c r="G32" s="12" t="s">
        <v>97</v>
      </c>
      <c r="H32" s="12" t="s">
        <v>23</v>
      </c>
      <c r="I32" s="6" t="s">
        <v>69</v>
      </c>
      <c r="J32" s="11">
        <v>1</v>
      </c>
      <c r="K32" s="7" t="s">
        <v>70</v>
      </c>
      <c r="L32" s="35">
        <v>0</v>
      </c>
      <c r="M32" s="21" t="s">
        <v>133</v>
      </c>
    </row>
    <row r="33" spans="2:13" ht="147" customHeight="1" x14ac:dyDescent="0.25">
      <c r="B33" s="54" t="s">
        <v>37</v>
      </c>
      <c r="C33" s="54" t="s">
        <v>38</v>
      </c>
      <c r="D33" s="59" t="s">
        <v>39</v>
      </c>
      <c r="E33" s="59" t="s">
        <v>99</v>
      </c>
      <c r="F33" s="54">
        <v>8</v>
      </c>
      <c r="G33" s="54" t="s">
        <v>98</v>
      </c>
      <c r="H33" s="54" t="s">
        <v>40</v>
      </c>
      <c r="I33" s="54" t="s">
        <v>73</v>
      </c>
      <c r="J33" s="54" t="s">
        <v>72</v>
      </c>
      <c r="K33" s="70" t="s">
        <v>75</v>
      </c>
      <c r="L33" s="72">
        <v>0</v>
      </c>
      <c r="M33" s="65" t="s">
        <v>145</v>
      </c>
    </row>
    <row r="34" spans="2:13" ht="118.5" customHeight="1" x14ac:dyDescent="0.25">
      <c r="B34" s="55"/>
      <c r="C34" s="55"/>
      <c r="D34" s="61"/>
      <c r="E34" s="64"/>
      <c r="F34" s="56"/>
      <c r="G34" s="56"/>
      <c r="H34" s="56"/>
      <c r="I34" s="56"/>
      <c r="J34" s="56"/>
      <c r="K34" s="71"/>
      <c r="L34" s="73"/>
      <c r="M34" s="67"/>
    </row>
    <row r="35" spans="2:13" ht="320.25" customHeight="1" x14ac:dyDescent="0.25">
      <c r="B35" s="55"/>
      <c r="C35" s="55"/>
      <c r="D35" s="59" t="s">
        <v>41</v>
      </c>
      <c r="E35" s="59" t="s">
        <v>83</v>
      </c>
      <c r="F35" s="54">
        <v>533.98</v>
      </c>
      <c r="G35" s="54" t="s">
        <v>84</v>
      </c>
      <c r="H35" s="20" t="s">
        <v>42</v>
      </c>
      <c r="I35" s="8" t="s">
        <v>76</v>
      </c>
      <c r="J35" s="12">
        <v>77.959999999999994</v>
      </c>
      <c r="K35" s="16" t="s">
        <v>77</v>
      </c>
      <c r="L35" s="34">
        <f>5.57+17-0.5-2.62</f>
        <v>19.45</v>
      </c>
      <c r="M35" s="16" t="s">
        <v>159</v>
      </c>
    </row>
    <row r="36" spans="2:13" ht="194.25" customHeight="1" x14ac:dyDescent="0.25">
      <c r="B36" s="55"/>
      <c r="C36" s="55"/>
      <c r="D36" s="61"/>
      <c r="E36" s="61"/>
      <c r="F36" s="56"/>
      <c r="G36" s="56"/>
      <c r="H36" s="28" t="s">
        <v>43</v>
      </c>
      <c r="I36" s="6" t="s">
        <v>78</v>
      </c>
      <c r="J36" s="12">
        <v>44.81</v>
      </c>
      <c r="K36" s="16" t="s">
        <v>77</v>
      </c>
      <c r="L36" s="38">
        <v>0</v>
      </c>
      <c r="M36" s="16" t="s">
        <v>131</v>
      </c>
    </row>
    <row r="37" spans="2:13" ht="315" customHeight="1" x14ac:dyDescent="0.25">
      <c r="B37" s="55"/>
      <c r="C37" s="55"/>
      <c r="D37" s="59" t="s">
        <v>44</v>
      </c>
      <c r="E37" s="59" t="s">
        <v>83</v>
      </c>
      <c r="F37" s="54">
        <v>1403.46</v>
      </c>
      <c r="G37" s="59" t="s">
        <v>82</v>
      </c>
      <c r="H37" s="20" t="s">
        <v>45</v>
      </c>
      <c r="I37" s="6" t="s">
        <v>79</v>
      </c>
      <c r="J37" s="12">
        <v>441</v>
      </c>
      <c r="K37" s="16" t="s">
        <v>82</v>
      </c>
      <c r="L37" s="53">
        <f>77.445+2</f>
        <v>79.444999999999993</v>
      </c>
      <c r="M37" s="16" t="s">
        <v>160</v>
      </c>
    </row>
    <row r="38" spans="2:13" ht="260.25" customHeight="1" x14ac:dyDescent="0.25">
      <c r="B38" s="56"/>
      <c r="C38" s="56"/>
      <c r="D38" s="61"/>
      <c r="E38" s="61"/>
      <c r="F38" s="56"/>
      <c r="G38" s="61"/>
      <c r="H38" s="28" t="s">
        <v>46</v>
      </c>
      <c r="I38" s="6" t="s">
        <v>81</v>
      </c>
      <c r="J38" s="12">
        <v>105</v>
      </c>
      <c r="K38" s="16" t="s">
        <v>82</v>
      </c>
      <c r="L38" s="38">
        <v>0</v>
      </c>
      <c r="M38" s="16" t="s">
        <v>130</v>
      </c>
    </row>
    <row r="39" spans="2:13" ht="54" customHeight="1" x14ac:dyDescent="0.25">
      <c r="B39" s="63"/>
      <c r="C39" s="63"/>
      <c r="D39" s="63"/>
      <c r="E39" s="63"/>
      <c r="F39" s="63"/>
      <c r="G39" s="63"/>
      <c r="H39" s="63"/>
      <c r="I39" s="63"/>
      <c r="J39" s="63"/>
    </row>
    <row r="40" spans="2:13" ht="27" x14ac:dyDescent="0.25">
      <c r="B40" s="18"/>
      <c r="C40" s="19"/>
      <c r="D40" s="19"/>
      <c r="E40" s="19"/>
      <c r="F40" s="19"/>
      <c r="G40" s="19"/>
      <c r="H40" s="19"/>
      <c r="I40" s="19"/>
      <c r="J40" s="19"/>
      <c r="M40" s="52"/>
    </row>
    <row r="41" spans="2:13" ht="27" x14ac:dyDescent="0.25">
      <c r="B41" s="19"/>
      <c r="C41" s="19"/>
      <c r="D41" s="19"/>
      <c r="E41" s="19"/>
      <c r="F41" s="19"/>
      <c r="G41" s="19"/>
      <c r="H41" s="19"/>
      <c r="I41" s="19"/>
      <c r="J41" s="19"/>
    </row>
    <row r="42" spans="2:13" ht="27" x14ac:dyDescent="0.25">
      <c r="B42" s="18"/>
      <c r="C42" s="19"/>
      <c r="D42" s="19"/>
      <c r="E42" s="19"/>
      <c r="F42" s="19"/>
      <c r="G42" s="19"/>
      <c r="H42" s="19"/>
      <c r="I42" s="19"/>
      <c r="J42" s="19"/>
    </row>
    <row r="43" spans="2:13" ht="27" x14ac:dyDescent="0.25">
      <c r="B43" s="19"/>
      <c r="C43" s="19"/>
      <c r="D43" s="19"/>
      <c r="E43" s="19"/>
      <c r="F43" s="19"/>
      <c r="G43" s="19"/>
      <c r="H43" s="19"/>
      <c r="I43" s="19"/>
      <c r="J43" s="19"/>
    </row>
    <row r="44" spans="2:13" ht="27" x14ac:dyDescent="0.25">
      <c r="B44" s="18"/>
      <c r="C44" s="19"/>
      <c r="D44" s="19"/>
      <c r="E44" s="19"/>
      <c r="F44" s="19"/>
      <c r="G44" s="19"/>
      <c r="H44" s="19"/>
      <c r="I44" s="19"/>
      <c r="J44" s="19"/>
    </row>
  </sheetData>
  <autoFilter ref="B10:M40" xr:uid="{00000000-0009-0000-0000-000000000000}"/>
  <mergeCells count="66">
    <mergeCell ref="B6:M6"/>
    <mergeCell ref="B7:M7"/>
    <mergeCell ref="A1:A3"/>
    <mergeCell ref="C1:N1"/>
    <mergeCell ref="C2:N2"/>
    <mergeCell ref="C3:N3"/>
    <mergeCell ref="F19:F20"/>
    <mergeCell ref="H26:H27"/>
    <mergeCell ref="G19:G20"/>
    <mergeCell ref="H16:H18"/>
    <mergeCell ref="I16:I18"/>
    <mergeCell ref="M16:M18"/>
    <mergeCell ref="G16:G18"/>
    <mergeCell ref="M33:M34"/>
    <mergeCell ref="I9:M9"/>
    <mergeCell ref="I33:I34"/>
    <mergeCell ref="J33:J34"/>
    <mergeCell ref="K33:K34"/>
    <mergeCell ref="L33:L34"/>
    <mergeCell ref="K16:K18"/>
    <mergeCell ref="L16:L18"/>
    <mergeCell ref="J16:J18"/>
    <mergeCell ref="K13:K14"/>
    <mergeCell ref="J13:J14"/>
    <mergeCell ref="I13:I14"/>
    <mergeCell ref="B39:J39"/>
    <mergeCell ref="D37:D38"/>
    <mergeCell ref="E37:E38"/>
    <mergeCell ref="F37:F38"/>
    <mergeCell ref="G37:G38"/>
    <mergeCell ref="B33:B38"/>
    <mergeCell ref="H33:H34"/>
    <mergeCell ref="D35:D36"/>
    <mergeCell ref="E35:E36"/>
    <mergeCell ref="F35:F36"/>
    <mergeCell ref="G35:G36"/>
    <mergeCell ref="F33:F34"/>
    <mergeCell ref="G33:G34"/>
    <mergeCell ref="C33:C38"/>
    <mergeCell ref="D33:D34"/>
    <mergeCell ref="E33:E34"/>
    <mergeCell ref="C28:C31"/>
    <mergeCell ref="G23:G25"/>
    <mergeCell ref="F23:F25"/>
    <mergeCell ref="F26:F27"/>
    <mergeCell ref="G26:G27"/>
    <mergeCell ref="E26:E27"/>
    <mergeCell ref="E19:E20"/>
    <mergeCell ref="C22:C27"/>
    <mergeCell ref="D23:D25"/>
    <mergeCell ref="E23:E25"/>
    <mergeCell ref="D26:D27"/>
    <mergeCell ref="B22:B32"/>
    <mergeCell ref="B9:H9"/>
    <mergeCell ref="B11:B21"/>
    <mergeCell ref="C11:C18"/>
    <mergeCell ref="D12:D15"/>
    <mergeCell ref="E12:E15"/>
    <mergeCell ref="F12:F15"/>
    <mergeCell ref="G12:G15"/>
    <mergeCell ref="H12:H15"/>
    <mergeCell ref="D16:D18"/>
    <mergeCell ref="E16:E18"/>
    <mergeCell ref="F16:F18"/>
    <mergeCell ref="C19:C21"/>
    <mergeCell ref="D19:D20"/>
  </mergeCells>
  <printOptions horizontalCentered="1"/>
  <pageMargins left="0.15748031496062992" right="0.15748031496062992" top="0.15748031496062992" bottom="0.15748031496062992" header="0.31496062992125984" footer="0.31496062992125984"/>
  <pageSetup scale="10"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DAEC-ED24-4917-AEE4-3F7E3ACA3A86}">
  <dimension ref="B2:N15"/>
  <sheetViews>
    <sheetView showGridLines="0" zoomScale="55" zoomScaleNormal="55" workbookViewId="0">
      <selection activeCell="F8" sqref="F8:F9"/>
    </sheetView>
  </sheetViews>
  <sheetFormatPr baseColWidth="10" defaultColWidth="11.42578125" defaultRowHeight="16.5" x14ac:dyDescent="0.25"/>
  <cols>
    <col min="1" max="1" width="2.140625" style="3" customWidth="1"/>
    <col min="2" max="2" width="35.85546875" style="3" customWidth="1"/>
    <col min="3" max="3" width="56.42578125" style="3" customWidth="1"/>
    <col min="4" max="4" width="52.7109375" style="3" customWidth="1"/>
    <col min="5" max="5" width="34.85546875" style="3" customWidth="1"/>
    <col min="6" max="7" width="41.7109375" style="3" customWidth="1"/>
    <col min="8" max="8" width="44" style="3" customWidth="1"/>
    <col min="9" max="9" width="69.28515625" style="3" customWidth="1"/>
    <col min="10" max="10" width="72.7109375" style="3" customWidth="1"/>
    <col min="11" max="11" width="45.5703125" style="3" customWidth="1"/>
    <col min="12" max="12" width="22.7109375" style="3" customWidth="1"/>
    <col min="13" max="13" width="147" style="3" customWidth="1"/>
    <col min="14" max="16384" width="11.42578125" style="3"/>
  </cols>
  <sheetData>
    <row r="2" spans="2:14" s="1" customFormat="1" ht="18" customHeight="1" x14ac:dyDescent="0.25">
      <c r="B2" s="57" t="s">
        <v>0</v>
      </c>
      <c r="C2" s="57"/>
      <c r="D2" s="57"/>
      <c r="E2" s="57"/>
      <c r="F2" s="57"/>
      <c r="G2" s="57"/>
      <c r="H2" s="57"/>
      <c r="I2" s="57"/>
      <c r="J2" s="57"/>
      <c r="K2" s="57"/>
      <c r="L2" s="57"/>
      <c r="M2" s="57"/>
    </row>
    <row r="3" spans="2:14" s="1" customFormat="1" ht="30" customHeight="1" x14ac:dyDescent="0.25">
      <c r="B3" s="57" t="s">
        <v>1</v>
      </c>
      <c r="C3" s="57"/>
      <c r="D3" s="57"/>
      <c r="E3" s="57"/>
      <c r="F3" s="57"/>
      <c r="G3" s="57"/>
      <c r="H3" s="57"/>
      <c r="I3" s="57"/>
      <c r="J3" s="57"/>
      <c r="K3" s="57"/>
      <c r="L3" s="57"/>
      <c r="M3" s="57"/>
    </row>
    <row r="4" spans="2:14" s="1" customFormat="1" ht="23.25" customHeight="1" x14ac:dyDescent="0.25">
      <c r="B4" s="57" t="s">
        <v>149</v>
      </c>
      <c r="C4" s="57"/>
      <c r="D4" s="57"/>
      <c r="E4" s="57"/>
      <c r="F4" s="57"/>
      <c r="G4" s="57"/>
      <c r="H4" s="57"/>
      <c r="I4" s="57"/>
      <c r="J4" s="57"/>
      <c r="K4" s="57"/>
      <c r="L4" s="57"/>
      <c r="M4" s="57"/>
    </row>
    <row r="5" spans="2:14" ht="48" customHeight="1" x14ac:dyDescent="0.25">
      <c r="B5" s="58" t="s">
        <v>2</v>
      </c>
      <c r="C5" s="58"/>
      <c r="D5" s="58"/>
      <c r="E5" s="58"/>
      <c r="F5" s="58"/>
      <c r="G5" s="58"/>
      <c r="H5" s="58"/>
      <c r="I5" s="68" t="s">
        <v>47</v>
      </c>
      <c r="J5" s="69"/>
      <c r="K5" s="69"/>
      <c r="L5" s="69"/>
      <c r="M5" s="69"/>
    </row>
    <row r="6" spans="2:14" ht="120.75" customHeight="1" x14ac:dyDescent="0.25">
      <c r="B6" s="4" t="s">
        <v>3</v>
      </c>
      <c r="C6" s="4" t="s">
        <v>4</v>
      </c>
      <c r="D6" s="4" t="s">
        <v>5</v>
      </c>
      <c r="E6" s="4" t="s">
        <v>6</v>
      </c>
      <c r="F6" s="4" t="s">
        <v>7</v>
      </c>
      <c r="G6" s="4" t="s">
        <v>8</v>
      </c>
      <c r="H6" s="4" t="s">
        <v>9</v>
      </c>
      <c r="I6" s="5" t="s">
        <v>80</v>
      </c>
      <c r="J6" s="5" t="s">
        <v>118</v>
      </c>
      <c r="K6" s="5" t="s">
        <v>10</v>
      </c>
      <c r="L6" s="5" t="s">
        <v>121</v>
      </c>
      <c r="M6" s="5" t="s">
        <v>122</v>
      </c>
    </row>
    <row r="7" spans="2:14" ht="192" customHeight="1" x14ac:dyDescent="0.25">
      <c r="B7" s="54" t="s">
        <v>11</v>
      </c>
      <c r="C7" s="54" t="s">
        <v>12</v>
      </c>
      <c r="D7" s="20" t="s">
        <v>13</v>
      </c>
      <c r="E7" s="6" t="s">
        <v>86</v>
      </c>
      <c r="F7" s="11" t="s">
        <v>100</v>
      </c>
      <c r="G7" s="44" t="s">
        <v>101</v>
      </c>
      <c r="H7" s="41" t="s">
        <v>14</v>
      </c>
      <c r="I7" s="20" t="s">
        <v>48</v>
      </c>
      <c r="J7" s="10">
        <v>1</v>
      </c>
      <c r="K7" s="44" t="s">
        <v>85</v>
      </c>
      <c r="L7" s="29">
        <v>1</v>
      </c>
      <c r="M7" s="21" t="s">
        <v>124</v>
      </c>
      <c r="N7" s="50"/>
    </row>
    <row r="8" spans="2:14" ht="209.25" x14ac:dyDescent="0.25">
      <c r="B8" s="55"/>
      <c r="C8" s="55"/>
      <c r="D8" s="60" t="s">
        <v>15</v>
      </c>
      <c r="E8" s="60" t="s">
        <v>157</v>
      </c>
      <c r="F8" s="82">
        <v>1</v>
      </c>
      <c r="G8" s="9" t="s">
        <v>102</v>
      </c>
      <c r="H8" s="9" t="s">
        <v>16</v>
      </c>
      <c r="I8" s="70" t="s">
        <v>51</v>
      </c>
      <c r="J8" s="70">
        <v>1</v>
      </c>
      <c r="K8" s="70" t="s">
        <v>52</v>
      </c>
      <c r="L8" s="29">
        <v>1</v>
      </c>
      <c r="M8" s="21" t="s">
        <v>136</v>
      </c>
      <c r="N8" s="50"/>
    </row>
    <row r="9" spans="2:14" ht="106.5" customHeight="1" x14ac:dyDescent="0.25">
      <c r="B9" s="55"/>
      <c r="C9" s="55"/>
      <c r="D9" s="60"/>
      <c r="E9" s="60"/>
      <c r="F9" s="55"/>
      <c r="G9" s="49"/>
      <c r="H9" s="49"/>
      <c r="I9" s="71"/>
      <c r="J9" s="71"/>
      <c r="K9" s="71"/>
      <c r="L9" s="36">
        <v>0</v>
      </c>
      <c r="M9" s="21" t="s">
        <v>137</v>
      </c>
      <c r="N9" s="50"/>
    </row>
    <row r="10" spans="2:14" ht="54" customHeight="1" x14ac:dyDescent="0.25">
      <c r="B10" s="63"/>
      <c r="C10" s="63"/>
      <c r="D10" s="63"/>
      <c r="E10" s="63"/>
      <c r="F10" s="63"/>
      <c r="G10" s="63"/>
      <c r="H10" s="63"/>
      <c r="I10" s="63"/>
      <c r="J10" s="63"/>
    </row>
    <row r="11" spans="2:14" ht="27" x14ac:dyDescent="0.25">
      <c r="B11" s="18"/>
      <c r="C11" s="19"/>
      <c r="D11" s="19"/>
      <c r="E11" s="19"/>
      <c r="F11" s="19"/>
      <c r="G11" s="19"/>
      <c r="H11" s="19"/>
      <c r="I11" s="19"/>
      <c r="J11" s="19"/>
    </row>
    <row r="12" spans="2:14" ht="27" x14ac:dyDescent="0.25">
      <c r="B12" s="19"/>
      <c r="C12" s="19"/>
      <c r="D12" s="19"/>
      <c r="E12" s="19"/>
      <c r="F12" s="19"/>
      <c r="G12" s="19"/>
      <c r="H12" s="19"/>
      <c r="I12" s="19"/>
      <c r="J12" s="19"/>
    </row>
    <row r="13" spans="2:14" ht="27" x14ac:dyDescent="0.25">
      <c r="B13" s="18"/>
      <c r="C13" s="19"/>
      <c r="D13" s="19"/>
      <c r="E13" s="19"/>
      <c r="F13" s="19"/>
      <c r="G13" s="19"/>
      <c r="H13" s="19"/>
      <c r="I13" s="19"/>
      <c r="J13" s="19"/>
    </row>
    <row r="14" spans="2:14" ht="27" x14ac:dyDescent="0.25">
      <c r="B14" s="19"/>
      <c r="C14" s="19"/>
      <c r="D14" s="19"/>
      <c r="E14" s="19"/>
      <c r="F14" s="19"/>
      <c r="G14" s="19"/>
      <c r="H14" s="19"/>
      <c r="I14" s="19"/>
      <c r="J14" s="19"/>
    </row>
    <row r="15" spans="2:14" ht="27" x14ac:dyDescent="0.25">
      <c r="B15" s="18"/>
      <c r="C15" s="19"/>
      <c r="D15" s="19"/>
      <c r="E15" s="19"/>
      <c r="F15" s="19"/>
      <c r="G15" s="19"/>
      <c r="H15" s="19"/>
      <c r="I15" s="19"/>
      <c r="J15" s="19"/>
    </row>
  </sheetData>
  <mergeCells count="14">
    <mergeCell ref="B10:J10"/>
    <mergeCell ref="B2:M2"/>
    <mergeCell ref="B3:M3"/>
    <mergeCell ref="B4:M4"/>
    <mergeCell ref="I8:I9"/>
    <mergeCell ref="J8:J9"/>
    <mergeCell ref="K8:K9"/>
    <mergeCell ref="B5:H5"/>
    <mergeCell ref="I5:M5"/>
    <mergeCell ref="B7:B9"/>
    <mergeCell ref="C7:C9"/>
    <mergeCell ref="D8:D9"/>
    <mergeCell ref="E8:E9"/>
    <mergeCell ref="F8:F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C082C-3019-45DD-A466-1891AA058B61}">
  <dimension ref="B2:M18"/>
  <sheetViews>
    <sheetView showGridLines="0" zoomScale="55" zoomScaleNormal="55" workbookViewId="0">
      <selection activeCell="D8" sqref="D8:D9"/>
    </sheetView>
  </sheetViews>
  <sheetFormatPr baseColWidth="10" defaultColWidth="11.42578125" defaultRowHeight="16.5" x14ac:dyDescent="0.25"/>
  <cols>
    <col min="1" max="1" width="2.140625" style="3" customWidth="1"/>
    <col min="2" max="2" width="35.85546875" style="3" customWidth="1"/>
    <col min="3" max="3" width="56.42578125" style="3" customWidth="1"/>
    <col min="4" max="4" width="52.7109375" style="3" customWidth="1"/>
    <col min="5" max="5" width="34.85546875" style="3" customWidth="1"/>
    <col min="6" max="7" width="41.7109375" style="3" customWidth="1"/>
    <col min="8" max="8" width="44" style="3" customWidth="1"/>
    <col min="9" max="9" width="69.28515625" style="3" customWidth="1"/>
    <col min="10" max="10" width="72.7109375" style="3" customWidth="1"/>
    <col min="11" max="11" width="45.5703125" style="3" customWidth="1"/>
    <col min="12" max="12" width="22.7109375" style="3" customWidth="1"/>
    <col min="13" max="13" width="147" style="3" customWidth="1"/>
    <col min="14" max="16384" width="11.42578125" style="3"/>
  </cols>
  <sheetData>
    <row r="2" spans="2:13" s="1" customFormat="1" ht="36" customHeight="1" x14ac:dyDescent="0.25">
      <c r="B2" s="57" t="s">
        <v>0</v>
      </c>
      <c r="C2" s="57"/>
      <c r="D2" s="57"/>
      <c r="E2" s="57"/>
      <c r="F2" s="57"/>
      <c r="G2" s="57"/>
      <c r="H2" s="57"/>
      <c r="I2" s="57"/>
      <c r="J2" s="57"/>
      <c r="K2" s="57"/>
      <c r="L2" s="57"/>
      <c r="M2" s="57"/>
    </row>
    <row r="3" spans="2:13" s="1" customFormat="1" ht="35.25" customHeight="1" x14ac:dyDescent="0.25">
      <c r="B3" s="57" t="s">
        <v>1</v>
      </c>
      <c r="C3" s="57"/>
      <c r="D3" s="57"/>
      <c r="E3" s="57"/>
      <c r="F3" s="57"/>
      <c r="G3" s="57"/>
      <c r="H3" s="57"/>
      <c r="I3" s="57"/>
      <c r="J3" s="57"/>
      <c r="K3" s="57"/>
      <c r="L3" s="57"/>
      <c r="M3" s="57"/>
    </row>
    <row r="4" spans="2:13" s="1" customFormat="1" ht="48" customHeight="1" x14ac:dyDescent="0.25">
      <c r="B4" s="57" t="s">
        <v>151</v>
      </c>
      <c r="C4" s="57"/>
      <c r="D4" s="57"/>
      <c r="E4" s="57"/>
      <c r="F4" s="57"/>
      <c r="G4" s="57"/>
      <c r="H4" s="57"/>
      <c r="I4" s="57"/>
      <c r="J4" s="57"/>
      <c r="K4" s="57"/>
      <c r="L4" s="57"/>
      <c r="M4" s="57"/>
    </row>
    <row r="5" spans="2:13" ht="48" customHeight="1" x14ac:dyDescent="0.25">
      <c r="B5" s="58" t="s">
        <v>2</v>
      </c>
      <c r="C5" s="58"/>
      <c r="D5" s="58"/>
      <c r="E5" s="58"/>
      <c r="F5" s="58"/>
      <c r="G5" s="58"/>
      <c r="H5" s="58"/>
      <c r="I5" s="68" t="s">
        <v>47</v>
      </c>
      <c r="J5" s="69"/>
      <c r="K5" s="69"/>
      <c r="L5" s="69"/>
      <c r="M5" s="69"/>
    </row>
    <row r="6" spans="2:13" ht="120.75" customHeight="1" x14ac:dyDescent="0.25">
      <c r="B6" s="4" t="s">
        <v>3</v>
      </c>
      <c r="C6" s="4" t="s">
        <v>4</v>
      </c>
      <c r="D6" s="4" t="s">
        <v>5</v>
      </c>
      <c r="E6" s="4" t="s">
        <v>6</v>
      </c>
      <c r="F6" s="4" t="s">
        <v>7</v>
      </c>
      <c r="G6" s="4" t="s">
        <v>8</v>
      </c>
      <c r="H6" s="4" t="s">
        <v>9</v>
      </c>
      <c r="I6" s="5" t="s">
        <v>80</v>
      </c>
      <c r="J6" s="5" t="s">
        <v>118</v>
      </c>
      <c r="K6" s="5" t="s">
        <v>10</v>
      </c>
      <c r="L6" s="5" t="s">
        <v>121</v>
      </c>
      <c r="M6" s="5" t="s">
        <v>122</v>
      </c>
    </row>
    <row r="7" spans="2:13" ht="231" customHeight="1" x14ac:dyDescent="0.25">
      <c r="B7" s="54" t="s">
        <v>150</v>
      </c>
      <c r="C7" s="54" t="s">
        <v>12</v>
      </c>
      <c r="D7" s="9" t="s">
        <v>15</v>
      </c>
      <c r="E7" s="9" t="s">
        <v>87</v>
      </c>
      <c r="F7" s="51">
        <v>1</v>
      </c>
      <c r="G7" s="9" t="s">
        <v>102</v>
      </c>
      <c r="H7" s="9" t="s">
        <v>16</v>
      </c>
      <c r="I7" s="43" t="s">
        <v>49</v>
      </c>
      <c r="J7" s="22">
        <v>1</v>
      </c>
      <c r="K7" s="43" t="s">
        <v>50</v>
      </c>
      <c r="L7" s="30">
        <v>1</v>
      </c>
      <c r="M7" s="21" t="s">
        <v>135</v>
      </c>
    </row>
    <row r="8" spans="2:13" ht="195.75" customHeight="1" x14ac:dyDescent="0.25">
      <c r="B8" s="55"/>
      <c r="C8" s="55"/>
      <c r="D8" s="59" t="s">
        <v>120</v>
      </c>
      <c r="E8" s="59" t="s">
        <v>116</v>
      </c>
      <c r="F8" s="54">
        <v>1</v>
      </c>
      <c r="G8" s="59" t="s">
        <v>103</v>
      </c>
      <c r="H8" s="54" t="s">
        <v>17</v>
      </c>
      <c r="I8" s="79" t="s">
        <v>53</v>
      </c>
      <c r="J8" s="78">
        <v>1</v>
      </c>
      <c r="K8" s="70" t="s">
        <v>104</v>
      </c>
      <c r="L8" s="75">
        <v>1</v>
      </c>
      <c r="M8" s="65" t="s">
        <v>138</v>
      </c>
    </row>
    <row r="9" spans="2:13" ht="102.75" customHeight="1" x14ac:dyDescent="0.25">
      <c r="B9" s="55"/>
      <c r="C9" s="55"/>
      <c r="D9" s="60"/>
      <c r="E9" s="60"/>
      <c r="F9" s="55"/>
      <c r="G9" s="60"/>
      <c r="H9" s="55"/>
      <c r="I9" s="80"/>
      <c r="J9" s="74"/>
      <c r="K9" s="74"/>
      <c r="L9" s="76"/>
      <c r="M9" s="66"/>
    </row>
    <row r="10" spans="2:13" ht="120" customHeight="1" x14ac:dyDescent="0.25">
      <c r="B10" s="55"/>
      <c r="C10" s="56"/>
      <c r="D10" s="61"/>
      <c r="E10" s="61"/>
      <c r="F10" s="56"/>
      <c r="G10" s="61"/>
      <c r="H10" s="56"/>
      <c r="I10" s="81"/>
      <c r="J10" s="71"/>
      <c r="K10" s="71"/>
      <c r="L10" s="77"/>
      <c r="M10" s="67"/>
    </row>
    <row r="11" spans="2:13" ht="137.25" customHeight="1" x14ac:dyDescent="0.25">
      <c r="B11" s="55"/>
      <c r="C11" s="54" t="s">
        <v>18</v>
      </c>
      <c r="D11" s="9" t="s">
        <v>19</v>
      </c>
      <c r="E11" s="20" t="s">
        <v>87</v>
      </c>
      <c r="F11" s="51">
        <v>1</v>
      </c>
      <c r="G11" s="9" t="s">
        <v>117</v>
      </c>
      <c r="H11" s="41" t="s">
        <v>20</v>
      </c>
      <c r="I11" s="43" t="s">
        <v>56</v>
      </c>
      <c r="J11" s="11">
        <v>6</v>
      </c>
      <c r="K11" s="10" t="s">
        <v>54</v>
      </c>
      <c r="L11" s="36">
        <v>0</v>
      </c>
      <c r="M11" s="21" t="s">
        <v>143</v>
      </c>
    </row>
    <row r="12" spans="2:13" ht="408.75" customHeight="1" x14ac:dyDescent="0.25">
      <c r="B12" s="56"/>
      <c r="C12" s="56"/>
      <c r="D12" s="6" t="s">
        <v>119</v>
      </c>
      <c r="E12" s="46" t="s">
        <v>87</v>
      </c>
      <c r="F12" s="13">
        <v>1</v>
      </c>
      <c r="G12" s="41" t="s">
        <v>105</v>
      </c>
      <c r="H12" s="41" t="s">
        <v>64</v>
      </c>
      <c r="I12" s="44" t="s">
        <v>57</v>
      </c>
      <c r="J12" s="13">
        <v>1</v>
      </c>
      <c r="K12" s="10" t="s">
        <v>50</v>
      </c>
      <c r="L12" s="30">
        <v>0.7</v>
      </c>
      <c r="M12" s="21" t="s">
        <v>146</v>
      </c>
    </row>
    <row r="13" spans="2:13" ht="54" customHeight="1" x14ac:dyDescent="0.25">
      <c r="B13" s="63"/>
      <c r="C13" s="63"/>
      <c r="D13" s="63"/>
      <c r="E13" s="63"/>
      <c r="F13" s="63"/>
      <c r="G13" s="63"/>
      <c r="H13" s="63"/>
      <c r="I13" s="63"/>
      <c r="J13" s="63"/>
    </row>
    <row r="14" spans="2:13" ht="27" x14ac:dyDescent="0.25">
      <c r="B14" s="18"/>
      <c r="C14" s="19"/>
      <c r="D14" s="19"/>
      <c r="E14" s="19"/>
      <c r="F14" s="19"/>
      <c r="G14" s="19"/>
      <c r="H14" s="19"/>
      <c r="I14" s="19"/>
      <c r="J14" s="19"/>
    </row>
    <row r="15" spans="2:13" ht="27" x14ac:dyDescent="0.25">
      <c r="B15" s="19"/>
      <c r="C15" s="19"/>
      <c r="D15" s="19"/>
      <c r="E15" s="19"/>
      <c r="F15" s="19"/>
      <c r="G15" s="19"/>
      <c r="H15" s="19"/>
      <c r="I15" s="19"/>
      <c r="J15" s="19"/>
    </row>
    <row r="16" spans="2:13" ht="27" x14ac:dyDescent="0.25">
      <c r="B16" s="18"/>
      <c r="C16" s="19"/>
      <c r="D16" s="19"/>
      <c r="E16" s="19"/>
      <c r="F16" s="19"/>
      <c r="G16" s="19"/>
      <c r="H16" s="19"/>
      <c r="I16" s="19"/>
      <c r="J16" s="19"/>
    </row>
    <row r="17" spans="2:10" ht="27" x14ac:dyDescent="0.25">
      <c r="B17" s="19"/>
      <c r="C17" s="19"/>
      <c r="D17" s="19"/>
      <c r="E17" s="19"/>
      <c r="F17" s="19"/>
      <c r="G17" s="19"/>
      <c r="H17" s="19"/>
      <c r="I17" s="19"/>
      <c r="J17" s="19"/>
    </row>
    <row r="18" spans="2:10" ht="27" x14ac:dyDescent="0.25">
      <c r="B18" s="18"/>
      <c r="C18" s="19"/>
      <c r="D18" s="19"/>
      <c r="E18" s="19"/>
      <c r="F18" s="19"/>
      <c r="G18" s="19"/>
      <c r="H18" s="19"/>
      <c r="I18" s="19"/>
      <c r="J18" s="19"/>
    </row>
  </sheetData>
  <mergeCells count="19">
    <mergeCell ref="B5:H5"/>
    <mergeCell ref="I5:M5"/>
    <mergeCell ref="B4:M4"/>
    <mergeCell ref="B3:M3"/>
    <mergeCell ref="B2:M2"/>
    <mergeCell ref="B13:J13"/>
    <mergeCell ref="C11:C12"/>
    <mergeCell ref="C7:C10"/>
    <mergeCell ref="B7:B12"/>
    <mergeCell ref="J8:J10"/>
    <mergeCell ref="K8:K10"/>
    <mergeCell ref="L8:L10"/>
    <mergeCell ref="M8:M10"/>
    <mergeCell ref="D8:D10"/>
    <mergeCell ref="E8:E10"/>
    <mergeCell ref="F8:F10"/>
    <mergeCell ref="G8:G10"/>
    <mergeCell ref="H8:H10"/>
    <mergeCell ref="I8:I10"/>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EABC-8F0F-4BC0-B8B8-876A53A5566C}">
  <dimension ref="B2:M17"/>
  <sheetViews>
    <sheetView showGridLines="0" zoomScale="55" zoomScaleNormal="55" workbookViewId="0">
      <selection activeCell="D8" sqref="D8:D9"/>
    </sheetView>
  </sheetViews>
  <sheetFormatPr baseColWidth="10" defaultColWidth="11.42578125" defaultRowHeight="16.5" x14ac:dyDescent="0.25"/>
  <cols>
    <col min="1" max="1" width="2.140625" style="3" customWidth="1"/>
    <col min="2" max="2" width="35.85546875" style="3" customWidth="1"/>
    <col min="3" max="3" width="56.42578125" style="3" customWidth="1"/>
    <col min="4" max="4" width="52.7109375" style="3" customWidth="1"/>
    <col min="5" max="5" width="34.85546875" style="3" customWidth="1"/>
    <col min="6" max="7" width="41.7109375" style="3" customWidth="1"/>
    <col min="8" max="8" width="44" style="3" customWidth="1"/>
    <col min="9" max="9" width="69.28515625" style="3" customWidth="1"/>
    <col min="10" max="10" width="72.7109375" style="3" customWidth="1"/>
    <col min="11" max="11" width="45.5703125" style="3" customWidth="1"/>
    <col min="12" max="12" width="22.7109375" style="3" customWidth="1"/>
    <col min="13" max="13" width="147" style="3" customWidth="1"/>
    <col min="14" max="16384" width="11.42578125" style="3"/>
  </cols>
  <sheetData>
    <row r="2" spans="2:13" s="1" customFormat="1" ht="36.75" customHeight="1" x14ac:dyDescent="0.25">
      <c r="B2" s="57" t="s">
        <v>0</v>
      </c>
      <c r="C2" s="57"/>
      <c r="D2" s="57"/>
      <c r="E2" s="57"/>
      <c r="F2" s="57"/>
      <c r="G2" s="57"/>
      <c r="H2" s="57"/>
      <c r="I2" s="57"/>
      <c r="J2" s="57"/>
      <c r="K2" s="57"/>
      <c r="L2" s="57"/>
      <c r="M2" s="57"/>
    </row>
    <row r="3" spans="2:13" s="1" customFormat="1" ht="30" customHeight="1" x14ac:dyDescent="0.25">
      <c r="B3" s="57" t="s">
        <v>1</v>
      </c>
      <c r="C3" s="57"/>
      <c r="D3" s="57"/>
      <c r="E3" s="57"/>
      <c r="F3" s="57"/>
      <c r="G3" s="57"/>
      <c r="H3" s="57"/>
      <c r="I3" s="57"/>
      <c r="J3" s="57"/>
      <c r="K3" s="57"/>
      <c r="L3" s="57"/>
      <c r="M3" s="57"/>
    </row>
    <row r="4" spans="2:13" s="1" customFormat="1" ht="48" customHeight="1" x14ac:dyDescent="0.25">
      <c r="B4" s="57" t="s">
        <v>152</v>
      </c>
      <c r="C4" s="57"/>
      <c r="D4" s="57"/>
      <c r="E4" s="57"/>
      <c r="F4" s="57"/>
      <c r="G4" s="57"/>
      <c r="H4" s="57"/>
      <c r="I4" s="57"/>
      <c r="J4" s="57"/>
      <c r="K4" s="57"/>
      <c r="L4" s="57"/>
      <c r="M4" s="57"/>
    </row>
    <row r="5" spans="2:13" ht="48" customHeight="1" x14ac:dyDescent="0.25">
      <c r="B5" s="58" t="s">
        <v>2</v>
      </c>
      <c r="C5" s="58"/>
      <c r="D5" s="58"/>
      <c r="E5" s="58"/>
      <c r="F5" s="58"/>
      <c r="G5" s="58"/>
      <c r="H5" s="58"/>
      <c r="I5" s="68" t="s">
        <v>47</v>
      </c>
      <c r="J5" s="69"/>
      <c r="K5" s="69"/>
      <c r="L5" s="69"/>
      <c r="M5" s="69"/>
    </row>
    <row r="6" spans="2:13" ht="120.75" customHeight="1" x14ac:dyDescent="0.25">
      <c r="B6" s="4" t="s">
        <v>3</v>
      </c>
      <c r="C6" s="4" t="s">
        <v>4</v>
      </c>
      <c r="D6" s="4" t="s">
        <v>5</v>
      </c>
      <c r="E6" s="4" t="s">
        <v>6</v>
      </c>
      <c r="F6" s="4" t="s">
        <v>7</v>
      </c>
      <c r="G6" s="4" t="s">
        <v>8</v>
      </c>
      <c r="H6" s="4" t="s">
        <v>9</v>
      </c>
      <c r="I6" s="5" t="s">
        <v>80</v>
      </c>
      <c r="J6" s="5" t="s">
        <v>118</v>
      </c>
      <c r="K6" s="5" t="s">
        <v>10</v>
      </c>
      <c r="L6" s="5" t="s">
        <v>121</v>
      </c>
      <c r="M6" s="5" t="s">
        <v>122</v>
      </c>
    </row>
    <row r="7" spans="2:13" ht="287.25" customHeight="1" x14ac:dyDescent="0.25">
      <c r="B7" s="54" t="s">
        <v>24</v>
      </c>
      <c r="C7" s="54" t="s">
        <v>25</v>
      </c>
      <c r="D7" s="44" t="s">
        <v>26</v>
      </c>
      <c r="E7" s="45" t="s">
        <v>115</v>
      </c>
      <c r="F7" s="41">
        <v>2</v>
      </c>
      <c r="G7" s="7" t="s">
        <v>58</v>
      </c>
      <c r="H7" s="41" t="s">
        <v>27</v>
      </c>
      <c r="I7" s="44" t="s">
        <v>106</v>
      </c>
      <c r="J7" s="11">
        <v>1</v>
      </c>
      <c r="K7" s="7" t="s">
        <v>58</v>
      </c>
      <c r="L7" s="31">
        <v>1</v>
      </c>
      <c r="M7" s="21" t="s">
        <v>125</v>
      </c>
    </row>
    <row r="8" spans="2:13" ht="408.75" customHeight="1" x14ac:dyDescent="0.25">
      <c r="B8" s="55"/>
      <c r="C8" s="55"/>
      <c r="D8" s="59" t="s">
        <v>28</v>
      </c>
      <c r="E8" s="59" t="s">
        <v>88</v>
      </c>
      <c r="F8" s="54">
        <v>6</v>
      </c>
      <c r="G8" s="54" t="s">
        <v>107</v>
      </c>
      <c r="H8" s="11" t="s">
        <v>27</v>
      </c>
      <c r="I8" s="44" t="s">
        <v>108</v>
      </c>
      <c r="J8" s="11">
        <v>3</v>
      </c>
      <c r="K8" s="7" t="s">
        <v>59</v>
      </c>
      <c r="L8" s="30">
        <v>1</v>
      </c>
      <c r="M8" s="7" t="s">
        <v>132</v>
      </c>
    </row>
    <row r="9" spans="2:13" ht="262.5" customHeight="1" x14ac:dyDescent="0.25">
      <c r="B9" s="55"/>
      <c r="C9" s="55"/>
      <c r="D9" s="60"/>
      <c r="E9" s="60"/>
      <c r="F9" s="55"/>
      <c r="G9" s="55"/>
      <c r="H9" s="11" t="s">
        <v>27</v>
      </c>
      <c r="I9" s="44" t="s">
        <v>109</v>
      </c>
      <c r="J9" s="13">
        <v>1</v>
      </c>
      <c r="K9" s="7" t="s">
        <v>50</v>
      </c>
      <c r="L9" s="32">
        <v>1</v>
      </c>
      <c r="M9" s="7" t="s">
        <v>141</v>
      </c>
    </row>
    <row r="10" spans="2:13" ht="204.75" customHeight="1" x14ac:dyDescent="0.25">
      <c r="B10" s="55"/>
      <c r="C10" s="55"/>
      <c r="D10" s="59" t="s">
        <v>29</v>
      </c>
      <c r="E10" s="59" t="s">
        <v>87</v>
      </c>
      <c r="F10" s="62">
        <v>1</v>
      </c>
      <c r="G10" s="54" t="s">
        <v>91</v>
      </c>
      <c r="H10" s="54" t="s">
        <v>27</v>
      </c>
      <c r="I10" s="9" t="s">
        <v>89</v>
      </c>
      <c r="J10" s="22">
        <v>1</v>
      </c>
      <c r="K10" s="7" t="s">
        <v>62</v>
      </c>
      <c r="L10" s="30">
        <v>1</v>
      </c>
      <c r="M10" s="7" t="s">
        <v>128</v>
      </c>
    </row>
    <row r="11" spans="2:13" ht="240.75" customHeight="1" x14ac:dyDescent="0.25">
      <c r="B11" s="56"/>
      <c r="C11" s="56"/>
      <c r="D11" s="61"/>
      <c r="E11" s="61"/>
      <c r="F11" s="56"/>
      <c r="G11" s="56"/>
      <c r="H11" s="56"/>
      <c r="I11" s="44" t="s">
        <v>90</v>
      </c>
      <c r="J11" s="13">
        <v>1</v>
      </c>
      <c r="K11" s="7" t="s">
        <v>62</v>
      </c>
      <c r="L11" s="30">
        <v>1</v>
      </c>
      <c r="M11" s="7" t="s">
        <v>142</v>
      </c>
    </row>
    <row r="12" spans="2:13" ht="54" customHeight="1" x14ac:dyDescent="0.25">
      <c r="B12" s="63"/>
      <c r="C12" s="63"/>
      <c r="D12" s="63"/>
      <c r="E12" s="63"/>
      <c r="F12" s="63"/>
      <c r="G12" s="63"/>
      <c r="H12" s="63"/>
      <c r="I12" s="63"/>
      <c r="J12" s="63"/>
    </row>
    <row r="13" spans="2:13" ht="27" x14ac:dyDescent="0.25">
      <c r="B13" s="18"/>
      <c r="C13" s="19"/>
      <c r="D13" s="19"/>
      <c r="E13" s="19"/>
      <c r="F13" s="19"/>
      <c r="G13" s="19"/>
      <c r="H13" s="19"/>
      <c r="I13" s="19"/>
      <c r="J13" s="19"/>
    </row>
    <row r="14" spans="2:13" ht="27" x14ac:dyDescent="0.25">
      <c r="B14" s="19"/>
      <c r="C14" s="19"/>
      <c r="D14" s="19"/>
      <c r="E14" s="19"/>
      <c r="F14" s="19"/>
      <c r="G14" s="19"/>
      <c r="H14" s="19"/>
      <c r="I14" s="19"/>
      <c r="J14" s="19"/>
    </row>
    <row r="15" spans="2:13" ht="27" x14ac:dyDescent="0.25">
      <c r="B15" s="18"/>
      <c r="C15" s="19"/>
      <c r="D15" s="19"/>
      <c r="E15" s="19"/>
      <c r="F15" s="19"/>
      <c r="G15" s="19"/>
      <c r="H15" s="19"/>
      <c r="I15" s="19"/>
      <c r="J15" s="19"/>
    </row>
    <row r="16" spans="2:13" ht="27" x14ac:dyDescent="0.25">
      <c r="B16" s="19"/>
      <c r="C16" s="19"/>
      <c r="D16" s="19"/>
      <c r="E16" s="19"/>
      <c r="F16" s="19"/>
      <c r="G16" s="19"/>
      <c r="H16" s="19"/>
      <c r="I16" s="19"/>
      <c r="J16" s="19"/>
    </row>
    <row r="17" spans="2:10" ht="27" x14ac:dyDescent="0.25">
      <c r="B17" s="18"/>
      <c r="C17" s="19"/>
      <c r="D17" s="19"/>
      <c r="E17" s="19"/>
      <c r="F17" s="19"/>
      <c r="G17" s="19"/>
      <c r="H17" s="19"/>
      <c r="I17" s="19"/>
      <c r="J17" s="19"/>
    </row>
  </sheetData>
  <mergeCells count="17">
    <mergeCell ref="B3:M3"/>
    <mergeCell ref="B2:M2"/>
    <mergeCell ref="B12:J12"/>
    <mergeCell ref="B7:B11"/>
    <mergeCell ref="B4:M4"/>
    <mergeCell ref="H10:H11"/>
    <mergeCell ref="C7:C11"/>
    <mergeCell ref="D8:D9"/>
    <mergeCell ref="E8:E9"/>
    <mergeCell ref="F8:F9"/>
    <mergeCell ref="G8:G9"/>
    <mergeCell ref="D10:D11"/>
    <mergeCell ref="E10:E11"/>
    <mergeCell ref="F10:F11"/>
    <mergeCell ref="G10:G11"/>
    <mergeCell ref="B5:H5"/>
    <mergeCell ref="I5:M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F8945-A3A9-47F0-8DDD-E9404F23F53F}">
  <dimension ref="B2:M20"/>
  <sheetViews>
    <sheetView showGridLines="0" topLeftCell="B1" zoomScale="40" zoomScaleNormal="40" workbookViewId="0">
      <selection activeCell="D8" sqref="D8:D9"/>
    </sheetView>
  </sheetViews>
  <sheetFormatPr baseColWidth="10" defaultColWidth="11.42578125" defaultRowHeight="16.5" x14ac:dyDescent="0.25"/>
  <cols>
    <col min="1" max="1" width="2.140625" style="3" customWidth="1"/>
    <col min="2" max="2" width="35.85546875" style="3" customWidth="1"/>
    <col min="3" max="3" width="56.42578125" style="3" customWidth="1"/>
    <col min="4" max="4" width="52.7109375" style="3" customWidth="1"/>
    <col min="5" max="5" width="34.85546875" style="3" customWidth="1"/>
    <col min="6" max="7" width="41.7109375" style="3" customWidth="1"/>
    <col min="8" max="8" width="44" style="3" customWidth="1"/>
    <col min="9" max="9" width="88.28515625" style="3" customWidth="1"/>
    <col min="10" max="10" width="72.7109375" style="3" customWidth="1"/>
    <col min="11" max="11" width="45.5703125" style="3" customWidth="1"/>
    <col min="12" max="12" width="22.7109375" style="3" customWidth="1"/>
    <col min="13" max="13" width="147" style="3" customWidth="1"/>
    <col min="14" max="16384" width="11.42578125" style="3"/>
  </cols>
  <sheetData>
    <row r="2" spans="2:13" s="1" customFormat="1" ht="50.25" customHeight="1" x14ac:dyDescent="0.25">
      <c r="B2" s="57" t="s">
        <v>0</v>
      </c>
      <c r="C2" s="57"/>
      <c r="D2" s="57"/>
      <c r="E2" s="57"/>
      <c r="F2" s="57"/>
      <c r="G2" s="57"/>
      <c r="H2" s="57"/>
      <c r="I2" s="57"/>
      <c r="J2" s="57"/>
      <c r="K2" s="57"/>
      <c r="L2" s="57"/>
      <c r="M2" s="57"/>
    </row>
    <row r="3" spans="2:13" s="1" customFormat="1" ht="30" customHeight="1" x14ac:dyDescent="0.25">
      <c r="B3" s="57" t="s">
        <v>1</v>
      </c>
      <c r="C3" s="57"/>
      <c r="D3" s="57"/>
      <c r="E3" s="57"/>
      <c r="F3" s="57"/>
      <c r="G3" s="57"/>
      <c r="H3" s="57"/>
      <c r="I3" s="57"/>
      <c r="J3" s="57"/>
      <c r="K3" s="57"/>
      <c r="L3" s="57"/>
      <c r="M3" s="57"/>
    </row>
    <row r="4" spans="2:13" s="1" customFormat="1" ht="63" customHeight="1" x14ac:dyDescent="0.25">
      <c r="B4" s="57" t="s">
        <v>154</v>
      </c>
      <c r="C4" s="57"/>
      <c r="D4" s="57"/>
      <c r="E4" s="57"/>
      <c r="F4" s="57"/>
      <c r="G4" s="57"/>
      <c r="H4" s="57"/>
      <c r="I4" s="57"/>
      <c r="J4" s="57"/>
      <c r="K4" s="57"/>
      <c r="L4" s="57"/>
      <c r="M4" s="57"/>
    </row>
    <row r="5" spans="2:13" ht="48" customHeight="1" x14ac:dyDescent="0.25">
      <c r="B5" s="58" t="s">
        <v>2</v>
      </c>
      <c r="C5" s="58"/>
      <c r="D5" s="58"/>
      <c r="E5" s="58"/>
      <c r="F5" s="58"/>
      <c r="G5" s="58"/>
      <c r="H5" s="58"/>
      <c r="I5" s="68" t="s">
        <v>47</v>
      </c>
      <c r="J5" s="69"/>
      <c r="K5" s="69"/>
      <c r="L5" s="69"/>
      <c r="M5" s="69"/>
    </row>
    <row r="6" spans="2:13" ht="120.75" customHeight="1" x14ac:dyDescent="0.25">
      <c r="B6" s="4" t="s">
        <v>3</v>
      </c>
      <c r="C6" s="4" t="s">
        <v>4</v>
      </c>
      <c r="D6" s="4" t="s">
        <v>5</v>
      </c>
      <c r="E6" s="4" t="s">
        <v>6</v>
      </c>
      <c r="F6" s="4" t="s">
        <v>7</v>
      </c>
      <c r="G6" s="4" t="s">
        <v>8</v>
      </c>
      <c r="H6" s="4" t="s">
        <v>9</v>
      </c>
      <c r="I6" s="5" t="s">
        <v>80</v>
      </c>
      <c r="J6" s="5" t="s">
        <v>118</v>
      </c>
      <c r="K6" s="5" t="s">
        <v>10</v>
      </c>
      <c r="L6" s="5" t="s">
        <v>121</v>
      </c>
      <c r="M6" s="5" t="s">
        <v>122</v>
      </c>
    </row>
    <row r="7" spans="2:13" ht="168" customHeight="1" x14ac:dyDescent="0.25">
      <c r="B7" s="54" t="s">
        <v>24</v>
      </c>
      <c r="C7" s="54" t="s">
        <v>30</v>
      </c>
      <c r="D7" s="9" t="s">
        <v>31</v>
      </c>
      <c r="E7" s="46" t="s">
        <v>83</v>
      </c>
      <c r="F7" s="41">
        <v>80</v>
      </c>
      <c r="G7" s="11" t="s">
        <v>92</v>
      </c>
      <c r="H7" s="11" t="s">
        <v>23</v>
      </c>
      <c r="I7" s="6" t="s">
        <v>66</v>
      </c>
      <c r="J7" s="11">
        <v>42.76</v>
      </c>
      <c r="K7" s="7" t="s">
        <v>71</v>
      </c>
      <c r="L7" s="33">
        <v>5.2</v>
      </c>
      <c r="M7" s="21" t="s">
        <v>134</v>
      </c>
    </row>
    <row r="8" spans="2:13" ht="244.5" customHeight="1" x14ac:dyDescent="0.25">
      <c r="B8" s="55"/>
      <c r="C8" s="55"/>
      <c r="D8" s="6" t="s">
        <v>34</v>
      </c>
      <c r="E8" s="46" t="s">
        <v>110</v>
      </c>
      <c r="F8" s="11">
        <v>12</v>
      </c>
      <c r="G8" s="11" t="s">
        <v>95</v>
      </c>
      <c r="H8" s="11" t="s">
        <v>23</v>
      </c>
      <c r="I8" s="6" t="s">
        <v>68</v>
      </c>
      <c r="J8" s="13" t="s">
        <v>111</v>
      </c>
      <c r="K8" s="46" t="s">
        <v>112</v>
      </c>
      <c r="L8" s="32">
        <v>1</v>
      </c>
      <c r="M8" s="21" t="s">
        <v>129</v>
      </c>
    </row>
    <row r="9" spans="2:13" ht="409.5" customHeight="1" x14ac:dyDescent="0.25">
      <c r="B9" s="55"/>
      <c r="C9" s="55"/>
      <c r="D9" s="41" t="s">
        <v>35</v>
      </c>
      <c r="E9" s="20" t="s">
        <v>113</v>
      </c>
      <c r="F9" s="11">
        <v>19</v>
      </c>
      <c r="G9" s="11" t="s">
        <v>96</v>
      </c>
      <c r="H9" s="11" t="s">
        <v>23</v>
      </c>
      <c r="I9" s="6" t="s">
        <v>74</v>
      </c>
      <c r="J9" s="11">
        <v>6</v>
      </c>
      <c r="K9" s="6" t="s">
        <v>114</v>
      </c>
      <c r="L9" s="32">
        <v>1</v>
      </c>
      <c r="M9" s="21" t="s">
        <v>144</v>
      </c>
    </row>
    <row r="10" spans="2:13" ht="379.5" customHeight="1" x14ac:dyDescent="0.25">
      <c r="B10" s="56"/>
      <c r="C10" s="42"/>
      <c r="D10" s="44" t="s">
        <v>36</v>
      </c>
      <c r="E10" s="45" t="s">
        <v>87</v>
      </c>
      <c r="F10" s="39">
        <v>1</v>
      </c>
      <c r="G10" s="41" t="s">
        <v>97</v>
      </c>
      <c r="H10" s="41" t="s">
        <v>23</v>
      </c>
      <c r="I10" s="6" t="s">
        <v>69</v>
      </c>
      <c r="J10" s="11">
        <v>1</v>
      </c>
      <c r="K10" s="7" t="s">
        <v>70</v>
      </c>
      <c r="L10" s="35">
        <v>0</v>
      </c>
      <c r="M10" s="21" t="s">
        <v>133</v>
      </c>
    </row>
    <row r="11" spans="2:13" ht="147" customHeight="1" x14ac:dyDescent="0.25">
      <c r="B11" s="54" t="s">
        <v>37</v>
      </c>
      <c r="C11" s="54" t="s">
        <v>38</v>
      </c>
      <c r="D11" s="59" t="s">
        <v>39</v>
      </c>
      <c r="E11" s="59" t="s">
        <v>99</v>
      </c>
      <c r="F11" s="54">
        <v>8</v>
      </c>
      <c r="G11" s="54" t="s">
        <v>98</v>
      </c>
      <c r="H11" s="54" t="s">
        <v>40</v>
      </c>
      <c r="I11" s="59" t="s">
        <v>73</v>
      </c>
      <c r="J11" s="54" t="s">
        <v>72</v>
      </c>
      <c r="K11" s="70" t="s">
        <v>75</v>
      </c>
      <c r="L11" s="72">
        <v>0</v>
      </c>
      <c r="M11" s="65" t="s">
        <v>145</v>
      </c>
    </row>
    <row r="12" spans="2:13" ht="118.5" customHeight="1" x14ac:dyDescent="0.25">
      <c r="B12" s="55"/>
      <c r="C12" s="55"/>
      <c r="D12" s="61"/>
      <c r="E12" s="64"/>
      <c r="F12" s="56"/>
      <c r="G12" s="56"/>
      <c r="H12" s="56"/>
      <c r="I12" s="61"/>
      <c r="J12" s="56"/>
      <c r="K12" s="71"/>
      <c r="L12" s="73"/>
      <c r="M12" s="67"/>
    </row>
    <row r="13" spans="2:13" ht="320.25" customHeight="1" x14ac:dyDescent="0.25">
      <c r="B13" s="55"/>
      <c r="C13" s="55"/>
      <c r="D13" s="44" t="s">
        <v>41</v>
      </c>
      <c r="E13" s="44" t="s">
        <v>83</v>
      </c>
      <c r="F13" s="41">
        <v>533.98</v>
      </c>
      <c r="G13" s="41" t="s">
        <v>84</v>
      </c>
      <c r="H13" s="20" t="s">
        <v>42</v>
      </c>
      <c r="I13" s="8" t="s">
        <v>76</v>
      </c>
      <c r="J13" s="41">
        <v>77.959999999999994</v>
      </c>
      <c r="K13" s="46" t="s">
        <v>77</v>
      </c>
      <c r="L13" s="34">
        <f>5.57+17</f>
        <v>22.57</v>
      </c>
      <c r="M13" s="46" t="s">
        <v>147</v>
      </c>
    </row>
    <row r="14" spans="2:13" ht="315" customHeight="1" x14ac:dyDescent="0.25">
      <c r="B14" s="55"/>
      <c r="C14" s="55"/>
      <c r="D14" s="44" t="s">
        <v>44</v>
      </c>
      <c r="E14" s="44" t="s">
        <v>83</v>
      </c>
      <c r="F14" s="41">
        <v>1403.46</v>
      </c>
      <c r="G14" s="44" t="s">
        <v>82</v>
      </c>
      <c r="H14" s="20" t="s">
        <v>45</v>
      </c>
      <c r="I14" s="6" t="s">
        <v>79</v>
      </c>
      <c r="J14" s="41">
        <v>441</v>
      </c>
      <c r="K14" s="46" t="s">
        <v>82</v>
      </c>
      <c r="L14" s="34">
        <f>17.845+58.6</f>
        <v>76.444999999999993</v>
      </c>
      <c r="M14" s="46" t="s">
        <v>148</v>
      </c>
    </row>
    <row r="15" spans="2:13" ht="54" customHeight="1" x14ac:dyDescent="0.25">
      <c r="B15" s="63"/>
      <c r="C15" s="63"/>
      <c r="D15" s="63"/>
      <c r="E15" s="63"/>
      <c r="F15" s="63"/>
      <c r="G15" s="63"/>
      <c r="H15" s="63"/>
      <c r="I15" s="63"/>
      <c r="J15" s="63"/>
    </row>
    <row r="16" spans="2:13" ht="27" x14ac:dyDescent="0.25">
      <c r="B16" s="18"/>
      <c r="C16" s="19"/>
      <c r="D16" s="19"/>
      <c r="E16" s="19"/>
      <c r="F16" s="19"/>
      <c r="G16" s="19"/>
      <c r="H16" s="19"/>
      <c r="I16" s="19"/>
      <c r="J16" s="19"/>
    </row>
    <row r="17" spans="2:10" ht="27" x14ac:dyDescent="0.25">
      <c r="B17" s="19"/>
      <c r="C17" s="19"/>
      <c r="D17" s="19"/>
      <c r="E17" s="19"/>
      <c r="F17" s="19"/>
      <c r="G17" s="19"/>
      <c r="H17" s="19"/>
      <c r="I17" s="19"/>
      <c r="J17" s="19"/>
    </row>
    <row r="18" spans="2:10" ht="27" x14ac:dyDescent="0.25">
      <c r="B18" s="18"/>
      <c r="C18" s="19"/>
      <c r="D18" s="19"/>
      <c r="E18" s="19"/>
      <c r="F18" s="19"/>
      <c r="G18" s="19"/>
      <c r="H18" s="19"/>
      <c r="I18" s="19"/>
      <c r="J18" s="19"/>
    </row>
    <row r="19" spans="2:10" ht="27" x14ac:dyDescent="0.25">
      <c r="B19" s="19"/>
      <c r="C19" s="19"/>
      <c r="D19" s="19"/>
      <c r="E19" s="19"/>
      <c r="F19" s="19"/>
      <c r="G19" s="19"/>
      <c r="H19" s="19"/>
      <c r="I19" s="19"/>
      <c r="J19" s="19"/>
    </row>
    <row r="20" spans="2:10" ht="27" x14ac:dyDescent="0.25">
      <c r="B20" s="18"/>
      <c r="C20" s="19"/>
      <c r="D20" s="19"/>
      <c r="E20" s="19"/>
      <c r="F20" s="19"/>
      <c r="G20" s="19"/>
      <c r="H20" s="19"/>
      <c r="I20" s="19"/>
      <c r="J20" s="19"/>
    </row>
  </sheetData>
  <mergeCells count="20">
    <mergeCell ref="G11:G12"/>
    <mergeCell ref="H11:H12"/>
    <mergeCell ref="B5:H5"/>
    <mergeCell ref="I5:M5"/>
    <mergeCell ref="B3:M3"/>
    <mergeCell ref="B2:M2"/>
    <mergeCell ref="B15:J15"/>
    <mergeCell ref="B7:B10"/>
    <mergeCell ref="B4:M4"/>
    <mergeCell ref="I11:I12"/>
    <mergeCell ref="J11:J12"/>
    <mergeCell ref="K11:K12"/>
    <mergeCell ref="L11:L12"/>
    <mergeCell ref="M11:M12"/>
    <mergeCell ref="C7:C9"/>
    <mergeCell ref="B11:B14"/>
    <mergeCell ref="C11:C14"/>
    <mergeCell ref="D11:D12"/>
    <mergeCell ref="E11:E12"/>
    <mergeCell ref="F11:F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ECF4-0DB1-4E58-82DB-41A971E9A2D2}">
  <dimension ref="B2:M15"/>
  <sheetViews>
    <sheetView showGridLines="0" zoomScale="40" zoomScaleNormal="40" workbookViewId="0">
      <selection activeCell="D8" sqref="D8:D9"/>
    </sheetView>
  </sheetViews>
  <sheetFormatPr baseColWidth="10" defaultColWidth="11.42578125" defaultRowHeight="16.5" x14ac:dyDescent="0.25"/>
  <cols>
    <col min="1" max="1" width="2.140625" style="3" customWidth="1"/>
    <col min="2" max="2" width="35.85546875" style="3" customWidth="1"/>
    <col min="3" max="3" width="56.42578125" style="3" customWidth="1"/>
    <col min="4" max="4" width="52.7109375" style="3" customWidth="1"/>
    <col min="5" max="5" width="34.85546875" style="3" customWidth="1"/>
    <col min="6" max="7" width="41.7109375" style="3" customWidth="1"/>
    <col min="8" max="8" width="44" style="3" customWidth="1"/>
    <col min="9" max="9" width="69.28515625" style="3" customWidth="1"/>
    <col min="10" max="10" width="72.7109375" style="3" customWidth="1"/>
    <col min="11" max="11" width="45.5703125" style="3" customWidth="1"/>
    <col min="12" max="12" width="22.7109375" style="3" customWidth="1"/>
    <col min="13" max="13" width="147" style="3" customWidth="1"/>
    <col min="14" max="16384" width="11.42578125" style="3"/>
  </cols>
  <sheetData>
    <row r="2" spans="2:13" s="1" customFormat="1" ht="50.25" customHeight="1" x14ac:dyDescent="0.25">
      <c r="B2" s="57" t="s">
        <v>0</v>
      </c>
      <c r="C2" s="57"/>
      <c r="D2" s="57"/>
      <c r="E2" s="57"/>
      <c r="F2" s="57"/>
      <c r="G2" s="57"/>
      <c r="H2" s="57"/>
      <c r="I2" s="57"/>
      <c r="J2" s="57"/>
      <c r="K2" s="57"/>
      <c r="L2" s="57"/>
      <c r="M2" s="57"/>
    </row>
    <row r="3" spans="2:13" s="1" customFormat="1" ht="30" customHeight="1" x14ac:dyDescent="0.25">
      <c r="B3" s="57" t="s">
        <v>1</v>
      </c>
      <c r="C3" s="57"/>
      <c r="D3" s="57"/>
      <c r="E3" s="57"/>
      <c r="F3" s="57"/>
      <c r="G3" s="57"/>
      <c r="H3" s="57"/>
      <c r="I3" s="57"/>
      <c r="J3" s="57"/>
      <c r="K3" s="57"/>
      <c r="L3" s="57"/>
      <c r="M3" s="57"/>
    </row>
    <row r="4" spans="2:13" s="1" customFormat="1" ht="63" customHeight="1" x14ac:dyDescent="0.25">
      <c r="B4" s="57" t="s">
        <v>153</v>
      </c>
      <c r="C4" s="57"/>
      <c r="D4" s="57"/>
      <c r="E4" s="57"/>
      <c r="F4" s="57"/>
      <c r="G4" s="57"/>
      <c r="H4" s="57"/>
      <c r="I4" s="57"/>
      <c r="J4" s="57"/>
      <c r="K4" s="57"/>
      <c r="L4" s="57"/>
      <c r="M4" s="57"/>
    </row>
    <row r="5" spans="2:13" ht="48" customHeight="1" x14ac:dyDescent="0.25">
      <c r="B5" s="58" t="s">
        <v>2</v>
      </c>
      <c r="C5" s="58"/>
      <c r="D5" s="58"/>
      <c r="E5" s="58"/>
      <c r="F5" s="58"/>
      <c r="G5" s="58"/>
      <c r="H5" s="58"/>
      <c r="I5" s="68" t="s">
        <v>47</v>
      </c>
      <c r="J5" s="69"/>
      <c r="K5" s="69"/>
      <c r="L5" s="69"/>
      <c r="M5" s="69"/>
    </row>
    <row r="6" spans="2:13" ht="120.75" customHeight="1" x14ac:dyDescent="0.25">
      <c r="B6" s="4" t="s">
        <v>3</v>
      </c>
      <c r="C6" s="4" t="s">
        <v>4</v>
      </c>
      <c r="D6" s="4" t="s">
        <v>5</v>
      </c>
      <c r="E6" s="4" t="s">
        <v>6</v>
      </c>
      <c r="F6" s="4" t="s">
        <v>7</v>
      </c>
      <c r="G6" s="4" t="s">
        <v>8</v>
      </c>
      <c r="H6" s="4" t="s">
        <v>9</v>
      </c>
      <c r="I6" s="5" t="s">
        <v>80</v>
      </c>
      <c r="J6" s="5" t="s">
        <v>118</v>
      </c>
      <c r="K6" s="5" t="s">
        <v>10</v>
      </c>
      <c r="L6" s="5" t="s">
        <v>121</v>
      </c>
      <c r="M6" s="5" t="s">
        <v>122</v>
      </c>
    </row>
    <row r="7" spans="2:13" ht="343.5" customHeight="1" x14ac:dyDescent="0.25">
      <c r="B7" s="9" t="s">
        <v>24</v>
      </c>
      <c r="C7" s="9" t="s">
        <v>30</v>
      </c>
      <c r="D7" s="9" t="s">
        <v>32</v>
      </c>
      <c r="E7" s="46" t="s">
        <v>94</v>
      </c>
      <c r="F7" s="41">
        <v>657</v>
      </c>
      <c r="G7" s="40" t="s">
        <v>93</v>
      </c>
      <c r="H7" s="11" t="s">
        <v>33</v>
      </c>
      <c r="I7" s="6" t="s">
        <v>67</v>
      </c>
      <c r="J7" s="11">
        <v>229</v>
      </c>
      <c r="K7" s="46" t="s">
        <v>65</v>
      </c>
      <c r="L7" s="37">
        <v>0</v>
      </c>
      <c r="M7" s="21" t="s">
        <v>127</v>
      </c>
    </row>
    <row r="8" spans="2:13" ht="194.25" customHeight="1" x14ac:dyDescent="0.25">
      <c r="B8" s="54" t="s">
        <v>37</v>
      </c>
      <c r="C8" s="54" t="s">
        <v>38</v>
      </c>
      <c r="D8" s="9" t="s">
        <v>41</v>
      </c>
      <c r="E8" s="9" t="s">
        <v>83</v>
      </c>
      <c r="F8" s="9">
        <v>533.98</v>
      </c>
      <c r="G8" s="9" t="s">
        <v>84</v>
      </c>
      <c r="H8" s="28" t="s">
        <v>43</v>
      </c>
      <c r="I8" s="6" t="s">
        <v>78</v>
      </c>
      <c r="J8" s="41">
        <v>44.81</v>
      </c>
      <c r="K8" s="46" t="s">
        <v>77</v>
      </c>
      <c r="L8" s="38">
        <v>0</v>
      </c>
      <c r="M8" s="46" t="s">
        <v>131</v>
      </c>
    </row>
    <row r="9" spans="2:13" ht="260.25" customHeight="1" x14ac:dyDescent="0.25">
      <c r="B9" s="56"/>
      <c r="C9" s="56"/>
      <c r="D9" s="9" t="s">
        <v>44</v>
      </c>
      <c r="E9" s="9" t="s">
        <v>83</v>
      </c>
      <c r="F9" s="9">
        <v>1403.46</v>
      </c>
      <c r="G9" s="9" t="s">
        <v>82</v>
      </c>
      <c r="H9" s="28" t="s">
        <v>46</v>
      </c>
      <c r="I9" s="6" t="s">
        <v>81</v>
      </c>
      <c r="J9" s="41">
        <v>105</v>
      </c>
      <c r="K9" s="46" t="s">
        <v>82</v>
      </c>
      <c r="L9" s="38">
        <v>0</v>
      </c>
      <c r="M9" s="46" t="s">
        <v>130</v>
      </c>
    </row>
    <row r="10" spans="2:13" ht="54" customHeight="1" x14ac:dyDescent="0.25">
      <c r="B10" s="63"/>
      <c r="C10" s="63"/>
      <c r="D10" s="63"/>
      <c r="E10" s="63"/>
      <c r="F10" s="63"/>
      <c r="G10" s="63"/>
      <c r="H10" s="63"/>
      <c r="I10" s="63"/>
      <c r="J10" s="63"/>
    </row>
    <row r="11" spans="2:13" ht="27" x14ac:dyDescent="0.25">
      <c r="B11" s="18"/>
      <c r="C11" s="19"/>
      <c r="D11" s="19"/>
      <c r="E11" s="19"/>
      <c r="F11" s="19"/>
      <c r="G11" s="19"/>
      <c r="H11" s="19"/>
      <c r="I11" s="19"/>
      <c r="J11" s="19"/>
    </row>
    <row r="12" spans="2:13" ht="27" x14ac:dyDescent="0.25">
      <c r="B12" s="19"/>
      <c r="C12" s="19"/>
      <c r="D12" s="19"/>
      <c r="E12" s="19"/>
      <c r="F12" s="19"/>
      <c r="G12" s="19"/>
      <c r="H12" s="19"/>
      <c r="I12" s="19"/>
      <c r="J12" s="19"/>
    </row>
    <row r="13" spans="2:13" ht="27" x14ac:dyDescent="0.25">
      <c r="B13" s="18"/>
      <c r="C13" s="19"/>
      <c r="D13" s="19"/>
      <c r="E13" s="19"/>
      <c r="F13" s="19"/>
      <c r="G13" s="19"/>
      <c r="H13" s="19"/>
      <c r="I13" s="19"/>
      <c r="J13" s="19"/>
    </row>
    <row r="14" spans="2:13" ht="27" x14ac:dyDescent="0.25">
      <c r="B14" s="19"/>
      <c r="C14" s="19"/>
      <c r="D14" s="19"/>
      <c r="E14" s="19"/>
      <c r="F14" s="19"/>
      <c r="G14" s="19"/>
      <c r="H14" s="19"/>
      <c r="I14" s="19"/>
      <c r="J14" s="19"/>
    </row>
    <row r="15" spans="2:13" ht="27" x14ac:dyDescent="0.25">
      <c r="B15" s="18"/>
      <c r="C15" s="19"/>
      <c r="D15" s="19"/>
      <c r="E15" s="19"/>
      <c r="F15" s="19"/>
      <c r="G15" s="19"/>
      <c r="H15" s="19"/>
      <c r="I15" s="19"/>
      <c r="J15" s="19"/>
    </row>
  </sheetData>
  <mergeCells count="8">
    <mergeCell ref="B4:M4"/>
    <mergeCell ref="B3:M3"/>
    <mergeCell ref="B2:M2"/>
    <mergeCell ref="B10:J10"/>
    <mergeCell ref="C8:C9"/>
    <mergeCell ref="B8:B9"/>
    <mergeCell ref="B5:H5"/>
    <mergeCell ref="I5:M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9565-F445-4799-A03E-84DF1CF85918}">
  <dimension ref="B2:M12"/>
  <sheetViews>
    <sheetView showGridLines="0" zoomScale="55" zoomScaleNormal="55" workbookViewId="0">
      <selection activeCell="D8" sqref="D8:D9"/>
    </sheetView>
  </sheetViews>
  <sheetFormatPr baseColWidth="10" defaultColWidth="11.42578125" defaultRowHeight="16.5" x14ac:dyDescent="0.25"/>
  <cols>
    <col min="1" max="1" width="2.140625" style="3" customWidth="1"/>
    <col min="2" max="2" width="35.85546875" style="3" customWidth="1"/>
    <col min="3" max="3" width="56.42578125" style="3" customWidth="1"/>
    <col min="4" max="4" width="52.7109375" style="3" customWidth="1"/>
    <col min="5" max="5" width="34.85546875" style="3" customWidth="1"/>
    <col min="6" max="7" width="41.7109375" style="3" customWidth="1"/>
    <col min="8" max="8" width="44" style="3" customWidth="1"/>
    <col min="9" max="9" width="69.28515625" style="3" customWidth="1"/>
    <col min="10" max="10" width="72.7109375" style="3" customWidth="1"/>
    <col min="11" max="11" width="45.5703125" style="3" customWidth="1"/>
    <col min="12" max="12" width="22.7109375" style="3" customWidth="1"/>
    <col min="13" max="13" width="147" style="3" customWidth="1"/>
    <col min="14" max="16384" width="11.42578125" style="3"/>
  </cols>
  <sheetData>
    <row r="2" spans="2:13" s="1" customFormat="1" ht="48" customHeight="1" x14ac:dyDescent="0.25">
      <c r="B2" s="57" t="s">
        <v>0</v>
      </c>
      <c r="C2" s="57"/>
      <c r="D2" s="57"/>
      <c r="E2" s="57"/>
      <c r="F2" s="57"/>
      <c r="G2" s="57"/>
      <c r="H2" s="57"/>
      <c r="I2" s="57"/>
      <c r="J2" s="57"/>
      <c r="K2" s="57"/>
      <c r="L2" s="57"/>
      <c r="M2" s="57"/>
    </row>
    <row r="3" spans="2:13" s="1" customFormat="1" ht="30" customHeight="1" x14ac:dyDescent="0.25">
      <c r="B3" s="57" t="s">
        <v>1</v>
      </c>
      <c r="C3" s="57"/>
      <c r="D3" s="57"/>
      <c r="E3" s="57"/>
      <c r="F3" s="57"/>
      <c r="G3" s="57"/>
      <c r="H3" s="57"/>
      <c r="I3" s="57"/>
      <c r="J3" s="57"/>
      <c r="K3" s="57"/>
      <c r="L3" s="57"/>
      <c r="M3" s="57"/>
    </row>
    <row r="4" spans="2:13" s="1" customFormat="1" ht="51" customHeight="1" x14ac:dyDescent="0.25">
      <c r="B4" s="57" t="s">
        <v>156</v>
      </c>
      <c r="C4" s="57"/>
      <c r="D4" s="57"/>
      <c r="E4" s="57"/>
      <c r="F4" s="57"/>
      <c r="G4" s="57"/>
      <c r="H4" s="57"/>
      <c r="I4" s="57"/>
      <c r="J4" s="57"/>
      <c r="K4" s="57"/>
      <c r="L4" s="57"/>
      <c r="M4" s="57"/>
    </row>
    <row r="5" spans="2:13" ht="48" customHeight="1" x14ac:dyDescent="0.25">
      <c r="B5" s="58" t="s">
        <v>2</v>
      </c>
      <c r="C5" s="58"/>
      <c r="D5" s="58"/>
      <c r="E5" s="58"/>
      <c r="F5" s="58"/>
      <c r="G5" s="58"/>
      <c r="H5" s="58"/>
      <c r="I5" s="68" t="s">
        <v>47</v>
      </c>
      <c r="J5" s="69"/>
      <c r="K5" s="69"/>
      <c r="L5" s="69"/>
      <c r="M5" s="69"/>
    </row>
    <row r="6" spans="2:13" ht="120.75" customHeight="1" x14ac:dyDescent="0.25">
      <c r="B6" s="4" t="s">
        <v>3</v>
      </c>
      <c r="C6" s="4" t="s">
        <v>4</v>
      </c>
      <c r="D6" s="4" t="s">
        <v>5</v>
      </c>
      <c r="E6" s="4" t="s">
        <v>6</v>
      </c>
      <c r="F6" s="4" t="s">
        <v>7</v>
      </c>
      <c r="G6" s="4" t="s">
        <v>8</v>
      </c>
      <c r="H6" s="4" t="s">
        <v>9</v>
      </c>
      <c r="I6" s="5" t="s">
        <v>80</v>
      </c>
      <c r="J6" s="5" t="s">
        <v>118</v>
      </c>
      <c r="K6" s="5" t="s">
        <v>10</v>
      </c>
      <c r="L6" s="5" t="s">
        <v>121</v>
      </c>
      <c r="M6" s="5" t="s">
        <v>122</v>
      </c>
    </row>
    <row r="7" spans="2:13" ht="177.75" customHeight="1" x14ac:dyDescent="0.25">
      <c r="B7" s="20" t="s">
        <v>24</v>
      </c>
      <c r="C7" s="20" t="s">
        <v>25</v>
      </c>
      <c r="D7" s="20" t="s">
        <v>28</v>
      </c>
      <c r="E7" s="20" t="s">
        <v>88</v>
      </c>
      <c r="F7" s="20">
        <v>6</v>
      </c>
      <c r="G7" s="20" t="s">
        <v>107</v>
      </c>
      <c r="H7" s="11" t="s">
        <v>22</v>
      </c>
      <c r="I7" s="20" t="s">
        <v>60</v>
      </c>
      <c r="J7" s="11">
        <v>1</v>
      </c>
      <c r="K7" s="7" t="s">
        <v>61</v>
      </c>
      <c r="L7" s="36">
        <v>0</v>
      </c>
      <c r="M7" s="7" t="s">
        <v>126</v>
      </c>
    </row>
    <row r="8" spans="2:13" ht="27" x14ac:dyDescent="0.25">
      <c r="B8" s="18"/>
      <c r="C8" s="19"/>
      <c r="D8" s="19"/>
      <c r="E8" s="19"/>
      <c r="F8" s="19"/>
      <c r="G8" s="19"/>
      <c r="H8" s="19"/>
      <c r="I8" s="19"/>
      <c r="J8" s="19"/>
    </row>
    <row r="9" spans="2:13" ht="27" x14ac:dyDescent="0.25">
      <c r="B9" s="19"/>
      <c r="C9" s="19"/>
      <c r="D9" s="19"/>
      <c r="E9" s="19"/>
      <c r="F9" s="19"/>
      <c r="G9" s="19"/>
      <c r="H9" s="19"/>
      <c r="I9" s="19"/>
      <c r="J9" s="19"/>
    </row>
    <row r="10" spans="2:13" ht="27" x14ac:dyDescent="0.25">
      <c r="B10" s="18"/>
      <c r="C10" s="19"/>
      <c r="D10" s="19"/>
      <c r="E10" s="19"/>
      <c r="F10" s="19"/>
      <c r="G10" s="19"/>
      <c r="H10" s="19"/>
      <c r="I10" s="19"/>
      <c r="J10" s="19"/>
    </row>
    <row r="11" spans="2:13" ht="27" x14ac:dyDescent="0.25">
      <c r="B11" s="19"/>
      <c r="C11" s="19"/>
      <c r="D11" s="19"/>
      <c r="E11" s="19"/>
      <c r="F11" s="19"/>
      <c r="G11" s="19"/>
      <c r="H11" s="19"/>
      <c r="I11" s="19"/>
      <c r="J11" s="19"/>
    </row>
    <row r="12" spans="2:13" ht="27" x14ac:dyDescent="0.25">
      <c r="B12" s="18"/>
      <c r="C12" s="19"/>
      <c r="D12" s="19"/>
      <c r="E12" s="19"/>
      <c r="F12" s="19"/>
      <c r="G12" s="19"/>
      <c r="H12" s="19"/>
      <c r="I12" s="19"/>
      <c r="J12" s="19"/>
    </row>
  </sheetData>
  <mergeCells count="5">
    <mergeCell ref="B2:M2"/>
    <mergeCell ref="B4:M4"/>
    <mergeCell ref="B3:M3"/>
    <mergeCell ref="B5:H5"/>
    <mergeCell ref="I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34DF8-BDE1-4C77-BF03-03426065BE0B}">
  <dimension ref="A2:M14"/>
  <sheetViews>
    <sheetView showGridLines="0" zoomScale="55" zoomScaleNormal="55" workbookViewId="0">
      <selection activeCell="D8" sqref="D8:D9"/>
    </sheetView>
  </sheetViews>
  <sheetFormatPr baseColWidth="10" defaultColWidth="11.42578125" defaultRowHeight="16.5" x14ac:dyDescent="0.25"/>
  <cols>
    <col min="1" max="1" width="2.140625" style="3" customWidth="1"/>
    <col min="2" max="2" width="35.85546875" style="3" customWidth="1"/>
    <col min="3" max="3" width="56.42578125" style="3" customWidth="1"/>
    <col min="4" max="4" width="52.7109375" style="3" customWidth="1"/>
    <col min="5" max="5" width="34.85546875" style="3" customWidth="1"/>
    <col min="6" max="7" width="41.7109375" style="3" customWidth="1"/>
    <col min="8" max="8" width="44" style="3" customWidth="1"/>
    <col min="9" max="9" width="69.28515625" style="3" customWidth="1"/>
    <col min="10" max="10" width="72.7109375" style="3" customWidth="1"/>
    <col min="11" max="11" width="45.5703125" style="3" customWidth="1"/>
    <col min="12" max="12" width="22.7109375" style="3" customWidth="1"/>
    <col min="13" max="13" width="147" style="3" customWidth="1"/>
    <col min="14" max="16384" width="11.42578125" style="3"/>
  </cols>
  <sheetData>
    <row r="2" spans="1:13" s="1" customFormat="1" ht="18" customHeight="1" x14ac:dyDescent="0.25">
      <c r="B2" s="57" t="s">
        <v>0</v>
      </c>
      <c r="C2" s="57"/>
      <c r="D2" s="57"/>
      <c r="E2" s="57"/>
      <c r="F2" s="57"/>
      <c r="G2" s="57"/>
      <c r="H2" s="57"/>
      <c r="I2" s="57"/>
      <c r="J2" s="57"/>
    </row>
    <row r="3" spans="1:13" s="1" customFormat="1" ht="30" customHeight="1" x14ac:dyDescent="0.25">
      <c r="B3" s="57" t="s">
        <v>1</v>
      </c>
      <c r="C3" s="57"/>
      <c r="D3" s="57"/>
      <c r="E3" s="57"/>
      <c r="F3" s="57"/>
      <c r="G3" s="57"/>
      <c r="H3" s="57"/>
      <c r="I3" s="57"/>
      <c r="J3" s="57"/>
      <c r="K3" s="57"/>
      <c r="L3" s="57"/>
      <c r="M3" s="57"/>
    </row>
    <row r="4" spans="1:13" s="1" customFormat="1" ht="51" customHeight="1" x14ac:dyDescent="0.25">
      <c r="B4" s="57" t="s">
        <v>155</v>
      </c>
      <c r="C4" s="57"/>
      <c r="D4" s="57"/>
      <c r="E4" s="57"/>
      <c r="F4" s="57"/>
      <c r="G4" s="57"/>
      <c r="H4" s="57"/>
      <c r="I4" s="57"/>
      <c r="J4" s="57"/>
      <c r="K4" s="57"/>
      <c r="L4" s="57"/>
      <c r="M4" s="57"/>
    </row>
    <row r="5" spans="1:13" ht="48" customHeight="1" x14ac:dyDescent="0.25">
      <c r="B5" s="58" t="s">
        <v>2</v>
      </c>
      <c r="C5" s="58"/>
      <c r="D5" s="58"/>
      <c r="E5" s="58"/>
      <c r="F5" s="58"/>
      <c r="G5" s="58"/>
      <c r="H5" s="58"/>
      <c r="I5" s="68" t="s">
        <v>47</v>
      </c>
      <c r="J5" s="69"/>
      <c r="K5" s="69"/>
      <c r="L5" s="69"/>
      <c r="M5" s="69"/>
    </row>
    <row r="6" spans="1:13" ht="120.75" customHeight="1" x14ac:dyDescent="0.25">
      <c r="B6" s="4" t="s">
        <v>3</v>
      </c>
      <c r="C6" s="4" t="s">
        <v>4</v>
      </c>
      <c r="D6" s="4" t="s">
        <v>5</v>
      </c>
      <c r="E6" s="4" t="s">
        <v>6</v>
      </c>
      <c r="F6" s="4" t="s">
        <v>7</v>
      </c>
      <c r="G6" s="4" t="s">
        <v>8</v>
      </c>
      <c r="H6" s="4" t="s">
        <v>9</v>
      </c>
      <c r="I6" s="5" t="s">
        <v>80</v>
      </c>
      <c r="J6" s="5" t="s">
        <v>118</v>
      </c>
      <c r="K6" s="5" t="s">
        <v>10</v>
      </c>
      <c r="L6" s="5" t="s">
        <v>121</v>
      </c>
      <c r="M6" s="5" t="s">
        <v>122</v>
      </c>
    </row>
    <row r="7" spans="1:13" ht="408.75" customHeight="1" x14ac:dyDescent="0.25">
      <c r="A7" s="83" t="s">
        <v>11</v>
      </c>
      <c r="B7" s="84"/>
      <c r="C7" s="9" t="s">
        <v>12</v>
      </c>
      <c r="D7" s="9" t="s">
        <v>15</v>
      </c>
      <c r="E7" s="9" t="s">
        <v>87</v>
      </c>
      <c r="F7" s="51">
        <v>1</v>
      </c>
      <c r="G7" s="9" t="s">
        <v>102</v>
      </c>
      <c r="H7" s="9" t="s">
        <v>16</v>
      </c>
      <c r="I7" s="44" t="s">
        <v>123</v>
      </c>
      <c r="J7" s="48">
        <v>1</v>
      </c>
      <c r="K7" s="47" t="s">
        <v>63</v>
      </c>
      <c r="L7" s="30">
        <v>1</v>
      </c>
      <c r="M7" s="21" t="s">
        <v>139</v>
      </c>
    </row>
    <row r="8" spans="1:13" ht="409.5" customHeight="1" x14ac:dyDescent="0.25">
      <c r="A8" s="83"/>
      <c r="B8" s="84"/>
      <c r="C8" s="9" t="s">
        <v>18</v>
      </c>
      <c r="D8" s="9" t="s">
        <v>19</v>
      </c>
      <c r="E8" s="9" t="s">
        <v>87</v>
      </c>
      <c r="F8" s="51">
        <v>1</v>
      </c>
      <c r="G8" s="9" t="s">
        <v>117</v>
      </c>
      <c r="H8" s="41" t="s">
        <v>20</v>
      </c>
      <c r="I8" s="6" t="s">
        <v>55</v>
      </c>
      <c r="J8" s="22">
        <v>1</v>
      </c>
      <c r="K8" s="10" t="s">
        <v>50</v>
      </c>
      <c r="L8" s="30">
        <v>0.95</v>
      </c>
      <c r="M8" s="21" t="s">
        <v>140</v>
      </c>
    </row>
    <row r="9" spans="1:13" ht="54" customHeight="1" x14ac:dyDescent="0.25">
      <c r="B9" s="63"/>
      <c r="C9" s="63"/>
      <c r="D9" s="63"/>
      <c r="E9" s="63"/>
      <c r="F9" s="63"/>
      <c r="G9" s="63"/>
      <c r="H9" s="63"/>
      <c r="I9" s="63"/>
      <c r="J9" s="63"/>
    </row>
    <row r="10" spans="1:13" ht="27" x14ac:dyDescent="0.25">
      <c r="B10" s="18"/>
      <c r="C10" s="19"/>
      <c r="D10" s="19"/>
      <c r="E10" s="19"/>
      <c r="F10" s="19"/>
      <c r="G10" s="19"/>
      <c r="H10" s="19"/>
      <c r="I10" s="19"/>
      <c r="J10" s="19"/>
    </row>
    <row r="11" spans="1:13" ht="27" x14ac:dyDescent="0.25">
      <c r="B11" s="19"/>
      <c r="C11" s="19"/>
      <c r="D11" s="19"/>
      <c r="E11" s="19"/>
      <c r="F11" s="19"/>
      <c r="G11" s="19"/>
      <c r="H11" s="19"/>
      <c r="I11" s="19"/>
      <c r="J11" s="19"/>
    </row>
    <row r="12" spans="1:13" ht="27" x14ac:dyDescent="0.25">
      <c r="B12" s="18"/>
      <c r="C12" s="19"/>
      <c r="D12" s="19"/>
      <c r="E12" s="19"/>
      <c r="F12" s="19"/>
      <c r="G12" s="19"/>
      <c r="H12" s="19"/>
      <c r="I12" s="19"/>
      <c r="J12" s="19"/>
    </row>
    <row r="13" spans="1:13" ht="27" x14ac:dyDescent="0.25">
      <c r="B13" s="19"/>
      <c r="C13" s="19"/>
      <c r="D13" s="19"/>
      <c r="E13" s="19"/>
      <c r="F13" s="19"/>
      <c r="G13" s="19"/>
      <c r="H13" s="19"/>
      <c r="I13" s="19"/>
      <c r="J13" s="19"/>
    </row>
    <row r="14" spans="1:13" ht="27" x14ac:dyDescent="0.25">
      <c r="B14" s="18"/>
      <c r="C14" s="19"/>
      <c r="D14" s="19"/>
      <c r="E14" s="19"/>
      <c r="F14" s="19"/>
      <c r="G14" s="19"/>
      <c r="H14" s="19"/>
      <c r="I14" s="19"/>
      <c r="J14" s="19"/>
    </row>
  </sheetData>
  <mergeCells count="7">
    <mergeCell ref="A7:B8"/>
    <mergeCell ref="B9:J9"/>
    <mergeCell ref="B4:M4"/>
    <mergeCell ref="B3:M3"/>
    <mergeCell ref="B2:J2"/>
    <mergeCell ref="B5:H5"/>
    <mergeCell ref="I5: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TOTAL</vt:lpstr>
      <vt:lpstr>VAF</vt:lpstr>
      <vt:lpstr>VPRE</vt:lpstr>
      <vt:lpstr>Estructuración</vt:lpstr>
      <vt:lpstr>VGC</vt:lpstr>
      <vt:lpstr>VEJ</vt:lpstr>
      <vt:lpstr>Jurídica</vt:lpstr>
      <vt:lpstr>Comunicaciones</vt:lpstr>
      <vt:lpstr>TOTAL!Títulos_a_imprimir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Nohora Isabel Vargas Castro</dc:creator>
  <cp:lastModifiedBy>Ricardo Aguilera Wilches</cp:lastModifiedBy>
  <cp:lastPrinted>2019-05-08T16:42:22Z</cp:lastPrinted>
  <dcterms:created xsi:type="dcterms:W3CDTF">2019-03-18T17:12:13Z</dcterms:created>
  <dcterms:modified xsi:type="dcterms:W3CDTF">2019-12-02T16:20:17Z</dcterms:modified>
</cp:coreProperties>
</file>