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godoy\Desktop\"/>
    </mc:Choice>
  </mc:AlternateContent>
  <bookViews>
    <workbookView xWindow="0" yWindow="0" windowWidth="20490" windowHeight="7755"/>
  </bookViews>
  <sheets>
    <sheet name="PMI" sheetId="1" r:id="rId1"/>
  </sheets>
  <definedNames>
    <definedName name="_xlnm._FilterDatabase" localSheetId="0" hidden="1">PMI!$A$10:$AT$452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452" i="1" l="1"/>
  <c r="AB452" i="1"/>
  <c r="AL452" i="1" s="1"/>
  <c r="AN452" i="1" s="1"/>
  <c r="AO452" i="1" s="1"/>
  <c r="AM451" i="1"/>
  <c r="AB451" i="1"/>
  <c r="AL451" i="1" s="1"/>
  <c r="AN451" i="1" s="1"/>
  <c r="AO451" i="1" s="1"/>
  <c r="AM450" i="1"/>
  <c r="AL450" i="1"/>
  <c r="AN450" i="1" s="1"/>
  <c r="AO450" i="1" s="1"/>
  <c r="AB450" i="1"/>
  <c r="AM449" i="1"/>
  <c r="AB449" i="1"/>
  <c r="AL449" i="1" s="1"/>
  <c r="AN449" i="1" s="1"/>
  <c r="AO449" i="1" s="1"/>
  <c r="AN448" i="1"/>
  <c r="AO448" i="1" s="1"/>
  <c r="AM448" i="1"/>
  <c r="AL448" i="1"/>
  <c r="AB448" i="1"/>
  <c r="AM447" i="1"/>
  <c r="AB447" i="1"/>
  <c r="AL447" i="1" s="1"/>
  <c r="AN447" i="1" s="1"/>
  <c r="AO447" i="1" s="1"/>
  <c r="AM446" i="1"/>
  <c r="AL446" i="1"/>
  <c r="AN446" i="1" s="1"/>
  <c r="AO446" i="1" s="1"/>
  <c r="AB446" i="1"/>
  <c r="AM445" i="1"/>
  <c r="AL445" i="1"/>
  <c r="AB445" i="1"/>
  <c r="N445" i="1"/>
  <c r="S445" i="1" s="1"/>
  <c r="AM444" i="1"/>
  <c r="AL444" i="1"/>
  <c r="AN444" i="1" s="1"/>
  <c r="AO444" i="1" s="1"/>
  <c r="AB444" i="1"/>
  <c r="S444" i="1"/>
  <c r="Q444" i="1"/>
  <c r="R444" i="1" s="1"/>
  <c r="P444" i="1"/>
  <c r="N444" i="1"/>
  <c r="AN443" i="1"/>
  <c r="AO443" i="1" s="1"/>
  <c r="AM443" i="1"/>
  <c r="AL443" i="1"/>
  <c r="AB443" i="1"/>
  <c r="P443" i="1"/>
  <c r="N443" i="1"/>
  <c r="AM442" i="1"/>
  <c r="AL442" i="1"/>
  <c r="AN442" i="1" s="1"/>
  <c r="AO442" i="1" s="1"/>
  <c r="AB442" i="1"/>
  <c r="Q442" i="1"/>
  <c r="R442" i="1" s="1"/>
  <c r="P442" i="1"/>
  <c r="N442" i="1"/>
  <c r="S442" i="1" s="1"/>
  <c r="AM441" i="1"/>
  <c r="AB441" i="1"/>
  <c r="AL441" i="1" s="1"/>
  <c r="AN441" i="1" s="1"/>
  <c r="AO441" i="1" s="1"/>
  <c r="S441" i="1"/>
  <c r="R441" i="1"/>
  <c r="P441" i="1"/>
  <c r="N441" i="1"/>
  <c r="Q441" i="1" s="1"/>
  <c r="AM440" i="1"/>
  <c r="AB440" i="1"/>
  <c r="AL440" i="1" s="1"/>
  <c r="AN440" i="1" s="1"/>
  <c r="AO440" i="1" s="1"/>
  <c r="S440" i="1"/>
  <c r="Q440" i="1"/>
  <c r="R440" i="1" s="1"/>
  <c r="P440" i="1"/>
  <c r="N440" i="1"/>
  <c r="AN439" i="1"/>
  <c r="AO439" i="1" s="1"/>
  <c r="AM439" i="1"/>
  <c r="AL439" i="1"/>
  <c r="AB439" i="1"/>
  <c r="P439" i="1"/>
  <c r="N439" i="1"/>
  <c r="AO438" i="1"/>
  <c r="AM438" i="1"/>
  <c r="AL438" i="1"/>
  <c r="AN438" i="1" s="1"/>
  <c r="AB438" i="1"/>
  <c r="P438" i="1"/>
  <c r="Q438" i="1" s="1"/>
  <c r="R438" i="1" s="1"/>
  <c r="N438" i="1"/>
  <c r="S438" i="1" s="1"/>
  <c r="AM437" i="1"/>
  <c r="AB437" i="1"/>
  <c r="AL437" i="1" s="1"/>
  <c r="AN437" i="1" s="1"/>
  <c r="AO437" i="1" s="1"/>
  <c r="S437" i="1"/>
  <c r="R437" i="1"/>
  <c r="P437" i="1"/>
  <c r="N437" i="1"/>
  <c r="Q437" i="1" s="1"/>
  <c r="AM436" i="1"/>
  <c r="AB436" i="1"/>
  <c r="AL436" i="1" s="1"/>
  <c r="AN436" i="1" s="1"/>
  <c r="AO436" i="1" s="1"/>
  <c r="S436" i="1"/>
  <c r="Q436" i="1"/>
  <c r="R436" i="1" s="1"/>
  <c r="P436" i="1"/>
  <c r="N436" i="1"/>
  <c r="AM435" i="1"/>
  <c r="AN435" i="1" s="1"/>
  <c r="AO435" i="1" s="1"/>
  <c r="AL435" i="1"/>
  <c r="AB435" i="1"/>
  <c r="P435" i="1"/>
  <c r="N435" i="1"/>
  <c r="AO434" i="1"/>
  <c r="AM434" i="1"/>
  <c r="AL434" i="1"/>
  <c r="AN434" i="1" s="1"/>
  <c r="AB434" i="1"/>
  <c r="P434" i="1"/>
  <c r="Q434" i="1" s="1"/>
  <c r="R434" i="1" s="1"/>
  <c r="N434" i="1"/>
  <c r="S434" i="1" s="1"/>
  <c r="AM433" i="1"/>
  <c r="AB433" i="1"/>
  <c r="AL433" i="1" s="1"/>
  <c r="AN433" i="1" s="1"/>
  <c r="AO433" i="1" s="1"/>
  <c r="S433" i="1"/>
  <c r="P433" i="1"/>
  <c r="N433" i="1"/>
  <c r="Q433" i="1" s="1"/>
  <c r="R433" i="1" s="1"/>
  <c r="AM432" i="1"/>
  <c r="AL432" i="1"/>
  <c r="AN432" i="1" s="1"/>
  <c r="AO432" i="1" s="1"/>
  <c r="AB432" i="1"/>
  <c r="S432" i="1"/>
  <c r="Q432" i="1"/>
  <c r="R432" i="1" s="1"/>
  <c r="P432" i="1"/>
  <c r="N432" i="1"/>
  <c r="AM431" i="1"/>
  <c r="AN431" i="1" s="1"/>
  <c r="AO431" i="1" s="1"/>
  <c r="AL431" i="1"/>
  <c r="AB431" i="1"/>
  <c r="P431" i="1"/>
  <c r="N431" i="1"/>
  <c r="AM430" i="1"/>
  <c r="AL430" i="1"/>
  <c r="AN430" i="1" s="1"/>
  <c r="AO430" i="1" s="1"/>
  <c r="AB430" i="1"/>
  <c r="Q430" i="1"/>
  <c r="R430" i="1" s="1"/>
  <c r="P430" i="1"/>
  <c r="N430" i="1"/>
  <c r="S430" i="1" s="1"/>
  <c r="AM429" i="1"/>
  <c r="AB429" i="1"/>
  <c r="AL429" i="1" s="1"/>
  <c r="AN429" i="1" s="1"/>
  <c r="AO429" i="1" s="1"/>
  <c r="S429" i="1"/>
  <c r="P429" i="1"/>
  <c r="N429" i="1"/>
  <c r="Q429" i="1" s="1"/>
  <c r="R429" i="1" s="1"/>
  <c r="AM428" i="1"/>
  <c r="AL428" i="1"/>
  <c r="AN428" i="1" s="1"/>
  <c r="AO428" i="1" s="1"/>
  <c r="AB428" i="1"/>
  <c r="S428" i="1"/>
  <c r="Q428" i="1"/>
  <c r="R428" i="1" s="1"/>
  <c r="P428" i="1"/>
  <c r="N428" i="1"/>
  <c r="AN427" i="1"/>
  <c r="AO427" i="1" s="1"/>
  <c r="AM427" i="1"/>
  <c r="AL427" i="1"/>
  <c r="AB427" i="1"/>
  <c r="P427" i="1"/>
  <c r="N427" i="1"/>
  <c r="AM426" i="1"/>
  <c r="AL426" i="1"/>
  <c r="AN426" i="1" s="1"/>
  <c r="AO426" i="1" s="1"/>
  <c r="AB426" i="1"/>
  <c r="Q426" i="1"/>
  <c r="R426" i="1" s="1"/>
  <c r="P426" i="1"/>
  <c r="N426" i="1"/>
  <c r="S426" i="1" s="1"/>
  <c r="AM425" i="1"/>
  <c r="AB425" i="1"/>
  <c r="AL425" i="1" s="1"/>
  <c r="AN425" i="1" s="1"/>
  <c r="AO425" i="1" s="1"/>
  <c r="S425" i="1"/>
  <c r="R425" i="1"/>
  <c r="P425" i="1"/>
  <c r="N425" i="1"/>
  <c r="Q425" i="1" s="1"/>
  <c r="AM424" i="1"/>
  <c r="AL424" i="1"/>
  <c r="AN424" i="1" s="1"/>
  <c r="AO424" i="1" s="1"/>
  <c r="AB424" i="1"/>
  <c r="S424" i="1"/>
  <c r="Q424" i="1"/>
  <c r="R424" i="1" s="1"/>
  <c r="P424" i="1"/>
  <c r="N424" i="1"/>
  <c r="AN423" i="1"/>
  <c r="AO423" i="1" s="1"/>
  <c r="AM423" i="1"/>
  <c r="AL423" i="1"/>
  <c r="AB423" i="1"/>
  <c r="P423" i="1"/>
  <c r="N423" i="1"/>
  <c r="AO422" i="1"/>
  <c r="AM422" i="1"/>
  <c r="AL422" i="1"/>
  <c r="AN422" i="1" s="1"/>
  <c r="AB422" i="1"/>
  <c r="Q422" i="1"/>
  <c r="R422" i="1" s="1"/>
  <c r="P422" i="1"/>
  <c r="N422" i="1"/>
  <c r="S422" i="1" s="1"/>
  <c r="AM421" i="1"/>
  <c r="AB421" i="1"/>
  <c r="AL421" i="1" s="1"/>
  <c r="AN421" i="1" s="1"/>
  <c r="AO421" i="1" s="1"/>
  <c r="S421" i="1"/>
  <c r="R421" i="1"/>
  <c r="P421" i="1"/>
  <c r="N421" i="1"/>
  <c r="Q421" i="1" s="1"/>
  <c r="AM420" i="1"/>
  <c r="AB420" i="1"/>
  <c r="AL420" i="1" s="1"/>
  <c r="AN420" i="1" s="1"/>
  <c r="AO420" i="1" s="1"/>
  <c r="S420" i="1"/>
  <c r="Q420" i="1"/>
  <c r="R420" i="1" s="1"/>
  <c r="P420" i="1"/>
  <c r="N420" i="1"/>
  <c r="AN419" i="1"/>
  <c r="AO419" i="1" s="1"/>
  <c r="AM419" i="1"/>
  <c r="AL419" i="1"/>
  <c r="AB419" i="1"/>
  <c r="P419" i="1"/>
  <c r="N419" i="1"/>
  <c r="AO418" i="1"/>
  <c r="AM418" i="1"/>
  <c r="AL418" i="1"/>
  <c r="AN418" i="1" s="1"/>
  <c r="AB418" i="1"/>
  <c r="P418" i="1"/>
  <c r="Q418" i="1" s="1"/>
  <c r="R418" i="1" s="1"/>
  <c r="N418" i="1"/>
  <c r="S418" i="1" s="1"/>
  <c r="AM417" i="1"/>
  <c r="AB417" i="1"/>
  <c r="AL417" i="1" s="1"/>
  <c r="AN417" i="1" s="1"/>
  <c r="AO417" i="1" s="1"/>
  <c r="S417" i="1"/>
  <c r="R417" i="1"/>
  <c r="P417" i="1"/>
  <c r="N417" i="1"/>
  <c r="Q417" i="1" s="1"/>
  <c r="AM416" i="1"/>
  <c r="AL416" i="1"/>
  <c r="AN416" i="1" s="1"/>
  <c r="AO416" i="1" s="1"/>
  <c r="AB416" i="1"/>
  <c r="S416" i="1"/>
  <c r="Q416" i="1"/>
  <c r="R416" i="1" s="1"/>
  <c r="P416" i="1"/>
  <c r="N416" i="1"/>
  <c r="AM415" i="1"/>
  <c r="AN415" i="1" s="1"/>
  <c r="AO415" i="1" s="1"/>
  <c r="AL415" i="1"/>
  <c r="AB415" i="1"/>
  <c r="P415" i="1"/>
  <c r="N415" i="1"/>
  <c r="AM414" i="1"/>
  <c r="AL414" i="1"/>
  <c r="AN414" i="1" s="1"/>
  <c r="AO414" i="1" s="1"/>
  <c r="AB414" i="1"/>
  <c r="S414" i="1"/>
  <c r="R414" i="1"/>
  <c r="Q414" i="1"/>
  <c r="P414" i="1"/>
  <c r="N414" i="1"/>
  <c r="AM413" i="1"/>
  <c r="AB413" i="1"/>
  <c r="AL413" i="1" s="1"/>
  <c r="AN413" i="1" s="1"/>
  <c r="AO413" i="1" s="1"/>
  <c r="S413" i="1"/>
  <c r="R413" i="1"/>
  <c r="P413" i="1"/>
  <c r="N413" i="1"/>
  <c r="Q413" i="1" s="1"/>
  <c r="AM412" i="1"/>
  <c r="AL412" i="1"/>
  <c r="AN412" i="1" s="1"/>
  <c r="AO412" i="1" s="1"/>
  <c r="AB412" i="1"/>
  <c r="S412" i="1"/>
  <c r="R412" i="1"/>
  <c r="Q412" i="1"/>
  <c r="P412" i="1"/>
  <c r="N412" i="1"/>
  <c r="AM411" i="1"/>
  <c r="AN411" i="1" s="1"/>
  <c r="AO411" i="1" s="1"/>
  <c r="AL411" i="1"/>
  <c r="AB411" i="1"/>
  <c r="S411" i="1"/>
  <c r="R411" i="1"/>
  <c r="P411" i="1"/>
  <c r="N411" i="1"/>
  <c r="Q411" i="1" s="1"/>
  <c r="AO410" i="1"/>
  <c r="AM410" i="1"/>
  <c r="AL410" i="1"/>
  <c r="AN410" i="1" s="1"/>
  <c r="AB410" i="1"/>
  <c r="P410" i="1"/>
  <c r="Q410" i="1" s="1"/>
  <c r="R410" i="1" s="1"/>
  <c r="N410" i="1"/>
  <c r="S410" i="1" s="1"/>
  <c r="AM409" i="1"/>
  <c r="AB409" i="1"/>
  <c r="AL409" i="1" s="1"/>
  <c r="AN409" i="1" s="1"/>
  <c r="AO409" i="1" s="1"/>
  <c r="S409" i="1"/>
  <c r="P409" i="1"/>
  <c r="N409" i="1"/>
  <c r="Q409" i="1" s="1"/>
  <c r="R409" i="1" s="1"/>
  <c r="AM408" i="1"/>
  <c r="AB408" i="1"/>
  <c r="AL408" i="1" s="1"/>
  <c r="AN408" i="1" s="1"/>
  <c r="AO408" i="1" s="1"/>
  <c r="S408" i="1"/>
  <c r="Q408" i="1"/>
  <c r="R408" i="1" s="1"/>
  <c r="P408" i="1"/>
  <c r="N408" i="1"/>
  <c r="AM407" i="1"/>
  <c r="AN407" i="1" s="1"/>
  <c r="AO407" i="1" s="1"/>
  <c r="AL407" i="1"/>
  <c r="AB407" i="1"/>
  <c r="P407" i="1"/>
  <c r="N407" i="1"/>
  <c r="AM406" i="1"/>
  <c r="AL406" i="1"/>
  <c r="AN406" i="1" s="1"/>
  <c r="AO406" i="1" s="1"/>
  <c r="AB406" i="1"/>
  <c r="P406" i="1"/>
  <c r="Q406" i="1" s="1"/>
  <c r="R406" i="1" s="1"/>
  <c r="N406" i="1"/>
  <c r="S406" i="1" s="1"/>
  <c r="AM405" i="1"/>
  <c r="AB405" i="1"/>
  <c r="AL405" i="1" s="1"/>
  <c r="AN405" i="1" s="1"/>
  <c r="AO405" i="1" s="1"/>
  <c r="S405" i="1"/>
  <c r="R405" i="1"/>
  <c r="P405" i="1"/>
  <c r="N405" i="1"/>
  <c r="Q405" i="1" s="1"/>
  <c r="AM404" i="1"/>
  <c r="AB404" i="1"/>
  <c r="AL404" i="1" s="1"/>
  <c r="AN404" i="1" s="1"/>
  <c r="AO404" i="1" s="1"/>
  <c r="S404" i="1"/>
  <c r="Q404" i="1"/>
  <c r="R404" i="1" s="1"/>
  <c r="P404" i="1"/>
  <c r="N404" i="1"/>
  <c r="AM403" i="1"/>
  <c r="AN403" i="1" s="1"/>
  <c r="AO403" i="1" s="1"/>
  <c r="AL403" i="1"/>
  <c r="AB403" i="1"/>
  <c r="P403" i="1"/>
  <c r="N403" i="1"/>
  <c r="AO402" i="1"/>
  <c r="AM402" i="1"/>
  <c r="AL402" i="1"/>
  <c r="AN402" i="1" s="1"/>
  <c r="AB402" i="1"/>
  <c r="P402" i="1"/>
  <c r="Q402" i="1" s="1"/>
  <c r="R402" i="1" s="1"/>
  <c r="N402" i="1"/>
  <c r="S402" i="1" s="1"/>
  <c r="AM401" i="1"/>
  <c r="AB401" i="1"/>
  <c r="AL401" i="1" s="1"/>
  <c r="AN401" i="1" s="1"/>
  <c r="AO401" i="1" s="1"/>
  <c r="S401" i="1"/>
  <c r="P401" i="1"/>
  <c r="N401" i="1"/>
  <c r="Q401" i="1" s="1"/>
  <c r="R401" i="1" s="1"/>
  <c r="AM400" i="1"/>
  <c r="AB400" i="1"/>
  <c r="AL400" i="1" s="1"/>
  <c r="AN400" i="1" s="1"/>
  <c r="AO400" i="1" s="1"/>
  <c r="S400" i="1"/>
  <c r="Q400" i="1"/>
  <c r="R400" i="1" s="1"/>
  <c r="P400" i="1"/>
  <c r="N400" i="1"/>
  <c r="AM399" i="1"/>
  <c r="AN399" i="1" s="1"/>
  <c r="AO399" i="1" s="1"/>
  <c r="AL399" i="1"/>
  <c r="AB399" i="1"/>
  <c r="P399" i="1"/>
  <c r="N399" i="1"/>
  <c r="AM398" i="1"/>
  <c r="AL398" i="1"/>
  <c r="AN398" i="1" s="1"/>
  <c r="AO398" i="1" s="1"/>
  <c r="AB398" i="1"/>
  <c r="S398" i="1"/>
  <c r="R398" i="1"/>
  <c r="P398" i="1"/>
  <c r="Q398" i="1" s="1"/>
  <c r="N398" i="1"/>
  <c r="AM397" i="1"/>
  <c r="AB397" i="1"/>
  <c r="AL397" i="1" s="1"/>
  <c r="AN397" i="1" s="1"/>
  <c r="AO397" i="1" s="1"/>
  <c r="S397" i="1"/>
  <c r="P397" i="1"/>
  <c r="N397" i="1"/>
  <c r="Q397" i="1" s="1"/>
  <c r="R397" i="1" s="1"/>
  <c r="AM396" i="1"/>
  <c r="AB396" i="1"/>
  <c r="AL396" i="1" s="1"/>
  <c r="AN396" i="1" s="1"/>
  <c r="AO396" i="1" s="1"/>
  <c r="S396" i="1"/>
  <c r="Q396" i="1"/>
  <c r="R396" i="1" s="1"/>
  <c r="P396" i="1"/>
  <c r="N396" i="1"/>
  <c r="AM395" i="1"/>
  <c r="AN395" i="1" s="1"/>
  <c r="AO395" i="1" s="1"/>
  <c r="AB395" i="1"/>
  <c r="AL395" i="1" s="1"/>
  <c r="S395" i="1"/>
  <c r="P395" i="1"/>
  <c r="N395" i="1"/>
  <c r="Q395" i="1" s="1"/>
  <c r="R395" i="1" s="1"/>
  <c r="AM394" i="1"/>
  <c r="AL394" i="1"/>
  <c r="AN394" i="1" s="1"/>
  <c r="AO394" i="1" s="1"/>
  <c r="AB394" i="1"/>
  <c r="P394" i="1"/>
  <c r="Q394" i="1" s="1"/>
  <c r="R394" i="1" s="1"/>
  <c r="N394" i="1"/>
  <c r="S394" i="1" s="1"/>
  <c r="AN393" i="1"/>
  <c r="AO393" i="1" s="1"/>
  <c r="AM393" i="1"/>
  <c r="AB393" i="1"/>
  <c r="AL393" i="1" s="1"/>
  <c r="S393" i="1"/>
  <c r="R393" i="1"/>
  <c r="P393" i="1"/>
  <c r="N393" i="1"/>
  <c r="Q393" i="1" s="1"/>
  <c r="AM392" i="1"/>
  <c r="AL392" i="1"/>
  <c r="AN392" i="1" s="1"/>
  <c r="AO392" i="1" s="1"/>
  <c r="AB392" i="1"/>
  <c r="S392" i="1"/>
  <c r="Q392" i="1"/>
  <c r="R392" i="1" s="1"/>
  <c r="P392" i="1"/>
  <c r="N392" i="1"/>
  <c r="AN391" i="1"/>
  <c r="AO391" i="1" s="1"/>
  <c r="AM391" i="1"/>
  <c r="AB391" i="1"/>
  <c r="AL391" i="1" s="1"/>
  <c r="P391" i="1"/>
  <c r="N391" i="1"/>
  <c r="Q391" i="1" s="1"/>
  <c r="R391" i="1" s="1"/>
  <c r="AO390" i="1"/>
  <c r="AM390" i="1"/>
  <c r="AL390" i="1"/>
  <c r="AN390" i="1" s="1"/>
  <c r="AB390" i="1"/>
  <c r="Q390" i="1"/>
  <c r="R390" i="1" s="1"/>
  <c r="P390" i="1"/>
  <c r="N390" i="1"/>
  <c r="S390" i="1" s="1"/>
  <c r="AN389" i="1"/>
  <c r="AO389" i="1" s="1"/>
  <c r="AM389" i="1"/>
  <c r="AB389" i="1"/>
  <c r="AL389" i="1" s="1"/>
  <c r="S389" i="1"/>
  <c r="R389" i="1"/>
  <c r="P389" i="1"/>
  <c r="N389" i="1"/>
  <c r="Q389" i="1" s="1"/>
  <c r="AM388" i="1"/>
  <c r="AB388" i="1"/>
  <c r="AL388" i="1" s="1"/>
  <c r="AN388" i="1" s="1"/>
  <c r="AO388" i="1" s="1"/>
  <c r="Q388" i="1"/>
  <c r="R388" i="1" s="1"/>
  <c r="P388" i="1"/>
  <c r="N388" i="1"/>
  <c r="S388" i="1" s="1"/>
  <c r="AN387" i="1"/>
  <c r="AO387" i="1" s="1"/>
  <c r="AM387" i="1"/>
  <c r="AB387" i="1"/>
  <c r="AL387" i="1" s="1"/>
  <c r="S387" i="1"/>
  <c r="P387" i="1"/>
  <c r="N387" i="1"/>
  <c r="Q387" i="1" s="1"/>
  <c r="R387" i="1" s="1"/>
  <c r="AO386" i="1"/>
  <c r="AM386" i="1"/>
  <c r="AL386" i="1"/>
  <c r="AN386" i="1" s="1"/>
  <c r="AB386" i="1"/>
  <c r="S386" i="1"/>
  <c r="P386" i="1"/>
  <c r="Q386" i="1" s="1"/>
  <c r="R386" i="1" s="1"/>
  <c r="N386" i="1"/>
  <c r="AN385" i="1"/>
  <c r="AO385" i="1" s="1"/>
  <c r="AM385" i="1"/>
  <c r="AB385" i="1"/>
  <c r="AL385" i="1" s="1"/>
  <c r="P385" i="1"/>
  <c r="N385" i="1"/>
  <c r="AM384" i="1"/>
  <c r="AL384" i="1"/>
  <c r="AN384" i="1" s="1"/>
  <c r="AO384" i="1" s="1"/>
  <c r="AB384" i="1"/>
  <c r="Q384" i="1"/>
  <c r="R384" i="1" s="1"/>
  <c r="P384" i="1"/>
  <c r="N384" i="1"/>
  <c r="S384" i="1" s="1"/>
  <c r="AM383" i="1"/>
  <c r="AN383" i="1" s="1"/>
  <c r="AO383" i="1" s="1"/>
  <c r="AB383" i="1"/>
  <c r="AL383" i="1" s="1"/>
  <c r="S383" i="1"/>
  <c r="P383" i="1"/>
  <c r="N383" i="1"/>
  <c r="Q383" i="1" s="1"/>
  <c r="R383" i="1" s="1"/>
  <c r="AM382" i="1"/>
  <c r="AL382" i="1"/>
  <c r="AN382" i="1" s="1"/>
  <c r="AO382" i="1" s="1"/>
  <c r="AB382" i="1"/>
  <c r="P382" i="1"/>
  <c r="Q382" i="1" s="1"/>
  <c r="R382" i="1" s="1"/>
  <c r="N382" i="1"/>
  <c r="S382" i="1" s="1"/>
  <c r="AN381" i="1"/>
  <c r="AO381" i="1" s="1"/>
  <c r="AM381" i="1"/>
  <c r="AB381" i="1"/>
  <c r="AL381" i="1" s="1"/>
  <c r="R381" i="1"/>
  <c r="P381" i="1"/>
  <c r="N381" i="1"/>
  <c r="Q381" i="1" s="1"/>
  <c r="AM380" i="1"/>
  <c r="AL380" i="1"/>
  <c r="AN380" i="1" s="1"/>
  <c r="AO380" i="1" s="1"/>
  <c r="AB380" i="1"/>
  <c r="S380" i="1"/>
  <c r="Q380" i="1"/>
  <c r="R380" i="1" s="1"/>
  <c r="P380" i="1"/>
  <c r="N380" i="1"/>
  <c r="AN379" i="1"/>
  <c r="AO379" i="1" s="1"/>
  <c r="AM379" i="1"/>
  <c r="AB379" i="1"/>
  <c r="AL379" i="1" s="1"/>
  <c r="P379" i="1"/>
  <c r="N379" i="1"/>
  <c r="Q379" i="1" s="1"/>
  <c r="R379" i="1" s="1"/>
  <c r="AM378" i="1"/>
  <c r="AL378" i="1"/>
  <c r="AN378" i="1" s="1"/>
  <c r="AO378" i="1" s="1"/>
  <c r="AB378" i="1"/>
  <c r="S378" i="1"/>
  <c r="P378" i="1"/>
  <c r="Q378" i="1" s="1"/>
  <c r="R378" i="1" s="1"/>
  <c r="N378" i="1"/>
  <c r="AN377" i="1"/>
  <c r="AO377" i="1" s="1"/>
  <c r="AM377" i="1"/>
  <c r="AB377" i="1"/>
  <c r="AL377" i="1" s="1"/>
  <c r="S377" i="1"/>
  <c r="R377" i="1"/>
  <c r="P377" i="1"/>
  <c r="N377" i="1"/>
  <c r="Q377" i="1" s="1"/>
  <c r="AM376" i="1"/>
  <c r="AL376" i="1"/>
  <c r="AN376" i="1" s="1"/>
  <c r="AO376" i="1" s="1"/>
  <c r="AB376" i="1"/>
  <c r="Q376" i="1"/>
  <c r="R376" i="1" s="1"/>
  <c r="P376" i="1"/>
  <c r="N376" i="1"/>
  <c r="S376" i="1" s="1"/>
  <c r="AM375" i="1"/>
  <c r="AB375" i="1"/>
  <c r="AL375" i="1" s="1"/>
  <c r="AN375" i="1" s="1"/>
  <c r="AO375" i="1" s="1"/>
  <c r="P375" i="1"/>
  <c r="N375" i="1"/>
  <c r="Q375" i="1" s="1"/>
  <c r="R375" i="1" s="1"/>
  <c r="AO374" i="1"/>
  <c r="AM374" i="1"/>
  <c r="AL374" i="1"/>
  <c r="AN374" i="1" s="1"/>
  <c r="AB374" i="1"/>
  <c r="P374" i="1"/>
  <c r="Q374" i="1" s="1"/>
  <c r="R374" i="1" s="1"/>
  <c r="N374" i="1"/>
  <c r="S374" i="1" s="1"/>
  <c r="AN373" i="1"/>
  <c r="AO373" i="1" s="1"/>
  <c r="AM373" i="1"/>
  <c r="AB373" i="1"/>
  <c r="AL373" i="1" s="1"/>
  <c r="P373" i="1"/>
  <c r="N373" i="1"/>
  <c r="AM372" i="1"/>
  <c r="AL372" i="1"/>
  <c r="AN372" i="1" s="1"/>
  <c r="AO372" i="1" s="1"/>
  <c r="AB372" i="1"/>
  <c r="S372" i="1"/>
  <c r="Q372" i="1"/>
  <c r="R372" i="1" s="1"/>
  <c r="P372" i="1"/>
  <c r="N372" i="1"/>
  <c r="AM371" i="1"/>
  <c r="AB371" i="1"/>
  <c r="AL371" i="1" s="1"/>
  <c r="AN371" i="1" s="1"/>
  <c r="AO371" i="1" s="1"/>
  <c r="S371" i="1"/>
  <c r="P371" i="1"/>
  <c r="N371" i="1"/>
  <c r="Q371" i="1" s="1"/>
  <c r="R371" i="1" s="1"/>
  <c r="AM370" i="1"/>
  <c r="AL370" i="1"/>
  <c r="AN370" i="1" s="1"/>
  <c r="AO370" i="1" s="1"/>
  <c r="AB370" i="1"/>
  <c r="S370" i="1"/>
  <c r="R370" i="1"/>
  <c r="Q370" i="1"/>
  <c r="P370" i="1"/>
  <c r="N370" i="1"/>
  <c r="AN369" i="1"/>
  <c r="AO369" i="1" s="1"/>
  <c r="AM369" i="1"/>
  <c r="AB369" i="1"/>
  <c r="AL369" i="1" s="1"/>
  <c r="S369" i="1"/>
  <c r="R369" i="1"/>
  <c r="P369" i="1"/>
  <c r="N369" i="1"/>
  <c r="Q369" i="1" s="1"/>
  <c r="AM368" i="1"/>
  <c r="AB368" i="1"/>
  <c r="AL368" i="1" s="1"/>
  <c r="AN368" i="1" s="1"/>
  <c r="AO368" i="1" s="1"/>
  <c r="Q368" i="1"/>
  <c r="R368" i="1" s="1"/>
  <c r="P368" i="1"/>
  <c r="N368" i="1"/>
  <c r="S368" i="1" s="1"/>
  <c r="AN367" i="1"/>
  <c r="AO367" i="1" s="1"/>
  <c r="AM367" i="1"/>
  <c r="AB367" i="1"/>
  <c r="AL367" i="1" s="1"/>
  <c r="S367" i="1"/>
  <c r="P367" i="1"/>
  <c r="N367" i="1"/>
  <c r="Q367" i="1" s="1"/>
  <c r="R367" i="1" s="1"/>
  <c r="AO366" i="1"/>
  <c r="AM366" i="1"/>
  <c r="AL366" i="1"/>
  <c r="AN366" i="1" s="1"/>
  <c r="AB366" i="1"/>
  <c r="S366" i="1"/>
  <c r="P366" i="1"/>
  <c r="Q366" i="1" s="1"/>
  <c r="R366" i="1" s="1"/>
  <c r="N366" i="1"/>
  <c r="AN365" i="1"/>
  <c r="AO365" i="1" s="1"/>
  <c r="AM365" i="1"/>
  <c r="AB365" i="1"/>
  <c r="AL365" i="1" s="1"/>
  <c r="P365" i="1"/>
  <c r="N365" i="1"/>
  <c r="AM364" i="1"/>
  <c r="AL364" i="1"/>
  <c r="AN364" i="1" s="1"/>
  <c r="AO364" i="1" s="1"/>
  <c r="AB364" i="1"/>
  <c r="Q364" i="1"/>
  <c r="R364" i="1" s="1"/>
  <c r="P364" i="1"/>
  <c r="N364" i="1"/>
  <c r="S364" i="1" s="1"/>
  <c r="AM363" i="1"/>
  <c r="AN363" i="1" s="1"/>
  <c r="AO363" i="1" s="1"/>
  <c r="AB363" i="1"/>
  <c r="AL363" i="1" s="1"/>
  <c r="S363" i="1"/>
  <c r="P363" i="1"/>
  <c r="N363" i="1"/>
  <c r="Q363" i="1" s="1"/>
  <c r="R363" i="1" s="1"/>
  <c r="AM362" i="1"/>
  <c r="AL362" i="1"/>
  <c r="AN362" i="1" s="1"/>
  <c r="AO362" i="1" s="1"/>
  <c r="AB362" i="1"/>
  <c r="P362" i="1"/>
  <c r="Q362" i="1" s="1"/>
  <c r="R362" i="1" s="1"/>
  <c r="N362" i="1"/>
  <c r="S362" i="1" s="1"/>
  <c r="AN361" i="1"/>
  <c r="AO361" i="1" s="1"/>
  <c r="AM361" i="1"/>
  <c r="AB361" i="1"/>
  <c r="AL361" i="1" s="1"/>
  <c r="P361" i="1"/>
  <c r="N361" i="1"/>
  <c r="AM360" i="1"/>
  <c r="AL360" i="1"/>
  <c r="AN360" i="1" s="1"/>
  <c r="AO360" i="1" s="1"/>
  <c r="AB360" i="1"/>
  <c r="Q360" i="1"/>
  <c r="R360" i="1" s="1"/>
  <c r="P360" i="1"/>
  <c r="N360" i="1"/>
  <c r="S360" i="1" s="1"/>
  <c r="AM359" i="1"/>
  <c r="AB359" i="1"/>
  <c r="AL359" i="1" s="1"/>
  <c r="AN359" i="1" s="1"/>
  <c r="AO359" i="1" s="1"/>
  <c r="S359" i="1"/>
  <c r="P359" i="1"/>
  <c r="N359" i="1"/>
  <c r="Q359" i="1" s="1"/>
  <c r="R359" i="1" s="1"/>
  <c r="AM358" i="1"/>
  <c r="AB358" i="1"/>
  <c r="AL358" i="1" s="1"/>
  <c r="S358" i="1"/>
  <c r="P358" i="1"/>
  <c r="Q358" i="1" s="1"/>
  <c r="R358" i="1" s="1"/>
  <c r="N358" i="1"/>
  <c r="AM357" i="1"/>
  <c r="AB357" i="1"/>
  <c r="AL357" i="1" s="1"/>
  <c r="S357" i="1"/>
  <c r="P357" i="1"/>
  <c r="N357" i="1"/>
  <c r="Q357" i="1" s="1"/>
  <c r="R357" i="1" s="1"/>
  <c r="AO356" i="1"/>
  <c r="AM356" i="1"/>
  <c r="AL356" i="1"/>
  <c r="AN356" i="1" s="1"/>
  <c r="AB356" i="1"/>
  <c r="P356" i="1"/>
  <c r="N356" i="1"/>
  <c r="S356" i="1" s="1"/>
  <c r="AM355" i="1"/>
  <c r="AB355" i="1"/>
  <c r="AL355" i="1" s="1"/>
  <c r="S355" i="1"/>
  <c r="P355" i="1"/>
  <c r="Q355" i="1" s="1"/>
  <c r="R355" i="1" s="1"/>
  <c r="N355" i="1"/>
  <c r="AM354" i="1"/>
  <c r="AB354" i="1"/>
  <c r="AL354" i="1" s="1"/>
  <c r="S354" i="1"/>
  <c r="P354" i="1"/>
  <c r="N354" i="1"/>
  <c r="Q354" i="1" s="1"/>
  <c r="R354" i="1" s="1"/>
  <c r="AM353" i="1"/>
  <c r="AB353" i="1"/>
  <c r="AL353" i="1" s="1"/>
  <c r="AN353" i="1" s="1"/>
  <c r="AO353" i="1" s="1"/>
  <c r="P353" i="1"/>
  <c r="Q353" i="1" s="1"/>
  <c r="R353" i="1" s="1"/>
  <c r="N353" i="1"/>
  <c r="S353" i="1" s="1"/>
  <c r="AM352" i="1"/>
  <c r="AB352" i="1"/>
  <c r="AL352" i="1" s="1"/>
  <c r="AN352" i="1" s="1"/>
  <c r="AO352" i="1" s="1"/>
  <c r="P352" i="1"/>
  <c r="N352" i="1"/>
  <c r="S352" i="1" s="1"/>
  <c r="AM351" i="1"/>
  <c r="AB351" i="1"/>
  <c r="AL351" i="1" s="1"/>
  <c r="S351" i="1"/>
  <c r="P351" i="1"/>
  <c r="Q351" i="1" s="1"/>
  <c r="R351" i="1" s="1"/>
  <c r="N351" i="1"/>
  <c r="AM350" i="1"/>
  <c r="AB350" i="1"/>
  <c r="AL350" i="1" s="1"/>
  <c r="S350" i="1"/>
  <c r="P350" i="1"/>
  <c r="N350" i="1"/>
  <c r="Q350" i="1" s="1"/>
  <c r="R350" i="1" s="1"/>
  <c r="AM349" i="1"/>
  <c r="AB349" i="1"/>
  <c r="AL349" i="1" s="1"/>
  <c r="AN349" i="1" s="1"/>
  <c r="AO349" i="1" s="1"/>
  <c r="P349" i="1"/>
  <c r="Q349" i="1" s="1"/>
  <c r="R349" i="1" s="1"/>
  <c r="N349" i="1"/>
  <c r="S349" i="1" s="1"/>
  <c r="AM348" i="1"/>
  <c r="AB348" i="1"/>
  <c r="AL348" i="1" s="1"/>
  <c r="AN348" i="1" s="1"/>
  <c r="AO348" i="1" s="1"/>
  <c r="P348" i="1"/>
  <c r="N348" i="1"/>
  <c r="S348" i="1" s="1"/>
  <c r="AM347" i="1"/>
  <c r="AB347" i="1"/>
  <c r="AL347" i="1" s="1"/>
  <c r="S347" i="1"/>
  <c r="P347" i="1"/>
  <c r="Q347" i="1" s="1"/>
  <c r="R347" i="1" s="1"/>
  <c r="N347" i="1"/>
  <c r="AM346" i="1"/>
  <c r="AB346" i="1"/>
  <c r="AL346" i="1" s="1"/>
  <c r="S346" i="1"/>
  <c r="P346" i="1"/>
  <c r="N346" i="1"/>
  <c r="Q346" i="1" s="1"/>
  <c r="R346" i="1" s="1"/>
  <c r="AM345" i="1"/>
  <c r="AB345" i="1"/>
  <c r="AL345" i="1" s="1"/>
  <c r="AN345" i="1" s="1"/>
  <c r="AO345" i="1" s="1"/>
  <c r="P345" i="1"/>
  <c r="Q345" i="1" s="1"/>
  <c r="R345" i="1" s="1"/>
  <c r="N345" i="1"/>
  <c r="S345" i="1" s="1"/>
  <c r="AM344" i="1"/>
  <c r="AB344" i="1"/>
  <c r="AL344" i="1" s="1"/>
  <c r="AN344" i="1" s="1"/>
  <c r="AO344" i="1" s="1"/>
  <c r="P344" i="1"/>
  <c r="N344" i="1"/>
  <c r="S344" i="1" s="1"/>
  <c r="AM343" i="1"/>
  <c r="AB343" i="1"/>
  <c r="AL343" i="1" s="1"/>
  <c r="S343" i="1"/>
  <c r="P343" i="1"/>
  <c r="Q343" i="1" s="1"/>
  <c r="R343" i="1" s="1"/>
  <c r="N343" i="1"/>
  <c r="AM342" i="1"/>
  <c r="AB342" i="1"/>
  <c r="AL342" i="1" s="1"/>
  <c r="S342" i="1"/>
  <c r="P342" i="1"/>
  <c r="N342" i="1"/>
  <c r="Q342" i="1" s="1"/>
  <c r="R342" i="1" s="1"/>
  <c r="AM341" i="1"/>
  <c r="AB341" i="1"/>
  <c r="AL341" i="1" s="1"/>
  <c r="AN341" i="1" s="1"/>
  <c r="AO341" i="1" s="1"/>
  <c r="P341" i="1"/>
  <c r="Q341" i="1" s="1"/>
  <c r="R341" i="1" s="1"/>
  <c r="N341" i="1"/>
  <c r="S341" i="1" s="1"/>
  <c r="AM340" i="1"/>
  <c r="AB340" i="1"/>
  <c r="AL340" i="1" s="1"/>
  <c r="AN340" i="1" s="1"/>
  <c r="AO340" i="1" s="1"/>
  <c r="P340" i="1"/>
  <c r="N340" i="1"/>
  <c r="S340" i="1" s="1"/>
  <c r="AM339" i="1"/>
  <c r="AB339" i="1"/>
  <c r="AL339" i="1" s="1"/>
  <c r="S339" i="1"/>
  <c r="R339" i="1"/>
  <c r="P339" i="1"/>
  <c r="Q339" i="1" s="1"/>
  <c r="N339" i="1"/>
  <c r="AM338" i="1"/>
  <c r="AB338" i="1"/>
  <c r="AL338" i="1" s="1"/>
  <c r="AN338" i="1" s="1"/>
  <c r="AO338" i="1" s="1"/>
  <c r="S338" i="1"/>
  <c r="P338" i="1"/>
  <c r="N338" i="1"/>
  <c r="AM337" i="1"/>
  <c r="AB337" i="1"/>
  <c r="AL337" i="1" s="1"/>
  <c r="AN337" i="1" s="1"/>
  <c r="AO337" i="1" s="1"/>
  <c r="R337" i="1"/>
  <c r="P337" i="1"/>
  <c r="Q337" i="1" s="1"/>
  <c r="N337" i="1"/>
  <c r="S337" i="1" s="1"/>
  <c r="AM336" i="1"/>
  <c r="AB336" i="1"/>
  <c r="AL336" i="1" s="1"/>
  <c r="AN336" i="1" s="1"/>
  <c r="AO336" i="1" s="1"/>
  <c r="P336" i="1"/>
  <c r="N336" i="1"/>
  <c r="AM335" i="1"/>
  <c r="AB335" i="1"/>
  <c r="AL335" i="1" s="1"/>
  <c r="S335" i="1"/>
  <c r="Q335" i="1"/>
  <c r="R335" i="1" s="1"/>
  <c r="P335" i="1"/>
  <c r="N335" i="1"/>
  <c r="AM334" i="1"/>
  <c r="AB334" i="1"/>
  <c r="AL334" i="1" s="1"/>
  <c r="AN334" i="1" s="1"/>
  <c r="AO334" i="1" s="1"/>
  <c r="S334" i="1"/>
  <c r="P334" i="1"/>
  <c r="N334" i="1"/>
  <c r="AM333" i="1"/>
  <c r="AB333" i="1"/>
  <c r="AL333" i="1" s="1"/>
  <c r="AN333" i="1" s="1"/>
  <c r="AO333" i="1" s="1"/>
  <c r="R333" i="1"/>
  <c r="P333" i="1"/>
  <c r="Q333" i="1" s="1"/>
  <c r="N333" i="1"/>
  <c r="S333" i="1" s="1"/>
  <c r="AM332" i="1"/>
  <c r="AB332" i="1"/>
  <c r="AL332" i="1" s="1"/>
  <c r="P332" i="1"/>
  <c r="N332" i="1"/>
  <c r="AM331" i="1"/>
  <c r="AB331" i="1"/>
  <c r="AL331" i="1" s="1"/>
  <c r="S331" i="1"/>
  <c r="Q331" i="1"/>
  <c r="R331" i="1" s="1"/>
  <c r="P331" i="1"/>
  <c r="N331" i="1"/>
  <c r="AM330" i="1"/>
  <c r="AB330" i="1"/>
  <c r="AL330" i="1" s="1"/>
  <c r="AN330" i="1" s="1"/>
  <c r="AO330" i="1" s="1"/>
  <c r="S330" i="1"/>
  <c r="P330" i="1"/>
  <c r="N330" i="1"/>
  <c r="AM329" i="1"/>
  <c r="AB329" i="1"/>
  <c r="AL329" i="1" s="1"/>
  <c r="AN329" i="1" s="1"/>
  <c r="AO329" i="1" s="1"/>
  <c r="P329" i="1"/>
  <c r="Q329" i="1" s="1"/>
  <c r="R329" i="1" s="1"/>
  <c r="N329" i="1"/>
  <c r="S329" i="1" s="1"/>
  <c r="AN328" i="1"/>
  <c r="AO328" i="1" s="1"/>
  <c r="AM328" i="1"/>
  <c r="AB328" i="1"/>
  <c r="AL328" i="1" s="1"/>
  <c r="P328" i="1"/>
  <c r="N328" i="1"/>
  <c r="AM327" i="1"/>
  <c r="AB327" i="1"/>
  <c r="AL327" i="1" s="1"/>
  <c r="AN327" i="1" s="1"/>
  <c r="AO327" i="1" s="1"/>
  <c r="S327" i="1"/>
  <c r="Q327" i="1"/>
  <c r="R327" i="1" s="1"/>
  <c r="P327" i="1"/>
  <c r="N327" i="1"/>
  <c r="AM326" i="1"/>
  <c r="AB326" i="1"/>
  <c r="AL326" i="1" s="1"/>
  <c r="AN326" i="1" s="1"/>
  <c r="AO326" i="1" s="1"/>
  <c r="S326" i="1"/>
  <c r="P326" i="1"/>
  <c r="N326" i="1"/>
  <c r="AO325" i="1"/>
  <c r="AM325" i="1"/>
  <c r="AB325" i="1"/>
  <c r="AL325" i="1" s="1"/>
  <c r="AN325" i="1" s="1"/>
  <c r="R325" i="1"/>
  <c r="P325" i="1"/>
  <c r="Q325" i="1" s="1"/>
  <c r="N325" i="1"/>
  <c r="S325" i="1" s="1"/>
  <c r="AN324" i="1"/>
  <c r="AO324" i="1" s="1"/>
  <c r="AM324" i="1"/>
  <c r="AB324" i="1"/>
  <c r="AL324" i="1" s="1"/>
  <c r="P324" i="1"/>
  <c r="N324" i="1"/>
  <c r="AM323" i="1"/>
  <c r="AB323" i="1"/>
  <c r="AL323" i="1" s="1"/>
  <c r="AN323" i="1" s="1"/>
  <c r="AO323" i="1" s="1"/>
  <c r="S323" i="1"/>
  <c r="Q323" i="1"/>
  <c r="R323" i="1" s="1"/>
  <c r="P323" i="1"/>
  <c r="N323" i="1"/>
  <c r="AM322" i="1"/>
  <c r="AB322" i="1"/>
  <c r="AL322" i="1" s="1"/>
  <c r="AN322" i="1" s="1"/>
  <c r="AO322" i="1" s="1"/>
  <c r="S322" i="1"/>
  <c r="P322" i="1"/>
  <c r="N322" i="1"/>
  <c r="AM321" i="1"/>
  <c r="AB321" i="1"/>
  <c r="AL321" i="1" s="1"/>
  <c r="AN321" i="1" s="1"/>
  <c r="AO321" i="1" s="1"/>
  <c r="P321" i="1"/>
  <c r="Q321" i="1" s="1"/>
  <c r="R321" i="1" s="1"/>
  <c r="N321" i="1"/>
  <c r="S321" i="1" s="1"/>
  <c r="AM320" i="1"/>
  <c r="AB320" i="1"/>
  <c r="AL320" i="1" s="1"/>
  <c r="AN320" i="1" s="1"/>
  <c r="AO320" i="1" s="1"/>
  <c r="P320" i="1"/>
  <c r="N320" i="1"/>
  <c r="S320" i="1" s="1"/>
  <c r="AM319" i="1"/>
  <c r="AB319" i="1"/>
  <c r="AL319" i="1" s="1"/>
  <c r="AN319" i="1" s="1"/>
  <c r="AO319" i="1" s="1"/>
  <c r="S319" i="1"/>
  <c r="Q319" i="1"/>
  <c r="R319" i="1" s="1"/>
  <c r="P319" i="1"/>
  <c r="N319" i="1"/>
  <c r="AM318" i="1"/>
  <c r="AB318" i="1"/>
  <c r="AL318" i="1" s="1"/>
  <c r="AN318" i="1" s="1"/>
  <c r="AO318" i="1" s="1"/>
  <c r="S318" i="1"/>
  <c r="P318" i="1"/>
  <c r="N318" i="1"/>
  <c r="AM317" i="1"/>
  <c r="AL317" i="1"/>
  <c r="AN317" i="1" s="1"/>
  <c r="AO317" i="1" s="1"/>
  <c r="AB317" i="1"/>
  <c r="Q317" i="1"/>
  <c r="R317" i="1" s="1"/>
  <c r="P317" i="1"/>
  <c r="N317" i="1"/>
  <c r="S317" i="1" s="1"/>
  <c r="AM316" i="1"/>
  <c r="AB316" i="1"/>
  <c r="AL316" i="1" s="1"/>
  <c r="S316" i="1"/>
  <c r="P316" i="1"/>
  <c r="N316" i="1"/>
  <c r="AM315" i="1"/>
  <c r="AL315" i="1"/>
  <c r="AN315" i="1" s="1"/>
  <c r="AO315" i="1" s="1"/>
  <c r="AB315" i="1"/>
  <c r="S315" i="1"/>
  <c r="R315" i="1"/>
  <c r="Q315" i="1"/>
  <c r="P315" i="1"/>
  <c r="N315" i="1"/>
  <c r="AN314" i="1"/>
  <c r="AO314" i="1" s="1"/>
  <c r="AM314" i="1"/>
  <c r="AB314" i="1"/>
  <c r="AL314" i="1" s="1"/>
  <c r="S314" i="1"/>
  <c r="P314" i="1"/>
  <c r="N314" i="1"/>
  <c r="Q314" i="1" s="1"/>
  <c r="R314" i="1" s="1"/>
  <c r="AM313" i="1"/>
  <c r="AL313" i="1"/>
  <c r="AB313" i="1"/>
  <c r="R313" i="1"/>
  <c r="Q313" i="1"/>
  <c r="P313" i="1"/>
  <c r="N313" i="1"/>
  <c r="S313" i="1" s="1"/>
  <c r="AN312" i="1"/>
  <c r="AO312" i="1" s="1"/>
  <c r="AM312" i="1"/>
  <c r="AB312" i="1"/>
  <c r="AL312" i="1" s="1"/>
  <c r="S312" i="1"/>
  <c r="P312" i="1"/>
  <c r="N312" i="1"/>
  <c r="Q312" i="1" s="1"/>
  <c r="R312" i="1" s="1"/>
  <c r="AM311" i="1"/>
  <c r="AL311" i="1"/>
  <c r="AB311" i="1"/>
  <c r="S311" i="1"/>
  <c r="P311" i="1"/>
  <c r="Q311" i="1" s="1"/>
  <c r="R311" i="1" s="1"/>
  <c r="N311" i="1"/>
  <c r="AO310" i="1"/>
  <c r="AM310" i="1"/>
  <c r="AB310" i="1"/>
  <c r="AL310" i="1" s="1"/>
  <c r="AN310" i="1" s="1"/>
  <c r="S310" i="1"/>
  <c r="P310" i="1"/>
  <c r="N310" i="1"/>
  <c r="AM309" i="1"/>
  <c r="AB309" i="1"/>
  <c r="AL309" i="1" s="1"/>
  <c r="AN309" i="1" s="1"/>
  <c r="AO309" i="1" s="1"/>
  <c r="P309" i="1"/>
  <c r="Q309" i="1" s="1"/>
  <c r="R309" i="1" s="1"/>
  <c r="N309" i="1"/>
  <c r="S309" i="1" s="1"/>
  <c r="AM308" i="1"/>
  <c r="AB308" i="1"/>
  <c r="AL308" i="1" s="1"/>
  <c r="AN308" i="1" s="1"/>
  <c r="AO308" i="1" s="1"/>
  <c r="S308" i="1"/>
  <c r="P308" i="1"/>
  <c r="N308" i="1"/>
  <c r="AO307" i="1"/>
  <c r="AM307" i="1"/>
  <c r="AB307" i="1"/>
  <c r="AL307" i="1" s="1"/>
  <c r="AN307" i="1" s="1"/>
  <c r="S307" i="1"/>
  <c r="Q307" i="1"/>
  <c r="R307" i="1" s="1"/>
  <c r="P307" i="1"/>
  <c r="N307" i="1"/>
  <c r="AM306" i="1"/>
  <c r="AB306" i="1"/>
  <c r="AL306" i="1" s="1"/>
  <c r="AN306" i="1" s="1"/>
  <c r="AO306" i="1" s="1"/>
  <c r="P306" i="1"/>
  <c r="N306" i="1"/>
  <c r="AM305" i="1"/>
  <c r="AL305" i="1"/>
  <c r="AN305" i="1" s="1"/>
  <c r="AO305" i="1" s="1"/>
  <c r="AB305" i="1"/>
  <c r="Q305" i="1"/>
  <c r="R305" i="1" s="1"/>
  <c r="P305" i="1"/>
  <c r="N305" i="1"/>
  <c r="S305" i="1" s="1"/>
  <c r="AM304" i="1"/>
  <c r="AB304" i="1"/>
  <c r="AL304" i="1" s="1"/>
  <c r="AN304" i="1" s="1"/>
  <c r="AO304" i="1" s="1"/>
  <c r="P304" i="1"/>
  <c r="N304" i="1"/>
  <c r="AM303" i="1"/>
  <c r="AL303" i="1"/>
  <c r="AN303" i="1" s="1"/>
  <c r="AO303" i="1" s="1"/>
  <c r="AB303" i="1"/>
  <c r="S303" i="1"/>
  <c r="P303" i="1"/>
  <c r="Q303" i="1" s="1"/>
  <c r="R303" i="1" s="1"/>
  <c r="N303" i="1"/>
  <c r="AN302" i="1"/>
  <c r="AO302" i="1" s="1"/>
  <c r="AM302" i="1"/>
  <c r="AB302" i="1"/>
  <c r="AL302" i="1" s="1"/>
  <c r="S302" i="1"/>
  <c r="P302" i="1"/>
  <c r="N302" i="1"/>
  <c r="AM301" i="1"/>
  <c r="AL301" i="1"/>
  <c r="AB301" i="1"/>
  <c r="P301" i="1"/>
  <c r="Q301" i="1" s="1"/>
  <c r="R301" i="1" s="1"/>
  <c r="N301" i="1"/>
  <c r="S301" i="1" s="1"/>
  <c r="AN300" i="1"/>
  <c r="AO300" i="1" s="1"/>
  <c r="AM300" i="1"/>
  <c r="AB300" i="1"/>
  <c r="AL300" i="1" s="1"/>
  <c r="S300" i="1"/>
  <c r="Q300" i="1"/>
  <c r="R300" i="1" s="1"/>
  <c r="P300" i="1"/>
  <c r="N300" i="1"/>
  <c r="AM299" i="1"/>
  <c r="AB299" i="1"/>
  <c r="AL299" i="1" s="1"/>
  <c r="AN299" i="1" s="1"/>
  <c r="AO299" i="1" s="1"/>
  <c r="S299" i="1"/>
  <c r="R299" i="1"/>
  <c r="Q299" i="1"/>
  <c r="P299" i="1"/>
  <c r="N299" i="1"/>
  <c r="AM298" i="1"/>
  <c r="AB298" i="1"/>
  <c r="AL298" i="1" s="1"/>
  <c r="AN298" i="1" s="1"/>
  <c r="AO298" i="1" s="1"/>
  <c r="P298" i="1"/>
  <c r="N298" i="1"/>
  <c r="S298" i="1" s="1"/>
  <c r="AM297" i="1"/>
  <c r="AL297" i="1"/>
  <c r="AN297" i="1" s="1"/>
  <c r="AO297" i="1" s="1"/>
  <c r="AB297" i="1"/>
  <c r="Q297" i="1"/>
  <c r="R297" i="1" s="1"/>
  <c r="P297" i="1"/>
  <c r="N297" i="1"/>
  <c r="S297" i="1" s="1"/>
  <c r="AM296" i="1"/>
  <c r="AB296" i="1"/>
  <c r="AL296" i="1" s="1"/>
  <c r="AN296" i="1" s="1"/>
  <c r="AO296" i="1" s="1"/>
  <c r="P296" i="1"/>
  <c r="N296" i="1"/>
  <c r="Q296" i="1" s="1"/>
  <c r="R296" i="1" s="1"/>
  <c r="AM295" i="1"/>
  <c r="AL295" i="1"/>
  <c r="AB295" i="1"/>
  <c r="S295" i="1"/>
  <c r="P295" i="1"/>
  <c r="Q295" i="1" s="1"/>
  <c r="R295" i="1" s="1"/>
  <c r="AM294" i="1"/>
  <c r="AL294" i="1"/>
  <c r="AN294" i="1" s="1"/>
  <c r="AO294" i="1" s="1"/>
  <c r="AB294" i="1"/>
  <c r="S294" i="1"/>
  <c r="P294" i="1"/>
  <c r="N294" i="1"/>
  <c r="Q294" i="1" s="1"/>
  <c r="R294" i="1" s="1"/>
  <c r="AO293" i="1"/>
  <c r="AM293" i="1"/>
  <c r="AL293" i="1"/>
  <c r="AN293" i="1" s="1"/>
  <c r="AB293" i="1"/>
  <c r="P293" i="1"/>
  <c r="N293" i="1"/>
  <c r="AM292" i="1"/>
  <c r="AL292" i="1"/>
  <c r="AN292" i="1" s="1"/>
  <c r="AO292" i="1" s="1"/>
  <c r="AB292" i="1"/>
  <c r="S292" i="1"/>
  <c r="Q292" i="1"/>
  <c r="R292" i="1" s="1"/>
  <c r="P292" i="1"/>
  <c r="N292" i="1"/>
  <c r="AM291" i="1"/>
  <c r="AL291" i="1"/>
  <c r="AN291" i="1" s="1"/>
  <c r="AO291" i="1" s="1"/>
  <c r="AB291" i="1"/>
  <c r="S291" i="1"/>
  <c r="R291" i="1"/>
  <c r="P291" i="1"/>
  <c r="Q291" i="1" s="1"/>
  <c r="AM290" i="1"/>
  <c r="AL290" i="1"/>
  <c r="AN290" i="1" s="1"/>
  <c r="AO290" i="1" s="1"/>
  <c r="AB290" i="1"/>
  <c r="S290" i="1"/>
  <c r="P290" i="1"/>
  <c r="Q290" i="1" s="1"/>
  <c r="R290" i="1" s="1"/>
  <c r="N290" i="1"/>
  <c r="AM289" i="1"/>
  <c r="AL289" i="1"/>
  <c r="AN289" i="1" s="1"/>
  <c r="AO289" i="1" s="1"/>
  <c r="AB289" i="1"/>
  <c r="S289" i="1"/>
  <c r="P289" i="1"/>
  <c r="N289" i="1"/>
  <c r="AM288" i="1"/>
  <c r="AL288" i="1"/>
  <c r="AB288" i="1"/>
  <c r="P288" i="1"/>
  <c r="N288" i="1"/>
  <c r="S288" i="1" s="1"/>
  <c r="AN287" i="1"/>
  <c r="AO287" i="1" s="1"/>
  <c r="AM287" i="1"/>
  <c r="AB287" i="1"/>
  <c r="AL287" i="1" s="1"/>
  <c r="S287" i="1"/>
  <c r="P287" i="1"/>
  <c r="N287" i="1"/>
  <c r="Q287" i="1" s="1"/>
  <c r="R287" i="1" s="1"/>
  <c r="AM286" i="1"/>
  <c r="AB286" i="1"/>
  <c r="AL286" i="1" s="1"/>
  <c r="AN286" i="1" s="1"/>
  <c r="AO286" i="1" s="1"/>
  <c r="S286" i="1"/>
  <c r="Q286" i="1"/>
  <c r="R286" i="1" s="1"/>
  <c r="P286" i="1"/>
  <c r="N286" i="1"/>
  <c r="AM285" i="1"/>
  <c r="AL285" i="1"/>
  <c r="AN285" i="1" s="1"/>
  <c r="AO285" i="1" s="1"/>
  <c r="AB285" i="1"/>
  <c r="S285" i="1"/>
  <c r="P285" i="1"/>
  <c r="N285" i="1"/>
  <c r="AM284" i="1"/>
  <c r="AB284" i="1"/>
  <c r="AL284" i="1" s="1"/>
  <c r="AN284" i="1" s="1"/>
  <c r="AO284" i="1" s="1"/>
  <c r="Q284" i="1"/>
  <c r="R284" i="1" s="1"/>
  <c r="P284" i="1"/>
  <c r="N284" i="1"/>
  <c r="S284" i="1" s="1"/>
  <c r="AO283" i="1"/>
  <c r="AM283" i="1"/>
  <c r="AB283" i="1"/>
  <c r="AL283" i="1" s="1"/>
  <c r="AN283" i="1" s="1"/>
  <c r="P283" i="1"/>
  <c r="N283" i="1"/>
  <c r="AM282" i="1"/>
  <c r="AB282" i="1"/>
  <c r="AL282" i="1" s="1"/>
  <c r="AN282" i="1" s="1"/>
  <c r="AO282" i="1" s="1"/>
  <c r="S282" i="1"/>
  <c r="Q282" i="1"/>
  <c r="R282" i="1" s="1"/>
  <c r="P282" i="1"/>
  <c r="N282" i="1"/>
  <c r="AM281" i="1"/>
  <c r="AL281" i="1"/>
  <c r="AN281" i="1" s="1"/>
  <c r="AO281" i="1" s="1"/>
  <c r="AB281" i="1"/>
  <c r="S281" i="1"/>
  <c r="P281" i="1"/>
  <c r="N281" i="1"/>
  <c r="Q281" i="1" s="1"/>
  <c r="R281" i="1" s="1"/>
  <c r="AM280" i="1"/>
  <c r="AL280" i="1"/>
  <c r="AN280" i="1" s="1"/>
  <c r="AO280" i="1" s="1"/>
  <c r="AB280" i="1"/>
  <c r="P280" i="1"/>
  <c r="N280" i="1"/>
  <c r="S280" i="1" s="1"/>
  <c r="AN279" i="1"/>
  <c r="AO279" i="1" s="1"/>
  <c r="AM279" i="1"/>
  <c r="AB279" i="1"/>
  <c r="AL279" i="1" s="1"/>
  <c r="P279" i="1"/>
  <c r="N279" i="1"/>
  <c r="AM278" i="1"/>
  <c r="AB278" i="1"/>
  <c r="AL278" i="1" s="1"/>
  <c r="AN278" i="1" s="1"/>
  <c r="AO278" i="1" s="1"/>
  <c r="S278" i="1"/>
  <c r="Q278" i="1"/>
  <c r="R278" i="1" s="1"/>
  <c r="P278" i="1"/>
  <c r="N278" i="1"/>
  <c r="AM277" i="1"/>
  <c r="AL277" i="1"/>
  <c r="AN277" i="1" s="1"/>
  <c r="AO277" i="1" s="1"/>
  <c r="AB277" i="1"/>
  <c r="S277" i="1"/>
  <c r="P277" i="1"/>
  <c r="N277" i="1"/>
  <c r="Q277" i="1" s="1"/>
  <c r="R277" i="1" s="1"/>
  <c r="AM276" i="1"/>
  <c r="AL276" i="1"/>
  <c r="AN276" i="1" s="1"/>
  <c r="AO276" i="1" s="1"/>
  <c r="AB276" i="1"/>
  <c r="P276" i="1"/>
  <c r="N276" i="1"/>
  <c r="S276" i="1" s="1"/>
  <c r="AN275" i="1"/>
  <c r="AO275" i="1" s="1"/>
  <c r="AM275" i="1"/>
  <c r="AB275" i="1"/>
  <c r="AL275" i="1" s="1"/>
  <c r="P275" i="1"/>
  <c r="N275" i="1"/>
  <c r="AM274" i="1"/>
  <c r="AB274" i="1"/>
  <c r="AL274" i="1" s="1"/>
  <c r="AN274" i="1" s="1"/>
  <c r="AO274" i="1" s="1"/>
  <c r="S274" i="1"/>
  <c r="Q274" i="1"/>
  <c r="R274" i="1" s="1"/>
  <c r="P274" i="1"/>
  <c r="N274" i="1"/>
  <c r="AM273" i="1"/>
  <c r="AL273" i="1"/>
  <c r="AN273" i="1" s="1"/>
  <c r="AO273" i="1" s="1"/>
  <c r="AB273" i="1"/>
  <c r="S273" i="1"/>
  <c r="P273" i="1"/>
  <c r="N273" i="1"/>
  <c r="Q273" i="1" s="1"/>
  <c r="R273" i="1" s="1"/>
  <c r="AM272" i="1"/>
  <c r="AL272" i="1"/>
  <c r="AN272" i="1" s="1"/>
  <c r="AO272" i="1" s="1"/>
  <c r="AB272" i="1"/>
  <c r="P272" i="1"/>
  <c r="N272" i="1"/>
  <c r="S272" i="1" s="1"/>
  <c r="AN271" i="1"/>
  <c r="AO271" i="1" s="1"/>
  <c r="AM271" i="1"/>
  <c r="AB271" i="1"/>
  <c r="AL271" i="1" s="1"/>
  <c r="P271" i="1"/>
  <c r="N271" i="1"/>
  <c r="AM270" i="1"/>
  <c r="AB270" i="1"/>
  <c r="AL270" i="1" s="1"/>
  <c r="AN270" i="1" s="1"/>
  <c r="AO270" i="1" s="1"/>
  <c r="S270" i="1"/>
  <c r="Q270" i="1"/>
  <c r="R270" i="1" s="1"/>
  <c r="P270" i="1"/>
  <c r="N270" i="1"/>
  <c r="AM269" i="1"/>
  <c r="AL269" i="1"/>
  <c r="AN269" i="1" s="1"/>
  <c r="AO269" i="1" s="1"/>
  <c r="AB269" i="1"/>
  <c r="S269" i="1"/>
  <c r="R269" i="1"/>
  <c r="P269" i="1"/>
  <c r="N269" i="1"/>
  <c r="Q269" i="1" s="1"/>
  <c r="AM268" i="1"/>
  <c r="AL268" i="1"/>
  <c r="AN268" i="1" s="1"/>
  <c r="AO268" i="1" s="1"/>
  <c r="AB268" i="1"/>
  <c r="P268" i="1"/>
  <c r="N268" i="1"/>
  <c r="S268" i="1" s="1"/>
  <c r="AN267" i="1"/>
  <c r="AO267" i="1" s="1"/>
  <c r="AM267" i="1"/>
  <c r="AB267" i="1"/>
  <c r="AL267" i="1" s="1"/>
  <c r="P267" i="1"/>
  <c r="N267" i="1"/>
  <c r="AM266" i="1"/>
  <c r="AB266" i="1"/>
  <c r="AL266" i="1" s="1"/>
  <c r="AN266" i="1" s="1"/>
  <c r="AO266" i="1" s="1"/>
  <c r="S266" i="1"/>
  <c r="Q266" i="1"/>
  <c r="R266" i="1" s="1"/>
  <c r="P266" i="1"/>
  <c r="N266" i="1"/>
  <c r="AM265" i="1"/>
  <c r="AL265" i="1"/>
  <c r="AB265" i="1"/>
  <c r="S265" i="1"/>
  <c r="P265" i="1"/>
  <c r="N265" i="1"/>
  <c r="Q265" i="1" s="1"/>
  <c r="R265" i="1" s="1"/>
  <c r="AM264" i="1"/>
  <c r="AL264" i="1"/>
  <c r="AN264" i="1" s="1"/>
  <c r="AO264" i="1" s="1"/>
  <c r="AB264" i="1"/>
  <c r="P264" i="1"/>
  <c r="N264" i="1"/>
  <c r="S264" i="1" s="1"/>
  <c r="AN263" i="1"/>
  <c r="AO263" i="1" s="1"/>
  <c r="AM263" i="1"/>
  <c r="AB263" i="1"/>
  <c r="AL263" i="1" s="1"/>
  <c r="P263" i="1"/>
  <c r="N263" i="1"/>
  <c r="AM262" i="1"/>
  <c r="AB262" i="1"/>
  <c r="AL262" i="1" s="1"/>
  <c r="S262" i="1"/>
  <c r="Q262" i="1"/>
  <c r="R262" i="1" s="1"/>
  <c r="P262" i="1"/>
  <c r="N262" i="1"/>
  <c r="AM261" i="1"/>
  <c r="AL261" i="1"/>
  <c r="AN261" i="1" s="1"/>
  <c r="AO261" i="1" s="1"/>
  <c r="AB261" i="1"/>
  <c r="S261" i="1"/>
  <c r="P261" i="1"/>
  <c r="N261" i="1"/>
  <c r="Q261" i="1" s="1"/>
  <c r="R261" i="1" s="1"/>
  <c r="AM260" i="1"/>
  <c r="AL260" i="1"/>
  <c r="AN260" i="1" s="1"/>
  <c r="AO260" i="1" s="1"/>
  <c r="AB260" i="1"/>
  <c r="P260" i="1"/>
  <c r="N260" i="1"/>
  <c r="S260" i="1" s="1"/>
  <c r="AM259" i="1"/>
  <c r="AB259" i="1"/>
  <c r="AL259" i="1" s="1"/>
  <c r="AN259" i="1" s="1"/>
  <c r="AO259" i="1" s="1"/>
  <c r="P259" i="1"/>
  <c r="N259" i="1"/>
  <c r="AM258" i="1"/>
  <c r="AB258" i="1"/>
  <c r="AL258" i="1" s="1"/>
  <c r="S258" i="1"/>
  <c r="Q258" i="1"/>
  <c r="R258" i="1" s="1"/>
  <c r="P258" i="1"/>
  <c r="N258" i="1"/>
  <c r="AM257" i="1"/>
  <c r="AL257" i="1"/>
  <c r="AN257" i="1" s="1"/>
  <c r="AO257" i="1" s="1"/>
  <c r="AB257" i="1"/>
  <c r="S257" i="1"/>
  <c r="P257" i="1"/>
  <c r="N257" i="1"/>
  <c r="Q257" i="1" s="1"/>
  <c r="R257" i="1" s="1"/>
  <c r="AM256" i="1"/>
  <c r="AL256" i="1"/>
  <c r="AN256" i="1" s="1"/>
  <c r="AO256" i="1" s="1"/>
  <c r="AB256" i="1"/>
  <c r="P256" i="1"/>
  <c r="N256" i="1"/>
  <c r="S256" i="1" s="1"/>
  <c r="AM255" i="1"/>
  <c r="AB255" i="1"/>
  <c r="AL255" i="1" s="1"/>
  <c r="AN255" i="1" s="1"/>
  <c r="AO255" i="1" s="1"/>
  <c r="P255" i="1"/>
  <c r="N255" i="1"/>
  <c r="AM254" i="1"/>
  <c r="AB254" i="1"/>
  <c r="AL254" i="1" s="1"/>
  <c r="AN254" i="1" s="1"/>
  <c r="AO254" i="1" s="1"/>
  <c r="S254" i="1"/>
  <c r="Q254" i="1"/>
  <c r="R254" i="1" s="1"/>
  <c r="P254" i="1"/>
  <c r="N254" i="1"/>
  <c r="AO253" i="1"/>
  <c r="AM253" i="1"/>
  <c r="AL253" i="1"/>
  <c r="AN253" i="1" s="1"/>
  <c r="AB253" i="1"/>
  <c r="S253" i="1"/>
  <c r="P253" i="1"/>
  <c r="N253" i="1"/>
  <c r="AO252" i="1"/>
  <c r="AM252" i="1"/>
  <c r="AB252" i="1"/>
  <c r="AL252" i="1" s="1"/>
  <c r="AN252" i="1" s="1"/>
  <c r="P252" i="1"/>
  <c r="N252" i="1"/>
  <c r="S252" i="1" s="1"/>
  <c r="AM251" i="1"/>
  <c r="AN251" i="1" s="1"/>
  <c r="AO251" i="1" s="1"/>
  <c r="AB251" i="1"/>
  <c r="AL251" i="1" s="1"/>
  <c r="P251" i="1"/>
  <c r="N251" i="1"/>
  <c r="AM250" i="1"/>
  <c r="AB250" i="1"/>
  <c r="AL250" i="1" s="1"/>
  <c r="S250" i="1"/>
  <c r="P250" i="1"/>
  <c r="Q250" i="1" s="1"/>
  <c r="R250" i="1" s="1"/>
  <c r="N250" i="1"/>
  <c r="AM249" i="1"/>
  <c r="AL249" i="1"/>
  <c r="AN249" i="1" s="1"/>
  <c r="AO249" i="1" s="1"/>
  <c r="AB249" i="1"/>
  <c r="S249" i="1"/>
  <c r="P249" i="1"/>
  <c r="N249" i="1"/>
  <c r="Q249" i="1" s="1"/>
  <c r="R249" i="1" s="1"/>
  <c r="AM248" i="1"/>
  <c r="AL248" i="1"/>
  <c r="AN248" i="1" s="1"/>
  <c r="AO248" i="1" s="1"/>
  <c r="AB248" i="1"/>
  <c r="S248" i="1"/>
  <c r="R248" i="1"/>
  <c r="P248" i="1"/>
  <c r="N248" i="1"/>
  <c r="Q248" i="1" s="1"/>
  <c r="AM247" i="1"/>
  <c r="AB247" i="1"/>
  <c r="AL247" i="1" s="1"/>
  <c r="AN247" i="1" s="1"/>
  <c r="AO247" i="1" s="1"/>
  <c r="S247" i="1"/>
  <c r="R247" i="1"/>
  <c r="P247" i="1"/>
  <c r="N247" i="1"/>
  <c r="Q247" i="1" s="1"/>
  <c r="AM246" i="1"/>
  <c r="AB246" i="1"/>
  <c r="AL246" i="1" s="1"/>
  <c r="AN246" i="1" s="1"/>
  <c r="AO246" i="1" s="1"/>
  <c r="S246" i="1"/>
  <c r="Q246" i="1"/>
  <c r="R246" i="1" s="1"/>
  <c r="P246" i="1"/>
  <c r="N246" i="1"/>
  <c r="AM245" i="1"/>
  <c r="AL245" i="1"/>
  <c r="AB245" i="1"/>
  <c r="S245" i="1"/>
  <c r="R245" i="1"/>
  <c r="P245" i="1"/>
  <c r="N245" i="1"/>
  <c r="Q245" i="1" s="1"/>
  <c r="AM244" i="1"/>
  <c r="AL244" i="1"/>
  <c r="AN244" i="1" s="1"/>
  <c r="AO244" i="1" s="1"/>
  <c r="AB244" i="1"/>
  <c r="S244" i="1"/>
  <c r="R244" i="1"/>
  <c r="P244" i="1"/>
  <c r="N244" i="1"/>
  <c r="Q244" i="1" s="1"/>
  <c r="AM243" i="1"/>
  <c r="AB243" i="1"/>
  <c r="AL243" i="1" s="1"/>
  <c r="AN243" i="1" s="1"/>
  <c r="AO243" i="1" s="1"/>
  <c r="Q243" i="1"/>
  <c r="R243" i="1" s="1"/>
  <c r="P243" i="1"/>
  <c r="N243" i="1"/>
  <c r="S243" i="1" s="1"/>
  <c r="AM242" i="1"/>
  <c r="AB242" i="1"/>
  <c r="AL242" i="1" s="1"/>
  <c r="S242" i="1"/>
  <c r="Q242" i="1"/>
  <c r="R242" i="1" s="1"/>
  <c r="P242" i="1"/>
  <c r="N242" i="1"/>
  <c r="AM241" i="1"/>
  <c r="AB241" i="1"/>
  <c r="AL241" i="1" s="1"/>
  <c r="AN241" i="1" s="1"/>
  <c r="AO241" i="1" s="1"/>
  <c r="S241" i="1"/>
  <c r="R241" i="1"/>
  <c r="P241" i="1"/>
  <c r="Q241" i="1" s="1"/>
  <c r="N241" i="1"/>
  <c r="AM240" i="1"/>
  <c r="AL240" i="1"/>
  <c r="AN240" i="1" s="1"/>
  <c r="AO240" i="1" s="1"/>
  <c r="AB240" i="1"/>
  <c r="P240" i="1"/>
  <c r="N240" i="1"/>
  <c r="AM239" i="1"/>
  <c r="AB239" i="1"/>
  <c r="AL239" i="1" s="1"/>
  <c r="AN239" i="1" s="1"/>
  <c r="AO239" i="1" s="1"/>
  <c r="N239" i="1"/>
  <c r="AM238" i="1"/>
  <c r="AB238" i="1"/>
  <c r="AL238" i="1" s="1"/>
  <c r="AN238" i="1" s="1"/>
  <c r="AO238" i="1" s="1"/>
  <c r="P238" i="1"/>
  <c r="N238" i="1"/>
  <c r="AO237" i="1"/>
  <c r="AM237" i="1"/>
  <c r="AB237" i="1"/>
  <c r="AL237" i="1" s="1"/>
  <c r="AN237" i="1" s="1"/>
  <c r="S237" i="1"/>
  <c r="R237" i="1"/>
  <c r="P237" i="1"/>
  <c r="N237" i="1"/>
  <c r="Q237" i="1" s="1"/>
  <c r="AM236" i="1"/>
  <c r="AB236" i="1"/>
  <c r="AL236" i="1" s="1"/>
  <c r="AN236" i="1" s="1"/>
  <c r="AO236" i="1" s="1"/>
  <c r="S236" i="1"/>
  <c r="Q236" i="1"/>
  <c r="R236" i="1" s="1"/>
  <c r="P236" i="1"/>
  <c r="N236" i="1"/>
  <c r="AM235" i="1"/>
  <c r="AB235" i="1"/>
  <c r="AL235" i="1" s="1"/>
  <c r="AN235" i="1" s="1"/>
  <c r="AO235" i="1" s="1"/>
  <c r="S235" i="1"/>
  <c r="R235" i="1"/>
  <c r="P235" i="1"/>
  <c r="Q235" i="1" s="1"/>
  <c r="N235" i="1"/>
  <c r="AM234" i="1"/>
  <c r="AL234" i="1"/>
  <c r="AN234" i="1" s="1"/>
  <c r="AO234" i="1" s="1"/>
  <c r="AB234" i="1"/>
  <c r="P234" i="1"/>
  <c r="N234" i="1"/>
  <c r="AM233" i="1"/>
  <c r="AB233" i="1"/>
  <c r="AL233" i="1" s="1"/>
  <c r="AN233" i="1" s="1"/>
  <c r="AO233" i="1" s="1"/>
  <c r="P233" i="1"/>
  <c r="N233" i="1"/>
  <c r="AM232" i="1"/>
  <c r="AB232" i="1"/>
  <c r="AL232" i="1" s="1"/>
  <c r="AN232" i="1" s="1"/>
  <c r="AO232" i="1" s="1"/>
  <c r="P232" i="1"/>
  <c r="N232" i="1"/>
  <c r="AM231" i="1"/>
  <c r="AB231" i="1"/>
  <c r="AL231" i="1" s="1"/>
  <c r="AN231" i="1" s="1"/>
  <c r="AO231" i="1" s="1"/>
  <c r="S231" i="1"/>
  <c r="P231" i="1"/>
  <c r="Q231" i="1" s="1"/>
  <c r="R231" i="1" s="1"/>
  <c r="N231" i="1"/>
  <c r="AM230" i="1"/>
  <c r="AB230" i="1"/>
  <c r="AL230" i="1" s="1"/>
  <c r="AN230" i="1" s="1"/>
  <c r="AO230" i="1" s="1"/>
  <c r="S230" i="1"/>
  <c r="R230" i="1"/>
  <c r="P230" i="1"/>
  <c r="N230" i="1"/>
  <c r="Q230" i="1" s="1"/>
  <c r="AM229" i="1"/>
  <c r="AL229" i="1"/>
  <c r="AN229" i="1" s="1"/>
  <c r="AO229" i="1" s="1"/>
  <c r="AB229" i="1"/>
  <c r="P229" i="1"/>
  <c r="N229" i="1"/>
  <c r="S229" i="1" s="1"/>
  <c r="AM228" i="1"/>
  <c r="AB228" i="1"/>
  <c r="AL228" i="1" s="1"/>
  <c r="AN228" i="1" s="1"/>
  <c r="AO228" i="1" s="1"/>
  <c r="P228" i="1"/>
  <c r="N228" i="1"/>
  <c r="S228" i="1" s="1"/>
  <c r="AM227" i="1"/>
  <c r="AB227" i="1"/>
  <c r="AL227" i="1" s="1"/>
  <c r="P227" i="1"/>
  <c r="N227" i="1"/>
  <c r="S227" i="1" s="1"/>
  <c r="AO226" i="1"/>
  <c r="AM226" i="1"/>
  <c r="AB226" i="1"/>
  <c r="AL226" i="1" s="1"/>
  <c r="AN226" i="1" s="1"/>
  <c r="S226" i="1"/>
  <c r="P226" i="1"/>
  <c r="Q226" i="1" s="1"/>
  <c r="R226" i="1" s="1"/>
  <c r="N226" i="1"/>
  <c r="AM225" i="1"/>
  <c r="AB225" i="1"/>
  <c r="AL225" i="1" s="1"/>
  <c r="AN225" i="1" s="1"/>
  <c r="AO225" i="1" s="1"/>
  <c r="S225" i="1"/>
  <c r="R225" i="1"/>
  <c r="P225" i="1"/>
  <c r="N225" i="1"/>
  <c r="Q225" i="1" s="1"/>
  <c r="AM224" i="1"/>
  <c r="AB224" i="1"/>
  <c r="AL224" i="1" s="1"/>
  <c r="AN224" i="1" s="1"/>
  <c r="AO224" i="1" s="1"/>
  <c r="S224" i="1"/>
  <c r="R224" i="1"/>
  <c r="P224" i="1"/>
  <c r="N224" i="1"/>
  <c r="Q224" i="1" s="1"/>
  <c r="AM223" i="1"/>
  <c r="AB223" i="1"/>
  <c r="AL223" i="1" s="1"/>
  <c r="AN223" i="1" s="1"/>
  <c r="AO223" i="1" s="1"/>
  <c r="P223" i="1"/>
  <c r="N223" i="1"/>
  <c r="S223" i="1" s="1"/>
  <c r="AM222" i="1"/>
  <c r="AB222" i="1"/>
  <c r="AL222" i="1" s="1"/>
  <c r="AN222" i="1" s="1"/>
  <c r="AO222" i="1" s="1"/>
  <c r="S222" i="1"/>
  <c r="P222" i="1"/>
  <c r="Q222" i="1" s="1"/>
  <c r="R222" i="1" s="1"/>
  <c r="N222" i="1"/>
  <c r="AM221" i="1"/>
  <c r="AB221" i="1"/>
  <c r="AL221" i="1" s="1"/>
  <c r="AN221" i="1" s="1"/>
  <c r="AO221" i="1" s="1"/>
  <c r="S221" i="1"/>
  <c r="R221" i="1"/>
  <c r="P221" i="1"/>
  <c r="N221" i="1"/>
  <c r="Q221" i="1" s="1"/>
  <c r="AM220" i="1"/>
  <c r="AB220" i="1"/>
  <c r="AL220" i="1" s="1"/>
  <c r="AN220" i="1" s="1"/>
  <c r="AO220" i="1" s="1"/>
  <c r="P220" i="1"/>
  <c r="N220" i="1"/>
  <c r="S220" i="1" s="1"/>
  <c r="AM219" i="1"/>
  <c r="AB219" i="1"/>
  <c r="AL219" i="1" s="1"/>
  <c r="AN219" i="1" s="1"/>
  <c r="AO219" i="1" s="1"/>
  <c r="P219" i="1"/>
  <c r="N219" i="1"/>
  <c r="S219" i="1" s="1"/>
  <c r="AM218" i="1"/>
  <c r="AB218" i="1"/>
  <c r="AL218" i="1" s="1"/>
  <c r="AN218" i="1" s="1"/>
  <c r="AO218" i="1" s="1"/>
  <c r="AM217" i="1"/>
  <c r="AL217" i="1"/>
  <c r="AN217" i="1" s="1"/>
  <c r="AO217" i="1" s="1"/>
  <c r="AB217" i="1"/>
  <c r="P217" i="1"/>
  <c r="N217" i="1"/>
  <c r="S217" i="1" s="1"/>
  <c r="AM216" i="1"/>
  <c r="AB216" i="1"/>
  <c r="AL216" i="1" s="1"/>
  <c r="AN216" i="1" s="1"/>
  <c r="AO216" i="1" s="1"/>
  <c r="S216" i="1"/>
  <c r="R216" i="1"/>
  <c r="P216" i="1"/>
  <c r="N216" i="1"/>
  <c r="Q216" i="1" s="1"/>
  <c r="AM215" i="1"/>
  <c r="AL215" i="1"/>
  <c r="AN215" i="1" s="1"/>
  <c r="AO215" i="1" s="1"/>
  <c r="AB215" i="1"/>
  <c r="S215" i="1"/>
  <c r="Q215" i="1"/>
  <c r="R215" i="1" s="1"/>
  <c r="P215" i="1"/>
  <c r="N215" i="1"/>
  <c r="AM214" i="1"/>
  <c r="AL214" i="1"/>
  <c r="AN214" i="1" s="1"/>
  <c r="AO214" i="1" s="1"/>
  <c r="AB214" i="1"/>
  <c r="S214" i="1"/>
  <c r="P214" i="1"/>
  <c r="N214" i="1"/>
  <c r="Q214" i="1" s="1"/>
  <c r="R214" i="1" s="1"/>
  <c r="AM213" i="1"/>
  <c r="AL213" i="1"/>
  <c r="AN213" i="1" s="1"/>
  <c r="AO213" i="1" s="1"/>
  <c r="AB213" i="1"/>
  <c r="AM212" i="1"/>
  <c r="AB212" i="1"/>
  <c r="AL212" i="1" s="1"/>
  <c r="AN212" i="1" s="1"/>
  <c r="AO212" i="1" s="1"/>
  <c r="AM211" i="1"/>
  <c r="AB211" i="1"/>
  <c r="AL211" i="1" s="1"/>
  <c r="AN211" i="1" s="1"/>
  <c r="AO211" i="1" s="1"/>
  <c r="P211" i="1"/>
  <c r="N211" i="1"/>
  <c r="AM210" i="1"/>
  <c r="AL210" i="1"/>
  <c r="AN210" i="1" s="1"/>
  <c r="AO210" i="1" s="1"/>
  <c r="AB210" i="1"/>
  <c r="S210" i="1"/>
  <c r="Q210" i="1"/>
  <c r="R210" i="1" s="1"/>
  <c r="P210" i="1"/>
  <c r="N210" i="1"/>
  <c r="AM209" i="1"/>
  <c r="AL209" i="1"/>
  <c r="AN209" i="1" s="1"/>
  <c r="AO209" i="1" s="1"/>
  <c r="AB209" i="1"/>
  <c r="S209" i="1"/>
  <c r="P209" i="1"/>
  <c r="N209" i="1"/>
  <c r="Q209" i="1" s="1"/>
  <c r="R209" i="1" s="1"/>
  <c r="AM208" i="1"/>
  <c r="AL208" i="1"/>
  <c r="AN208" i="1" s="1"/>
  <c r="AO208" i="1" s="1"/>
  <c r="AB208" i="1"/>
  <c r="P208" i="1"/>
  <c r="N208" i="1"/>
  <c r="S208" i="1" s="1"/>
  <c r="AN207" i="1"/>
  <c r="AO207" i="1" s="1"/>
  <c r="AM207" i="1"/>
  <c r="AB207" i="1"/>
  <c r="AL207" i="1" s="1"/>
  <c r="P207" i="1"/>
  <c r="N207" i="1"/>
  <c r="AM206" i="1"/>
  <c r="AL206" i="1"/>
  <c r="AN206" i="1" s="1"/>
  <c r="AO206" i="1" s="1"/>
  <c r="AB206" i="1"/>
  <c r="S206" i="1"/>
  <c r="Q206" i="1"/>
  <c r="R206" i="1" s="1"/>
  <c r="P206" i="1"/>
  <c r="N206" i="1"/>
  <c r="AM205" i="1"/>
  <c r="AL205" i="1"/>
  <c r="AN205" i="1" s="1"/>
  <c r="AO205" i="1" s="1"/>
  <c r="AB205" i="1"/>
  <c r="S205" i="1"/>
  <c r="P205" i="1"/>
  <c r="N205" i="1"/>
  <c r="Q205" i="1" s="1"/>
  <c r="R205" i="1" s="1"/>
  <c r="AM204" i="1"/>
  <c r="AL204" i="1"/>
  <c r="AN204" i="1" s="1"/>
  <c r="AO204" i="1" s="1"/>
  <c r="AB204" i="1"/>
  <c r="P204" i="1"/>
  <c r="N204" i="1"/>
  <c r="S204" i="1" s="1"/>
  <c r="AM203" i="1"/>
  <c r="AB203" i="1"/>
  <c r="AL203" i="1" s="1"/>
  <c r="AN203" i="1" s="1"/>
  <c r="AO203" i="1" s="1"/>
  <c r="P203" i="1"/>
  <c r="N203" i="1"/>
  <c r="AM202" i="1"/>
  <c r="AL202" i="1"/>
  <c r="AN202" i="1" s="1"/>
  <c r="AO202" i="1" s="1"/>
  <c r="AB202" i="1"/>
  <c r="S202" i="1"/>
  <c r="Q202" i="1"/>
  <c r="R202" i="1" s="1"/>
  <c r="P202" i="1"/>
  <c r="N202" i="1"/>
  <c r="AM201" i="1"/>
  <c r="AL201" i="1"/>
  <c r="AN201" i="1" s="1"/>
  <c r="AO201" i="1" s="1"/>
  <c r="AB201" i="1"/>
  <c r="S201" i="1"/>
  <c r="P201" i="1"/>
  <c r="N201" i="1"/>
  <c r="Q201" i="1" s="1"/>
  <c r="R201" i="1" s="1"/>
  <c r="AM200" i="1"/>
  <c r="AL200" i="1"/>
  <c r="AN200" i="1" s="1"/>
  <c r="AO200" i="1" s="1"/>
  <c r="AB200" i="1"/>
  <c r="P200" i="1"/>
  <c r="N200" i="1"/>
  <c r="S200" i="1" s="1"/>
  <c r="AN199" i="1"/>
  <c r="AO199" i="1" s="1"/>
  <c r="AM199" i="1"/>
  <c r="AB199" i="1"/>
  <c r="AL199" i="1" s="1"/>
  <c r="P199" i="1"/>
  <c r="N199" i="1"/>
  <c r="AM198" i="1"/>
  <c r="AL198" i="1"/>
  <c r="AN198" i="1" s="1"/>
  <c r="AO198" i="1" s="1"/>
  <c r="AB198" i="1"/>
  <c r="S198" i="1"/>
  <c r="Q198" i="1"/>
  <c r="R198" i="1" s="1"/>
  <c r="P198" i="1"/>
  <c r="N198" i="1"/>
  <c r="AM197" i="1"/>
  <c r="AL197" i="1"/>
  <c r="AN197" i="1" s="1"/>
  <c r="AO197" i="1" s="1"/>
  <c r="AB197" i="1"/>
  <c r="S197" i="1"/>
  <c r="P197" i="1"/>
  <c r="N197" i="1"/>
  <c r="Q197" i="1" s="1"/>
  <c r="R197" i="1" s="1"/>
  <c r="AM196" i="1"/>
  <c r="AL196" i="1"/>
  <c r="AN196" i="1" s="1"/>
  <c r="AO196" i="1" s="1"/>
  <c r="AB196" i="1"/>
  <c r="P196" i="1"/>
  <c r="N196" i="1"/>
  <c r="S196" i="1" s="1"/>
  <c r="AN195" i="1"/>
  <c r="AO195" i="1" s="1"/>
  <c r="AM195" i="1"/>
  <c r="AB195" i="1"/>
  <c r="AL195" i="1" s="1"/>
  <c r="P195" i="1"/>
  <c r="N195" i="1"/>
  <c r="AM194" i="1"/>
  <c r="AL194" i="1"/>
  <c r="AN194" i="1" s="1"/>
  <c r="AO194" i="1" s="1"/>
  <c r="AB194" i="1"/>
  <c r="S194" i="1"/>
  <c r="Q194" i="1"/>
  <c r="R194" i="1" s="1"/>
  <c r="P194" i="1"/>
  <c r="N194" i="1"/>
  <c r="AM193" i="1"/>
  <c r="AL193" i="1"/>
  <c r="AN193" i="1" s="1"/>
  <c r="AO193" i="1" s="1"/>
  <c r="AB193" i="1"/>
  <c r="S193" i="1"/>
  <c r="P193" i="1"/>
  <c r="N193" i="1"/>
  <c r="Q193" i="1" s="1"/>
  <c r="R193" i="1" s="1"/>
  <c r="AM192" i="1"/>
  <c r="AL192" i="1"/>
  <c r="AN192" i="1" s="1"/>
  <c r="AO192" i="1" s="1"/>
  <c r="AB192" i="1"/>
  <c r="P192" i="1"/>
  <c r="N192" i="1"/>
  <c r="S192" i="1" s="1"/>
  <c r="AM191" i="1"/>
  <c r="AB191" i="1"/>
  <c r="AL191" i="1" s="1"/>
  <c r="AN191" i="1" s="1"/>
  <c r="AO191" i="1" s="1"/>
  <c r="S191" i="1"/>
  <c r="R191" i="1"/>
  <c r="P191" i="1"/>
  <c r="N191" i="1"/>
  <c r="Q191" i="1" s="1"/>
  <c r="AM190" i="1"/>
  <c r="AL190" i="1"/>
  <c r="AN190" i="1" s="1"/>
  <c r="AO190" i="1" s="1"/>
  <c r="AB190" i="1"/>
  <c r="S190" i="1"/>
  <c r="R190" i="1"/>
  <c r="Q190" i="1"/>
  <c r="P190" i="1"/>
  <c r="N190" i="1"/>
  <c r="AM189" i="1"/>
  <c r="AL189" i="1"/>
  <c r="AN189" i="1" s="1"/>
  <c r="AO189" i="1" s="1"/>
  <c r="AB189" i="1"/>
  <c r="S189" i="1"/>
  <c r="R189" i="1"/>
  <c r="P189" i="1"/>
  <c r="N189" i="1"/>
  <c r="Q189" i="1" s="1"/>
  <c r="AM188" i="1"/>
  <c r="AL188" i="1"/>
  <c r="AN188" i="1" s="1"/>
  <c r="AO188" i="1" s="1"/>
  <c r="AB188" i="1"/>
  <c r="S188" i="1"/>
  <c r="R188" i="1"/>
  <c r="P188" i="1"/>
  <c r="N188" i="1"/>
  <c r="Q188" i="1" s="1"/>
  <c r="AM187" i="1"/>
  <c r="AB187" i="1"/>
  <c r="AL187" i="1" s="1"/>
  <c r="AN187" i="1" s="1"/>
  <c r="AO187" i="1" s="1"/>
  <c r="P187" i="1"/>
  <c r="N187" i="1"/>
  <c r="S187" i="1" s="1"/>
  <c r="AM186" i="1"/>
  <c r="AL186" i="1"/>
  <c r="AN186" i="1" s="1"/>
  <c r="AO186" i="1" s="1"/>
  <c r="AB186" i="1"/>
  <c r="S186" i="1"/>
  <c r="Q186" i="1"/>
  <c r="R186" i="1" s="1"/>
  <c r="P186" i="1"/>
  <c r="N186" i="1"/>
  <c r="AM185" i="1"/>
  <c r="AL185" i="1"/>
  <c r="AN185" i="1" s="1"/>
  <c r="AO185" i="1" s="1"/>
  <c r="AB185" i="1"/>
  <c r="S185" i="1"/>
  <c r="R185" i="1"/>
  <c r="P185" i="1"/>
  <c r="N185" i="1"/>
  <c r="Q185" i="1" s="1"/>
  <c r="AN184" i="1"/>
  <c r="AO184" i="1" s="1"/>
  <c r="AM184" i="1"/>
  <c r="AL184" i="1"/>
  <c r="AB184" i="1"/>
  <c r="P184" i="1"/>
  <c r="N184" i="1"/>
  <c r="AM183" i="1"/>
  <c r="AB183" i="1"/>
  <c r="AL183" i="1" s="1"/>
  <c r="AN183" i="1" s="1"/>
  <c r="AO183" i="1" s="1"/>
  <c r="Q183" i="1"/>
  <c r="R183" i="1" s="1"/>
  <c r="P183" i="1"/>
  <c r="N183" i="1"/>
  <c r="S183" i="1" s="1"/>
  <c r="AM182" i="1"/>
  <c r="AL182" i="1"/>
  <c r="AN182" i="1" s="1"/>
  <c r="AO182" i="1" s="1"/>
  <c r="AB182" i="1"/>
  <c r="S182" i="1"/>
  <c r="R182" i="1"/>
  <c r="Q182" i="1"/>
  <c r="P182" i="1"/>
  <c r="N182" i="1"/>
  <c r="AM181" i="1"/>
  <c r="AL181" i="1"/>
  <c r="AN181" i="1" s="1"/>
  <c r="AO181" i="1" s="1"/>
  <c r="AB181" i="1"/>
  <c r="S181" i="1"/>
  <c r="P181" i="1"/>
  <c r="N181" i="1"/>
  <c r="Q181" i="1" s="1"/>
  <c r="R181" i="1" s="1"/>
  <c r="AM180" i="1"/>
  <c r="AL180" i="1"/>
  <c r="AN180" i="1" s="1"/>
  <c r="AO180" i="1" s="1"/>
  <c r="AB180" i="1"/>
  <c r="P180" i="1"/>
  <c r="N180" i="1"/>
  <c r="AN179" i="1"/>
  <c r="AO179" i="1" s="1"/>
  <c r="AM179" i="1"/>
  <c r="AB179" i="1"/>
  <c r="AL179" i="1" s="1"/>
  <c r="S179" i="1"/>
  <c r="R179" i="1"/>
  <c r="Q179" i="1"/>
  <c r="P179" i="1"/>
  <c r="N179" i="1"/>
  <c r="AM178" i="1"/>
  <c r="AL178" i="1"/>
  <c r="AN178" i="1" s="1"/>
  <c r="AO178" i="1" s="1"/>
  <c r="AB178" i="1"/>
  <c r="S178" i="1"/>
  <c r="Q178" i="1"/>
  <c r="R178" i="1" s="1"/>
  <c r="P178" i="1"/>
  <c r="N178" i="1"/>
  <c r="AM177" i="1"/>
  <c r="AL177" i="1"/>
  <c r="AN177" i="1" s="1"/>
  <c r="AO177" i="1" s="1"/>
  <c r="AB177" i="1"/>
  <c r="S177" i="1"/>
  <c r="P177" i="1"/>
  <c r="N177" i="1"/>
  <c r="Q177" i="1" s="1"/>
  <c r="R177" i="1" s="1"/>
  <c r="AN176" i="1"/>
  <c r="AO176" i="1" s="1"/>
  <c r="AM176" i="1"/>
  <c r="AL176" i="1"/>
  <c r="AB176" i="1"/>
  <c r="P176" i="1"/>
  <c r="N176" i="1"/>
  <c r="AM175" i="1"/>
  <c r="AB175" i="1"/>
  <c r="AL175" i="1" s="1"/>
  <c r="AN175" i="1" s="1"/>
  <c r="AO175" i="1" s="1"/>
  <c r="P175" i="1"/>
  <c r="N175" i="1"/>
  <c r="AM174" i="1"/>
  <c r="AL174" i="1"/>
  <c r="AN174" i="1" s="1"/>
  <c r="AO174" i="1" s="1"/>
  <c r="AB174" i="1"/>
  <c r="S174" i="1"/>
  <c r="R174" i="1"/>
  <c r="Q174" i="1"/>
  <c r="P174" i="1"/>
  <c r="N174" i="1"/>
  <c r="AM173" i="1"/>
  <c r="AL173" i="1"/>
  <c r="AN173" i="1" s="1"/>
  <c r="AO173" i="1" s="1"/>
  <c r="AB173" i="1"/>
  <c r="S173" i="1"/>
  <c r="R173" i="1"/>
  <c r="P173" i="1"/>
  <c r="N173" i="1"/>
  <c r="Q173" i="1" s="1"/>
  <c r="AN172" i="1"/>
  <c r="AO172" i="1" s="1"/>
  <c r="AM172" i="1"/>
  <c r="AL172" i="1"/>
  <c r="AB172" i="1"/>
  <c r="P172" i="1"/>
  <c r="N172" i="1"/>
  <c r="AM171" i="1"/>
  <c r="AB171" i="1"/>
  <c r="AL171" i="1" s="1"/>
  <c r="AN171" i="1" s="1"/>
  <c r="AO171" i="1" s="1"/>
  <c r="Q171" i="1"/>
  <c r="R171" i="1" s="1"/>
  <c r="P171" i="1"/>
  <c r="N171" i="1"/>
  <c r="S171" i="1" s="1"/>
  <c r="AM170" i="1"/>
  <c r="AL170" i="1"/>
  <c r="AN170" i="1" s="1"/>
  <c r="AO170" i="1" s="1"/>
  <c r="AB170" i="1"/>
  <c r="S170" i="1"/>
  <c r="R170" i="1"/>
  <c r="Q170" i="1"/>
  <c r="P170" i="1"/>
  <c r="N170" i="1"/>
  <c r="AM169" i="1"/>
  <c r="AL169" i="1"/>
  <c r="AN169" i="1" s="1"/>
  <c r="AO169" i="1" s="1"/>
  <c r="AB169" i="1"/>
  <c r="S169" i="1"/>
  <c r="R169" i="1"/>
  <c r="P169" i="1"/>
  <c r="N169" i="1"/>
  <c r="Q169" i="1" s="1"/>
  <c r="AM168" i="1"/>
  <c r="AL168" i="1"/>
  <c r="AN168" i="1" s="1"/>
  <c r="AO168" i="1" s="1"/>
  <c r="AB168" i="1"/>
  <c r="P168" i="1"/>
  <c r="N168" i="1"/>
  <c r="AN167" i="1"/>
  <c r="AO167" i="1" s="1"/>
  <c r="AM167" i="1"/>
  <c r="AB167" i="1"/>
  <c r="AL167" i="1" s="1"/>
  <c r="P167" i="1"/>
  <c r="N167" i="1"/>
  <c r="S167" i="1" s="1"/>
  <c r="AM166" i="1"/>
  <c r="AL166" i="1"/>
  <c r="AN166" i="1" s="1"/>
  <c r="AO166" i="1" s="1"/>
  <c r="AB166" i="1"/>
  <c r="S166" i="1"/>
  <c r="Q166" i="1"/>
  <c r="R166" i="1" s="1"/>
  <c r="P166" i="1"/>
  <c r="N166" i="1"/>
  <c r="AM165" i="1"/>
  <c r="AL165" i="1"/>
  <c r="AN165" i="1" s="1"/>
  <c r="AO165" i="1" s="1"/>
  <c r="AB165" i="1"/>
  <c r="S165" i="1"/>
  <c r="P165" i="1"/>
  <c r="N165" i="1"/>
  <c r="Q165" i="1" s="1"/>
  <c r="R165" i="1" s="1"/>
  <c r="AM164" i="1"/>
  <c r="AL164" i="1"/>
  <c r="AN164" i="1" s="1"/>
  <c r="AO164" i="1" s="1"/>
  <c r="AB164" i="1"/>
  <c r="P164" i="1"/>
  <c r="N164" i="1"/>
  <c r="AM163" i="1"/>
  <c r="AB163" i="1"/>
  <c r="AL163" i="1" s="1"/>
  <c r="AN163" i="1" s="1"/>
  <c r="AO163" i="1" s="1"/>
  <c r="Q163" i="1"/>
  <c r="R163" i="1" s="1"/>
  <c r="P163" i="1"/>
  <c r="N163" i="1"/>
  <c r="S163" i="1" s="1"/>
  <c r="AM162" i="1"/>
  <c r="AL162" i="1"/>
  <c r="AN162" i="1" s="1"/>
  <c r="AO162" i="1" s="1"/>
  <c r="AB162" i="1"/>
  <c r="S162" i="1"/>
  <c r="Q162" i="1"/>
  <c r="R162" i="1" s="1"/>
  <c r="P162" i="1"/>
  <c r="N162" i="1"/>
  <c r="AM161" i="1"/>
  <c r="AL161" i="1"/>
  <c r="AN161" i="1" s="1"/>
  <c r="AO161" i="1" s="1"/>
  <c r="AB161" i="1"/>
  <c r="S161" i="1"/>
  <c r="R161" i="1"/>
  <c r="P161" i="1"/>
  <c r="N161" i="1"/>
  <c r="Q161" i="1" s="1"/>
  <c r="AM160" i="1"/>
  <c r="AL160" i="1"/>
  <c r="AN160" i="1" s="1"/>
  <c r="AO160" i="1" s="1"/>
  <c r="AB160" i="1"/>
  <c r="P160" i="1"/>
  <c r="N160" i="1"/>
  <c r="AN159" i="1"/>
  <c r="AO159" i="1" s="1"/>
  <c r="AM159" i="1"/>
  <c r="AB159" i="1"/>
  <c r="AL159" i="1" s="1"/>
  <c r="Q159" i="1"/>
  <c r="R159" i="1" s="1"/>
  <c r="P159" i="1"/>
  <c r="N159" i="1"/>
  <c r="S159" i="1" s="1"/>
  <c r="AM158" i="1"/>
  <c r="AL158" i="1"/>
  <c r="AN158" i="1" s="1"/>
  <c r="AO158" i="1" s="1"/>
  <c r="AB158" i="1"/>
  <c r="S158" i="1"/>
  <c r="Q158" i="1"/>
  <c r="R158" i="1" s="1"/>
  <c r="P158" i="1"/>
  <c r="N158" i="1"/>
  <c r="AM157" i="1"/>
  <c r="AB157" i="1"/>
  <c r="AL157" i="1" s="1"/>
  <c r="AN157" i="1" s="1"/>
  <c r="AO157" i="1" s="1"/>
  <c r="S157" i="1"/>
  <c r="P157" i="1"/>
  <c r="N157" i="1"/>
  <c r="Q157" i="1" s="1"/>
  <c r="R157" i="1" s="1"/>
  <c r="AN156" i="1"/>
  <c r="AO156" i="1" s="1"/>
  <c r="AM156" i="1"/>
  <c r="AL156" i="1"/>
  <c r="AB156" i="1"/>
  <c r="P156" i="1"/>
  <c r="N156" i="1"/>
  <c r="AN155" i="1"/>
  <c r="AO155" i="1" s="1"/>
  <c r="AM155" i="1"/>
  <c r="AB155" i="1"/>
  <c r="AL155" i="1" s="1"/>
  <c r="P155" i="1"/>
  <c r="N155" i="1"/>
  <c r="S155" i="1" s="1"/>
  <c r="AM154" i="1"/>
  <c r="AL154" i="1"/>
  <c r="AN154" i="1" s="1"/>
  <c r="AO154" i="1" s="1"/>
  <c r="AB154" i="1"/>
  <c r="S154" i="1"/>
  <c r="R154" i="1"/>
  <c r="Q154" i="1"/>
  <c r="P154" i="1"/>
  <c r="N154" i="1"/>
  <c r="AM153" i="1"/>
  <c r="AB153" i="1"/>
  <c r="AL153" i="1" s="1"/>
  <c r="AN153" i="1" s="1"/>
  <c r="AO153" i="1" s="1"/>
  <c r="S153" i="1"/>
  <c r="P153" i="1"/>
  <c r="N153" i="1"/>
  <c r="Q153" i="1" s="1"/>
  <c r="R153" i="1" s="1"/>
  <c r="AM152" i="1"/>
  <c r="AL152" i="1"/>
  <c r="AN152" i="1" s="1"/>
  <c r="AO152" i="1" s="1"/>
  <c r="AB152" i="1"/>
  <c r="P152" i="1"/>
  <c r="N152" i="1"/>
  <c r="AM151" i="1"/>
  <c r="AB151" i="1"/>
  <c r="AL151" i="1" s="1"/>
  <c r="AN151" i="1" s="1"/>
  <c r="AO151" i="1" s="1"/>
  <c r="P151" i="1"/>
  <c r="N151" i="1"/>
  <c r="AM150" i="1"/>
  <c r="AL150" i="1"/>
  <c r="AN150" i="1" s="1"/>
  <c r="AO150" i="1" s="1"/>
  <c r="AB150" i="1"/>
  <c r="S150" i="1"/>
  <c r="R150" i="1"/>
  <c r="Q150" i="1"/>
  <c r="P150" i="1"/>
  <c r="N150" i="1"/>
  <c r="AM149" i="1"/>
  <c r="AB149" i="1"/>
  <c r="AL149" i="1" s="1"/>
  <c r="AN149" i="1" s="1"/>
  <c r="AO149" i="1" s="1"/>
  <c r="S149" i="1"/>
  <c r="P149" i="1"/>
  <c r="N149" i="1"/>
  <c r="Q149" i="1" s="1"/>
  <c r="R149" i="1" s="1"/>
  <c r="AM148" i="1"/>
  <c r="AL148" i="1"/>
  <c r="AN148" i="1" s="1"/>
  <c r="AO148" i="1" s="1"/>
  <c r="AB148" i="1"/>
  <c r="P148" i="1"/>
  <c r="N148" i="1"/>
  <c r="AM147" i="1"/>
  <c r="AB147" i="1"/>
  <c r="AL147" i="1" s="1"/>
  <c r="AN147" i="1" s="1"/>
  <c r="AO147" i="1" s="1"/>
  <c r="Q147" i="1"/>
  <c r="R147" i="1" s="1"/>
  <c r="P147" i="1"/>
  <c r="N147" i="1"/>
  <c r="S147" i="1" s="1"/>
  <c r="AM146" i="1"/>
  <c r="AL146" i="1"/>
  <c r="AN146" i="1" s="1"/>
  <c r="AO146" i="1" s="1"/>
  <c r="AB146" i="1"/>
  <c r="S146" i="1"/>
  <c r="R146" i="1"/>
  <c r="Q146" i="1"/>
  <c r="P146" i="1"/>
  <c r="N146" i="1"/>
  <c r="AM145" i="1"/>
  <c r="AL145" i="1"/>
  <c r="AN145" i="1" s="1"/>
  <c r="AO145" i="1" s="1"/>
  <c r="AB145" i="1"/>
  <c r="S145" i="1"/>
  <c r="P145" i="1"/>
  <c r="N145" i="1"/>
  <c r="Q145" i="1" s="1"/>
  <c r="R145" i="1" s="1"/>
  <c r="AM144" i="1"/>
  <c r="AL144" i="1"/>
  <c r="AN144" i="1" s="1"/>
  <c r="AO144" i="1" s="1"/>
  <c r="AB144" i="1"/>
  <c r="P144" i="1"/>
  <c r="N144" i="1"/>
  <c r="AO143" i="1"/>
  <c r="AN143" i="1"/>
  <c r="AM143" i="1"/>
  <c r="AB143" i="1"/>
  <c r="AL143" i="1" s="1"/>
  <c r="P143" i="1"/>
  <c r="N143" i="1"/>
  <c r="S143" i="1" s="1"/>
  <c r="AM142" i="1"/>
  <c r="AL142" i="1"/>
  <c r="AN142" i="1" s="1"/>
  <c r="AO142" i="1" s="1"/>
  <c r="AB142" i="1"/>
  <c r="S142" i="1"/>
  <c r="Q142" i="1"/>
  <c r="R142" i="1" s="1"/>
  <c r="P142" i="1"/>
  <c r="N142" i="1"/>
  <c r="AM141" i="1"/>
  <c r="AL141" i="1"/>
  <c r="AN141" i="1" s="1"/>
  <c r="AO141" i="1" s="1"/>
  <c r="AB141" i="1"/>
  <c r="S141" i="1"/>
  <c r="P141" i="1"/>
  <c r="N141" i="1"/>
  <c r="Q141" i="1" s="1"/>
  <c r="R141" i="1" s="1"/>
  <c r="AN140" i="1"/>
  <c r="AO140" i="1" s="1"/>
  <c r="AM140" i="1"/>
  <c r="AL140" i="1"/>
  <c r="AB140" i="1"/>
  <c r="P140" i="1"/>
  <c r="N140" i="1"/>
  <c r="AM139" i="1"/>
  <c r="AB139" i="1"/>
  <c r="AL139" i="1" s="1"/>
  <c r="AN139" i="1" s="1"/>
  <c r="AO139" i="1" s="1"/>
  <c r="P139" i="1"/>
  <c r="N139" i="1"/>
  <c r="S139" i="1" s="1"/>
  <c r="AM138" i="1"/>
  <c r="AL138" i="1"/>
  <c r="AN138" i="1" s="1"/>
  <c r="AO138" i="1" s="1"/>
  <c r="AB138" i="1"/>
  <c r="S138" i="1"/>
  <c r="R138" i="1"/>
  <c r="Q138" i="1"/>
  <c r="P138" i="1"/>
  <c r="N138" i="1"/>
  <c r="AM137" i="1"/>
  <c r="AL137" i="1"/>
  <c r="AN137" i="1" s="1"/>
  <c r="AO137" i="1" s="1"/>
  <c r="AB137" i="1"/>
  <c r="S137" i="1"/>
  <c r="P137" i="1"/>
  <c r="N137" i="1"/>
  <c r="Q137" i="1" s="1"/>
  <c r="R137" i="1" s="1"/>
  <c r="AN136" i="1"/>
  <c r="AO136" i="1" s="1"/>
  <c r="AM136" i="1"/>
  <c r="AL136" i="1"/>
  <c r="AB136" i="1"/>
  <c r="P136" i="1"/>
  <c r="N136" i="1"/>
  <c r="AM135" i="1"/>
  <c r="AB135" i="1"/>
  <c r="AL135" i="1" s="1"/>
  <c r="AN135" i="1" s="1"/>
  <c r="AO135" i="1" s="1"/>
  <c r="P135" i="1"/>
  <c r="N135" i="1"/>
  <c r="S135" i="1" s="1"/>
  <c r="AM134" i="1"/>
  <c r="AL134" i="1"/>
  <c r="AN134" i="1" s="1"/>
  <c r="AO134" i="1" s="1"/>
  <c r="AB134" i="1"/>
  <c r="S134" i="1"/>
  <c r="R134" i="1"/>
  <c r="Q134" i="1"/>
  <c r="P134" i="1"/>
  <c r="N134" i="1"/>
  <c r="AM133" i="1"/>
  <c r="AL133" i="1"/>
  <c r="AN133" i="1" s="1"/>
  <c r="AO133" i="1" s="1"/>
  <c r="AB133" i="1"/>
  <c r="S133" i="1"/>
  <c r="P133" i="1"/>
  <c r="N133" i="1"/>
  <c r="Q133" i="1" s="1"/>
  <c r="R133" i="1" s="1"/>
  <c r="AM132" i="1"/>
  <c r="AL132" i="1"/>
  <c r="AN132" i="1" s="1"/>
  <c r="AO132" i="1" s="1"/>
  <c r="AB132" i="1"/>
  <c r="P132" i="1"/>
  <c r="N132" i="1"/>
  <c r="AM131" i="1"/>
  <c r="AB131" i="1"/>
  <c r="AL131" i="1" s="1"/>
  <c r="AN131" i="1" s="1"/>
  <c r="AO131" i="1" s="1"/>
  <c r="Q131" i="1"/>
  <c r="R131" i="1" s="1"/>
  <c r="P131" i="1"/>
  <c r="N131" i="1"/>
  <c r="S131" i="1" s="1"/>
  <c r="AM130" i="1"/>
  <c r="AL130" i="1"/>
  <c r="AN130" i="1" s="1"/>
  <c r="AO130" i="1" s="1"/>
  <c r="AB130" i="1"/>
  <c r="S130" i="1"/>
  <c r="Q130" i="1"/>
  <c r="R130" i="1" s="1"/>
  <c r="P130" i="1"/>
  <c r="N130" i="1"/>
  <c r="AM129" i="1"/>
  <c r="AL129" i="1"/>
  <c r="AN129" i="1" s="1"/>
  <c r="AO129" i="1" s="1"/>
  <c r="AB129" i="1"/>
  <c r="S129" i="1"/>
  <c r="P129" i="1"/>
  <c r="N129" i="1"/>
  <c r="Q129" i="1" s="1"/>
  <c r="R129" i="1" s="1"/>
  <c r="AM128" i="1"/>
  <c r="AL128" i="1"/>
  <c r="AN128" i="1" s="1"/>
  <c r="AO128" i="1" s="1"/>
  <c r="AB128" i="1"/>
  <c r="P128" i="1"/>
  <c r="N128" i="1"/>
  <c r="AN127" i="1"/>
  <c r="AO127" i="1" s="1"/>
  <c r="AM127" i="1"/>
  <c r="AB127" i="1"/>
  <c r="AL127" i="1" s="1"/>
  <c r="S127" i="1"/>
  <c r="R127" i="1"/>
  <c r="P127" i="1"/>
  <c r="N127" i="1"/>
  <c r="Q127" i="1" s="1"/>
  <c r="AM126" i="1"/>
  <c r="AB126" i="1"/>
  <c r="AL126" i="1" s="1"/>
  <c r="AN126" i="1" s="1"/>
  <c r="AO126" i="1" s="1"/>
  <c r="S126" i="1"/>
  <c r="R126" i="1"/>
  <c r="Q126" i="1"/>
  <c r="P126" i="1"/>
  <c r="N126" i="1"/>
  <c r="AM125" i="1"/>
  <c r="AB125" i="1"/>
  <c r="AL125" i="1" s="1"/>
  <c r="AN125" i="1" s="1"/>
  <c r="AO125" i="1" s="1"/>
  <c r="S125" i="1"/>
  <c r="P125" i="1"/>
  <c r="N125" i="1"/>
  <c r="Q125" i="1" s="1"/>
  <c r="R125" i="1" s="1"/>
  <c r="AM124" i="1"/>
  <c r="AL124" i="1"/>
  <c r="AN124" i="1" s="1"/>
  <c r="AO124" i="1" s="1"/>
  <c r="AB124" i="1"/>
  <c r="P124" i="1"/>
  <c r="N124" i="1"/>
  <c r="AO123" i="1"/>
  <c r="AN123" i="1"/>
  <c r="AM123" i="1"/>
  <c r="AB123" i="1"/>
  <c r="AL123" i="1" s="1"/>
  <c r="P123" i="1"/>
  <c r="N123" i="1"/>
  <c r="S123" i="1" s="1"/>
  <c r="AM122" i="1"/>
  <c r="AB122" i="1"/>
  <c r="AL122" i="1" s="1"/>
  <c r="AN122" i="1" s="1"/>
  <c r="AO122" i="1" s="1"/>
  <c r="S122" i="1"/>
  <c r="Q122" i="1"/>
  <c r="R122" i="1" s="1"/>
  <c r="P122" i="1"/>
  <c r="N122" i="1"/>
  <c r="AM121" i="1"/>
  <c r="AB121" i="1"/>
  <c r="AL121" i="1" s="1"/>
  <c r="AN121" i="1" s="1"/>
  <c r="AO121" i="1" s="1"/>
  <c r="S121" i="1"/>
  <c r="P121" i="1"/>
  <c r="N121" i="1"/>
  <c r="Q121" i="1" s="1"/>
  <c r="R121" i="1" s="1"/>
  <c r="AM120" i="1"/>
  <c r="AL120" i="1"/>
  <c r="AN120" i="1" s="1"/>
  <c r="AO120" i="1" s="1"/>
  <c r="AB120" i="1"/>
  <c r="P120" i="1"/>
  <c r="N120" i="1"/>
  <c r="AM119" i="1"/>
  <c r="AB119" i="1"/>
  <c r="AL119" i="1" s="1"/>
  <c r="AN119" i="1" s="1"/>
  <c r="AO119" i="1" s="1"/>
  <c r="P119" i="1"/>
  <c r="N119" i="1"/>
  <c r="AM118" i="1"/>
  <c r="AB118" i="1"/>
  <c r="AL118" i="1" s="1"/>
  <c r="AN118" i="1" s="1"/>
  <c r="AO118" i="1" s="1"/>
  <c r="S118" i="1"/>
  <c r="Q118" i="1"/>
  <c r="R118" i="1" s="1"/>
  <c r="P118" i="1"/>
  <c r="N118" i="1"/>
  <c r="AM117" i="1"/>
  <c r="AL117" i="1"/>
  <c r="AN117" i="1" s="1"/>
  <c r="AO117" i="1" s="1"/>
  <c r="AB117" i="1"/>
  <c r="S117" i="1"/>
  <c r="P117" i="1"/>
  <c r="N117" i="1"/>
  <c r="Q117" i="1" s="1"/>
  <c r="R117" i="1" s="1"/>
  <c r="AM116" i="1"/>
  <c r="AL116" i="1"/>
  <c r="AN116" i="1" s="1"/>
  <c r="AO116" i="1" s="1"/>
  <c r="AB116" i="1"/>
  <c r="P116" i="1"/>
  <c r="N116" i="1"/>
  <c r="AN115" i="1"/>
  <c r="AO115" i="1" s="1"/>
  <c r="AM115" i="1"/>
  <c r="AB115" i="1"/>
  <c r="AL115" i="1" s="1"/>
  <c r="Q115" i="1"/>
  <c r="R115" i="1" s="1"/>
  <c r="P115" i="1"/>
  <c r="N115" i="1"/>
  <c r="S115" i="1" s="1"/>
  <c r="AM114" i="1"/>
  <c r="AB114" i="1"/>
  <c r="AL114" i="1" s="1"/>
  <c r="AN114" i="1" s="1"/>
  <c r="AO114" i="1" s="1"/>
  <c r="S114" i="1"/>
  <c r="R114" i="1"/>
  <c r="Q114" i="1"/>
  <c r="P114" i="1"/>
  <c r="N114" i="1"/>
  <c r="AM113" i="1"/>
  <c r="AL113" i="1"/>
  <c r="AN113" i="1" s="1"/>
  <c r="AO113" i="1" s="1"/>
  <c r="AB113" i="1"/>
  <c r="S113" i="1"/>
  <c r="P113" i="1"/>
  <c r="N113" i="1"/>
  <c r="Q113" i="1" s="1"/>
  <c r="R113" i="1" s="1"/>
  <c r="AN112" i="1"/>
  <c r="AO112" i="1" s="1"/>
  <c r="AM112" i="1"/>
  <c r="AL112" i="1"/>
  <c r="AB112" i="1"/>
  <c r="P112" i="1"/>
  <c r="N112" i="1"/>
  <c r="AM111" i="1"/>
  <c r="AB111" i="1"/>
  <c r="AL111" i="1" s="1"/>
  <c r="AN111" i="1" s="1"/>
  <c r="AO111" i="1" s="1"/>
  <c r="P111" i="1"/>
  <c r="N111" i="1"/>
  <c r="S111" i="1" s="1"/>
  <c r="AM110" i="1"/>
  <c r="AB110" i="1"/>
  <c r="AL110" i="1" s="1"/>
  <c r="AN110" i="1" s="1"/>
  <c r="AO110" i="1" s="1"/>
  <c r="S110" i="1"/>
  <c r="R110" i="1"/>
  <c r="Q110" i="1"/>
  <c r="P110" i="1"/>
  <c r="N110" i="1"/>
  <c r="AM109" i="1"/>
  <c r="AB109" i="1"/>
  <c r="AL109" i="1" s="1"/>
  <c r="AN109" i="1" s="1"/>
  <c r="AO109" i="1" s="1"/>
  <c r="S109" i="1"/>
  <c r="P109" i="1"/>
  <c r="N109" i="1"/>
  <c r="Q109" i="1" s="1"/>
  <c r="R109" i="1" s="1"/>
  <c r="AM108" i="1"/>
  <c r="AL108" i="1"/>
  <c r="AN108" i="1" s="1"/>
  <c r="AO108" i="1" s="1"/>
  <c r="AB108" i="1"/>
  <c r="P108" i="1"/>
  <c r="N108" i="1"/>
  <c r="AO107" i="1"/>
  <c r="AN107" i="1"/>
  <c r="AM107" i="1"/>
  <c r="AL107" i="1"/>
  <c r="P107" i="1"/>
  <c r="Q107" i="1" s="1"/>
  <c r="R107" i="1" s="1"/>
  <c r="N107" i="1"/>
  <c r="S107" i="1" s="1"/>
  <c r="AO106" i="1"/>
  <c r="AM106" i="1"/>
  <c r="AB106" i="1"/>
  <c r="AL106" i="1" s="1"/>
  <c r="AN106" i="1" s="1"/>
  <c r="S106" i="1"/>
  <c r="P106" i="1"/>
  <c r="Q106" i="1" s="1"/>
  <c r="R106" i="1" s="1"/>
  <c r="N106" i="1"/>
  <c r="AM105" i="1"/>
  <c r="AL105" i="1"/>
  <c r="AB105" i="1"/>
  <c r="P105" i="1"/>
  <c r="N105" i="1"/>
  <c r="Q105" i="1" s="1"/>
  <c r="R105" i="1" s="1"/>
  <c r="AM104" i="1"/>
  <c r="AB104" i="1"/>
  <c r="AL104" i="1" s="1"/>
  <c r="AN104" i="1" s="1"/>
  <c r="AO104" i="1" s="1"/>
  <c r="P104" i="1"/>
  <c r="N104" i="1"/>
  <c r="S104" i="1" s="1"/>
  <c r="AN103" i="1"/>
  <c r="AO103" i="1" s="1"/>
  <c r="AM103" i="1"/>
  <c r="AL103" i="1"/>
  <c r="AB103" i="1"/>
  <c r="P103" i="1"/>
  <c r="N103" i="1"/>
  <c r="AO102" i="1"/>
  <c r="AM102" i="1"/>
  <c r="AL102" i="1"/>
  <c r="AN102" i="1" s="1"/>
  <c r="AB102" i="1"/>
  <c r="S102" i="1"/>
  <c r="P102" i="1"/>
  <c r="Q102" i="1" s="1"/>
  <c r="R102" i="1" s="1"/>
  <c r="N102" i="1"/>
  <c r="AM101" i="1"/>
  <c r="AB101" i="1"/>
  <c r="AL101" i="1" s="1"/>
  <c r="AN101" i="1" s="1"/>
  <c r="AO101" i="1" s="1"/>
  <c r="P101" i="1"/>
  <c r="N101" i="1"/>
  <c r="Q101" i="1" s="1"/>
  <c r="R101" i="1" s="1"/>
  <c r="AM100" i="1"/>
  <c r="AB100" i="1"/>
  <c r="AL100" i="1" s="1"/>
  <c r="AN100" i="1" s="1"/>
  <c r="AO100" i="1" s="1"/>
  <c r="P100" i="1"/>
  <c r="N100" i="1"/>
  <c r="S100" i="1" s="1"/>
  <c r="AN99" i="1"/>
  <c r="AO99" i="1" s="1"/>
  <c r="AM99" i="1"/>
  <c r="AL99" i="1"/>
  <c r="AB99" i="1"/>
  <c r="R99" i="1"/>
  <c r="Q99" i="1"/>
  <c r="P99" i="1"/>
  <c r="N99" i="1"/>
  <c r="S99" i="1" s="1"/>
  <c r="AM98" i="1"/>
  <c r="AL98" i="1"/>
  <c r="AN98" i="1" s="1"/>
  <c r="AO98" i="1" s="1"/>
  <c r="AB98" i="1"/>
  <c r="S98" i="1"/>
  <c r="P98" i="1"/>
  <c r="Q98" i="1" s="1"/>
  <c r="R98" i="1" s="1"/>
  <c r="N98" i="1"/>
  <c r="AM97" i="1"/>
  <c r="AB97" i="1"/>
  <c r="AL97" i="1" s="1"/>
  <c r="AN97" i="1" s="1"/>
  <c r="AO97" i="1" s="1"/>
  <c r="S97" i="1"/>
  <c r="P97" i="1"/>
  <c r="N97" i="1"/>
  <c r="Q97" i="1" s="1"/>
  <c r="R97" i="1" s="1"/>
  <c r="AM96" i="1"/>
  <c r="AL96" i="1"/>
  <c r="AN96" i="1" s="1"/>
  <c r="AO96" i="1" s="1"/>
  <c r="AB96" i="1"/>
  <c r="P96" i="1"/>
  <c r="N96" i="1"/>
  <c r="S96" i="1" s="1"/>
  <c r="AM95" i="1"/>
  <c r="AB95" i="1"/>
  <c r="AL95" i="1" s="1"/>
  <c r="AN95" i="1" s="1"/>
  <c r="AO95" i="1" s="1"/>
  <c r="S95" i="1"/>
  <c r="P95" i="1"/>
  <c r="N95" i="1"/>
  <c r="Q95" i="1" s="1"/>
  <c r="R95" i="1" s="1"/>
  <c r="AM94" i="1"/>
  <c r="AL94" i="1"/>
  <c r="AN94" i="1" s="1"/>
  <c r="AO94" i="1" s="1"/>
  <c r="AB94" i="1"/>
  <c r="S94" i="1"/>
  <c r="P94" i="1"/>
  <c r="Q94" i="1" s="1"/>
  <c r="R94" i="1" s="1"/>
  <c r="N94" i="1"/>
  <c r="AM93" i="1"/>
  <c r="AL93" i="1"/>
  <c r="AN93" i="1" s="1"/>
  <c r="AO93" i="1" s="1"/>
  <c r="AB93" i="1"/>
  <c r="P93" i="1"/>
  <c r="N93" i="1"/>
  <c r="Q93" i="1" s="1"/>
  <c r="R93" i="1" s="1"/>
  <c r="AM92" i="1"/>
  <c r="AB92" i="1"/>
  <c r="AL92" i="1" s="1"/>
  <c r="AN92" i="1" s="1"/>
  <c r="AO92" i="1" s="1"/>
  <c r="P92" i="1"/>
  <c r="N92" i="1"/>
  <c r="S92" i="1" s="1"/>
  <c r="AN91" i="1"/>
  <c r="AO91" i="1" s="1"/>
  <c r="AM91" i="1"/>
  <c r="AB91" i="1"/>
  <c r="AL91" i="1" s="1"/>
  <c r="S91" i="1"/>
  <c r="P91" i="1"/>
  <c r="Q91" i="1" s="1"/>
  <c r="R91" i="1" s="1"/>
  <c r="N91" i="1"/>
  <c r="AM90" i="1"/>
  <c r="AB90" i="1"/>
  <c r="AL90" i="1" s="1"/>
  <c r="AN90" i="1" s="1"/>
  <c r="AO90" i="1" s="1"/>
  <c r="S90" i="1"/>
  <c r="Q90" i="1"/>
  <c r="R90" i="1" s="1"/>
  <c r="P90" i="1"/>
  <c r="N90" i="1"/>
  <c r="AN89" i="1"/>
  <c r="AO89" i="1" s="1"/>
  <c r="AM89" i="1"/>
  <c r="AL89" i="1"/>
  <c r="AB89" i="1"/>
  <c r="P89" i="1"/>
  <c r="N89" i="1"/>
  <c r="AM88" i="1"/>
  <c r="AB88" i="1"/>
  <c r="AL88" i="1" s="1"/>
  <c r="AN88" i="1" s="1"/>
  <c r="AO88" i="1" s="1"/>
  <c r="P88" i="1"/>
  <c r="N88" i="1"/>
  <c r="AM87" i="1"/>
  <c r="AB87" i="1"/>
  <c r="AL87" i="1" s="1"/>
  <c r="AN87" i="1" s="1"/>
  <c r="AO87" i="1" s="1"/>
  <c r="S87" i="1"/>
  <c r="R87" i="1"/>
  <c r="P87" i="1"/>
  <c r="N87" i="1"/>
  <c r="Q87" i="1" s="1"/>
  <c r="AM86" i="1"/>
  <c r="AB86" i="1"/>
  <c r="AL86" i="1" s="1"/>
  <c r="AN86" i="1" s="1"/>
  <c r="AO86" i="1" s="1"/>
  <c r="S86" i="1"/>
  <c r="Q86" i="1"/>
  <c r="R86" i="1" s="1"/>
  <c r="P86" i="1"/>
  <c r="N86" i="1"/>
  <c r="AM85" i="1"/>
  <c r="AB85" i="1"/>
  <c r="AL85" i="1" s="1"/>
  <c r="AN85" i="1" s="1"/>
  <c r="AO85" i="1" s="1"/>
  <c r="S85" i="1"/>
  <c r="R85" i="1"/>
  <c r="P85" i="1"/>
  <c r="N85" i="1"/>
  <c r="Q85" i="1" s="1"/>
  <c r="AM84" i="1"/>
  <c r="AL84" i="1"/>
  <c r="AN84" i="1" s="1"/>
  <c r="AO84" i="1" s="1"/>
  <c r="AB84" i="1"/>
  <c r="S84" i="1"/>
  <c r="R84" i="1"/>
  <c r="P84" i="1"/>
  <c r="N84" i="1"/>
  <c r="Q84" i="1" s="1"/>
  <c r="AM83" i="1"/>
  <c r="AB83" i="1"/>
  <c r="AL83" i="1" s="1"/>
  <c r="AN83" i="1" s="1"/>
  <c r="AO83" i="1" s="1"/>
  <c r="S83" i="1"/>
  <c r="P83" i="1"/>
  <c r="N83" i="1"/>
  <c r="Q83" i="1" s="1"/>
  <c r="R83" i="1" s="1"/>
  <c r="AM82" i="1"/>
  <c r="AL82" i="1"/>
  <c r="AN82" i="1" s="1"/>
  <c r="AO82" i="1" s="1"/>
  <c r="AB82" i="1"/>
  <c r="S82" i="1"/>
  <c r="P82" i="1"/>
  <c r="Q82" i="1" s="1"/>
  <c r="R82" i="1" s="1"/>
  <c r="N82" i="1"/>
  <c r="AM81" i="1"/>
  <c r="AB81" i="1"/>
  <c r="AL81" i="1" s="1"/>
  <c r="AN81" i="1" s="1"/>
  <c r="AO81" i="1" s="1"/>
  <c r="S81" i="1"/>
  <c r="P81" i="1"/>
  <c r="N81" i="1"/>
  <c r="AO80" i="1"/>
  <c r="AN80" i="1"/>
  <c r="AM80" i="1"/>
  <c r="AL80" i="1"/>
  <c r="AB80" i="1"/>
  <c r="P80" i="1"/>
  <c r="N80" i="1"/>
  <c r="S80" i="1" s="1"/>
  <c r="AM79" i="1"/>
  <c r="AB79" i="1"/>
  <c r="AL79" i="1" s="1"/>
  <c r="AN79" i="1" s="1"/>
  <c r="AO79" i="1" s="1"/>
  <c r="R79" i="1"/>
  <c r="Q79" i="1"/>
  <c r="P79" i="1"/>
  <c r="N79" i="1"/>
  <c r="S79" i="1" s="1"/>
  <c r="AM78" i="1"/>
  <c r="AB78" i="1"/>
  <c r="AL78" i="1" s="1"/>
  <c r="AN78" i="1" s="1"/>
  <c r="AO78" i="1" s="1"/>
  <c r="S78" i="1"/>
  <c r="P78" i="1"/>
  <c r="N78" i="1"/>
  <c r="Q78" i="1" s="1"/>
  <c r="R78" i="1" s="1"/>
  <c r="AM77" i="1"/>
  <c r="AL77" i="1"/>
  <c r="AN77" i="1" s="1"/>
  <c r="AO77" i="1" s="1"/>
  <c r="AB77" i="1"/>
  <c r="S77" i="1"/>
  <c r="P77" i="1"/>
  <c r="Q77" i="1" s="1"/>
  <c r="R77" i="1" s="1"/>
  <c r="N77" i="1"/>
  <c r="AO76" i="1"/>
  <c r="AN76" i="1"/>
  <c r="AM76" i="1"/>
  <c r="AL76" i="1"/>
  <c r="AB76" i="1"/>
  <c r="P76" i="1"/>
  <c r="N76" i="1"/>
  <c r="S76" i="1" s="1"/>
  <c r="AM75" i="1"/>
  <c r="AB75" i="1"/>
  <c r="AL75" i="1" s="1"/>
  <c r="AN75" i="1" s="1"/>
  <c r="AO75" i="1" s="1"/>
  <c r="R75" i="1"/>
  <c r="Q75" i="1"/>
  <c r="P75" i="1"/>
  <c r="N75" i="1"/>
  <c r="S75" i="1" s="1"/>
  <c r="AM74" i="1"/>
  <c r="AB74" i="1"/>
  <c r="AL74" i="1" s="1"/>
  <c r="AN74" i="1" s="1"/>
  <c r="AO74" i="1" s="1"/>
  <c r="S74" i="1"/>
  <c r="P74" i="1"/>
  <c r="N74" i="1"/>
  <c r="Q74" i="1" s="1"/>
  <c r="R74" i="1" s="1"/>
  <c r="AM73" i="1"/>
  <c r="AL73" i="1"/>
  <c r="AN73" i="1" s="1"/>
  <c r="AO73" i="1" s="1"/>
  <c r="AB73" i="1"/>
  <c r="S73" i="1"/>
  <c r="P73" i="1"/>
  <c r="Q73" i="1" s="1"/>
  <c r="R73" i="1" s="1"/>
  <c r="N73" i="1"/>
  <c r="AO72" i="1"/>
  <c r="AN72" i="1"/>
  <c r="AM72" i="1"/>
  <c r="AL72" i="1"/>
  <c r="AB72" i="1"/>
  <c r="P72" i="1"/>
  <c r="N72" i="1"/>
  <c r="S72" i="1" s="1"/>
  <c r="AM71" i="1"/>
  <c r="AB71" i="1"/>
  <c r="AL71" i="1" s="1"/>
  <c r="AN71" i="1" s="1"/>
  <c r="AO71" i="1" s="1"/>
  <c r="R71" i="1"/>
  <c r="Q71" i="1"/>
  <c r="P71" i="1"/>
  <c r="N71" i="1"/>
  <c r="S71" i="1" s="1"/>
  <c r="AM70" i="1"/>
  <c r="AB70" i="1"/>
  <c r="AL70" i="1" s="1"/>
  <c r="AN70" i="1" s="1"/>
  <c r="AO70" i="1" s="1"/>
  <c r="S70" i="1"/>
  <c r="O70" i="1"/>
  <c r="P70" i="1" s="1"/>
  <c r="N70" i="1"/>
  <c r="AM69" i="1"/>
  <c r="AB69" i="1"/>
  <c r="AL69" i="1" s="1"/>
  <c r="AN69" i="1" s="1"/>
  <c r="AO69" i="1" s="1"/>
  <c r="O69" i="1"/>
  <c r="P69" i="1" s="1"/>
  <c r="N69" i="1"/>
  <c r="S69" i="1" s="1"/>
  <c r="AM68" i="1"/>
  <c r="AB68" i="1"/>
  <c r="AL68" i="1" s="1"/>
  <c r="AN68" i="1" s="1"/>
  <c r="AO68" i="1" s="1"/>
  <c r="R68" i="1"/>
  <c r="Q68" i="1"/>
  <c r="P68" i="1"/>
  <c r="N68" i="1"/>
  <c r="S68" i="1" s="1"/>
  <c r="AM67" i="1"/>
  <c r="AB67" i="1"/>
  <c r="AL67" i="1" s="1"/>
  <c r="AN67" i="1" s="1"/>
  <c r="AO67" i="1" s="1"/>
  <c r="S67" i="1"/>
  <c r="O67" i="1"/>
  <c r="P67" i="1" s="1"/>
  <c r="N67" i="1"/>
  <c r="AM66" i="1"/>
  <c r="AB66" i="1"/>
  <c r="AL66" i="1" s="1"/>
  <c r="AN66" i="1" s="1"/>
  <c r="AO66" i="1" s="1"/>
  <c r="P66" i="1"/>
  <c r="N66" i="1"/>
  <c r="AM65" i="1"/>
  <c r="AB65" i="1"/>
  <c r="AL65" i="1" s="1"/>
  <c r="AN65" i="1" s="1"/>
  <c r="AO65" i="1" s="1"/>
  <c r="S65" i="1"/>
  <c r="Q65" i="1"/>
  <c r="R65" i="1" s="1"/>
  <c r="P65" i="1"/>
  <c r="O65" i="1"/>
  <c r="N65" i="1"/>
  <c r="AM64" i="1"/>
  <c r="AB64" i="1"/>
  <c r="AL64" i="1" s="1"/>
  <c r="AN64" i="1" s="1"/>
  <c r="AO64" i="1" s="1"/>
  <c r="S64" i="1"/>
  <c r="O64" i="1"/>
  <c r="P64" i="1" s="1"/>
  <c r="N64" i="1"/>
  <c r="AN63" i="1"/>
  <c r="AO63" i="1" s="1"/>
  <c r="AM63" i="1"/>
  <c r="AB63" i="1"/>
  <c r="AL63" i="1" s="1"/>
  <c r="O63" i="1"/>
  <c r="P63" i="1" s="1"/>
  <c r="N63" i="1"/>
  <c r="S63" i="1" s="1"/>
  <c r="AM62" i="1"/>
  <c r="AB62" i="1"/>
  <c r="AL62" i="1" s="1"/>
  <c r="AN62" i="1" s="1"/>
  <c r="AO62" i="1" s="1"/>
  <c r="O62" i="1"/>
  <c r="P62" i="1" s="1"/>
  <c r="Q62" i="1" s="1"/>
  <c r="R62" i="1" s="1"/>
  <c r="N62" i="1"/>
  <c r="S62" i="1" s="1"/>
  <c r="AM61" i="1"/>
  <c r="AL61" i="1"/>
  <c r="AN61" i="1" s="1"/>
  <c r="AO61" i="1" s="1"/>
  <c r="AB61" i="1"/>
  <c r="O61" i="1"/>
  <c r="P61" i="1" s="1"/>
  <c r="Q61" i="1" s="1"/>
  <c r="R61" i="1" s="1"/>
  <c r="N61" i="1"/>
  <c r="S61" i="1" s="1"/>
  <c r="AM60" i="1"/>
  <c r="AB60" i="1"/>
  <c r="AL60" i="1" s="1"/>
  <c r="AN60" i="1" s="1"/>
  <c r="AO60" i="1" s="1"/>
  <c r="S60" i="1"/>
  <c r="P60" i="1"/>
  <c r="O60" i="1"/>
  <c r="N60" i="1"/>
  <c r="Q60" i="1" s="1"/>
  <c r="R60" i="1" s="1"/>
  <c r="AM59" i="1"/>
  <c r="AL59" i="1"/>
  <c r="AN59" i="1" s="1"/>
  <c r="AO59" i="1" s="1"/>
  <c r="AB59" i="1"/>
  <c r="S59" i="1"/>
  <c r="O59" i="1"/>
  <c r="P59" i="1" s="1"/>
  <c r="N59" i="1"/>
  <c r="Q59" i="1" s="1"/>
  <c r="R59" i="1" s="1"/>
  <c r="AM58" i="1"/>
  <c r="AL58" i="1"/>
  <c r="AN58" i="1" s="1"/>
  <c r="AO58" i="1" s="1"/>
  <c r="AB58" i="1"/>
  <c r="P58" i="1"/>
  <c r="O58" i="1"/>
  <c r="N58" i="1"/>
  <c r="AM57" i="1"/>
  <c r="AB57" i="1"/>
  <c r="AL57" i="1" s="1"/>
  <c r="AN57" i="1" s="1"/>
  <c r="AO57" i="1" s="1"/>
  <c r="S57" i="1"/>
  <c r="Q57" i="1"/>
  <c r="R57" i="1" s="1"/>
  <c r="P57" i="1"/>
  <c r="O57" i="1"/>
  <c r="N57" i="1"/>
  <c r="AM56" i="1"/>
  <c r="AB56" i="1"/>
  <c r="AL56" i="1" s="1"/>
  <c r="AN56" i="1" s="1"/>
  <c r="AO56" i="1" s="1"/>
  <c r="S56" i="1"/>
  <c r="O56" i="1"/>
  <c r="P56" i="1" s="1"/>
  <c r="N56" i="1"/>
  <c r="Q56" i="1" s="1"/>
  <c r="R56" i="1" s="1"/>
  <c r="AM55" i="1"/>
  <c r="AB55" i="1"/>
  <c r="AL55" i="1" s="1"/>
  <c r="AN55" i="1" s="1"/>
  <c r="AO55" i="1" s="1"/>
  <c r="O55" i="1"/>
  <c r="P55" i="1" s="1"/>
  <c r="N55" i="1"/>
  <c r="AM54" i="1"/>
  <c r="AB54" i="1"/>
  <c r="AL54" i="1" s="1"/>
  <c r="AN54" i="1" s="1"/>
  <c r="AO54" i="1" s="1"/>
  <c r="O54" i="1"/>
  <c r="P54" i="1" s="1"/>
  <c r="Q54" i="1" s="1"/>
  <c r="R54" i="1" s="1"/>
  <c r="N54" i="1"/>
  <c r="S54" i="1" s="1"/>
  <c r="AM53" i="1"/>
  <c r="AB53" i="1"/>
  <c r="AL53" i="1" s="1"/>
  <c r="AN53" i="1" s="1"/>
  <c r="AO53" i="1" s="1"/>
  <c r="O53" i="1"/>
  <c r="P53" i="1" s="1"/>
  <c r="Q53" i="1" s="1"/>
  <c r="R53" i="1" s="1"/>
  <c r="N53" i="1"/>
  <c r="S53" i="1" s="1"/>
  <c r="AM52" i="1"/>
  <c r="AB52" i="1"/>
  <c r="AL52" i="1" s="1"/>
  <c r="AN52" i="1" s="1"/>
  <c r="AO52" i="1" s="1"/>
  <c r="S52" i="1"/>
  <c r="O52" i="1"/>
  <c r="P52" i="1" s="1"/>
  <c r="N52" i="1"/>
  <c r="AM51" i="1"/>
  <c r="AL51" i="1"/>
  <c r="AN51" i="1" s="1"/>
  <c r="AO51" i="1" s="1"/>
  <c r="AB51" i="1"/>
  <c r="S51" i="1"/>
  <c r="O51" i="1"/>
  <c r="P51" i="1" s="1"/>
  <c r="N51" i="1"/>
  <c r="Q51" i="1" s="1"/>
  <c r="R51" i="1" s="1"/>
  <c r="AM50" i="1"/>
  <c r="AL50" i="1"/>
  <c r="AB50" i="1"/>
  <c r="AM49" i="1"/>
  <c r="AL49" i="1"/>
  <c r="AN49" i="1" s="1"/>
  <c r="AO49" i="1" s="1"/>
  <c r="AB49" i="1"/>
  <c r="S49" i="1"/>
  <c r="R49" i="1"/>
  <c r="P49" i="1"/>
  <c r="N49" i="1"/>
  <c r="Q49" i="1" s="1"/>
  <c r="AM48" i="1"/>
  <c r="AL48" i="1"/>
  <c r="AN48" i="1" s="1"/>
  <c r="AO48" i="1" s="1"/>
  <c r="AB48" i="1"/>
  <c r="S48" i="1"/>
  <c r="O48" i="1"/>
  <c r="P48" i="1" s="1"/>
  <c r="N48" i="1"/>
  <c r="Q48" i="1" s="1"/>
  <c r="R48" i="1" s="1"/>
  <c r="AM47" i="1"/>
  <c r="AB47" i="1"/>
  <c r="AL47" i="1" s="1"/>
  <c r="AN47" i="1" s="1"/>
  <c r="AO47" i="1" s="1"/>
  <c r="S47" i="1"/>
  <c r="O47" i="1"/>
  <c r="P47" i="1" s="1"/>
  <c r="N47" i="1"/>
  <c r="AM46" i="1"/>
  <c r="AL46" i="1"/>
  <c r="AN46" i="1" s="1"/>
  <c r="AO46" i="1" s="1"/>
  <c r="AB46" i="1"/>
  <c r="S46" i="1"/>
  <c r="O46" i="1"/>
  <c r="P46" i="1" s="1"/>
  <c r="N46" i="1"/>
  <c r="Q46" i="1" s="1"/>
  <c r="R46" i="1" s="1"/>
  <c r="AM45" i="1"/>
  <c r="AL45" i="1"/>
  <c r="AB45" i="1"/>
  <c r="P45" i="1"/>
  <c r="O45" i="1"/>
  <c r="N45" i="1"/>
  <c r="AM44" i="1"/>
  <c r="AB44" i="1"/>
  <c r="AL44" i="1" s="1"/>
  <c r="AN44" i="1" s="1"/>
  <c r="AO44" i="1" s="1"/>
  <c r="S44" i="1"/>
  <c r="Q44" i="1"/>
  <c r="R44" i="1" s="1"/>
  <c r="P44" i="1"/>
  <c r="N44" i="1"/>
  <c r="AM43" i="1"/>
  <c r="AL43" i="1"/>
  <c r="AN43" i="1" s="1"/>
  <c r="AO43" i="1" s="1"/>
  <c r="AB43" i="1"/>
  <c r="S43" i="1"/>
  <c r="O43" i="1"/>
  <c r="P43" i="1" s="1"/>
  <c r="N43" i="1"/>
  <c r="AM42" i="1"/>
  <c r="AL42" i="1"/>
  <c r="AB42" i="1"/>
  <c r="P42" i="1"/>
  <c r="O42" i="1"/>
  <c r="N42" i="1"/>
  <c r="AM41" i="1"/>
  <c r="AB41" i="1"/>
  <c r="AL41" i="1" s="1"/>
  <c r="AN41" i="1" s="1"/>
  <c r="AO41" i="1" s="1"/>
  <c r="S41" i="1"/>
  <c r="P41" i="1"/>
  <c r="Q41" i="1" s="1"/>
  <c r="R41" i="1" s="1"/>
  <c r="N41" i="1"/>
  <c r="AM40" i="1"/>
  <c r="AL40" i="1"/>
  <c r="AN40" i="1" s="1"/>
  <c r="AO40" i="1" s="1"/>
  <c r="AB40" i="1"/>
  <c r="S40" i="1"/>
  <c r="O40" i="1"/>
  <c r="P40" i="1" s="1"/>
  <c r="N40" i="1"/>
  <c r="Q40" i="1" s="1"/>
  <c r="R40" i="1" s="1"/>
  <c r="AM39" i="1"/>
  <c r="AL39" i="1"/>
  <c r="AB39" i="1"/>
  <c r="P39" i="1"/>
  <c r="O39" i="1"/>
  <c r="N39" i="1"/>
  <c r="S39" i="1" s="1"/>
  <c r="AM38" i="1"/>
  <c r="AB38" i="1"/>
  <c r="AL38" i="1" s="1"/>
  <c r="AN38" i="1" s="1"/>
  <c r="AO38" i="1" s="1"/>
  <c r="S38" i="1"/>
  <c r="P38" i="1"/>
  <c r="Q38" i="1" s="1"/>
  <c r="R38" i="1" s="1"/>
  <c r="O38" i="1"/>
  <c r="N38" i="1"/>
  <c r="AM37" i="1"/>
  <c r="AB37" i="1"/>
  <c r="AL37" i="1" s="1"/>
  <c r="AN37" i="1" s="1"/>
  <c r="AO37" i="1" s="1"/>
  <c r="S37" i="1"/>
  <c r="O37" i="1"/>
  <c r="P37" i="1" s="1"/>
  <c r="N37" i="1"/>
  <c r="Q37" i="1" s="1"/>
  <c r="R37" i="1" s="1"/>
  <c r="AM36" i="1"/>
  <c r="AB36" i="1"/>
  <c r="AL36" i="1" s="1"/>
  <c r="AN36" i="1" s="1"/>
  <c r="AO36" i="1" s="1"/>
  <c r="R36" i="1"/>
  <c r="Q36" i="1"/>
  <c r="P36" i="1"/>
  <c r="N36" i="1"/>
  <c r="S36" i="1" s="1"/>
  <c r="AO35" i="1"/>
  <c r="AM35" i="1"/>
  <c r="AB35" i="1"/>
  <c r="AL35" i="1" s="1"/>
  <c r="AN35" i="1" s="1"/>
  <c r="S35" i="1"/>
  <c r="Q35" i="1"/>
  <c r="R35" i="1" s="1"/>
  <c r="P35" i="1"/>
  <c r="O35" i="1"/>
  <c r="N35" i="1"/>
  <c r="AN34" i="1"/>
  <c r="AO34" i="1" s="1"/>
  <c r="AM34" i="1"/>
  <c r="AB34" i="1"/>
  <c r="AL34" i="1" s="1"/>
  <c r="O34" i="1"/>
  <c r="P34" i="1" s="1"/>
  <c r="N34" i="1"/>
  <c r="AN33" i="1"/>
  <c r="AO33" i="1" s="1"/>
  <c r="AM33" i="1"/>
  <c r="AL33" i="1"/>
  <c r="AB33" i="1"/>
  <c r="O33" i="1"/>
  <c r="P33" i="1" s="1"/>
  <c r="N33" i="1"/>
  <c r="S33" i="1" s="1"/>
  <c r="AM32" i="1"/>
  <c r="AB32" i="1"/>
  <c r="AL32" i="1" s="1"/>
  <c r="AN32" i="1" s="1"/>
  <c r="AO32" i="1" s="1"/>
  <c r="R32" i="1"/>
  <c r="Q32" i="1"/>
  <c r="P32" i="1"/>
  <c r="O32" i="1"/>
  <c r="N32" i="1"/>
  <c r="S32" i="1" s="1"/>
  <c r="AM31" i="1"/>
  <c r="AL31" i="1"/>
  <c r="AN31" i="1" s="1"/>
  <c r="AO31" i="1" s="1"/>
  <c r="AB31" i="1"/>
  <c r="S31" i="1"/>
  <c r="P31" i="1"/>
  <c r="O31" i="1"/>
  <c r="N31" i="1"/>
  <c r="AN30" i="1"/>
  <c r="AO30" i="1" s="1"/>
  <c r="AM30" i="1"/>
  <c r="AB30" i="1"/>
  <c r="AL30" i="1" s="1"/>
  <c r="S30" i="1"/>
  <c r="P30" i="1"/>
  <c r="O30" i="1"/>
  <c r="N30" i="1"/>
  <c r="AM29" i="1"/>
  <c r="AL29" i="1"/>
  <c r="AB29" i="1"/>
  <c r="S29" i="1"/>
  <c r="O29" i="1"/>
  <c r="P29" i="1" s="1"/>
  <c r="N29" i="1"/>
  <c r="AM28" i="1"/>
  <c r="AL28" i="1"/>
  <c r="AB28" i="1"/>
  <c r="P28" i="1"/>
  <c r="Q28" i="1" s="1"/>
  <c r="R28" i="1" s="1"/>
  <c r="O28" i="1"/>
  <c r="N28" i="1"/>
  <c r="S28" i="1" s="1"/>
  <c r="AM27" i="1"/>
  <c r="AB27" i="1"/>
  <c r="AL27" i="1" s="1"/>
  <c r="AN27" i="1" s="1"/>
  <c r="AO27" i="1" s="1"/>
  <c r="S27" i="1"/>
  <c r="P27" i="1"/>
  <c r="Q27" i="1" s="1"/>
  <c r="R27" i="1" s="1"/>
  <c r="O27" i="1"/>
  <c r="N27" i="1"/>
  <c r="AM26" i="1"/>
  <c r="AB26" i="1"/>
  <c r="AL26" i="1" s="1"/>
  <c r="AN26" i="1" s="1"/>
  <c r="AO26" i="1" s="1"/>
  <c r="O26" i="1"/>
  <c r="P26" i="1" s="1"/>
  <c r="N26" i="1"/>
  <c r="Q26" i="1" s="1"/>
  <c r="R26" i="1" s="1"/>
  <c r="AN25" i="1"/>
  <c r="AO25" i="1" s="1"/>
  <c r="AM25" i="1"/>
  <c r="AL25" i="1"/>
  <c r="AB25" i="1"/>
  <c r="O25" i="1"/>
  <c r="P25" i="1" s="1"/>
  <c r="N25" i="1"/>
  <c r="S25" i="1" s="1"/>
  <c r="AM24" i="1"/>
  <c r="AL24" i="1"/>
  <c r="AN24" i="1" s="1"/>
  <c r="AO24" i="1" s="1"/>
  <c r="AB24" i="1"/>
  <c r="N24" i="1"/>
  <c r="AM23" i="1"/>
  <c r="AB23" i="1"/>
  <c r="AL23" i="1" s="1"/>
  <c r="AN23" i="1" s="1"/>
  <c r="AO23" i="1" s="1"/>
  <c r="P23" i="1"/>
  <c r="N23" i="1"/>
  <c r="Q23" i="1" s="1"/>
  <c r="R23" i="1" s="1"/>
  <c r="AM22" i="1"/>
  <c r="AB22" i="1"/>
  <c r="AL22" i="1" s="1"/>
  <c r="AN22" i="1" s="1"/>
  <c r="AO22" i="1" s="1"/>
  <c r="Q22" i="1"/>
  <c r="R22" i="1" s="1"/>
  <c r="P22" i="1"/>
  <c r="O22" i="1"/>
  <c r="N22" i="1"/>
  <c r="S22" i="1" s="1"/>
  <c r="AM21" i="1"/>
  <c r="AB21" i="1"/>
  <c r="AL21" i="1" s="1"/>
  <c r="AN21" i="1" s="1"/>
  <c r="AO21" i="1" s="1"/>
  <c r="S21" i="1"/>
  <c r="O21" i="1"/>
  <c r="P21" i="1" s="1"/>
  <c r="Q21" i="1" s="1"/>
  <c r="R21" i="1" s="1"/>
  <c r="N21" i="1"/>
  <c r="AM20" i="1"/>
  <c r="AB20" i="1"/>
  <c r="AL20" i="1" s="1"/>
  <c r="AN20" i="1" s="1"/>
  <c r="AO20" i="1" s="1"/>
  <c r="S20" i="1"/>
  <c r="P20" i="1"/>
  <c r="O20" i="1"/>
  <c r="N20" i="1"/>
  <c r="AM19" i="1"/>
  <c r="AL19" i="1"/>
  <c r="AN19" i="1" s="1"/>
  <c r="AO19" i="1" s="1"/>
  <c r="AB19" i="1"/>
  <c r="Q19" i="1"/>
  <c r="R19" i="1" s="1"/>
  <c r="O19" i="1"/>
  <c r="P19" i="1" s="1"/>
  <c r="N19" i="1"/>
  <c r="S19" i="1" s="1"/>
  <c r="AM18" i="1"/>
  <c r="AL18" i="1"/>
  <c r="AN18" i="1" s="1"/>
  <c r="AO18" i="1" s="1"/>
  <c r="AB18" i="1"/>
  <c r="P18" i="1"/>
  <c r="O18" i="1"/>
  <c r="N18" i="1"/>
  <c r="S18" i="1" s="1"/>
  <c r="AN17" i="1"/>
  <c r="AO17" i="1" s="1"/>
  <c r="AM17" i="1"/>
  <c r="AB17" i="1"/>
  <c r="AL17" i="1" s="1"/>
  <c r="S17" i="1"/>
  <c r="Q17" i="1"/>
  <c r="R17" i="1" s="1"/>
  <c r="P17" i="1"/>
  <c r="O17" i="1"/>
  <c r="N17" i="1"/>
  <c r="AM16" i="1"/>
  <c r="AN16" i="1" s="1"/>
  <c r="AO16" i="1" s="1"/>
  <c r="AB16" i="1"/>
  <c r="AL16" i="1" s="1"/>
  <c r="O16" i="1"/>
  <c r="P16" i="1" s="1"/>
  <c r="N16" i="1"/>
  <c r="S16" i="1" s="1"/>
  <c r="AM15" i="1"/>
  <c r="AL15" i="1"/>
  <c r="AN15" i="1" s="1"/>
  <c r="AO15" i="1" s="1"/>
  <c r="AB15" i="1"/>
  <c r="O15" i="1"/>
  <c r="P15" i="1" s="1"/>
  <c r="N15" i="1"/>
  <c r="S15" i="1" s="1"/>
  <c r="AM14" i="1"/>
  <c r="AB14" i="1"/>
  <c r="AL14" i="1" s="1"/>
  <c r="AN14" i="1" s="1"/>
  <c r="AO14" i="1" s="1"/>
  <c r="S14" i="1"/>
  <c r="O14" i="1"/>
  <c r="P14" i="1" s="1"/>
  <c r="Q14" i="1" s="1"/>
  <c r="R14" i="1" s="1"/>
  <c r="N14" i="1"/>
  <c r="AM13" i="1"/>
  <c r="AB13" i="1"/>
  <c r="AL13" i="1" s="1"/>
  <c r="AN13" i="1" s="1"/>
  <c r="AO13" i="1" s="1"/>
  <c r="S13" i="1"/>
  <c r="O13" i="1"/>
  <c r="P13" i="1" s="1"/>
  <c r="N13" i="1"/>
  <c r="Q13" i="1" s="1"/>
  <c r="R13" i="1" s="1"/>
  <c r="AM12" i="1"/>
  <c r="AL12" i="1"/>
  <c r="AN12" i="1" s="1"/>
  <c r="AO12" i="1" s="1"/>
  <c r="AB12" i="1"/>
  <c r="O12" i="1"/>
  <c r="P12" i="1" s="1"/>
  <c r="N12" i="1"/>
  <c r="S12" i="1" s="1"/>
  <c r="AM11" i="1"/>
  <c r="AL11" i="1"/>
  <c r="AN11" i="1" s="1"/>
  <c r="AO11" i="1" s="1"/>
  <c r="AB11" i="1"/>
  <c r="S11" i="1"/>
  <c r="P11" i="1"/>
  <c r="Q11" i="1" s="1"/>
  <c r="R11" i="1" s="1"/>
  <c r="O11" i="1"/>
  <c r="N11" i="1"/>
  <c r="D7" i="1"/>
  <c r="Q12" i="1" l="1"/>
  <c r="R12" i="1" s="1"/>
  <c r="Q15" i="1"/>
  <c r="R15" i="1" s="1"/>
  <c r="AN28" i="1"/>
  <c r="AO28" i="1" s="1"/>
  <c r="AN29" i="1"/>
  <c r="AO29" i="1" s="1"/>
  <c r="AN42" i="1"/>
  <c r="AO42" i="1" s="1"/>
  <c r="S45" i="1"/>
  <c r="Q45" i="1"/>
  <c r="R45" i="1" s="1"/>
  <c r="S58" i="1"/>
  <c r="Q58" i="1"/>
  <c r="R58" i="1" s="1"/>
  <c r="S151" i="1"/>
  <c r="Q151" i="1"/>
  <c r="R151" i="1" s="1"/>
  <c r="S175" i="1"/>
  <c r="Q175" i="1"/>
  <c r="R175" i="1" s="1"/>
  <c r="S211" i="1"/>
  <c r="Q211" i="1"/>
  <c r="R211" i="1" s="1"/>
  <c r="Q18" i="1"/>
  <c r="R18" i="1" s="1"/>
  <c r="Q30" i="1"/>
  <c r="R30" i="1" s="1"/>
  <c r="Q39" i="1"/>
  <c r="R39" i="1" s="1"/>
  <c r="Q43" i="1"/>
  <c r="R43" i="1" s="1"/>
  <c r="Q64" i="1"/>
  <c r="R64" i="1" s="1"/>
  <c r="S103" i="1"/>
  <c r="Q103" i="1"/>
  <c r="R103" i="1" s="1"/>
  <c r="S168" i="1"/>
  <c r="Q168" i="1"/>
  <c r="R168" i="1" s="1"/>
  <c r="Q29" i="1"/>
  <c r="R29" i="1" s="1"/>
  <c r="Q31" i="1"/>
  <c r="R31" i="1" s="1"/>
  <c r="AN50" i="1"/>
  <c r="AO50" i="1" s="1"/>
  <c r="Q67" i="1"/>
  <c r="R67" i="1" s="1"/>
  <c r="Q70" i="1"/>
  <c r="R70" i="1" s="1"/>
  <c r="Q89" i="1"/>
  <c r="R89" i="1" s="1"/>
  <c r="S89" i="1"/>
  <c r="S23" i="1"/>
  <c r="Q34" i="1"/>
  <c r="R34" i="1" s="1"/>
  <c r="AN39" i="1"/>
  <c r="AO39" i="1" s="1"/>
  <c r="S42" i="1"/>
  <c r="Q42" i="1"/>
  <c r="R42" i="1" s="1"/>
  <c r="AN45" i="1"/>
  <c r="AO45" i="1" s="1"/>
  <c r="Q52" i="1"/>
  <c r="R52" i="1" s="1"/>
  <c r="Q47" i="1"/>
  <c r="R47" i="1" s="1"/>
  <c r="S119" i="1"/>
  <c r="Q119" i="1"/>
  <c r="R119" i="1" s="1"/>
  <c r="Q33" i="1"/>
  <c r="R33" i="1" s="1"/>
  <c r="S66" i="1"/>
  <c r="Q66" i="1"/>
  <c r="R66" i="1" s="1"/>
  <c r="S108" i="1"/>
  <c r="Q108" i="1"/>
  <c r="R108" i="1" s="1"/>
  <c r="S132" i="1"/>
  <c r="Q132" i="1"/>
  <c r="R132" i="1" s="1"/>
  <c r="S34" i="1"/>
  <c r="Q16" i="1"/>
  <c r="R16" i="1" s="1"/>
  <c r="Q20" i="1"/>
  <c r="R20" i="1" s="1"/>
  <c r="Q25" i="1"/>
  <c r="R25" i="1" s="1"/>
  <c r="S26" i="1"/>
  <c r="S55" i="1"/>
  <c r="Q55" i="1"/>
  <c r="R55" i="1" s="1"/>
  <c r="S88" i="1"/>
  <c r="Q88" i="1"/>
  <c r="R88" i="1" s="1"/>
  <c r="Q72" i="1"/>
  <c r="R72" i="1" s="1"/>
  <c r="Q76" i="1"/>
  <c r="R76" i="1" s="1"/>
  <c r="Q80" i="1"/>
  <c r="R80" i="1" s="1"/>
  <c r="Q81" i="1"/>
  <c r="R81" i="1" s="1"/>
  <c r="Q100" i="1"/>
  <c r="R100" i="1" s="1"/>
  <c r="S124" i="1"/>
  <c r="Q124" i="1"/>
  <c r="R124" i="1" s="1"/>
  <c r="Q139" i="1"/>
  <c r="R139" i="1" s="1"/>
  <c r="S144" i="1"/>
  <c r="Q144" i="1"/>
  <c r="R144" i="1" s="1"/>
  <c r="S180" i="1"/>
  <c r="Q180" i="1"/>
  <c r="R180" i="1" s="1"/>
  <c r="Q187" i="1"/>
  <c r="R187" i="1" s="1"/>
  <c r="S207" i="1"/>
  <c r="Q207" i="1"/>
  <c r="R207" i="1" s="1"/>
  <c r="S232" i="1"/>
  <c r="Q232" i="1"/>
  <c r="R232" i="1" s="1"/>
  <c r="S234" i="1"/>
  <c r="Q234" i="1"/>
  <c r="R234" i="1" s="1"/>
  <c r="Q63" i="1"/>
  <c r="R63" i="1" s="1"/>
  <c r="Q69" i="1"/>
  <c r="R69" i="1" s="1"/>
  <c r="S101" i="1"/>
  <c r="S156" i="1"/>
  <c r="Q156" i="1"/>
  <c r="R156" i="1" s="1"/>
  <c r="S203" i="1"/>
  <c r="Q203" i="1"/>
  <c r="R203" i="1" s="1"/>
  <c r="AN227" i="1"/>
  <c r="AO227" i="1" s="1"/>
  <c r="S112" i="1"/>
  <c r="Q112" i="1"/>
  <c r="R112" i="1" s="1"/>
  <c r="S136" i="1"/>
  <c r="Q136" i="1"/>
  <c r="R136" i="1" s="1"/>
  <c r="S172" i="1"/>
  <c r="Q172" i="1"/>
  <c r="R172" i="1" s="1"/>
  <c r="S184" i="1"/>
  <c r="Q184" i="1"/>
  <c r="R184" i="1" s="1"/>
  <c r="S199" i="1"/>
  <c r="Q199" i="1"/>
  <c r="R199" i="1" s="1"/>
  <c r="Q92" i="1"/>
  <c r="R92" i="1" s="1"/>
  <c r="Q104" i="1"/>
  <c r="R104" i="1" s="1"/>
  <c r="Q123" i="1"/>
  <c r="R123" i="1" s="1"/>
  <c r="Q143" i="1"/>
  <c r="R143" i="1" s="1"/>
  <c r="S148" i="1"/>
  <c r="Q148" i="1"/>
  <c r="R148" i="1" s="1"/>
  <c r="Q167" i="1"/>
  <c r="R167" i="1" s="1"/>
  <c r="S195" i="1"/>
  <c r="Q195" i="1"/>
  <c r="R195" i="1" s="1"/>
  <c r="S93" i="1"/>
  <c r="S105" i="1"/>
  <c r="S116" i="1"/>
  <c r="Q116" i="1"/>
  <c r="R116" i="1" s="1"/>
  <c r="S128" i="1"/>
  <c r="Q128" i="1"/>
  <c r="R128" i="1" s="1"/>
  <c r="Q155" i="1"/>
  <c r="R155" i="1" s="1"/>
  <c r="S160" i="1"/>
  <c r="Q160" i="1"/>
  <c r="R160" i="1" s="1"/>
  <c r="S233" i="1"/>
  <c r="Q233" i="1"/>
  <c r="R233" i="1" s="1"/>
  <c r="Q96" i="1"/>
  <c r="R96" i="1" s="1"/>
  <c r="Q111" i="1"/>
  <c r="R111" i="1" s="1"/>
  <c r="Q135" i="1"/>
  <c r="R135" i="1" s="1"/>
  <c r="S140" i="1"/>
  <c r="Q140" i="1"/>
  <c r="R140" i="1" s="1"/>
  <c r="S176" i="1"/>
  <c r="Q176" i="1"/>
  <c r="R176" i="1" s="1"/>
  <c r="AN105" i="1"/>
  <c r="AO105" i="1" s="1"/>
  <c r="S120" i="1"/>
  <c r="Q120" i="1"/>
  <c r="R120" i="1" s="1"/>
  <c r="S152" i="1"/>
  <c r="Q152" i="1"/>
  <c r="R152" i="1" s="1"/>
  <c r="S164" i="1"/>
  <c r="Q164" i="1"/>
  <c r="R164" i="1" s="1"/>
  <c r="S238" i="1"/>
  <c r="Q238" i="1"/>
  <c r="R238" i="1" s="1"/>
  <c r="AN250" i="1"/>
  <c r="AO250" i="1" s="1"/>
  <c r="Q253" i="1"/>
  <c r="R253" i="1" s="1"/>
  <c r="S259" i="1"/>
  <c r="Q259" i="1"/>
  <c r="R259" i="1" s="1"/>
  <c r="AN262" i="1"/>
  <c r="AO262" i="1" s="1"/>
  <c r="Q219" i="1"/>
  <c r="R219" i="1" s="1"/>
  <c r="Q223" i="1"/>
  <c r="R223" i="1" s="1"/>
  <c r="Q227" i="1"/>
  <c r="R227" i="1" s="1"/>
  <c r="AN242" i="1"/>
  <c r="AO242" i="1" s="1"/>
  <c r="AN245" i="1"/>
  <c r="AO245" i="1" s="1"/>
  <c r="S263" i="1"/>
  <c r="Q263" i="1"/>
  <c r="R263" i="1" s="1"/>
  <c r="AN265" i="1"/>
  <c r="AO265" i="1" s="1"/>
  <c r="S267" i="1"/>
  <c r="Q267" i="1"/>
  <c r="R267" i="1" s="1"/>
  <c r="Q192" i="1"/>
  <c r="R192" i="1" s="1"/>
  <c r="Q196" i="1"/>
  <c r="R196" i="1" s="1"/>
  <c r="Q200" i="1"/>
  <c r="R200" i="1" s="1"/>
  <c r="Q204" i="1"/>
  <c r="R204" i="1" s="1"/>
  <c r="Q208" i="1"/>
  <c r="R208" i="1" s="1"/>
  <c r="Q217" i="1"/>
  <c r="R217" i="1" s="1"/>
  <c r="S251" i="1"/>
  <c r="Q251" i="1"/>
  <c r="R251" i="1" s="1"/>
  <c r="S271" i="1"/>
  <c r="Q271" i="1"/>
  <c r="R271" i="1" s="1"/>
  <c r="S275" i="1"/>
  <c r="Q275" i="1"/>
  <c r="R275" i="1" s="1"/>
  <c r="S279" i="1"/>
  <c r="Q279" i="1"/>
  <c r="R279" i="1" s="1"/>
  <c r="S283" i="1"/>
  <c r="Q283" i="1"/>
  <c r="R283" i="1" s="1"/>
  <c r="S293" i="1"/>
  <c r="Q293" i="1"/>
  <c r="R293" i="1" s="1"/>
  <c r="Q304" i="1"/>
  <c r="R304" i="1" s="1"/>
  <c r="S304" i="1"/>
  <c r="Q220" i="1"/>
  <c r="R220" i="1" s="1"/>
  <c r="Q228" i="1"/>
  <c r="R228" i="1" s="1"/>
  <c r="S328" i="1"/>
  <c r="Q328" i="1"/>
  <c r="R328" i="1" s="1"/>
  <c r="AN332" i="1"/>
  <c r="AO332" i="1" s="1"/>
  <c r="S240" i="1"/>
  <c r="Q240" i="1"/>
  <c r="R240" i="1" s="1"/>
  <c r="Q306" i="1"/>
  <c r="R306" i="1" s="1"/>
  <c r="S306" i="1"/>
  <c r="Q229" i="1"/>
  <c r="R229" i="1" s="1"/>
  <c r="S255" i="1"/>
  <c r="Q255" i="1"/>
  <c r="R255" i="1" s="1"/>
  <c r="AN258" i="1"/>
  <c r="AO258" i="1" s="1"/>
  <c r="AN288" i="1"/>
  <c r="AO288" i="1" s="1"/>
  <c r="AN316" i="1"/>
  <c r="AO316" i="1" s="1"/>
  <c r="Q361" i="1"/>
  <c r="R361" i="1" s="1"/>
  <c r="S361" i="1"/>
  <c r="S296" i="1"/>
  <c r="Q330" i="1"/>
  <c r="R330" i="1" s="1"/>
  <c r="Q365" i="1"/>
  <c r="R365" i="1" s="1"/>
  <c r="S365" i="1"/>
  <c r="S375" i="1"/>
  <c r="Q285" i="1"/>
  <c r="R285" i="1" s="1"/>
  <c r="AN295" i="1"/>
  <c r="AO295" i="1" s="1"/>
  <c r="Q302" i="1"/>
  <c r="R302" i="1" s="1"/>
  <c r="AN311" i="1"/>
  <c r="AO311" i="1" s="1"/>
  <c r="AN313" i="1"/>
  <c r="AO313" i="1" s="1"/>
  <c r="S336" i="1"/>
  <c r="Q336" i="1"/>
  <c r="R336" i="1" s="1"/>
  <c r="AN339" i="1"/>
  <c r="AO339" i="1" s="1"/>
  <c r="AN343" i="1"/>
  <c r="AO343" i="1" s="1"/>
  <c r="AN347" i="1"/>
  <c r="AO347" i="1" s="1"/>
  <c r="AN351" i="1"/>
  <c r="AO351" i="1" s="1"/>
  <c r="AN355" i="1"/>
  <c r="AO355" i="1" s="1"/>
  <c r="Q385" i="1"/>
  <c r="R385" i="1" s="1"/>
  <c r="S385" i="1"/>
  <c r="Q252" i="1"/>
  <c r="R252" i="1" s="1"/>
  <c r="Q256" i="1"/>
  <c r="R256" i="1" s="1"/>
  <c r="Q260" i="1"/>
  <c r="R260" i="1" s="1"/>
  <c r="Q264" i="1"/>
  <c r="R264" i="1" s="1"/>
  <c r="Q268" i="1"/>
  <c r="R268" i="1" s="1"/>
  <c r="Q272" i="1"/>
  <c r="R272" i="1" s="1"/>
  <c r="Q276" i="1"/>
  <c r="R276" i="1" s="1"/>
  <c r="Q280" i="1"/>
  <c r="R280" i="1" s="1"/>
  <c r="Q308" i="1"/>
  <c r="R308" i="1" s="1"/>
  <c r="Q310" i="1"/>
  <c r="R310" i="1" s="1"/>
  <c r="Q326" i="1"/>
  <c r="R326" i="1" s="1"/>
  <c r="AN331" i="1"/>
  <c r="AO331" i="1" s="1"/>
  <c r="Q334" i="1"/>
  <c r="R334" i="1" s="1"/>
  <c r="AN342" i="1"/>
  <c r="AO342" i="1" s="1"/>
  <c r="AN346" i="1"/>
  <c r="AO346" i="1" s="1"/>
  <c r="AN350" i="1"/>
  <c r="AO350" i="1" s="1"/>
  <c r="AN354" i="1"/>
  <c r="AO354" i="1" s="1"/>
  <c r="Q373" i="1"/>
  <c r="R373" i="1" s="1"/>
  <c r="S373" i="1"/>
  <c r="Q289" i="1"/>
  <c r="R289" i="1" s="1"/>
  <c r="Q316" i="1"/>
  <c r="R316" i="1" s="1"/>
  <c r="Q318" i="1"/>
  <c r="R318" i="1" s="1"/>
  <c r="S324" i="1"/>
  <c r="Q324" i="1"/>
  <c r="R324" i="1" s="1"/>
  <c r="AN358" i="1"/>
  <c r="AO358" i="1" s="1"/>
  <c r="S399" i="1"/>
  <c r="Q399" i="1"/>
  <c r="R399" i="1" s="1"/>
  <c r="Q288" i="1"/>
  <c r="R288" i="1" s="1"/>
  <c r="Q298" i="1"/>
  <c r="R298" i="1" s="1"/>
  <c r="AN301" i="1"/>
  <c r="AO301" i="1" s="1"/>
  <c r="Q320" i="1"/>
  <c r="R320" i="1" s="1"/>
  <c r="Q322" i="1"/>
  <c r="R322" i="1" s="1"/>
  <c r="S332" i="1"/>
  <c r="Q332" i="1"/>
  <c r="R332" i="1" s="1"/>
  <c r="AN335" i="1"/>
  <c r="AO335" i="1" s="1"/>
  <c r="Q338" i="1"/>
  <c r="R338" i="1" s="1"/>
  <c r="AN357" i="1"/>
  <c r="AO357" i="1" s="1"/>
  <c r="S381" i="1"/>
  <c r="S423" i="1"/>
  <c r="Q423" i="1"/>
  <c r="R423" i="1" s="1"/>
  <c r="S439" i="1"/>
  <c r="Q439" i="1"/>
  <c r="R439" i="1" s="1"/>
  <c r="S403" i="1"/>
  <c r="Q403" i="1"/>
  <c r="R403" i="1" s="1"/>
  <c r="AN445" i="1"/>
  <c r="AO445" i="1" s="1"/>
  <c r="Q340" i="1"/>
  <c r="R340" i="1" s="1"/>
  <c r="Q344" i="1"/>
  <c r="R344" i="1" s="1"/>
  <c r="Q348" i="1"/>
  <c r="R348" i="1" s="1"/>
  <c r="Q352" i="1"/>
  <c r="R352" i="1" s="1"/>
  <c r="Q356" i="1"/>
  <c r="R356" i="1" s="1"/>
  <c r="S379" i="1"/>
  <c r="S391" i="1"/>
  <c r="S427" i="1"/>
  <c r="Q427" i="1"/>
  <c r="R427" i="1" s="1"/>
  <c r="S443" i="1"/>
  <c r="Q443" i="1"/>
  <c r="R443" i="1" s="1"/>
  <c r="S407" i="1"/>
  <c r="Q407" i="1"/>
  <c r="R407" i="1" s="1"/>
  <c r="S415" i="1"/>
  <c r="Q415" i="1"/>
  <c r="R415" i="1" s="1"/>
  <c r="S431" i="1"/>
  <c r="Q431" i="1"/>
  <c r="R431" i="1" s="1"/>
  <c r="S419" i="1"/>
  <c r="Q419" i="1"/>
  <c r="R419" i="1" s="1"/>
  <c r="S435" i="1"/>
  <c r="Q435" i="1"/>
  <c r="R435" i="1" s="1"/>
</calcChain>
</file>

<file path=xl/comments1.xml><?xml version="1.0" encoding="utf-8"?>
<comments xmlns="http://schemas.openxmlformats.org/spreadsheetml/2006/main">
  <authors>
    <author>Cesar Augusto Godoy Rivera</author>
    <author>laquijano</author>
  </authors>
  <commentList>
    <comment ref="AF10" authorId="0" shapeId="0">
      <text>
        <r>
          <rPr>
            <b/>
            <sz val="9"/>
            <color indexed="81"/>
            <rFont val="Tahoma"/>
            <family val="2"/>
          </rPr>
          <t>Cesar Augusto Godoy Rivera:</t>
        </r>
        <r>
          <rPr>
            <sz val="9"/>
            <color indexed="81"/>
            <rFont val="Tahoma"/>
            <family val="2"/>
          </rPr>
          <t xml:space="preserve">
Revisión de 2do. Semestre de 2015</t>
        </r>
      </text>
    </comment>
    <comment ref="AN10" authorId="1"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AO10" authorId="1"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sharedStrings.xml><?xml version="1.0" encoding="utf-8"?>
<sst xmlns="http://schemas.openxmlformats.org/spreadsheetml/2006/main" count="9589" uniqueCount="2856">
  <si>
    <t>PLAN DE MEJORAMIENTO INSTITUCIONAL</t>
  </si>
  <si>
    <r>
      <rPr>
        <b/>
        <sz val="12"/>
        <color theme="1"/>
        <rFont val="Calibri"/>
        <family val="2"/>
        <scheme val="minor"/>
      </rPr>
      <t>Entidad:</t>
    </r>
    <r>
      <rPr>
        <sz val="12"/>
        <color theme="1"/>
        <rFont val="Calibri"/>
        <family val="2"/>
        <scheme val="minor"/>
      </rPr>
      <t xml:space="preserve"> AGENCIA NACIONAL DE INFRAESTRUCTURA</t>
    </r>
  </si>
  <si>
    <r>
      <rPr>
        <b/>
        <sz val="12"/>
        <color theme="1"/>
        <rFont val="Calibri"/>
        <family val="2"/>
        <scheme val="minor"/>
      </rPr>
      <t>Representante Legal:</t>
    </r>
    <r>
      <rPr>
        <sz val="12"/>
        <color theme="1"/>
        <rFont val="Calibri"/>
        <family val="2"/>
        <scheme val="minor"/>
      </rPr>
      <t xml:space="preserve"> LUIS FERNANDO ANDRADE MORENO</t>
    </r>
  </si>
  <si>
    <r>
      <rPr>
        <b/>
        <sz val="12"/>
        <color theme="1"/>
        <rFont val="Calibri"/>
        <family val="2"/>
        <scheme val="minor"/>
      </rPr>
      <t>Nit</t>
    </r>
    <r>
      <rPr>
        <sz val="12"/>
        <color theme="1"/>
        <rFont val="Calibri"/>
        <family val="2"/>
        <scheme val="minor"/>
      </rPr>
      <t>: 830125996-9</t>
    </r>
  </si>
  <si>
    <t>Fecha de Corte:</t>
  </si>
  <si>
    <t>FECHA CORTE</t>
  </si>
  <si>
    <t>IDENTIFICACIÓN HALLAZGO</t>
  </si>
  <si>
    <t>HALLAZGO PRODUCTO DE AUDITORIA CGR</t>
  </si>
  <si>
    <t>ACCIONES DE MEJORAMIENTO AGENCIA NACIONAL DE INFRAESTRUCTURA</t>
  </si>
  <si>
    <t>FORMULAS SEGUIMIENTO ANEXO II</t>
  </si>
  <si>
    <t>EFECTIVIDAD DE LA ACCION</t>
  </si>
  <si>
    <t>ASIGNACIÓN DE RESPONSABILIDADES</t>
  </si>
  <si>
    <t>TIPO</t>
  </si>
  <si>
    <t>N h</t>
  </si>
  <si>
    <t>N
VIG</t>
  </si>
  <si>
    <r>
      <t>Descripción hallazgo (</t>
    </r>
    <r>
      <rPr>
        <sz val="12"/>
        <rFont val="Calibri"/>
        <family val="2"/>
        <scheme val="minor"/>
      </rPr>
      <t>No más de 50 palabras</t>
    </r>
    <r>
      <rPr>
        <b/>
        <sz val="12"/>
        <rFont val="Calibri"/>
        <family val="2"/>
        <scheme val="minor"/>
      </rPr>
      <t xml:space="preserve">) </t>
    </r>
  </si>
  <si>
    <t>Causa del hallazgo</t>
  </si>
  <si>
    <t>Efecto del hallazgo</t>
  </si>
  <si>
    <t>Acción de mejoramiento</t>
  </si>
  <si>
    <t>Objetivo</t>
  </si>
  <si>
    <t>Descripción de las Metas</t>
  </si>
  <si>
    <t>Denominación de la Unidad de medida de la Meta</t>
  </si>
  <si>
    <t>Unidad de Medida de la Meta</t>
  </si>
  <si>
    <t>Fecha iniciación Metas</t>
  </si>
  <si>
    <t>Fecha terminación Metas</t>
  </si>
  <si>
    <t>Fecha SIRECI Ene-2015</t>
  </si>
  <si>
    <t xml:space="preserve">Plazo en semanas de las Meta </t>
  </si>
  <si>
    <t xml:space="preserve">Avance físico de ejecución de las metas  </t>
  </si>
  <si>
    <t xml:space="preserve">Porcentaje de Avance físico de ejecución de las metas  </t>
  </si>
  <si>
    <t>Puntaje  Logrado  por las metas  (Poi)</t>
  </si>
  <si>
    <t xml:space="preserve">Puntaje Logrado por las metas  Vencidas (POMVi)  </t>
  </si>
  <si>
    <t>Puntaje atribuido metas vencidas</t>
  </si>
  <si>
    <t>CONCESION / AREA</t>
  </si>
  <si>
    <t>AREA RESPONSABLE INICIAL</t>
  </si>
  <si>
    <t>AREA RESPONSABLE</t>
  </si>
  <si>
    <t xml:space="preserve">FUNCIONARIO RESPONSABLE </t>
  </si>
  <si>
    <t>AREA RESPONSABLE -COMPARTIDOS</t>
  </si>
  <si>
    <t>AVANCE FISICO OCI</t>
  </si>
  <si>
    <t>% Cumplimiento</t>
  </si>
  <si>
    <t>REPORTADO SIRECI CUMPLIDO</t>
  </si>
  <si>
    <t>Estado frente a CGR</t>
  </si>
  <si>
    <t>Documento de Efectividad de la CGR</t>
  </si>
  <si>
    <t>Hallazgo revisado por CGR</t>
  </si>
  <si>
    <t>Efectividad</t>
  </si>
  <si>
    <t>Revisión de efectividad con CGR</t>
  </si>
  <si>
    <t>SEGUIMIENTO PRIMER SEMESTRE 2015</t>
  </si>
  <si>
    <t>SEGUIMIENTO SEGUNDO SEMESTRE 2015</t>
  </si>
  <si>
    <t>AUDITORIA</t>
  </si>
  <si>
    <t>CERO</t>
  </si>
  <si>
    <t>UNO</t>
  </si>
  <si>
    <t>ESTADO DE LA META DEL HALLAZGO</t>
  </si>
  <si>
    <t>ESTADO DEL HALLAZGO</t>
  </si>
  <si>
    <t>keyconcept</t>
  </si>
  <si>
    <t>INCIDENCIA PRIORIZADA</t>
  </si>
  <si>
    <t>RIESGO DE INCUMPLIMIENTO</t>
  </si>
  <si>
    <t>Verificación Desplazamiento y Modelo Financiero
7-mayo-2015</t>
  </si>
  <si>
    <t>Tipo de hallazgos</t>
  </si>
  <si>
    <r>
      <rPr>
        <b/>
        <u/>
        <sz val="12"/>
        <rFont val="Calibri"/>
        <family val="2"/>
        <scheme val="minor"/>
      </rPr>
      <t>H 3-5</t>
    </r>
    <r>
      <rPr>
        <b/>
        <sz val="12"/>
        <rFont val="Calibri"/>
        <family val="2"/>
        <scheme val="minor"/>
      </rPr>
      <t xml:space="preserve"> </t>
    </r>
    <r>
      <rPr>
        <sz val="12"/>
        <rFont val="Calibri"/>
        <family val="2"/>
        <scheme val="minor"/>
      </rPr>
      <t xml:space="preserve">Sigue sin construir la intersección de Circasia (K2+000) y el retorno de Circasia 2 (K7+000 al K7+200), falta por construir el puente Salento (K11+900); sigue sin construir la segunda calzada (K13+900 al K20+000), por falta de predios.
</t>
    </r>
    <r>
      <rPr>
        <b/>
        <u/>
        <sz val="12"/>
        <rFont val="Arial Narrow"/>
        <family val="2"/>
      </rPr>
      <t/>
    </r>
  </si>
  <si>
    <t>Realizar los estudios y diseños de Circasia 1 1/2 que compensaran la intersección en Circasia 2.
A la espera de los estudios y diseños a nivel fase 3 contratados en el otrosí 11.</t>
  </si>
  <si>
    <t>Dar cumplimiento a las obligaciones establecidas en el contrato de concesión.</t>
  </si>
  <si>
    <r>
      <t xml:space="preserve">1. Informe de interventoría
2. Informe técnico de interventoría Circasia 1 1/2
3. Otrosí 12
4. Acta de inicio de la etapa de construcción e informe de ejecución
</t>
    </r>
    <r>
      <rPr>
        <sz val="12"/>
        <color rgb="FFFF0000"/>
        <rFont val="Calibri"/>
        <family val="2"/>
        <scheme val="minor"/>
      </rPr>
      <t>5. Manual de Supervisión e Interventoría
6. Contrato Estándar 4G</t>
    </r>
  </si>
  <si>
    <r>
      <t xml:space="preserve">1. Informe de interventoría
2. Informe técnico de interventoría Circasia 1 1/2
3. Otrosí 12
4. Acta de inicio de la etapa de construcción
</t>
    </r>
    <r>
      <rPr>
        <sz val="12"/>
        <color rgb="FFFF0000"/>
        <rFont val="Calibri"/>
        <family val="2"/>
        <scheme val="minor"/>
      </rPr>
      <t>5. Manual de Supervisión e Interventoría
6. Contrato Estándar 4G</t>
    </r>
  </si>
  <si>
    <t>NO</t>
  </si>
  <si>
    <t>Armenia - Pereira - Manizales</t>
  </si>
  <si>
    <t>VICEPRESIDENCIA GESTIÓN - PLANEACIÓN</t>
  </si>
  <si>
    <t>Vicepresidencia de Gestión Contractual</t>
  </si>
  <si>
    <t xml:space="preserve">Andrés Figueredo </t>
  </si>
  <si>
    <t>ADMINISTRATIVO</t>
  </si>
  <si>
    <t>Abierto</t>
  </si>
  <si>
    <t>SI</t>
  </si>
  <si>
    <t>La obra faltante va en un 30% de avance por lo que no es posible acreditar efectividad.</t>
  </si>
  <si>
    <t>Al 11-mayo-2015, lo único que falta es Circacia 2 que por funcionalidad se va a sustituir por Circacia 1 y medio. La obra ya inició por lo que para buscar el cierre de la CGR, se agregará unidad de medida sobre CRONOGRAMA DE LAS OBRAS, ya que se prevé terminar en más de un año. Se ajustan las UM y se reemplaza la UM 4 - Acta de Entrega por Acta de Inicio e informe de ejecución. Con memorando 2015-300-0062423 del 29-mayo de 2015, la VGC solicitó plazo hasta el 30-jun-2015, que se aprueba, por lo que se ajusta dicho plazo. En reunión del 30-jun-2015 y con memo 2015-300-007544-3 del mismo día, se acreditó el 100% de avance (con el informe del estado actual y actividades pendientes). Pendiente cierre de la CGR.</t>
  </si>
  <si>
    <t>23-jul-2015: en correo electrónico del supervisor se solicitó retirar el informe que formaba parte de la UM 4, para dejarlo sólo como Acta de inicio, ya que el informe está realmente incorporado en la UM 2.</t>
  </si>
  <si>
    <t>2012R</t>
  </si>
  <si>
    <t>Predial</t>
  </si>
  <si>
    <t>CUMPLIBLE</t>
  </si>
  <si>
    <t>Misional</t>
  </si>
  <si>
    <r>
      <rPr>
        <b/>
        <u/>
        <sz val="12"/>
        <rFont val="Calibri"/>
        <family val="2"/>
        <scheme val="minor"/>
      </rPr>
      <t>H20</t>
    </r>
    <r>
      <rPr>
        <b/>
        <sz val="12"/>
        <rFont val="Calibri"/>
        <family val="2"/>
        <scheme val="minor"/>
      </rPr>
      <t xml:space="preserve"> </t>
    </r>
    <r>
      <rPr>
        <sz val="12"/>
        <rFont val="Calibri"/>
        <family val="2"/>
        <scheme val="minor"/>
      </rPr>
      <t xml:space="preserve">Se estableció que el Concesionario Tren de Occidente S.A. no legalizó los reembolsos dados para el transporte de los materiales requeridos en los frentes de obra por carretera, según el plazo establecido para el 1 de noviembre de 2004, incumpliendo los compromisos adquiridos, aumentando el atraso en la ejecución de las obras de rehabilitación y además ocasionando incertidumbre en la aplicación de los recursos entregados al Concesionario por éste concepto.
</t>
    </r>
    <r>
      <rPr>
        <b/>
        <u/>
        <sz val="12"/>
        <rFont val="Calibri"/>
        <family val="2"/>
        <scheme val="minor"/>
      </rPr>
      <t xml:space="preserve">H12-19 </t>
    </r>
    <r>
      <rPr>
        <sz val="12"/>
        <rFont val="Calibri"/>
        <family val="2"/>
        <scheme val="minor"/>
      </rPr>
      <t xml:space="preserve">A través de Acta de Acuerdo No 36 de 2001, FERROVIAS autorizó el desembolso de pagos para la importación de fijaciones, rieles 90 lb/yd, cambiavías y elementos de unión. En julio de 2003 fueron girados al concesionario por parte de Ferrovías USD$879.112 ($2.733,15M), para la compra de 26 cambiavías con un plazo de entrega de noventa (90) días calendario, siguientes a la fecha de expedición de las orden de compra.  Se concluye que los recursos fueron girados por FERROVÍAS al concesionario en julio de 2003 y los cambiavías no han sido depositados en las bodegas ni instalados en la red férrea, lo cual demuestra que la inversión no se ha realizado, generándose presunto detrimento de los recursos del Estado, por el valor girado.
</t>
    </r>
    <r>
      <rPr>
        <b/>
        <u/>
        <sz val="12"/>
        <rFont val="Calibri"/>
        <family val="2"/>
        <scheme val="minor"/>
      </rPr>
      <t>H178 D</t>
    </r>
    <r>
      <rPr>
        <sz val="12"/>
        <rFont val="Calibri"/>
        <family val="2"/>
        <scheme val="minor"/>
      </rPr>
      <t xml:space="preserve"> Importación cambiavías. Respecto a la importación de los 26  juegos de cambiavías, según el INCO el pasado 23 de marzo de 2008 llegaron sólo 7 (siete) juegos procedentes del Brasil y se encuentran depositados en la estación de Yumbo.
</t>
    </r>
    <r>
      <rPr>
        <b/>
        <u/>
        <sz val="12"/>
        <rFont val="Calibri"/>
        <family val="2"/>
        <scheme val="minor"/>
      </rPr>
      <t>H56-93</t>
    </r>
    <r>
      <rPr>
        <sz val="12"/>
        <rFont val="Calibri"/>
        <family val="2"/>
        <scheme val="minor"/>
      </rPr>
      <t xml:space="preserve"> Anticipos y avances. En cuanto a las actividades correspondientes a: Suministro de balasto, importación de 26 juegos de cambiavías, adquisición de clips, construcción de puentes nuevos, reconstrucción Cartago – La Felisa, ejecución de obras preliminares y complementarias, entre otras.  Se observa que a abril de 2008, aún sin legalizar existen $30.598 millones de anticipos y avances entregados al Concesionario desde el año 2002 hasta el 2007. 
</t>
    </r>
    <r>
      <rPr>
        <b/>
        <sz val="12"/>
        <rFont val="Calibri"/>
        <family val="2"/>
        <scheme val="minor"/>
      </rPr>
      <t>H71-111</t>
    </r>
    <r>
      <rPr>
        <sz val="12"/>
        <rFont val="Calibri"/>
        <family val="2"/>
        <scheme val="minor"/>
      </rPr>
      <t xml:space="preserve"> Plazo de obras. Se presenta incumplimiento del último Plazo que se le otorgó al Concesionario hasta 27 de marzo de 2008 para terminar las obras  que no tienen que ver con predios y licencias ambientales. Con corte a  24 de abril de 2008, se observó que existen por ejecutar obras de construcción (9 puentes) y rehabilitación (42,22 kilómetros de construcción y rehabilitación de la línea férrea), que a juicio de la CGR no se encuentran afectadas por licencias ambientales ni predios pendientes de entregar al Concesionario.
</t>
    </r>
    <r>
      <rPr>
        <b/>
        <sz val="12"/>
        <rFont val="Calibri"/>
        <family val="2"/>
        <scheme val="minor"/>
      </rPr>
      <t>H281-74</t>
    </r>
    <r>
      <rPr>
        <sz val="12"/>
        <rFont val="Calibri"/>
        <family val="2"/>
        <scheme val="minor"/>
      </rPr>
      <t xml:space="preserve"> Se evidenció poco avance en la ejecución de las obras de las Variantes de Caimalito (solamente se han adelantado actividades de descapote, cortes alistamiento para riego de balasto) y de Chinchiná (solamente construcción  del puente sobre el Río Chinchiná).</t>
    </r>
  </si>
  <si>
    <t>1. Legalización de los reembolsos para el transporte de material
2. Terminar el plan de obras de rehabilitación del corredor férreo, teniendo en cuenta que los cambiavías son una actividad del plan de obras previsto en el contrato.</t>
  </si>
  <si>
    <t>Verificar el cumplimiento del concesionario de cada una de las obligaciones adquiridas en la entrega de recursos para el desarrollo del contrato. 
Terminar el plan de obras establecido en el contrato de concesión.</t>
  </si>
  <si>
    <r>
      <t xml:space="preserve">1. Informe de verificación
2. Entrega de los cambiavías.
3. Documento sancionatorio
4. Convocatoria tribunal de Arbitramento para liquidación que incluirá los eventos que conforman este hallazgo consolidado.
</t>
    </r>
    <r>
      <rPr>
        <sz val="12"/>
        <color rgb="FFFF0000"/>
        <rFont val="Calibri"/>
        <family val="2"/>
        <scheme val="minor"/>
      </rPr>
      <t>5. Seguimiento y control por trayectos
6. Manual de Supervisión e Interventoría</t>
    </r>
  </si>
  <si>
    <r>
      <t xml:space="preserve">1. Informe de verificación
2. Entrega de los cambiavías.
3. Documento sancionatorio
4. Convocatoria tribunal de Arbitramento para liquidación que incluirá los eventos que conforman este hallazgo consolidado.
</t>
    </r>
    <r>
      <rPr>
        <sz val="12"/>
        <color rgb="FFFF0000"/>
        <rFont val="Calibri"/>
        <family val="2"/>
        <scheme val="minor"/>
      </rPr>
      <t>5. Seguimiento y control por trayectos
6. Manual de Supervisión e Interventoría.</t>
    </r>
  </si>
  <si>
    <t>Férrea del Pacífico</t>
  </si>
  <si>
    <t>VICEPRESIDENCIA GESTIÓN CONTRACTUAL</t>
  </si>
  <si>
    <r>
      <rPr>
        <b/>
        <sz val="12"/>
        <rFont val="Calibri"/>
        <family val="2"/>
        <scheme val="minor"/>
      </rPr>
      <t>Vicepresidencia de Gestión Contractual -</t>
    </r>
    <r>
      <rPr>
        <sz val="12"/>
        <rFont val="Calibri"/>
        <family val="2"/>
        <scheme val="minor"/>
      </rPr>
      <t xml:space="preserve"> Vicepresidencia Jurídica</t>
    </r>
  </si>
  <si>
    <r>
      <rPr>
        <b/>
        <sz val="12"/>
        <rFont val="Calibri"/>
        <family val="2"/>
        <scheme val="minor"/>
      </rPr>
      <t xml:space="preserve">Andrés Figueredo </t>
    </r>
    <r>
      <rPr>
        <sz val="12"/>
        <rFont val="Calibri"/>
        <family val="2"/>
        <scheme val="minor"/>
      </rPr>
      <t>- Alfredo Bocanegra</t>
    </r>
  </si>
  <si>
    <t>Compartidos</t>
  </si>
  <si>
    <t>DISCIPLINARIO</t>
  </si>
  <si>
    <t>La controversia está en tribunal, la ANI ha emitido proceso sancionatorio y se cuenta con acciones preventivas.</t>
  </si>
  <si>
    <t>Se autorizó prórroga hasta el 31-jul-2015. No obstante, por instrucción de la Vicepresidencia de la República todos los planes deben estar 100% al 30-jun-2015, por lo que la OCI ajustó el plazo inicial para alinearlo a la directiva de Vicepresidencia. Incluir Preventiva Manual de Contratación Cap 6o. más un cronograma que incorpore las actividades para el proceso de liquidación más nueva Minuta de contrato férreos. Con memo 2015-307-004848-3 del 28-abr-2015, se reporta 1) H20, H56-93, H71-111, H281-74: la liquidación de los reembolsos será en el proceso de liquidación, según el tribunal. Adicionalmente la ANI el 21-nov-2014, sancionó al concesionario por los incumplimientos y declaró el siniestro a las pólizas. 2) H12-19, H178: en la estación de Arauca se encuentran los 26 cambiavías importados por tren de occidente. En reunión del 3 de junio de 2015 se acreditó el 100% de avance. Pendiente cierre de la CGR. Esto queda confirmado con el memorando 2015-307-00006799-3 del 12 de junio de 2015.</t>
  </si>
  <si>
    <t>Financieros proyectos</t>
  </si>
  <si>
    <r>
      <rPr>
        <b/>
        <u/>
        <sz val="12"/>
        <rFont val="Calibri"/>
        <family val="2"/>
        <scheme val="minor"/>
      </rPr>
      <t>H7-10</t>
    </r>
    <r>
      <rPr>
        <sz val="12"/>
        <rFont val="Calibri"/>
        <family val="2"/>
        <scheme val="minor"/>
      </rPr>
      <t xml:space="preserve"> la mayoría de los 128 </t>
    </r>
    <r>
      <rPr>
        <u/>
        <sz val="12"/>
        <rFont val="Calibri"/>
        <family val="2"/>
        <scheme val="minor"/>
      </rPr>
      <t>pasos a nivel</t>
    </r>
    <r>
      <rPr>
        <sz val="12"/>
        <rFont val="Calibri"/>
        <family val="2"/>
        <scheme val="minor"/>
      </rPr>
      <t xml:space="preserve"> están sin la señalización establecida en el Manual de Señalización Vial vigente.  (irregulares)
</t>
    </r>
    <r>
      <rPr>
        <b/>
        <u/>
        <sz val="12"/>
        <rFont val="Calibri"/>
        <family val="2"/>
        <scheme val="minor"/>
      </rPr>
      <t>H21-31</t>
    </r>
    <r>
      <rPr>
        <b/>
        <sz val="12"/>
        <rFont val="Calibri"/>
        <family val="2"/>
        <scheme val="minor"/>
      </rPr>
      <t xml:space="preserve"> </t>
    </r>
    <r>
      <rPr>
        <sz val="12"/>
        <rFont val="Calibri"/>
        <family val="2"/>
        <scheme val="minor"/>
      </rPr>
      <t>En las poblaciones comprendidas entre Chiriguaná y Santa Marta, por donde pasa la línea férrea, persiste la existencia de</t>
    </r>
    <r>
      <rPr>
        <u/>
        <sz val="12"/>
        <rFont val="Calibri"/>
        <family val="2"/>
        <scheme val="minor"/>
      </rPr>
      <t xml:space="preserve"> pasos a nivel irregulares,</t>
    </r>
    <r>
      <rPr>
        <sz val="12"/>
        <rFont val="Calibri"/>
        <family val="2"/>
        <scheme val="minor"/>
      </rPr>
      <t xml:space="preserve"> que interfieren sobre la seguridad de la población y operación férrea. Además es evidente la ocupación de los predios paralelos a la vía férrea especialmente en las cercanías a los poblados. Al respecto no se evidencia avance de los compromisos pactados desde agosto de 2005 con las alcaldías y corporaciones regionales, que permitan la minimización de esta problemática, que en la actualidad muestra 1957 invasiones en todo el corredor férreo.</t>
    </r>
  </si>
  <si>
    <r>
      <t xml:space="preserve">Implementación de una señalización adecuada en los pasos a nivel </t>
    </r>
    <r>
      <rPr>
        <u/>
        <sz val="12"/>
        <rFont val="Calibri"/>
        <family val="2"/>
        <scheme val="minor"/>
      </rPr>
      <t>Regulares,</t>
    </r>
    <r>
      <rPr>
        <sz val="12"/>
        <rFont val="Calibri"/>
        <family val="2"/>
        <scheme val="minor"/>
      </rPr>
      <t xml:space="preserve"> de conformidad con lo establecido por el Ministerio de Transporte e Implementación de una señalización adecuada en los pasos a nivel irregulares de acuerdo con lo establecido en el plan de movilidad propuesto Fenoco S.A. en cumplimiento de las Cláusulas 67, 68 y 69  del Contrato de Concesión. Igualmente se deben realizar las gestiones para realizar los planes de reasentamiento poblaciones en la comunidades donde no ha sido posible construir la segunda línea.
</t>
    </r>
  </si>
  <si>
    <r>
      <t>1. Informe interventoría actualizado señalización pasos a nivel
2. Contratos formulación Plan de Reasentamiento
3. Contrato implementación Plan de Reasentamientos
4. Informe actuaciones de FNC sobre invasiones en el corredor
5. Documento/acta de seguimiento Supertransporte estado actual PN
6</t>
    </r>
    <r>
      <rPr>
        <sz val="12"/>
        <color rgb="FFFF0000"/>
        <rFont val="Calibri"/>
        <family val="2"/>
        <scheme val="minor"/>
      </rPr>
      <t>. Seguimiento y control por trayectos
7. Manual de Supervisión e Interventoría</t>
    </r>
  </si>
  <si>
    <t>Férrea del Atlántico</t>
  </si>
  <si>
    <t>Andrés Figueredo</t>
  </si>
  <si>
    <t>Los informes de interventoría confirman que la señalización está ejecutada. Los reasentamientos se están ejecutando.</t>
  </si>
  <si>
    <t>Con memorando 2015-307-005668-3 del 15-may-2015, se incluye una UM adicional y se confirma el 100% de avance que estaba previamente asignado.</t>
  </si>
  <si>
    <t>Competencias</t>
  </si>
  <si>
    <r>
      <rPr>
        <b/>
        <u/>
        <sz val="12"/>
        <rFont val="Calibri"/>
        <family val="2"/>
        <scheme val="minor"/>
      </rPr>
      <t>H34</t>
    </r>
    <r>
      <rPr>
        <sz val="12"/>
        <rFont val="Calibri"/>
        <family val="2"/>
        <scheme val="minor"/>
      </rPr>
      <t xml:space="preserve"> Se presentan debilidades en la gestión de la Entidad en algunos proyectos, tal es el caso de la concesión Tren de Occidente que a la fecha presenta un estado crítico presentándose incertidumbre sobre el futuro del proyecto y de los recursos invertidos por el Estado que se encuentran en poder del concesionario.</t>
    </r>
  </si>
  <si>
    <t>Cesión de la concesión de  TREN DE OCCIDENTE a FERROCARRIL DEL PACÍFICO</t>
  </si>
  <si>
    <t>Reactivar el corredor férreo del Pacifico.</t>
  </si>
  <si>
    <r>
      <t xml:space="preserve">1. Laudo arbitral de los dos tribunales anteriores
2. Documento Sancionatorio
3. Convocatoria tribunal de Arbitramento para liquidación que incluirá los eventos que conforman este hallazgo consolidado.
</t>
    </r>
    <r>
      <rPr>
        <sz val="12"/>
        <color rgb="FFFF0000"/>
        <rFont val="Calibri"/>
        <family val="2"/>
        <scheme val="minor"/>
      </rPr>
      <t>4. Manual de Supervisión e Interventoría</t>
    </r>
  </si>
  <si>
    <t>VICEPRESIDENCIA GESTIÓN - JURIDICA</t>
  </si>
  <si>
    <t>Hay laudos de tribunal ganados por la ANI y proceso sancionatorio. Se definen unidades preventivas</t>
  </si>
  <si>
    <r>
      <t xml:space="preserve">Se autorizó prórroga hasta el 31-jul-2015. Ya se obtuvo Laudo que se encuentra publicado en el ftp. </t>
    </r>
    <r>
      <rPr>
        <sz val="12"/>
        <color rgb="FFFF0000"/>
        <rFont val="Calibri"/>
        <family val="2"/>
        <scheme val="minor"/>
      </rPr>
      <t>Pendiente el cargue de los demás soportes para acreditar el 100% del avance. En este sentido sólo se acredita el 25% de avance. El 16-mar, se subió resolución que resolvió sancionatorio de TDO. Por instrucción de la Vicepresidencia de la República todos los planes deben estar 100% al 30-jun-2015, por lo que la OCI ajustó el plazo inicial para alinearlo a la directiva de Vicepresidencia. Con memo 2015-307-004848-3 del 28-abr-2015, se reporta que el 21-nov-2014 se sancionó al concesionario por los incumplimientos y se declaró el sinistros de las pólizas. En este momento se adelanta la liquidación del contrato. En reunión del 3-jun-2015 se ajustan las unidades de medida y se acredita el 100% de avance. Pendiente cierre de la CGR. Esto queda confirmado con el memorando 2015-307-00006799-3 del 12 de junio de 2015.</t>
    </r>
  </si>
  <si>
    <t>Tribunal Arbitramento</t>
  </si>
  <si>
    <r>
      <rPr>
        <b/>
        <u/>
        <sz val="12"/>
        <color indexed="8"/>
        <rFont val="Calibri"/>
        <family val="2"/>
        <scheme val="minor"/>
      </rPr>
      <t>H35</t>
    </r>
    <r>
      <rPr>
        <b/>
        <sz val="12"/>
        <color indexed="8"/>
        <rFont val="Calibri"/>
        <family val="2"/>
        <scheme val="minor"/>
      </rPr>
      <t xml:space="preserve"> Procedimientos facultad sancionatoria</t>
    </r>
    <r>
      <rPr>
        <sz val="12"/>
        <color indexed="8"/>
        <rFont val="Calibri"/>
        <family val="2"/>
        <scheme val="minor"/>
      </rPr>
      <t xml:space="preserve">. Se observa que no existen procedimientos para ser aplicados en el evento que se presenten incumplimientos en los contratos y en la información reportada por algunos Supervisores, Interventores y Concesionarios;
</t>
    </r>
    <r>
      <rPr>
        <b/>
        <u/>
        <sz val="12"/>
        <color indexed="8"/>
        <rFont val="Calibri"/>
        <family val="2"/>
        <scheme val="minor"/>
      </rPr>
      <t>H105</t>
    </r>
    <r>
      <rPr>
        <b/>
        <sz val="12"/>
        <color indexed="8"/>
        <rFont val="Calibri"/>
        <family val="2"/>
        <scheme val="minor"/>
      </rPr>
      <t xml:space="preserve"> Se observó que en e</t>
    </r>
    <r>
      <rPr>
        <sz val="12"/>
        <color indexed="8"/>
        <rFont val="Calibri"/>
        <family val="2"/>
        <scheme val="minor"/>
      </rPr>
      <t xml:space="preserve">l </t>
    </r>
    <r>
      <rPr>
        <b/>
        <sz val="12"/>
        <color indexed="8"/>
        <rFont val="Calibri"/>
        <family val="2"/>
        <scheme val="minor"/>
      </rPr>
      <t>contrato de concesión férrea del Pacífico</t>
    </r>
    <r>
      <rPr>
        <sz val="12"/>
        <color indexed="8"/>
        <rFont val="Calibri"/>
        <family val="2"/>
        <scheme val="minor"/>
      </rPr>
      <t xml:space="preserve"> la entidad inició procesos sancionatorios por incumplimiento reiterado del contratista sin que éstos hayan sido efectivos.
Se suscribió por fuera de plazo legal el contrato de 
</t>
    </r>
    <r>
      <rPr>
        <b/>
        <u/>
        <sz val="12"/>
        <color indexed="8"/>
        <rFont val="Calibri"/>
        <family val="2"/>
        <scheme val="minor"/>
      </rPr>
      <t>H50</t>
    </r>
    <r>
      <rPr>
        <sz val="12"/>
        <color indexed="8"/>
        <rFont val="Calibri"/>
        <family val="2"/>
        <scheme val="minor"/>
      </rPr>
      <t xml:space="preserve"> </t>
    </r>
    <r>
      <rPr>
        <b/>
        <sz val="12"/>
        <color indexed="8"/>
        <rFont val="Calibri"/>
        <family val="2"/>
        <scheme val="minor"/>
      </rPr>
      <t>concesión vial Rumichaca Pasto Chachagüí,</t>
    </r>
    <r>
      <rPr>
        <sz val="12"/>
        <color indexed="8"/>
        <rFont val="Calibri"/>
        <family val="2"/>
        <scheme val="minor"/>
      </rPr>
      <t xml:space="preserve"> estableciéndose que cuando se toma la decisión de suscribir el contrato por fuera de los términos legales y contractuales se está incurriendo en una prohibición para los funcionarios públicos y en una violación de la ley. </t>
    </r>
  </si>
  <si>
    <t xml:space="preserve">Señalar el procedimiento que se debe observar en el trámite sancionatorio, sin desconocer los pronunciamientos del consejo de Estado. </t>
  </si>
  <si>
    <t xml:space="preserve">Realizar e implementar un Manual de contratación con anexo sancionatorio.  </t>
  </si>
  <si>
    <t>1. Manual de Contratación Actualizado con anexo sancionatorio (1)</t>
  </si>
  <si>
    <t>Gerencia de Contratación</t>
  </si>
  <si>
    <t>VICEPRESIDENCIA JURIDICA</t>
  </si>
  <si>
    <t>Vicepresidencia Jurídica</t>
  </si>
  <si>
    <t>Alfredo Bocanegra</t>
  </si>
  <si>
    <t>Se acredita 100% de avance. Pendiente cierre de la CGR.</t>
  </si>
  <si>
    <t/>
  </si>
  <si>
    <r>
      <rPr>
        <b/>
        <sz val="12"/>
        <color indexed="8"/>
        <rFont val="Calibri"/>
        <family val="2"/>
        <scheme val="minor"/>
      </rPr>
      <t xml:space="preserve">INCO expide al concesionario Paz y Salvo </t>
    </r>
    <r>
      <rPr>
        <sz val="12"/>
        <color indexed="8"/>
        <rFont val="Calibri"/>
        <family val="2"/>
        <scheme val="minor"/>
      </rPr>
      <t>sin que se encuentre realmente al día con la entidad, el cual es usado por parte de Fenoco, como soporte para la evasión de obligaciones contractuales y más aún si tenemos en cuenta el hecho que se ha venido presentando incumplimiento en el Plan de Obras reportado por la Interventoría. Además, Existe omisión por parte de la entidad, para determinar el riesgo que asume frente a compradores y vendedores, en lo que respecta a la venta de acciones de Fenoco antes de la suscripción del otrosí, nos encontramos frente al cambio de accionistas, donde se considera que la responsabilidad debe ser compartida entre los antiguos y nuevos accionistas, pero no es claro si en el negocio de compraventa de acciones los nuevos accionistas están dispuestos a asumir responsabilidad por los incumplimientos y las consecuencias de los mismos, antes de la realización del negocio, es decir antes de marzo de 2006.</t>
    </r>
  </si>
  <si>
    <t>Buscar los mecanismos que permitan el cumplimiento de Fenoco SA. de las obligaciones establecidas en el Contrato de Concesión, obligaciones mencionadas en dicho hallazgo que se encontraban enmarcadas en el tribunal de arbitramento interpuesto por Fenoco contra la ANI, en el cual Fenoco realizó el pago de la contraprestación acordada por los incumplimientos objeto de la demanda</t>
  </si>
  <si>
    <r>
      <t xml:space="preserve">1.Informe con acuerdo conciliatorio del mes de junio de 2013
2. Otrosí 19 del 1 de octubre de 2014.                           
3. Comunicación de ANI sobre el levantamiento de la sanción por el incumplimiento del CTC
4. Soporte de transferencia de recursos objeto del acuerdo conciliatorio
</t>
    </r>
    <r>
      <rPr>
        <sz val="12"/>
        <color rgb="FFFF0000"/>
        <rFont val="Calibri"/>
        <family val="2"/>
        <scheme val="minor"/>
      </rPr>
      <t>5. Manual de Supervisión e Interventoría</t>
    </r>
  </si>
  <si>
    <t>DISCIPLINARIO Y PENAL</t>
  </si>
  <si>
    <t>Las acciones correctivas muestran el cumplimiento y pago de la obligación adquirida en el acuerdo conciliatorio. La acción preventiva actúa sobre la causa del hallazgo.</t>
  </si>
  <si>
    <t>PENAL</t>
  </si>
  <si>
    <r>
      <rPr>
        <b/>
        <u/>
        <sz val="12"/>
        <color indexed="8"/>
        <rFont val="Calibri"/>
        <family val="2"/>
        <scheme val="minor"/>
      </rPr>
      <t>H60</t>
    </r>
    <r>
      <rPr>
        <sz val="12"/>
        <color indexed="8"/>
        <rFont val="Calibri"/>
        <family val="2"/>
        <scheme val="minor"/>
      </rPr>
      <t xml:space="preserve"> Se observa que a 31 de diciembre de 2006 el Consorcio Fenoco S.A., no cumplió con el Plan de Transición - Plan de Obras de Rehabilitación del sector Chiriguaná – Bogotá, ni con la programación de la ampliación de la vía La Loma Puerto Drummond.    </t>
    </r>
    <r>
      <rPr>
        <b/>
        <u/>
        <sz val="12"/>
        <color indexed="8"/>
        <rFont val="Calibri"/>
        <family val="2"/>
        <scheme val="minor"/>
      </rPr>
      <t>H61</t>
    </r>
    <r>
      <rPr>
        <sz val="12"/>
        <color indexed="8"/>
        <rFont val="Calibri"/>
        <family val="2"/>
        <scheme val="minor"/>
      </rPr>
      <t xml:space="preserve"> Dorada – Puerto Triunfo: Además de las 453 invasiones sobre la franja de la red férrea en el  municipio de Dorada, existen 3 nuevas invasiones  localizadas, tramos sin soldadura, rieles parcialmente unidos por eclisas, alcantarillas inconclusas sin el respectivo cabezote,     </t>
    </r>
    <r>
      <rPr>
        <b/>
        <u/>
        <sz val="12"/>
        <color indexed="8"/>
        <rFont val="Calibri"/>
        <family val="2"/>
        <scheme val="minor"/>
      </rPr>
      <t>H62</t>
    </r>
    <r>
      <rPr>
        <b/>
        <sz val="12"/>
        <color indexed="8"/>
        <rFont val="Calibri"/>
        <family val="2"/>
        <scheme val="minor"/>
      </rPr>
      <t xml:space="preserve"> </t>
    </r>
    <r>
      <rPr>
        <sz val="12"/>
        <color indexed="8"/>
        <rFont val="Calibri"/>
        <family val="2"/>
        <scheme val="minor"/>
      </rPr>
      <t xml:space="preserve">Nare – Puerto Berrío: falta la instalación de las traviesas de madera definitivas, falta terminar la colocación de ángulos metálicos , se presenta hundimiento de la banca férrea, alcantarillas sin cabezote o sin la tubería correspondiente, se observaron pantallas guarda balasto sin las respectivas placas prefabricadas las cuales fueron utilizadas en otros sectores de la rehabilitación, cunetas sin terminar, soldaduras con defectos geométricos, tramo sin señalizar.     </t>
    </r>
    <r>
      <rPr>
        <b/>
        <u/>
        <sz val="12"/>
        <color indexed="8"/>
        <rFont val="Calibri"/>
        <family val="2"/>
        <scheme val="minor"/>
      </rPr>
      <t>H64</t>
    </r>
    <r>
      <rPr>
        <u/>
        <sz val="12"/>
        <color indexed="8"/>
        <rFont val="Calibri"/>
        <family val="2"/>
        <scheme val="minor"/>
      </rPr>
      <t xml:space="preserve"> </t>
    </r>
    <r>
      <rPr>
        <sz val="12"/>
        <color indexed="8"/>
        <rFont val="Calibri"/>
        <family val="2"/>
        <scheme val="minor"/>
      </rPr>
      <t xml:space="preserve">   “En el Km. 322 de la vía férrea que de La Dorada conduce a Puerto Berrío, se observó que un sector de la plataforma férrea ya preparada con arme de carrilera, presenta material contaminado de desechos orgánicos y compactado con rana en forma irregular.     </t>
    </r>
    <r>
      <rPr>
        <b/>
        <u/>
        <sz val="12"/>
        <color indexed="8"/>
        <rFont val="Calibri"/>
        <family val="2"/>
        <scheme val="minor"/>
      </rPr>
      <t>H65</t>
    </r>
    <r>
      <rPr>
        <b/>
        <sz val="12"/>
        <color indexed="8"/>
        <rFont val="Calibri"/>
        <family val="2"/>
        <scheme val="minor"/>
      </rPr>
      <t xml:space="preserve"> </t>
    </r>
    <r>
      <rPr>
        <sz val="12"/>
        <color indexed="8"/>
        <rFont val="Calibri"/>
        <family val="2"/>
        <scheme val="minor"/>
      </rPr>
      <t xml:space="preserve">Variante Nare: A mayo 29 de 2007, pendiente de ejecutar por parte del Concesionario: construcción de box coulvert falso túnel en el Km. 294+020, construcción de cunetas, construcción alcantarilla Km. 296+735, empradizar algunos taludes de relleno, estabilización de los taludes inestables de corte  en concordancia con el diseño en: K293+900/K294+000; K294+500/550 y K296+140/170 lado derecho de la vía, Revestimiento en malla – concreto de los taludes en corte.     </t>
    </r>
    <r>
      <rPr>
        <b/>
        <u/>
        <sz val="12"/>
        <color indexed="8"/>
        <rFont val="Calibri"/>
        <family val="2"/>
        <scheme val="minor"/>
      </rPr>
      <t>H66</t>
    </r>
    <r>
      <rPr>
        <b/>
        <sz val="12"/>
        <color indexed="8"/>
        <rFont val="Calibri"/>
        <family val="2"/>
        <scheme val="minor"/>
      </rPr>
      <t xml:space="preserve"> </t>
    </r>
    <r>
      <rPr>
        <sz val="12"/>
        <color indexed="8"/>
        <rFont val="Calibri"/>
        <family val="2"/>
        <scheme val="minor"/>
      </rPr>
      <t xml:space="preserve">Puerto Berrío - Barrancabermeja: Se presentan fallas geológicas con hundimiento de la banca férrea en algunos sectores, alcantarillas colapsadas, en la mayoría de las alcantarillas a la fecha no se han iniciado las actividades de sustitución de tuberías, traviesas de madera en mal estado.   </t>
    </r>
    <r>
      <rPr>
        <b/>
        <u/>
        <sz val="12"/>
        <color indexed="8"/>
        <rFont val="Calibri"/>
        <family val="2"/>
        <scheme val="minor"/>
      </rPr>
      <t>H67</t>
    </r>
    <r>
      <rPr>
        <sz val="12"/>
        <color indexed="8"/>
        <rFont val="Calibri"/>
        <family val="2"/>
        <scheme val="minor"/>
      </rPr>
      <t xml:space="preserve"> Estación Grecia – Cabañas- Cantera Montecristo: Del km330+250 al km330+750 en épocas de lluvia se presenta inundación por desbordamiento de la quebrada la Malena.       </t>
    </r>
    <r>
      <rPr>
        <b/>
        <u/>
        <sz val="12"/>
        <color indexed="8"/>
        <rFont val="Calibri"/>
        <family val="2"/>
        <scheme val="minor"/>
      </rPr>
      <t>H70</t>
    </r>
    <r>
      <rPr>
        <b/>
        <sz val="12"/>
        <color indexed="8"/>
        <rFont val="Calibri"/>
        <family val="2"/>
        <scheme val="minor"/>
      </rPr>
      <t xml:space="preserve"> </t>
    </r>
    <r>
      <rPr>
        <sz val="12"/>
        <color indexed="8"/>
        <rFont val="Calibri"/>
        <family val="2"/>
        <scheme val="minor"/>
      </rPr>
      <t xml:space="preserve">Barrancabermeja – San Rafael de Lebrija: Alcantarillas colapsadas: Km. 451+640; Km. 454+130; Km. 484+000 y km484+430; 490+740; km490+823. Las traviesas de madera de los puentes comprendidos entre las abscisas Km. 443+000 al Km. 507+000 se encuentran en mal estado en un 50% en promedio. Falta mantenimiento en rocería y deshierbe en este tramo. En la abscisa Km. 456+134 se presenta hundimiento de la banca férrea.     </t>
    </r>
    <r>
      <rPr>
        <b/>
        <u/>
        <sz val="12"/>
        <color indexed="8"/>
        <rFont val="Calibri"/>
        <family val="2"/>
        <scheme val="minor"/>
      </rPr>
      <t>H71</t>
    </r>
    <r>
      <rPr>
        <sz val="12"/>
        <color indexed="8"/>
        <rFont val="Calibri"/>
        <family val="2"/>
        <scheme val="minor"/>
      </rPr>
      <t xml:space="preserve"> Barrancabermeja - Ramal Capulco – Gamarra -Chiriguaná:  se presenta hundimientos de la banca férrea, en algunos tramos,  pendientes de soldadura, faltan clips de fijación de los rieles, puentes y alcantarillas y cunetas sin limpieza, algunas no presentan descole, falta de rocería y deshierbe.     </t>
    </r>
    <r>
      <rPr>
        <b/>
        <u/>
        <sz val="12"/>
        <color indexed="8"/>
        <rFont val="Calibri"/>
        <family val="2"/>
        <scheme val="minor"/>
      </rPr>
      <t>H72</t>
    </r>
    <r>
      <rPr>
        <b/>
        <sz val="12"/>
        <color indexed="8"/>
        <rFont val="Calibri"/>
        <family val="2"/>
        <scheme val="minor"/>
      </rPr>
      <t xml:space="preserve"> </t>
    </r>
    <r>
      <rPr>
        <sz val="12"/>
        <color indexed="8"/>
        <rFont val="Calibri"/>
        <family val="2"/>
        <scheme val="minor"/>
      </rPr>
      <t xml:space="preserve">En el Km. 600+400 se presentan caídas de tierra por la inestabilidad de los taludes a lado y lado; cuyo tratamiento de estabilidad aún no ha dado ningún resultado.   </t>
    </r>
    <r>
      <rPr>
        <b/>
        <u/>
        <sz val="12"/>
        <color indexed="8"/>
        <rFont val="Calibri"/>
        <family val="2"/>
        <scheme val="minor"/>
      </rPr>
      <t>H73</t>
    </r>
    <r>
      <rPr>
        <sz val="12"/>
        <color indexed="8"/>
        <rFont val="Calibri"/>
        <family val="2"/>
        <scheme val="minor"/>
      </rPr>
      <t xml:space="preserve"> Ramal Capulco. . Falta instalación del cambiavías del triángulo de inversión Km. 598, la reconstrucción de la banca del Km. 601+850 al Km. 602 (cambiavías o punta de agujas de la entrada a los patios de puerto capullo) y hacer el alce, nivelación y alineación de todo el tramo el Ramal</t>
    </r>
  </si>
  <si>
    <t>Teniendo en cuenta la estrategia de la Agencia de reactivar la operación del corredor Férreo entre la Dorada y Chiriguaná, se deberá realizar la contratación de los contratos de obra pública para la puesta a punto de la vía la cual fue afectada por la ola invernal de los años 201 y 2011, teniendo en cuenta que dicho tramo fue desafectado de la concesión mediante el otrosí no 12 de 2006.</t>
  </si>
  <si>
    <r>
      <t>1. Informe con acuerdo conciliatorio del mes de junio de 2013
2. Otrosí 19 del 1 de octubre de 2014.                           
3. Actas de entrega y recibo FNC-ANI-Contratista
4. Minutas contratos con alcances técnicos
5. Actas de inicio
6. Informe Interventoría
7. Informe de los contratistas de obra
8. Informe mensuales de seguimiento al avance 
9</t>
    </r>
    <r>
      <rPr>
        <sz val="12"/>
        <color rgb="FFFF0000"/>
        <rFont val="Calibri"/>
        <family val="2"/>
        <scheme val="minor"/>
      </rPr>
      <t>. Seguimiento y control por trayectos
10. Manual de Supervisión e Interventoría</t>
    </r>
  </si>
  <si>
    <t>Las obras están ejecutadas y los incumplimientos del concesionario se equilibraron en el marco del acuerdo conciliatorio.</t>
  </si>
  <si>
    <t>Con memorando 2015-307-005668-3 del 15-may-2015, se incluye una UM adicional  (UM 7) se confirma el 100% de avance que estaba previamente asignado.</t>
  </si>
  <si>
    <r>
      <t xml:space="preserve">Al paso por el corregimiento de Cocorná, se presenta la división de dicha población por la línea férrea y bastante aproximación entre las viviendas y el corredor férreo. Situación de alto riesgo para la operación, si se tiene en cuenta la existencia de </t>
    </r>
    <r>
      <rPr>
        <b/>
        <u/>
        <sz val="12"/>
        <color indexed="8"/>
        <rFont val="Calibri"/>
        <family val="2"/>
        <scheme val="minor"/>
      </rPr>
      <t>pasos a nivel irregulares</t>
    </r>
    <r>
      <rPr>
        <sz val="12"/>
        <color indexed="8"/>
        <rFont val="Calibri"/>
        <family val="2"/>
        <scheme val="minor"/>
      </rPr>
      <t xml:space="preserve"> construidos por la comunidad sin señalización alguna.</t>
    </r>
  </si>
  <si>
    <t xml:space="preserve">Debido a que los tramos al sur de Chiriguaná fueron desafectados mediante el otrosí No 12 de 2006,  se deberá incluir en el proceso licitatorio de los nuevos administradores del corredor férreo la medidas correspondientes para garantizar la seguridad en la operación y de las poblaciones pro las cuales pase el tren. </t>
  </si>
  <si>
    <r>
      <t xml:space="preserve">1. Minutas contratos con alcances técnicos
2. Actas de inicio
3. Informe técnico de Interventoría
4. Informe mensuales de interventoría de seguimiento al avance 
</t>
    </r>
    <r>
      <rPr>
        <sz val="12"/>
        <color rgb="FFFF0000"/>
        <rFont val="Calibri"/>
        <family val="2"/>
        <scheme val="minor"/>
      </rPr>
      <t>5. Seguimiento y control por trayectos
6. Manual de Supervisión e Interventoría</t>
    </r>
  </si>
  <si>
    <t>Las obras están ejecutadas.</t>
  </si>
  <si>
    <t>Con memorando 2015-307-005668-3 del 15-may-2015, se se confirma el 100% de avance que estaba previamente asignado.</t>
  </si>
  <si>
    <r>
      <rPr>
        <b/>
        <u/>
        <sz val="12"/>
        <color indexed="8"/>
        <rFont val="Calibri"/>
        <family val="2"/>
        <scheme val="minor"/>
      </rPr>
      <t>H69</t>
    </r>
    <r>
      <rPr>
        <sz val="12"/>
        <color indexed="8"/>
        <rFont val="Calibri"/>
        <family val="2"/>
        <scheme val="minor"/>
      </rPr>
      <t xml:space="preserve"> En el tramo que va de la Estación Grecia a Puerto Berrío, persiste la presencia de invasiones urbanas, en su mayoría a lado y lado de la franja férrea, así como pasos a nivel irregulares ubicados a lo largo del trayecto. De igual forma, existen </t>
    </r>
    <r>
      <rPr>
        <b/>
        <u/>
        <sz val="12"/>
        <color indexed="8"/>
        <rFont val="Calibri"/>
        <family val="2"/>
        <scheme val="minor"/>
      </rPr>
      <t xml:space="preserve">nuevas invasiones </t>
    </r>
    <r>
      <rPr>
        <sz val="12"/>
        <color indexed="8"/>
        <rFont val="Calibri"/>
        <family val="2"/>
        <scheme val="minor"/>
      </rPr>
      <t xml:space="preserve">a lado y lado del corredor férreo entre el Km. 220 y el Km. 222 entre Dorada y Puerto Berrío, alcantarilla colapsada en el Km. 346+650; en determinados sectores cerca a Cabañas, existe invasión de la vegetación a la banca férrea por falta de rocería de la misma y deshierbe en todo el trayecto. 
</t>
    </r>
    <r>
      <rPr>
        <b/>
        <u/>
        <sz val="12"/>
        <color indexed="8"/>
        <rFont val="Calibri"/>
        <family val="2"/>
        <scheme val="minor"/>
      </rPr>
      <t>H77</t>
    </r>
    <r>
      <rPr>
        <sz val="12"/>
        <color indexed="8"/>
        <rFont val="Calibri"/>
        <family val="2"/>
        <scheme val="minor"/>
      </rPr>
      <t xml:space="preserve"> A lo largo de la vía férrea entre Santa Marta y Puerto Drummond, se observaron </t>
    </r>
    <r>
      <rPr>
        <b/>
        <u/>
        <sz val="12"/>
        <color indexed="8"/>
        <rFont val="Calibri"/>
        <family val="2"/>
        <scheme val="minor"/>
      </rPr>
      <t>nuevas invasiones</t>
    </r>
    <r>
      <rPr>
        <sz val="12"/>
        <color indexed="8"/>
        <rFont val="Calibri"/>
        <family val="2"/>
        <scheme val="minor"/>
      </rPr>
      <t xml:space="preserve"> urbanas y en las afueras de la ciudad, que en su mayoría ocupan la franja a lado y lado del eje de la vía férrea. A septiembre de 2006 el número de invasiones asciende a 786, que corresponde al 59% de la totalidad del corredor férreo entre Chiriguaná y Santa Marta, el cual está afectado por 1336 invasiones En la ciudad de Santa Marta se han venido incrementando con mayor auge las invasiones sobre el corredor férreo, pues según el último censo realizado por Fenoco S. A,  en el 2007 en esta zona urbana se encontraron 1.190 invasiones.</t>
    </r>
  </si>
  <si>
    <t xml:space="preserve">Debido a que existen invasiones  preexistentes generadas antes de entregar el corredor férreo al concesionario y que en el Decreto 1791 de 2003, se dispuso que “El Ministerio de Transporte asumirá, una vez culminada la liquidación de la Empresa Colombiana de Vías Férreas –Ferrovías en Liquidación, la totalidad de los procesos judiciales”, además que el Instituto ha solicitado acompañamiento de la procuraduría , para que  los entes obligados a proteger y cuidar los bienes de uso público, se solicitara asignar el cumplimiento de estas obligaciones a las autoridades municipales.
En cuanto a las invasiones nuevas, el Concesionario y los nuevos contratistas de obra de los tramos al sur de Chiriguaná tienen la obligación contractual de interponer las respectivas querellas antes los Autoridades Municipales. </t>
  </si>
  <si>
    <r>
      <t xml:space="preserve">1. Minutas contratos con alcances técnicos
2. Actas de inicio
3. Informes de Interventorías sobre estado de invasiones en los corredores férreos objeto de este hallazgo
4. Informes de seguimiento al mantenimiento corredor Dorada - Chiriguaná
5.Oficios con actuaciones del concesionario referidas a la restitución del corredor
6.Informes de interventoría referido a seguimiento de invasiones
7. Informes trimestrales y mensuales estado de ocupaciones Dorada - Chiriguaná. 
</t>
    </r>
    <r>
      <rPr>
        <sz val="12"/>
        <color rgb="FFFF0000"/>
        <rFont val="Calibri"/>
        <family val="2"/>
        <scheme val="minor"/>
      </rPr>
      <t>8. Manual de Supervisión e Interventoría</t>
    </r>
  </si>
  <si>
    <t>Las acciones están cumplidas.</t>
  </si>
  <si>
    <t>Con memorando 2015-307-005668-3 del 15-may-2015, incluyen las UM 6 y 7 y se confirma el 100% de avance que estaba previamente asignado.</t>
  </si>
  <si>
    <t>como resultante del análisis y selectiva realizada a los elementos dado en concesión se estableció un faltante en Bello, Santa Marta, Facatativá y Barrancabermeja que asciende a los $19´92M. El cual deberá ser aclarado por el concesionario FENOCO S.A. cuando se adopte la decisión definitiva sobre el inventario de los elementos desafectados. De igual manera, se le debe dar el tratamiento establecido por las normas a los hurtos encontrados.</t>
  </si>
  <si>
    <t xml:space="preserve">Realizar la entrega de los bienes muebles e inmuebles desafectados de la concesión para determinar si existen o no faltantes. 
En caso de existir faltantes se solicitará al concesionario que adelante las acciones establecidas en el contrato </t>
  </si>
  <si>
    <t>1.  Informes de Liquidación Interventoría
2. Actas de entrega y recibo ANI-Fenoco
3. Acta de liquidación tramo sur Dorada - Chiriguaná y Bogotá - Belencito ANI - FNC</t>
  </si>
  <si>
    <t>Con memorando 2015-307-005668-3 del 15-may-2015, se incluye la UM 3 y se confirma el 100% de avance que estaba previamente asignado.</t>
  </si>
  <si>
    <r>
      <rPr>
        <b/>
        <u/>
        <sz val="12"/>
        <color indexed="8"/>
        <rFont val="Calibri"/>
        <family val="2"/>
        <scheme val="minor"/>
      </rPr>
      <t>H36-52</t>
    </r>
    <r>
      <rPr>
        <b/>
        <sz val="12"/>
        <color indexed="8"/>
        <rFont val="Calibri"/>
        <family val="2"/>
        <scheme val="minor"/>
      </rPr>
      <t xml:space="preserve"> Modificación Contrato de Concesión. </t>
    </r>
    <r>
      <rPr>
        <sz val="12"/>
        <color indexed="8"/>
        <rFont val="Calibri"/>
        <family val="2"/>
        <scheme val="minor"/>
      </rPr>
      <t xml:space="preserve">La entidad modificó mediante “Documento Final de Ajuste de Cláusulas” los plazos contractuales para la puesta en servicio de la infraestructura de operación (áreas de servicio, centros de control operacional, áreas de pesaje, etc.), los cuales debían estar en funcionamiento 6 meses después reiniciada la etapa de construcción. </t>
    </r>
    <r>
      <rPr>
        <sz val="12"/>
        <rFont val="Calibri"/>
        <family val="2"/>
        <scheme val="minor"/>
      </rPr>
      <t xml:space="preserve"> </t>
    </r>
    <r>
      <rPr>
        <b/>
        <u/>
        <sz val="12"/>
        <rFont val="Calibri"/>
        <family val="2"/>
        <scheme val="minor"/>
      </rPr>
      <t>H39-56</t>
    </r>
    <r>
      <rPr>
        <b/>
        <sz val="12"/>
        <rFont val="Calibri"/>
        <family val="2"/>
        <scheme val="minor"/>
      </rPr>
      <t xml:space="preserve"> </t>
    </r>
    <r>
      <rPr>
        <sz val="12"/>
        <rFont val="Calibri"/>
        <family val="2"/>
        <scheme val="minor"/>
      </rPr>
      <t xml:space="preserve">Modificaciones al Contrato de Concesión. La Subdirección de Gestión Contractual del INCO ha realizado numerosas modificaciones al Contrato de Concesión 0377 de julio 15 de 2002, sin que se observe la existencia de una estructura determinada del proyecto o la existencia de fundamentos técnicos, jurídicos y financieros que ameriten el constante cambio en las decisiones en detrimento de los intereses de los usuarios de la vía, el Estado y en beneficio del concesionario.  </t>
    </r>
    <r>
      <rPr>
        <b/>
        <u/>
        <sz val="12"/>
        <rFont val="Calibri"/>
        <family val="2"/>
        <scheme val="minor"/>
      </rPr>
      <t>H37-54</t>
    </r>
    <r>
      <rPr>
        <b/>
        <sz val="12"/>
        <rFont val="Calibri"/>
        <family val="2"/>
        <scheme val="minor"/>
      </rPr>
      <t xml:space="preserve"> </t>
    </r>
    <r>
      <rPr>
        <sz val="12"/>
        <rFont val="Calibri"/>
        <family val="2"/>
        <scheme val="minor"/>
      </rPr>
      <t xml:space="preserve">Estaciones de Pesaje. Según el numeral 1, 2, 3, 2, 2 seis meses después de suscrita el acta de Iniciación de la etapa de construcción, deben existir, como mínimo dos estaciones de pesaje fijas, sin embargo no se encontró ninguna estación de pesaje fija en operación.  </t>
    </r>
    <r>
      <rPr>
        <b/>
        <u/>
        <sz val="12"/>
        <rFont val="Calibri"/>
        <family val="2"/>
        <scheme val="minor"/>
      </rPr>
      <t>H40-57</t>
    </r>
    <r>
      <rPr>
        <b/>
        <sz val="12"/>
        <rFont val="Calibri"/>
        <family val="2"/>
        <scheme val="minor"/>
      </rPr>
      <t xml:space="preserve"> </t>
    </r>
    <r>
      <rPr>
        <sz val="12"/>
        <rFont val="Calibri"/>
        <family val="2"/>
        <scheme val="minor"/>
      </rPr>
      <t>Acta Modificatoria. En el Acta de iniciación de la Etapa de Construcción de Agosto 24 de 2004 del Contrato de Concesión 0377 de 2002, se acordó reubicar el peaje de tuta y suspende</t>
    </r>
    <r>
      <rPr>
        <sz val="12"/>
        <color indexed="8"/>
        <rFont val="Calibri"/>
        <family val="2"/>
        <scheme val="minor"/>
      </rPr>
      <t xml:space="preserve">r los términos para su construcción hasta la modificación contractual previa evaluación técnica y jurídica para tal fin, sin embargo, con la suscripción del acta se está modificando el contrato al ordenar obras y suspender los términos para las mismas.  </t>
    </r>
    <r>
      <rPr>
        <b/>
        <u/>
        <sz val="12"/>
        <color indexed="8"/>
        <rFont val="Calibri"/>
        <family val="2"/>
        <scheme val="minor"/>
      </rPr>
      <t>H243-36</t>
    </r>
    <r>
      <rPr>
        <sz val="12"/>
        <color indexed="8"/>
        <rFont val="Calibri"/>
        <family val="2"/>
        <scheme val="minor"/>
      </rPr>
      <t xml:space="preserve"> Actualmente está en construcción la estación de pesaje de Tuta, que inicialmente prevé su construcción seis meses después de suscrita el acta de iniciación de la etapa de construcción, por lo cual se presume deficiencias en la prestación del servicio a los usuarios de la vía. Esto teniendo en cuenta que según el numeral 1, 2, 3, 2, 2, deben existir, como mínimo dos estaciones de pesaje fijas.</t>
    </r>
  </si>
  <si>
    <t>El documento final de ajuste de cláusulas  del 29 de septiembre de 2005 debía versar solamente sobre las modificaciones y ajustes previstos en el Acuerdo para la Modificación del Contrato de Concesión Nº 0377 de 2002 de julio de 2005– con el objeto de efectuar la Construcción de la Doble Calzada en el Proyecto Vial “Briceño – Tunja – Sogamoso, tal y como había sido acordado en ese mismo documento en el artículo sexto</t>
  </si>
  <si>
    <t xml:space="preserve">Esto tiene como consecuencia que esta infraestructura de operación que ya debía estar en funcionamiento, aún no esté terminada y este supeditada su construcción y entrega a la adquisición de predios que el concesionario hace cuando lo cree mas conveniente a sus intereses. </t>
  </si>
  <si>
    <t xml:space="preserve">Examinando los antecedentes de cada hallazgo, se proferirá un informe técnico, jurídico y financiero con el fin de determinar si existió o no implicación alguna con los mencionados hallazgos. </t>
  </si>
  <si>
    <t xml:space="preserve">Determinar las implicaciones de cada uno de los hallazgos, luego de examinar los antecedentes de cada uno de ellos. </t>
  </si>
  <si>
    <r>
      <t>1. Informe Jurídico.
2. Informe de Interventoría.
3. Informe de Supervisión.
4</t>
    </r>
    <r>
      <rPr>
        <sz val="12"/>
        <color rgb="FFFF0000"/>
        <rFont val="Calibri"/>
        <family val="2"/>
        <scheme val="minor"/>
      </rPr>
      <t>. Manual de Contratación
5. Resolución de Comité de Contratación
6. Resolución 959 de 2013 - Bitácora</t>
    </r>
  </si>
  <si>
    <t>Briceño Tunja Sogamoso</t>
  </si>
  <si>
    <t>VICEPRESIDENCIA EJECUTIVA - JURIDICA</t>
  </si>
  <si>
    <r>
      <rPr>
        <b/>
        <sz val="12"/>
        <rFont val="Calibri"/>
        <family val="2"/>
        <scheme val="minor"/>
      </rPr>
      <t>Vicepresidencia Ejecutiva -</t>
    </r>
    <r>
      <rPr>
        <sz val="12"/>
        <rFont val="Calibri"/>
        <family val="2"/>
        <scheme val="minor"/>
      </rPr>
      <t xml:space="preserve"> Vicepresidencia Jurídica</t>
    </r>
  </si>
  <si>
    <r>
      <rPr>
        <b/>
        <sz val="12"/>
        <rFont val="Calibri"/>
        <family val="2"/>
        <scheme val="minor"/>
      </rPr>
      <t xml:space="preserve">Germán Córdoba </t>
    </r>
    <r>
      <rPr>
        <sz val="12"/>
        <rFont val="Calibri"/>
        <family val="2"/>
        <scheme val="minor"/>
      </rPr>
      <t>- Alfredo Bocanegra</t>
    </r>
  </si>
  <si>
    <t>Se incorporan tres unidades de medida preventivas. Los informes de interventoria y supervisión concluyen que no aplica iniciar proceso sancionatorio ni de solución de controversias (la U.M. 4 no aplica).Se eliminó la UM 4. Memorando interno a DJ. Pendiente el soporte de la UM 1 - Informe Jurídico. Con memorando 2015-500-007018-3 del 18 de junio de 2015, se acredita el 100% de avance. Pendiente cierre de la CGR.</t>
  </si>
  <si>
    <r>
      <t>Pago de obras adicionales.</t>
    </r>
    <r>
      <rPr>
        <sz val="12"/>
        <color indexed="8"/>
        <rFont val="Calibri"/>
        <family val="2"/>
        <scheme val="minor"/>
      </rPr>
      <t xml:space="preserve"> Se presenta un presunto detrimento patrimonial de $7.516 millones, generado en el momento de reconocerle al concesionario una inflación del 7% y una TIR del 11% en el pago de las obras adicionales y una inflación del 7% en el pago de los costos de mantenimiento y operación del tramo 12, según se describe a continuación: Se presenta diferencia a favor del Estado entre el valor pagado por el INCO al Concesionario, debido a que para su calculo se reconoció una inflación del 7%, cifra superior a la real causada entre julio de 2005 y 2007, así mismo, se pago a una tasa de oportunidad superior pactada en el contrato para las obras ejecutadas a esa fecha, tasa del 11% real cuyo equivalente es del 18.77%  corriente, esto nos arroja una diferencia del $7.485 millones de 2007.</t>
    </r>
  </si>
  <si>
    <t>Reconocimiento de una inflación del 7%, cifra superior a la real causada entre julio de 2005 y 2007, así mismo, se pagó a una tasa de oportunidad superior pactada en el contrato para las obras ejecutadas a esa fecha.</t>
  </si>
  <si>
    <t>Presunto detrimento patrimonial a favor del Estado por el valor pagado por el INCO al Concesionario.</t>
  </si>
  <si>
    <t>Teniendo en cuenta que actualmente las controversias contractuales están siendo dirimidas por un Tribunal de Arbitramento como mecanismo de solución de controversias,  las acciones a adoptar están sujetas al resultado del mismo.</t>
  </si>
  <si>
    <t>Obtener decisión de la justicia arbitral que resuelva si efectivamente se presentó desplazamiento en el Cronograma de Inversiones</t>
  </si>
  <si>
    <t>1. Demanda de Reconvención Tribunal Uno (pretensiones Trigésima Quinta Principal y Trigésima Sexta Principal)
2. Manual de Contratación
3. Resolución de Bitácora
4. Manual de Interventoría y Supervisión</t>
  </si>
  <si>
    <t>Bosa Granada Girardot</t>
  </si>
  <si>
    <t>DISCIPLINARIO Y FISCAL</t>
  </si>
  <si>
    <t>El hallazgo está contemplado en la demanda de reconvención y existen acciones preventivas que actúan sobre la causa del hallazgo.</t>
  </si>
  <si>
    <t>Se encuentra en Tribunal de Arbitramento. Se adicionó una nueva unidad de medida y se ajustó avance. Defensa Judicial confirma que el tribunal está en fase de pruebas y que el hallazgo está incorporado en la pretensión 35 y 36 de la demanda de reconvención. Por instrucción de la Vicepresidencia de la República todos los planes deben estar 100% al 30-jun-2015, por lo que la OCI ajustó el plazo inicial para alinearlo a la directiva de Vicepresidencia. Con correo y memorando 2015-500-007514-3 del 30 de junio se ajustaron las unidades de medida y se acreditó el 100% de avance.</t>
  </si>
  <si>
    <t>FISCAL</t>
  </si>
  <si>
    <r>
      <t xml:space="preserve">Variante Sur. </t>
    </r>
    <r>
      <rPr>
        <sz val="12"/>
        <color indexed="8"/>
        <rFont val="Calibri"/>
        <family val="2"/>
        <scheme val="minor"/>
      </rPr>
      <t>La Variante Sur de Pereira (tramo 3) no cumple su cometido de variante, debido a que de aproximadamente 13 kilómetros de variante, sólo se han construido 4,5 kilómetros, situación que no ha permitido reducir el flujo de vehículos de carga por la ciudad de Pereira.</t>
    </r>
  </si>
  <si>
    <t>De aproximadamente 13 kilómetros de variante, sólo se han construido 4,5 kilómetros.</t>
  </si>
  <si>
    <t>No se ha permitido reducir el flujo de vehículos de carga por la ciudad de Pereira.</t>
  </si>
  <si>
    <t>Cerrar el tramite predial para la terminación del acceso Alcala</t>
  </si>
  <si>
    <t>Terminar la obra faltante para concluir el proyecto</t>
  </si>
  <si>
    <r>
      <t xml:space="preserve">1. Informe de control y seguimiento  a la gestión predial del concesionario
2. </t>
    </r>
    <r>
      <rPr>
        <sz val="12"/>
        <color rgb="FFFF0000"/>
        <rFont val="Calibri"/>
        <family val="2"/>
        <scheme val="minor"/>
      </rPr>
      <t>Procedimientos prediales
3. Manual de Supervisión e Interventoría</t>
    </r>
  </si>
  <si>
    <r>
      <t xml:space="preserve">Vicepresidencia de Gestión Contractual - </t>
    </r>
    <r>
      <rPr>
        <sz val="12"/>
        <rFont val="Calibri"/>
        <family val="2"/>
        <scheme val="minor"/>
      </rPr>
      <t>Vicepresidencia de Planeación, Riesgos y Entorno</t>
    </r>
  </si>
  <si>
    <r>
      <t xml:space="preserve">Andrés Figueredo </t>
    </r>
    <r>
      <rPr>
        <sz val="12"/>
        <rFont val="Calibri"/>
        <family val="2"/>
        <scheme val="minor"/>
      </rPr>
      <t>- Camilo Mendoza</t>
    </r>
  </si>
  <si>
    <t>Las acciones correctivas y preventivas están implementadas</t>
  </si>
  <si>
    <r>
      <t xml:space="preserve">Se solicitó aplazamiento a CI mediante correo del 30/12/2014. Toda la vía está construida. Falta 1 predio de 3 para poder terminar el acceso. Para ello, falta la actualización de linderos por parte del IGAC. Verificar avance con Martha Camacho de predial. Enviar correo solicitando reporte y efectividad. Con memorando 2015-300-004086-3 del 30 de marzo de 2015, se solicitó plazo adicional hasta el 30-ago-2015 pero solo se aceptó hasta el 30-jun-2015 por la directiva de la Vicepresidencia de la República. INCORPORAR UN DOCUMENTO QUE PLANEE LO QUE SE HARÁ FRENTE AL PREDIO FALTANTE. Se acepta por el equipo en reunión del 12-mayo-2015, por lo que se ajustan las UM. El 21-mayo se ajusta UM para nombrarla como </t>
    </r>
    <r>
      <rPr>
        <i/>
        <sz val="12"/>
        <rFont val="Calibri"/>
        <family val="2"/>
        <scheme val="minor"/>
      </rPr>
      <t xml:space="preserve">Informe de control y seguimiento  a la gestion predial del concesionario  (Dilver) (26 de junio de 2015). </t>
    </r>
    <r>
      <rPr>
        <sz val="12"/>
        <rFont val="Calibri"/>
        <family val="2"/>
        <scheme val="minor"/>
      </rPr>
      <t>En el ftp se incluyen soportes de la gestión adelantada por la Agencia en relación con el predio faltante. En reunión del 29 -may-2015 se confirma el informe predial. LA variante está en el 99%.</t>
    </r>
  </si>
  <si>
    <t>2007R</t>
  </si>
  <si>
    <t>En el sector del peaje de Villarrica (Tramo 2), se observó la invasión de vendedores ambulantes, inclusive en el sitio de las casetas de peaje, sin ningún tipo de control.</t>
  </si>
  <si>
    <t xml:space="preserve">Examinar las soluciones que podrían plantearse frente a la invasión de vendederos ambulantes en el sector del peaje de Villarrica. </t>
  </si>
  <si>
    <t xml:space="preserve">Encontrar una alternativa viable para la solución de esta problemática. </t>
  </si>
  <si>
    <r>
      <t xml:space="preserve">1. Oficio de requerimiento a la Interventoría. 
2. Informe de Interventoría. 
3. Oficio al Concesionario. 
4. Concepto Jurídico. 
5. Memorando a Defensa Judicial para definición
</t>
    </r>
    <r>
      <rPr>
        <sz val="12"/>
        <color rgb="FFFF0000"/>
        <rFont val="Calibri"/>
        <family val="2"/>
        <scheme val="minor"/>
      </rPr>
      <t>6. Contrato estándar 4G - Apéndice 2 técnico parte 8 - socio ambiental
7. Manual de Supervisión e Interventoría</t>
    </r>
    <r>
      <rPr>
        <sz val="12"/>
        <rFont val="Calibri"/>
        <family val="2"/>
        <scheme val="minor"/>
      </rPr>
      <t xml:space="preserve">
</t>
    </r>
  </si>
  <si>
    <t>Malla Vial del Valle del Cauca y Cauca</t>
  </si>
  <si>
    <t>VICEPRESIDENCIA EJECUTIVA - JURIDICA - PLANEACIÓN</t>
  </si>
  <si>
    <r>
      <t>Las unidades de medida están completadas. Se ajusta avance al 100%. Pendiente cierre de la CGR.</t>
    </r>
    <r>
      <rPr>
        <sz val="12"/>
        <color rgb="FFFF0000"/>
        <rFont val="Calibri"/>
        <family val="2"/>
        <scheme val="minor"/>
      </rPr>
      <t xml:space="preserve"> La OCI remitió el 20-marzo-2015 comunicación a la CGR solicitando traslado por competencia.</t>
    </r>
  </si>
  <si>
    <r>
      <t xml:space="preserve">Adquisición de Predios. </t>
    </r>
    <r>
      <rPr>
        <sz val="12"/>
        <color indexed="8"/>
        <rFont val="Calibri"/>
        <family val="2"/>
        <scheme val="minor"/>
      </rPr>
      <t>La entidad, dos días antes de terminar la etapa de preconstrucción, modificó las condiciones pactadas en el contrato de concesión, con documento modificatorio  del 08 de abril de 2008 cambia las condiciones para adquisición de predios (numeral 6.3 de la cláusula 6 del contrato de concesión). El concesionario ya no tiene que haber adquirido la totalidad de los predios como condición necesaria para poder dar por terminada la etapa de preconstrucción y poder firmar el acta de inicio de la etapa de construcción. Se favoreció al concesionario al no imponer las sanciones establecidas en el contrato debido al atraso que tiene en la gestión predial. Por el contrario se dio inicio a la etapa de construcción en contravía a lo pactado desde los pliegos de condiciones y de acuerdo a los requisitos generales que fueron tenidos en cuenta para la calificación de todos los proponentes y a los cuales se comprometió el concesionario al firmar el contrato; 
esto tiene como consecuencia que se haya dado inicio a la etapa de construcción sin ninguna sanción incumpliendo lo pactado en el contrato.</t>
    </r>
  </si>
  <si>
    <t>Modificación de compromisos contractuales favoreciendo al concesionario</t>
  </si>
  <si>
    <t>Esto tiene como consecuencia que se haya dado inicio a la etapa de construcción sin ninguna sanción incumpliendo lo pactado en el contrato.</t>
  </si>
  <si>
    <t>Mediante concepto jurídico determinar los efectos en el contrato respecto de la modificación realizada</t>
  </si>
  <si>
    <r>
      <t xml:space="preserve">1. Oficio al abogado externo.
2. Concepto jurídico abogado externo
</t>
    </r>
    <r>
      <rPr>
        <sz val="12"/>
        <color rgb="FFFF0000"/>
        <rFont val="Calibri"/>
        <family val="2"/>
        <scheme val="minor"/>
      </rPr>
      <t>3. Manual de Contratación
4. Res. Que crea y reglamenta el Comité de Contratación
5. Res. 959 de 2013 - Bitácora</t>
    </r>
    <r>
      <rPr>
        <sz val="12"/>
        <rFont val="Calibri"/>
        <family val="2"/>
        <scheme val="minor"/>
      </rPr>
      <t xml:space="preserve">
</t>
    </r>
  </si>
  <si>
    <t>Zona Metropolitana de Bucaramanga</t>
  </si>
  <si>
    <t>Unidades de medida completadas al 100%. El concepto externo indica que no se modificaron las condiciones pactadas ni se favoreció al concesionario. Presentar para cierre a la CGR.</t>
  </si>
  <si>
    <r>
      <rPr>
        <b/>
        <u/>
        <sz val="12"/>
        <color indexed="8"/>
        <rFont val="Calibri"/>
        <family val="2"/>
        <scheme val="minor"/>
      </rPr>
      <t>H62-102</t>
    </r>
    <r>
      <rPr>
        <b/>
        <sz val="12"/>
        <color indexed="8"/>
        <rFont val="Calibri"/>
        <family val="2"/>
        <scheme val="minor"/>
      </rPr>
      <t xml:space="preserve"> - Mantenimiento corredor férreo.</t>
    </r>
    <r>
      <rPr>
        <sz val="12"/>
        <color indexed="8"/>
        <rFont val="Calibri"/>
        <family val="2"/>
        <scheme val="minor"/>
      </rPr>
      <t xml:space="preserve"> El tramo en toda su extensión presenta deficiencias en el mantenimiento de la vía férrea, específicamente en lo correspondiente a: rocería, limpieza de cunetas, suministro de balasto y nivelación en algunos sectores, cambios de las traviesas en mal estado de los puentes y pontones que conforman la red, retiro de derrumbes y limpieza de alcantarillas entre otros.  Sector Zarzal – Tebaida. En el tramo comprendido entre el k332 y k333, debido a la colmatación de la cuneta y taponamiento de la alcantarilla del lugar se presenta desbordamiento de la quebrada sobre la banca férrea que amenaza la estabilidad de la misma. 
</t>
    </r>
    <r>
      <rPr>
        <b/>
        <u/>
        <sz val="12"/>
        <color indexed="8"/>
        <rFont val="Calibri"/>
        <family val="2"/>
        <scheme val="minor"/>
      </rPr>
      <t>H63-103</t>
    </r>
    <r>
      <rPr>
        <b/>
        <sz val="12"/>
        <color indexed="8"/>
        <rFont val="Calibri"/>
        <family val="2"/>
        <scheme val="minor"/>
      </rPr>
      <t xml:space="preserve"> Traviesas de madera</t>
    </r>
    <r>
      <rPr>
        <sz val="12"/>
        <color indexed="8"/>
        <rFont val="Calibri"/>
        <family val="2"/>
        <scheme val="minor"/>
      </rPr>
      <t xml:space="preserve">. Las traviesas de madera que conforman los sectores de inicio y terminación de cada una de las curvas comprendidas entre Zarzal y la Tebaida, presentan un alto grado de deterioro; por lo tanto, los rieles se encuentran desprendidos.  Situación que pone en alto riesgo la seguridad en el tránsito de trenes y demás vehículos férreos. 
</t>
    </r>
    <r>
      <rPr>
        <b/>
        <u/>
        <sz val="12"/>
        <color indexed="8"/>
        <rFont val="Calibri"/>
        <family val="2"/>
        <scheme val="minor"/>
      </rPr>
      <t>H65-105</t>
    </r>
    <r>
      <rPr>
        <b/>
        <sz val="12"/>
        <color indexed="8"/>
        <rFont val="Calibri"/>
        <family val="2"/>
        <scheme val="minor"/>
      </rPr>
      <t xml:space="preserve">  - Sin rehabilitar.  </t>
    </r>
    <r>
      <rPr>
        <sz val="12"/>
        <color indexed="8"/>
        <rFont val="Calibri"/>
        <family val="2"/>
        <scheme val="minor"/>
      </rPr>
      <t xml:space="preserve">El sector comprendido entre Yumbo – Cali y la población de Cerrito en una extensión aproximada de 50 kilómetros, presenta condiciones de alto riesgo para la operación férrea, debido entre otros aspectos a la presencia de rieles desalineados sobre una banca férrea desnivelada con traviesas deterioradas en toda su extensión y puentes sin rehabilitación ni mantenimiento alguno.
</t>
    </r>
    <r>
      <rPr>
        <b/>
        <u/>
        <sz val="12"/>
        <color indexed="8"/>
        <rFont val="Calibri"/>
        <family val="2"/>
        <scheme val="minor"/>
      </rPr>
      <t>H287-80</t>
    </r>
    <r>
      <rPr>
        <sz val="12"/>
        <color indexed="8"/>
        <rFont val="Calibri"/>
        <family val="2"/>
        <scheme val="minor"/>
      </rPr>
      <t xml:space="preserve"> En visita de inspección al Corredor Férreo se evidenciaron deficiencias en el mantenimiento, en los tramos Buenaventura – Dagua y Yumbo – Palmira.</t>
    </r>
  </si>
  <si>
    <t xml:space="preserve">Poca atención del Inco e Interventoría en cuanto al cumplimiento de los compromisos contractuales del Concesionario. </t>
  </si>
  <si>
    <t xml:space="preserve">Las condiciones actuales para el transporte ferroviario no brindan la seguridad y confiabilidad requerida que al menos permita disminuir la cifra de 92 descarrilamientos presentados en el 2007.no obstante la baja frecuencia de movilización que presenta el equipo remolcado (aproximadamente entre 2 y 4 trenes por día). </t>
  </si>
  <si>
    <r>
      <t>Solicitar informe sobre el seguimiento que adelanta la  Procuraduría Provincial de Buenaventura sobre  las invasiones existentes en el  corredor férre</t>
    </r>
    <r>
      <rPr>
        <b/>
        <u/>
        <sz val="12"/>
        <rFont val="Calibri"/>
        <family val="2"/>
        <scheme val="minor"/>
      </rPr>
      <t>o y denunciadas por el Instituto y el Concesionario.</t>
    </r>
  </si>
  <si>
    <t>Asignar el cumplimiento de las obligaciones a quienes las pueden ejecutar.</t>
  </si>
  <si>
    <r>
      <t xml:space="preserve">1. Informe de interventoría
2. Informe del Concesionario
3. </t>
    </r>
    <r>
      <rPr>
        <sz val="12"/>
        <color rgb="FFFF0000"/>
        <rFont val="Calibri"/>
        <family val="2"/>
        <scheme val="minor"/>
      </rPr>
      <t>Manual de Supervisión e Interventoría</t>
    </r>
  </si>
  <si>
    <t>No es viable jurídicamente que se inicie un proceso sancionatorio 7 años después. Verificar si el contrato no está liquidado y si hay monto a cobrar al concesionario.
Se autorizó prórroga hasta el 31-jul-2015. Por instrucción de la Vicepresidencia de la República todos los planes deben estar 100% al 30-jun-2015, por lo que la OCI ajustó el plazo inicial para alinearlo a la directiva de Vicepresidencia. Con memorando 2015-307-004848-3 del 28-abr-2015, se reporta que el concesionario en 2014 ejecutó mantenimiento, poniendo el sector en condiciones de fiabildiad y seguridad, logrando un incremento del 191% de la carga movilizada respecto al año anterior. También se encuentra realizando las actividades de mtto y conservación entre Cali y el Cerrito, según lo establecido en el otrosí 16 y 17. Se solicita detallar las unidades de medida ya que la que se definió es ambigua. En reunión del 3-jun-2015 se ajustaron las unidades de medida y se acreditó el 100% de avance. Pendiente cierre de la CGR. Esto queda confirmado con el memorando 2015-307-00006799-3 del 12 de junio de 2015.</t>
  </si>
  <si>
    <t xml:space="preserve">H64-104 Comunicaciones. No existe un Sistema de Comunicaciones con servicio satelital que permita el cubrimiento en tiempo real de la totalidad del corredor férreo, tal como lo contempla contractualmente el Plan de Obras vigente. El control de la operación de transporte férreo se realiza por radio teléfono y celular, presentándose sectores donde es deficiente la cobertura de estos dos medios de comunicación; tales como los comprendidos entre Cali - La Cumbre – Buenaventura, Buga - Zarzal.  El sector Zarzal – La Tebaida aún no cuenta con cubrimiento alguno. </t>
  </si>
  <si>
    <t>Poca gestión del Concesionario y del Inco, no obstante las comunicaciones de la Interventoría sobre este aspecto.</t>
  </si>
  <si>
    <t xml:space="preserve">Incremento del grado de incertidumbre sobre la ejecución y terminación normal de las obras.   </t>
  </si>
  <si>
    <t>1. Verificación de obligación contractual relacionada con el sistema de comunicaciones</t>
  </si>
  <si>
    <r>
      <t xml:space="preserve">1. Informe de Interventoría
2. Informe de concesionario sobre sistema actual de comunicaciones
</t>
    </r>
    <r>
      <rPr>
        <sz val="12"/>
        <color rgb="FFFF0000"/>
        <rFont val="Calibri"/>
        <family val="2"/>
        <scheme val="minor"/>
      </rPr>
      <t>3. Manual de Supervisión e Interventoría</t>
    </r>
  </si>
  <si>
    <t>Las acciones implementadas actuaron sobre la causa del proyecto</t>
  </si>
  <si>
    <t>El equipo para a revisar la viabilidad de reformular el plan de mejora, por lo que se solicita y aprueba plazo hasta el 30-sep-2015. Por instrucción de la Vicepresidencia de la República todos los planes deben estar 100% al 30-jun-2015, por lo que la OCI ajustó el plazo inicial para alinearlo a la directiva de Vicepresidencia. En reunión del 3-jun-2015 se confirma que no hay obligaciones contractuales relacionadas con el sistema de comunicaciones satelital, por lo que el hallazgo de la CGR no aplica. Se ajustan las unidades de medida en consecuencia. Con el memorando 2015-307-00006799-3 del 12 de junio de 2015 se acredita el 100% de avance. Pendiente cierre de la CGR.</t>
  </si>
  <si>
    <r>
      <rPr>
        <b/>
        <u/>
        <sz val="12"/>
        <color indexed="8"/>
        <rFont val="Calibri"/>
        <family val="2"/>
        <scheme val="minor"/>
      </rPr>
      <t>H67-107</t>
    </r>
    <r>
      <rPr>
        <b/>
        <sz val="12"/>
        <color indexed="8"/>
        <rFont val="Calibri"/>
        <family val="2"/>
        <scheme val="minor"/>
      </rPr>
      <t xml:space="preserve"> Equipo de tracción.</t>
    </r>
    <r>
      <rPr>
        <sz val="12"/>
        <color indexed="8"/>
        <rFont val="Calibri"/>
        <family val="2"/>
        <scheme val="minor"/>
      </rPr>
      <t xml:space="preserve"> La disponibilidad de los equipos de tracción férrea (locomotoras) para el transporte de carga es escasa. En la fecha de la inspección a los Talleres de Palmira (abril 17 de 2008), se encontró la Dresina  con más de un año sin repararse. El Concesionario  disponía únicamente de cuatro locomotoras activas, una en el frente de obra de rehabilitación y tres asignadas a los trenes comerciales; situación que evidencia una oferta de servicio mínima para una demanda atendida muy baja, máxime si se tiene en cuenta que de  acuerdo con los estudios que dieron origen a la licitación de la Concesión, la demanda económicamente viable asciende a cerca  de 1,7 millones de toneladas año y en el 2007 se transportaron 84.424 toneladas correspondientes tan solo al 5 por ciento del potencial estimado. 
</t>
    </r>
    <r>
      <rPr>
        <b/>
        <sz val="12"/>
        <color indexed="8"/>
        <rFont val="Calibri"/>
        <family val="2"/>
        <scheme val="minor"/>
      </rPr>
      <t xml:space="preserve">
</t>
    </r>
    <r>
      <rPr>
        <b/>
        <u/>
        <sz val="12"/>
        <color indexed="8"/>
        <rFont val="Calibri"/>
        <family val="2"/>
        <scheme val="minor"/>
      </rPr>
      <t>H283-76</t>
    </r>
    <r>
      <rPr>
        <u/>
        <sz val="12"/>
        <color indexed="8"/>
        <rFont val="Calibri"/>
        <family val="2"/>
        <scheme val="minor"/>
      </rPr>
      <t xml:space="preserve"> </t>
    </r>
    <r>
      <rPr>
        <sz val="12"/>
        <color indexed="8"/>
        <rFont val="Calibri"/>
        <family val="2"/>
        <scheme val="minor"/>
      </rPr>
      <t xml:space="preserve">Solamente algunos carromotores destinados para la operación se encuentran en funcionamiento, dado que el Carromotor  623, que se accidentó fue entregado por la Interventoría al INCO hasta el 16 de julio de 2010.
</t>
    </r>
    <r>
      <rPr>
        <b/>
        <u/>
        <sz val="12"/>
        <color indexed="8"/>
        <rFont val="Calibri"/>
        <family val="2"/>
        <scheme val="minor"/>
      </rPr>
      <t>H284-77</t>
    </r>
    <r>
      <rPr>
        <sz val="12"/>
        <color indexed="8"/>
        <rFont val="Calibri"/>
        <family val="2"/>
        <scheme val="minor"/>
      </rPr>
      <t xml:space="preserve"> La Dresina de Control, entregada al Concesionario no cumple con su función, ya que se encuentra en el Taller de Palmira en total abandono y según lo manifestado por el Jefe del Taller no tiene motor y no ha sido utilizada para programar el mantenimiento del corredor férreo.</t>
    </r>
  </si>
  <si>
    <t>Oferta de servicio mínima y una demanda atendida muy baja.</t>
  </si>
  <si>
    <t>Informe  sobre el equipo de tracción y la disponibilidad del mismo en la operación comercial.</t>
  </si>
  <si>
    <t>Informe sobre el estado de los bienes entregados en concesión, de acuerdo con las obligaciones establecidas en el contrato.</t>
  </si>
  <si>
    <r>
      <t xml:space="preserve">1. Oficio de requerimiento al Concesionario (1)
2.Informe sobre el equipo de tracción disponible para la operación y la carga atendida. (1)
</t>
    </r>
    <r>
      <rPr>
        <sz val="12"/>
        <color rgb="FFFF0000"/>
        <rFont val="Calibri"/>
        <family val="2"/>
        <scheme val="minor"/>
      </rPr>
      <t>3. Manual de Supervisión e Interventoría</t>
    </r>
  </si>
  <si>
    <t>Las acciones han actuado sobre la causa del hallazgo</t>
  </si>
  <si>
    <t>Solicitar cambio de responsable a Defensa Judicial. NO ES RAZONABLE EN RAZÓN A QUE LAS UNIDADES DE MEDIDA NO APLICAN PARA DEFENSA JUDICIAL.
Se autorizó prórroga hasta el 31-jul-2015. Por instrucción de la Vicepresidencia de la República todos los planes deben estar 100% al 30-jun-2015, por lo que la OCI ajustó el plazo inicial para alinearlo a la directiva de Vicepresidencia. Con memorando 2015-307-004848-3 del 28-abr-2015, se informó avance y se acreditó el 100% de avance. Pendiente cierre de la CGR</t>
  </si>
  <si>
    <r>
      <rPr>
        <b/>
        <u/>
        <sz val="12"/>
        <color rgb="FFC00000"/>
        <rFont val="Calibri"/>
        <family val="2"/>
        <scheme val="minor"/>
      </rPr>
      <t>H16</t>
    </r>
    <r>
      <rPr>
        <b/>
        <sz val="12"/>
        <color rgb="FFC00000"/>
        <rFont val="Calibri"/>
        <family val="2"/>
        <scheme val="minor"/>
      </rPr>
      <t xml:space="preserve"> Interventoría</t>
    </r>
    <r>
      <rPr>
        <b/>
        <sz val="12"/>
        <color indexed="8"/>
        <rFont val="Calibri"/>
        <family val="2"/>
        <scheme val="minor"/>
      </rPr>
      <t xml:space="preserve"> </t>
    </r>
    <r>
      <rPr>
        <sz val="12"/>
        <color indexed="8"/>
        <rFont val="Calibri"/>
        <family val="2"/>
        <scheme val="minor"/>
      </rPr>
      <t>Es de anotar que los contratos de concesiones portuarias no cuentan con Interventoría, puesto que el estado no realiza ninguna inversión, pero si con un supervisor que solamente realiza los trámites administrativos como ampliaciones, modificaciones, permisos, entre otros. Existe incertidumbre respecto al seguimiento que realiza la entidad a las obras que se compromete a realizar el concesionario por su cuenta y riesgo</t>
    </r>
    <r>
      <rPr>
        <b/>
        <sz val="12"/>
        <color indexed="8"/>
        <rFont val="Calibri"/>
        <family val="2"/>
        <scheme val="minor"/>
      </rPr>
      <t xml:space="preserve">
</t>
    </r>
    <r>
      <rPr>
        <sz val="12"/>
        <color indexed="8"/>
        <rFont val="Calibri"/>
        <family val="2"/>
        <scheme val="minor"/>
      </rPr>
      <t xml:space="preserve">
</t>
    </r>
    <r>
      <rPr>
        <b/>
        <u/>
        <sz val="12"/>
        <color indexed="8"/>
        <rFont val="Calibri"/>
        <family val="2"/>
        <scheme val="minor"/>
      </rPr>
      <t>H262-55</t>
    </r>
    <r>
      <rPr>
        <sz val="12"/>
        <color indexed="8"/>
        <rFont val="Calibri"/>
        <family val="2"/>
        <scheme val="minor"/>
      </rPr>
      <t xml:space="preserve"> Las obras correspondientes a la instalación de adoquín en patio de rieles, demolición del Terminal de Contenedores en el Patio Satélite y construcción de los tres silos para gráneles con capacidad de 6000 toneladas cada uno, se adelantan sin la Interventoría que realice en el sitio la verificación de la calidad y cumplimiento de las especificaciones de  los materiales utilizados en la ejecución de las obras; además del seguimiento a las inversiones en equipos que actualmente debe realizar el Concesionario. Situación fue prevista y pactada en el Otrosí 006 de mayo 30 de 2008. 
</t>
    </r>
    <r>
      <rPr>
        <b/>
        <u/>
        <sz val="12"/>
        <color indexed="8"/>
        <rFont val="Calibri"/>
        <family val="2"/>
        <scheme val="minor"/>
      </rPr>
      <t>H293-86</t>
    </r>
    <r>
      <rPr>
        <sz val="12"/>
        <color indexed="8"/>
        <rFont val="Calibri"/>
        <family val="2"/>
        <scheme val="minor"/>
      </rPr>
      <t xml:space="preserve"> La Cláusula Quinta del Otrosí 3 al Contrato de Concesión contempló que el Concesionario debe constituir un Encargo Fiduciario para la adecuada y transparente administración de los recursos que se dispongan para pagar el valor de las Interventorías y/o auditorías que contrate el INCO, sin embargo no se evidenció el cumplimiento de esta obligación por parte del Concesionario ni el gestión por parte del INCO para contratar la Interventoría del Contrato.</t>
    </r>
  </si>
  <si>
    <t>El Estado dejó de ejercer la dirección de la Inversión, mediante CONPES convertidos en decreto,  en el Contrato de Concesión.</t>
  </si>
  <si>
    <t xml:space="preserve">Las inversiones en el Puerto de Buenaventura estuvieron destinadas a cubrir las necesidades e intereses del Concesionario sin que el Estado pusiera las condiciones. </t>
  </si>
  <si>
    <t xml:space="preserve"> Para 6 concesiones  portuarias, la Vicepresidencia de Gestión Contractual se encargará de gestionar  la contratación de Interventorías.</t>
  </si>
  <si>
    <r>
      <t xml:space="preserve">1. Resolución de Adjudicación. (1 si es un contrato para la interventoría de 6 concesiones)     
2. Minuta del Contrato suscrito. (1si es un contrato para la interventoría de 6 concesiones)
3. Suscripción de contrato (1 si es un contrato para la interventoría de 6 concesiones)
4, Acta de inicio ( 1 si es un contrato para la interventoría de 6 concesiones)
</t>
    </r>
    <r>
      <rPr>
        <sz val="12"/>
        <color rgb="FFFF0000"/>
        <rFont val="Calibri"/>
        <family val="2"/>
        <scheme val="minor"/>
      </rPr>
      <t>5. Manual de Supervisión e Interventoría
6. Manual de Contratación
7. Matriz de seguimiento a las interventorías por la OCI</t>
    </r>
  </si>
  <si>
    <t>Gerencia Portuaria</t>
  </si>
  <si>
    <t xml:space="preserve">Se presentan soportes, </t>
  </si>
  <si>
    <t>Interventorías</t>
  </si>
  <si>
    <r>
      <rPr>
        <b/>
        <u/>
        <sz val="12"/>
        <color indexed="8"/>
        <rFont val="Calibri"/>
        <family val="2"/>
        <scheme val="minor"/>
      </rPr>
      <t>H 74-116</t>
    </r>
    <r>
      <rPr>
        <b/>
        <sz val="12"/>
        <color indexed="8"/>
        <rFont val="Calibri"/>
        <family val="2"/>
        <scheme val="minor"/>
      </rPr>
      <t xml:space="preserve"> Inventarios Físicos</t>
    </r>
    <r>
      <rPr>
        <sz val="12"/>
        <color indexed="8"/>
        <rFont val="Calibri"/>
        <family val="2"/>
        <scheme val="minor"/>
      </rPr>
      <t xml:space="preserve">  La entidad incumplió con su función misional al dejar de lado el Decreto 1800 de 2003 artículo 3.18: Ejercer las potestades y realizar las acciones y actividades necesarias para garantizar la oportuna e idónea ejecución de los contratos a su cargo y para proteger el interés público, de conformidad con la ley. Evidencia nuestra observación la ausencia en la entidad de inventarios físicos. 
</t>
    </r>
    <r>
      <rPr>
        <b/>
        <u/>
        <sz val="12"/>
        <color indexed="8"/>
        <rFont val="Calibri"/>
        <family val="2"/>
        <scheme val="minor"/>
      </rPr>
      <t>H 265-58</t>
    </r>
    <r>
      <rPr>
        <b/>
        <sz val="12"/>
        <color indexed="8"/>
        <rFont val="Calibri"/>
        <family val="2"/>
        <scheme val="minor"/>
      </rPr>
      <t xml:space="preserve"> </t>
    </r>
    <r>
      <rPr>
        <sz val="12"/>
        <color indexed="8"/>
        <rFont val="Calibri"/>
        <family val="2"/>
        <scheme val="minor"/>
      </rPr>
      <t xml:space="preserve">La Sociedad Portuaria Regional Santa Marta S.A., aún no cuenta con un inventario que permita conocer el estado actual de la infraestructura portuaria y demás bienes recibidos en concesión mediante Contrato 006 de junio 24 de 1993. Lo anterior resultado de falencias en el control que durante la ejecución de las obras debe ejercer el Concesionario y supervisión del INCO.
</t>
    </r>
    <r>
      <rPr>
        <b/>
        <u/>
        <sz val="12"/>
        <color indexed="8"/>
        <rFont val="Calibri"/>
        <family val="2"/>
        <scheme val="minor"/>
      </rPr>
      <t>H29-85</t>
    </r>
    <r>
      <rPr>
        <b/>
        <sz val="12"/>
        <color indexed="8"/>
        <rFont val="Calibri"/>
        <family val="2"/>
        <scheme val="minor"/>
      </rPr>
      <t xml:space="preserve"> </t>
    </r>
    <r>
      <rPr>
        <sz val="12"/>
        <color indexed="8"/>
        <rFont val="Calibri"/>
        <family val="2"/>
        <scheme val="minor"/>
      </rPr>
      <t xml:space="preserve">La Entidad aún no cuenta con el Inventario Físico que permita conocer el estado actual de la infraestructura portuaria y demás bienes recibidos en concesión, incumpliendo con lo establecido en el Contrato, lo cual denota debilidades en el seguimiento, control y vigilancia que debe ejercer el INCO.
</t>
    </r>
  </si>
  <si>
    <t>La entidad  no dispuso de uno de los insumos necesarios para protegeré el bien público entregado en Concesión.</t>
  </si>
  <si>
    <t>Poner en riesgo el bien público en Consecución y las inversiones que se han realizado dentro del puerto.</t>
  </si>
  <si>
    <t>Hacer inventarios físicos de la infraestructura de concesiones portuaria.</t>
  </si>
  <si>
    <r>
      <t xml:space="preserve">1. Inventario de la infraestructura entregada en concesión de 6 concesiones portuarias que inicien contrato de interventoría y 
2. Inventario de infraestructura entregada en concesión de 3 concesiones portuarias que ya tengan contrato de interventoría
</t>
    </r>
    <r>
      <rPr>
        <sz val="12"/>
        <color rgb="FFFF0000"/>
        <rFont val="Calibri"/>
        <family val="2"/>
        <scheme val="minor"/>
      </rPr>
      <t>3. Contrato estándar Interventoría Portuaria que le asigna la responsabilidad por los inventarios</t>
    </r>
  </si>
  <si>
    <t>1. Buenaventura: inventario de 2011
2, Inventario de Santa Marta 2011.
3, Algranel inventario de 2011
4. Buenavista inventario de 2011
5, Dexton inventario de 2011
6. Transpetrol 2011.
7. Mariscos de Colombia
8. Regional de Cartagena  2011.
9, TCBUEN inventario de 2011.
10. Mamonal inventario de 2011
11. OITANKING inventario de 2014
12. CPCC - Algranel, SPZA de 2014
13. Aguadulce y Tumaco
de 2014
14. Memorando a interpuertos con remision de formatos para levantamiento</t>
  </si>
  <si>
    <r>
      <rPr>
        <b/>
        <u/>
        <sz val="12"/>
        <rFont val="Calibri"/>
        <family val="2"/>
        <scheme val="minor"/>
      </rPr>
      <t>H81-125</t>
    </r>
    <r>
      <rPr>
        <b/>
        <sz val="12"/>
        <rFont val="Calibri"/>
        <family val="2"/>
        <scheme val="minor"/>
      </rPr>
      <t xml:space="preserve"> Acuerdo Conciliatorio: </t>
    </r>
    <r>
      <rPr>
        <sz val="12"/>
        <rFont val="Calibri"/>
        <family val="2"/>
        <scheme val="minor"/>
      </rPr>
      <t xml:space="preserve">Existen inconsistencias en el Acuerdo Conciliatorio de fecha 30 de agosto de 2006 y en el Acta 14 de 2007 de Aprobación del Tribunal de Arbitramento de la Cámara de Comercio de Bogotá.
</t>
    </r>
    <r>
      <rPr>
        <b/>
        <u/>
        <sz val="12"/>
        <rFont val="Calibri"/>
        <family val="2"/>
        <scheme val="minor"/>
      </rPr>
      <t xml:space="preserve">H88-143 </t>
    </r>
    <r>
      <rPr>
        <sz val="12"/>
        <rFont val="Calibri"/>
        <family val="2"/>
        <scheme val="minor"/>
      </rPr>
      <t xml:space="preserve">Incertidumbre sobre la validez del "concepto previo favorable" otorgado por el CONPES 3535 de julio 18 de 2008 al </t>
    </r>
    <r>
      <rPr>
        <b/>
        <sz val="12"/>
        <rFont val="Calibri"/>
        <family val="2"/>
        <scheme val="minor"/>
      </rPr>
      <t>Acuerdo Conciliatorio</t>
    </r>
    <r>
      <rPr>
        <sz val="12"/>
        <rFont val="Calibri"/>
        <family val="2"/>
        <scheme val="minor"/>
      </rPr>
      <t xml:space="preserve"> de fecha 30 de agosto de 2006. </t>
    </r>
  </si>
  <si>
    <t xml:space="preserve">1. A partir de los antecedentes, se proferirá Concepto integral  con las acciones a seguir. </t>
  </si>
  <si>
    <t>1. Informe Integral</t>
  </si>
  <si>
    <t>Bogotá Villeta</t>
  </si>
  <si>
    <r>
      <rPr>
        <b/>
        <sz val="12"/>
        <rFont val="Calibri"/>
        <family val="2"/>
        <scheme val="minor"/>
      </rPr>
      <t>Andrés Figueredo</t>
    </r>
    <r>
      <rPr>
        <sz val="12"/>
        <rFont val="Calibri"/>
        <family val="2"/>
        <scheme val="minor"/>
      </rPr>
      <t xml:space="preserve"> - Alfredo Bocanegra</t>
    </r>
  </si>
  <si>
    <t xml:space="preserve">Pendiente cierre de la CGR. Verificar si el informe resuelve la inconsistencia e incertidumbre planteada por la CGR. </t>
  </si>
  <si>
    <t>2007E</t>
  </si>
  <si>
    <r>
      <t xml:space="preserve">Modelo Financiero: </t>
    </r>
    <r>
      <rPr>
        <sz val="12"/>
        <rFont val="Calibri"/>
        <family val="2"/>
        <scheme val="minor"/>
      </rPr>
      <t>Se presenta probablemente un mayor reconocimiento en la rentabilidad del Concesionario al pasar del 12,26% al 17,22% en la TIR.</t>
    </r>
  </si>
  <si>
    <r>
      <t xml:space="preserve">1. Informe Integral
2. Ratificación hallazgo
3. Resolución 959 de 2013 - Bitácora del Proyecto
</t>
    </r>
    <r>
      <rPr>
        <sz val="12"/>
        <color rgb="FFFF0000"/>
        <rFont val="Calibri"/>
        <family val="2"/>
        <scheme val="minor"/>
      </rPr>
      <t>4. Procedimiento para la modificación de contratos
5. Manual de Contratación
6. Res. Que conforma y regula el comité de contratación</t>
    </r>
  </si>
  <si>
    <t>El nuevo modelo asegura la TIR del 12%. Sin embargo, este no es documento aceptado por el concesionario. Se anticipa que será una controversia.</t>
  </si>
  <si>
    <t>Pendiente cierre de la CGR. Verificar si el informe confirma o no el cambio de la TIR ya que aparentemente la TIR vigente es 12.26%. Este proyecto no tiene actualmente Tribunal de Arbitramento</t>
  </si>
  <si>
    <t>Desplazamiento y/o Modelo Financiero</t>
  </si>
  <si>
    <r>
      <t xml:space="preserve">Gestión Predial: </t>
    </r>
    <r>
      <rPr>
        <sz val="12"/>
        <rFont val="Calibri"/>
        <family val="2"/>
        <scheme val="minor"/>
      </rPr>
      <t>Se tiene previsto que el concesionario asumirá hasta $27.000 millones para la compra de predios y gestión predial, sin embargo no se observa un estudio completo de calculo que haya efectuado el INCO para la aceptación de la cifra establecida por el concesionario. Además de lo anterior, en el numeral 6.6.5 del Acuerdo Conciliatorio se acuerda que si el valor presupuestado para la compra de predios superare los $27.000 millones el INCO asumirá el excedente.</t>
    </r>
  </si>
  <si>
    <t>Validación agotamiento $27.500 millones establecido en el acuerdo conciliatorio</t>
  </si>
  <si>
    <t>1. Acta de búsqueda documental
2. Metodología de cálculo para gestión predial en 4G
3. Resolución 959 de 2013 - Bitácora del proyecto
4. Manual de Contratación
5. Contrato estándar 4G que permite un adecuado control predial</t>
  </si>
  <si>
    <r>
      <rPr>
        <b/>
        <sz val="12"/>
        <rFont val="Calibri"/>
        <family val="2"/>
        <scheme val="minor"/>
      </rPr>
      <t>Vicepresidencia de Gestión Contractual -</t>
    </r>
    <r>
      <rPr>
        <sz val="12"/>
        <rFont val="Calibri"/>
        <family val="2"/>
        <scheme val="minor"/>
      </rPr>
      <t xml:space="preserve"> Vicepresidencia Administrativa y Financiera</t>
    </r>
  </si>
  <si>
    <r>
      <rPr>
        <b/>
        <sz val="12"/>
        <rFont val="Calibri"/>
        <family val="2"/>
        <scheme val="minor"/>
      </rPr>
      <t>Andrés Figueredo</t>
    </r>
    <r>
      <rPr>
        <sz val="12"/>
        <rFont val="Calibri"/>
        <family val="2"/>
        <scheme val="minor"/>
      </rPr>
      <t xml:space="preserve"> - María Clara Garrido</t>
    </r>
  </si>
  <si>
    <t>Se confirma que con las acciones preventivas se actúa sobre la causa raíz</t>
  </si>
  <si>
    <r>
      <t xml:space="preserve">Se ajustan unidades de medida y plazo, de acuerdo con solicitud remitida en memorando 2015-305-004354-3 del 13-abr-2015 . </t>
    </r>
    <r>
      <rPr>
        <sz val="12"/>
        <color rgb="FFFF0000"/>
        <rFont val="Calibri"/>
        <family val="2"/>
        <scheme val="minor"/>
      </rPr>
      <t xml:space="preserve">INCLUIR PROCEDIMIENTO PARA BITÁCORA + MANUAL DE CONTRATACIÓN  + ESTÁNDAR CONTRATO 4G QUE PERMITEN UN ADECUADO CONTROL PREDIAL. </t>
    </r>
    <r>
      <rPr>
        <sz val="12"/>
        <rFont val="Calibri"/>
        <family val="2"/>
        <scheme val="minor"/>
      </rPr>
      <t>Pendiente definir un concepto sobre si hay soporte o no del cálculo de los $27.000 millones. El 30-jun-2015 se aportó el acta de la busqueda documental que confirma que el soporte no se encontró. Con este soporte y la verificación del ftp se acredita el 100% de avance. Pendiente cierre de la CGR.</t>
    </r>
  </si>
  <si>
    <t>Se encontró que en las concesiones Córdoba – Sucre y Zona Metropolitana de Bucaramanga, entre otras, se inició la etapa de construcción sin contar con la correspondiente licencia ambiental actualizada.
La gestión de adquisición de predios en las concesiones no se realiza oportunamente, hecho que se evidencia en las Concesiones Armenia – Pereira – Manizales, Rumichaca – Pasto – Chachagüí, Zipaquirá – Palenque y BTS, entre otras.</t>
  </si>
  <si>
    <t>Deficiencias de control Interno en el componente</t>
  </si>
  <si>
    <t>Afecta la gestión</t>
  </si>
  <si>
    <t>1. 1.- Fortalecer el control, seguimiento y vigilancia por parte de la ANI y las INTERVENTORIAS sobre el proceso de  adquisición de predios del proyecto, desarrollado por el concesionario  
2. Iniciar proceso sancionatorio tendiente a determinar si existió o no el incumplimiento contractual</t>
  </si>
  <si>
    <t>1. Un informe Jurídico-Predial 
2. Contrato estándar 4G
3. Procedimiento de predios</t>
  </si>
  <si>
    <t>Gerencia Predial - Juridico Predial - Defensa Judicial</t>
  </si>
  <si>
    <t>VICEPRESIDENCIA PLANEACIÓN - JURIDICA</t>
  </si>
  <si>
    <r>
      <t xml:space="preserve">Vicepresidencia de Planeación, Riesgos y Entorno </t>
    </r>
    <r>
      <rPr>
        <sz val="12"/>
        <rFont val="Calibri"/>
        <family val="2"/>
        <scheme val="minor"/>
      </rPr>
      <t>- Vicepresidencia Jurídica</t>
    </r>
  </si>
  <si>
    <r>
      <t xml:space="preserve">Camilo Mendoza </t>
    </r>
    <r>
      <rPr>
        <sz val="12"/>
        <rFont val="Calibri"/>
        <family val="2"/>
        <scheme val="minor"/>
      </rPr>
      <t>- Alfredo Bocanegra</t>
    </r>
  </si>
  <si>
    <r>
      <t xml:space="preserve">La reunión sólo con Defensa Judicial no permite el seguimiento completo del hallazgo. </t>
    </r>
    <r>
      <rPr>
        <sz val="12"/>
        <color rgb="FFFF0000"/>
        <rFont val="Calibri"/>
        <family val="2"/>
        <scheme val="minor"/>
      </rPr>
      <t>Pendiente completar con Gerencia Predial y Jurídico Predial.</t>
    </r>
    <r>
      <rPr>
        <sz val="12"/>
        <rFont val="Calibri"/>
        <family val="2"/>
        <scheme val="minor"/>
      </rPr>
      <t xml:space="preserve"> Memorando 2015-409-013759-2 del 10-marzo-2015, evaluar si hay mérito o no para iniciar proceso sancionatorio. </t>
    </r>
    <r>
      <rPr>
        <sz val="12"/>
        <color rgb="FFFF0000"/>
        <rFont val="Calibri"/>
        <family val="2"/>
        <scheme val="minor"/>
      </rPr>
      <t>No hay soportes publicados en el ftp, en dos de los tres lugares consultados: gerencia jurídica, gerencia jurídico-predial, Defensa Judicial lo que también dificulta acreditar avance</t>
    </r>
    <r>
      <rPr>
        <sz val="12"/>
        <rFont val="Calibri"/>
        <family val="2"/>
        <scheme val="minor"/>
      </rPr>
      <t xml:space="preserve">. </t>
    </r>
    <r>
      <rPr>
        <sz val="12"/>
        <color rgb="FFFF0000"/>
        <rFont val="Calibri"/>
        <family val="2"/>
        <scheme val="minor"/>
      </rPr>
      <t xml:space="preserve">En Defensa Judicial aparece el informe de expropiaciones. </t>
    </r>
    <r>
      <rPr>
        <sz val="12"/>
        <rFont val="Calibri"/>
        <family val="2"/>
        <scheme val="minor"/>
      </rPr>
      <t>En la reunión se solicita y aprueba plazo hasta el 30 de junio-2015 para el análisis del memorando arriba mencionado. Cualquier proceso sancionatorio sobre Autopistas de la Sabana (Córdoba - Sucre) está suspendido por orden del tribunal de arbitramento - El 16-marzo-2015 se subió el acta No. 50 del tribunal con esta instrucción. Se publicaron el Contrato estándar y los procedimientos de gestión predial. El 29-may-2015 se ajusta el plan para quedar con 3 UM. Pendiente el informe integral que incluya toda la gestión a la fecha para los proyectos involucrados, conclusión sobre necesidad de sanción y estado de las expropiaciones. Se acredita avance al 66%. En reunión del 30-jun-2015, se acredita el 100% de avance, con una orientación especialmente preventiva. Pendiente cierre de la CGR.</t>
    </r>
  </si>
  <si>
    <t>2008R</t>
  </si>
  <si>
    <r>
      <rPr>
        <b/>
        <sz val="12"/>
        <color indexed="8"/>
        <rFont val="Calibri"/>
        <family val="2"/>
        <scheme val="minor"/>
      </rPr>
      <t>Señalización</t>
    </r>
    <r>
      <rPr>
        <sz val="12"/>
        <rFont val="Calibri"/>
        <family val="2"/>
        <scheme val="minor"/>
      </rPr>
      <t xml:space="preserve">
No se está cumpliendo con el numeral 2.3.7. Demarcación horizontal y Señalización vertical, del apéndice B del contrato de concesión Córdoba – Sucre, en algunos sectores de la vía, sin que se hayan aplicado las sanciones correspondientes por el incumplimiento, esto debido a deficiencia en el control y supervisión de la entidad sobre el contrato, lo que ocasiona un riesgo para la seguridad de los usuarios de las vías además de no cumplirse con los principios  de Calidad del Servicio Técnico y de la Atención al Usuario, de Seguridad vial y de Integridad de la Vía.   
</t>
    </r>
  </si>
  <si>
    <t>deficiencia en el control y supervisión de la entidad sobre el contrato</t>
  </si>
  <si>
    <t>riesgo para la seguridad de los usuarios de las vías además de no cumplirse con los principios  de Calidad del Servicio Técnico y de la Atención al Usuario, de Seguridad vial y de Integridad de la Vía.</t>
  </si>
  <si>
    <t>Mediante informes de seguimiento verificar el Cumplimiento de lo establecido en el contrato de la concesión.</t>
  </si>
  <si>
    <t>Cumplimiento de lo establecido en el contrato de la concesión, en cuanto a señalización.</t>
  </si>
  <si>
    <r>
      <t xml:space="preserve">1. Informe de Interventoría verificando la totalidad de las obligaciones contractuales referidas (1)
2.   Informe de supervisión verificando la totalidad de las obligaciones contractuales referidas (1)
</t>
    </r>
    <r>
      <rPr>
        <sz val="12"/>
        <color rgb="FFFF0000"/>
        <rFont val="Calibri"/>
        <family val="2"/>
        <scheme val="minor"/>
      </rPr>
      <t>3. Manual de Supervisión e Interventoría</t>
    </r>
  </si>
  <si>
    <t>Córdoba Sucre</t>
  </si>
  <si>
    <t>VICEPRESIDENCIA EJECUTIVA</t>
  </si>
  <si>
    <t>Vicepresidencia Ejecutiva</t>
  </si>
  <si>
    <t>Germán Córdoba</t>
  </si>
  <si>
    <t>Confirmado 100%. Pendiente cierre de CGR</t>
  </si>
  <si>
    <r>
      <rPr>
        <b/>
        <u/>
        <sz val="12"/>
        <color indexed="8"/>
        <rFont val="Calibri"/>
        <family val="2"/>
        <scheme val="minor"/>
      </rPr>
      <t>H194</t>
    </r>
    <r>
      <rPr>
        <sz val="12"/>
        <color indexed="8"/>
        <rFont val="Calibri"/>
        <family val="2"/>
        <scheme val="minor"/>
      </rPr>
      <t xml:space="preserve"> Se presenta un mayor ingreso esperado en $114.833 millones de diciembre de 2004.
</t>
    </r>
    <r>
      <rPr>
        <b/>
        <u/>
        <sz val="12"/>
        <color indexed="8"/>
        <rFont val="Calibri"/>
        <family val="2"/>
        <scheme val="minor"/>
      </rPr>
      <t xml:space="preserve">H95 </t>
    </r>
    <r>
      <rPr>
        <sz val="12"/>
        <color indexed="8"/>
        <rFont val="Calibri"/>
        <family val="2"/>
        <scheme val="minor"/>
      </rPr>
      <t xml:space="preserve">A 31 de diciembre de 2009, el INCO constituyó una Cuenta por Pagar por $29.000 millones, como parte del valor a pagar del alcance opcional – Túnel Daza, presentándose una diferencia de $21,917 millones.
</t>
    </r>
    <r>
      <rPr>
        <b/>
        <u/>
        <sz val="12"/>
        <color indexed="8"/>
        <rFont val="Calibri"/>
        <family val="2"/>
        <scheme val="minor"/>
      </rPr>
      <t>H112</t>
    </r>
    <r>
      <rPr>
        <sz val="12"/>
        <color indexed="8"/>
        <rFont val="Calibri"/>
        <family val="2"/>
        <scheme val="minor"/>
      </rPr>
      <t xml:space="preserve"> El INCO registra $48.530 millones, como costo del tramo 5b del Túnel de Daza, correspondiendo su valor realmente a $26.593 millones del 2009, es decir existe una diferencia de $21.937 millones, situación confirmada con el pago efectuado el 27 abril de 2010; hallazgo que se dejo plasmado en el Informe de Auditoría Gubernamental con Enfoque Integral – Modalidad Regular vigencia 2008 (hallazgo No. 47 – Administrativo – Disciplinario y Fiscal).  
En la respuesta dada por la Entidad manifiesta entre otras  “… queda pendiente realizar el ajuste del hallazgo de la Contraloría del supuesto menor valor del alcance opcional previsto en $92.898 millones apéndice “E“ al contrato de concesión (incluido el valor del túnel) …”</t>
    </r>
  </si>
  <si>
    <t>debido a que para suscripción del adicional 1 del 28 de diciembre de 2007 se existieron inconsistencias que afectaron el resultado del calculo de ingreso esperado.</t>
  </si>
  <si>
    <t xml:space="preserve"> generando un mayor reconocimiento al concesionario.</t>
  </si>
  <si>
    <t xml:space="preserve">La situación presentada con la construcción del Túnel de Daza, se incluyó dentro de la reforma a la demanda de reconvención radicada ante el Tribunal de Arbitramento de la Cámara de Comercio de Bogotá para que se analice por parte del juez convencional, la ejecución del Alcance Opcional del Túnel de Daza con diseños y dimensiones, al parecer diferentes a las establecidas en el Pliego de Condiciones y  el Contrato de Concesión No. 003 de 2006. </t>
  </si>
  <si>
    <t xml:space="preserve">Obtener decisión de la justicia arbitral sobre el hecho de la ejecución del Alcance Opcional del Túnel de Daza con diseños y dimensiones, al parecer diferentes a las establecidas en el Pliego de Condiciones y  el Contrato de Concesión No. 003 de 2006. </t>
  </si>
  <si>
    <t>1. Acuerdo conciliatorio de terminación anticipada con Anexo técnico del 6 de febrero de 2015
2. Auto No.45 de aprobación del Acuerdo Conciliatorio para la terminación anticipada del Contrato de Concesión por parte del Tribunal de arbitramento de fecha 20 de marzo de 2015
3. Contrato Estándar 4G
4. Manual de supervisión e Interventoría</t>
  </si>
  <si>
    <t>Rumichaca Pasto Chachagüí</t>
  </si>
  <si>
    <r>
      <t xml:space="preserve">Vicepresidencia Ejecutiva - </t>
    </r>
    <r>
      <rPr>
        <sz val="12"/>
        <rFont val="Calibri"/>
        <family val="2"/>
        <scheme val="minor"/>
      </rPr>
      <t>Vicepresidencia Jurídica</t>
    </r>
  </si>
  <si>
    <r>
      <t xml:space="preserve">Germán Córdoba - </t>
    </r>
    <r>
      <rPr>
        <sz val="12"/>
        <rFont val="Calibri"/>
        <family val="2"/>
        <scheme val="minor"/>
      </rPr>
      <t>Alfredo Bocanegra</t>
    </r>
  </si>
  <si>
    <t>El acuerdo conciliatorio aprobado por el tribunal y de febrero de 2015, cerró el tribunal 1, escindió las pretensiones de las partes y dejó el tribunal 2 sólo para la fórmula de compensación y la liquidación del contrato. Las acciones preventivas actúan sobre la causa de los hallazgos.</t>
  </si>
  <si>
    <r>
      <t xml:space="preserve">Se encuentra en Tribunal de Arbitramento. </t>
    </r>
    <r>
      <rPr>
        <sz val="12"/>
        <color rgb="FFFF0000"/>
        <rFont val="Calibri"/>
        <family val="2"/>
        <scheme val="minor"/>
      </rPr>
      <t>Verificar si la fecha de la auditoria es anterior o posterior a la instauración del tribunal. Verificar avance con Defensa Judicial. Se ajustan unidades de medida y el nivel de avance. Se solicita y aprueba plazo hasta el 31-dic-2015, por encontrarse en trámite arbitral. Por instrucción de la Vicepresidencia de la República todos los planes deben estar 100% al 30-jun-2015, por lo que la OCI ajustó el plazo inicial para alinearlo a la directiva de Vicepresidencia. Con memorando 2015-500-006070-3 del 26-may-2015 se acredita el 100% de avance. Pendiente cierre de la CGR.</t>
    </r>
  </si>
  <si>
    <t>Tribunal Arbitramento - Financieros proyectos</t>
  </si>
  <si>
    <r>
      <rPr>
        <b/>
        <sz val="12"/>
        <color indexed="8"/>
        <rFont val="Calibri"/>
        <family val="2"/>
        <scheme val="minor"/>
      </rPr>
      <t>Medición Periódica del Índice de Estado</t>
    </r>
    <r>
      <rPr>
        <sz val="12"/>
        <rFont val="Calibri"/>
        <family val="2"/>
        <scheme val="minor"/>
      </rPr>
      <t xml:space="preserve">
No se ha medido el Índice de estado de la vía en la concesión Rumichaca – Pasto – Chachagüí – Aeropuerto con la periodicidad pactada en el contrato de concesión (…por lo menos una vez cada seis (6) meses en toda la vía… numeral 3.5 apéndice B del contrato de concesión), la concesión ha permanecido aproximadamente 2 años sin esta medición, debido a deficiencias en la gestión de la Entidad, lo que conlleva a que no se tengan las herramientas necesarias para hacer control y supervisión del contrato en lo referente a las obligaciones de operación y mantenimiento de las vías concesionadas.    
</t>
    </r>
  </si>
  <si>
    <t>deficiencias en la gestión de la Entidad</t>
  </si>
  <si>
    <t xml:space="preserve">conlleva a que no se tengan las herramientas necesarias para hacer control y supervisión del contrato en lo referente a las obligaciones de operación y mantenimiento de las vías concesionadas.    </t>
  </si>
  <si>
    <t>Contrato anterior
Solicitud de un nuevo concepto jurídico tendiente a establecer la viabilidad de una acción correctiva
Nueva interventoría:
1. Medición del Índice de Estado.</t>
  </si>
  <si>
    <t>1. Implementar en las adiciones contractuales estrictos mecanismos  para la liquidación de contratos.
2. cumplimiento de obligaciones actuales en los contratos</t>
  </si>
  <si>
    <r>
      <t xml:space="preserve">1. Demanda de reconvención
2. Informe de supervisión con base en lo establecido en el Acuerdo Conciliatorio para la terminación anticipada del Contrato de Concesión.
3. Informe de Interventoría de Índice de Estado
4. Acuerdo conciliatorio de terminación anticipada con Anexo técnico del 6 de febrero de 2015
5. Auto No.45 de aprobación del Tribunal de arbitramento para la terminación anticipada del Contrato de Concesión de fecha 20 de marzo de 2015
6. Manual de supervisión e interventoría
</t>
    </r>
    <r>
      <rPr>
        <sz val="12"/>
        <color rgb="FFFF0000"/>
        <rFont val="Calibri"/>
        <family val="2"/>
        <scheme val="minor"/>
      </rPr>
      <t>7. Contrato estándar interventoría que le asigna la responsabilidad por la medición de este indicador</t>
    </r>
  </si>
  <si>
    <t>Se deben revaluar las unidades de medida con Jurídica. Pendiente aprobación de terminación anticipada para establecer si actualmente aplica el índice de estado de la fase de construcción o de operación, lo que daría por cumplidas las unidades de medida 4 a 8. Ajustar el orden de este grupo de unidades de medida.
EL CONTRATO ESTANDAR DE INTERVENTORÍA YA INCLUYE LA OBLIGACIÓN PARA ESTA DE MEDIR EL ÍNDICE DE ESTADO. Con memorando 2015-500-006070-3 del 26-may-2015 se acredita el 100% de avance. Pendiente cierre de la CGR. Con memorando 2015-500-6583-3 del 5 de junio de 2015 se dio alcance al memo anterior, adjuntando la demanda de reconvención. Con memorando 2015-500-007529-3 del 30-jun-2015 se solicita prórroga para incorporar una nueva medición del índice de estado que sería adicional a la medición publicada y que corresponde a marzo de 2013.</t>
  </si>
  <si>
    <r>
      <rPr>
        <b/>
        <sz val="12"/>
        <color indexed="8"/>
        <rFont val="Calibri"/>
        <family val="2"/>
        <scheme val="minor"/>
      </rPr>
      <t>Acta de Terminación Etapa de Preconstrucción</t>
    </r>
    <r>
      <rPr>
        <sz val="12"/>
        <color indexed="8"/>
        <rFont val="Calibri"/>
        <family val="2"/>
        <scheme val="minor"/>
      </rPr>
      <t xml:space="preserve">  El INCO suscribió acta de terminación de la etapa de preconstrucción sin que se encuentren cumplidas todas las obligaciones del concesionario por  dejar de cumplir con las funciones misionales ocasionando incertidumbre en la información y desarrollo del contrato.</t>
    </r>
  </si>
  <si>
    <t>Inobservancia de las funciones propias de la entidad (D 1800 de 2003)</t>
  </si>
  <si>
    <t>Actas o documentos contractuales sin sustento real</t>
  </si>
  <si>
    <t>Remitir acciones realizadas a Control Interno Disciplinario</t>
  </si>
  <si>
    <t>1. Cumplir con lo establecido en el Contrato de Concesión.</t>
  </si>
  <si>
    <t>1. Memorando interno a Control Interno Disciplinario solicitando se adelanten las medidas pertinentes
2. Manual de Supervisión e Interventoría
3. Manual de Contratación
4. Resolución para bitácora</t>
  </si>
  <si>
    <t xml:space="preserve">VICEPRESIDENCIA ADMINISTRATIVA Y FINANCIERA </t>
  </si>
  <si>
    <r>
      <t xml:space="preserve">Vicepresidencia Ejecutiva - </t>
    </r>
    <r>
      <rPr>
        <sz val="12"/>
        <rFont val="Calibri"/>
        <family val="2"/>
        <scheme val="minor"/>
      </rPr>
      <t>Vicepresidencia Administrativa y Financiera</t>
    </r>
  </si>
  <si>
    <r>
      <t xml:space="preserve">Germán Córdoba - </t>
    </r>
    <r>
      <rPr>
        <sz val="12"/>
        <rFont val="Calibri"/>
        <family val="2"/>
        <scheme val="minor"/>
      </rPr>
      <t>María Clara Garrido</t>
    </r>
  </si>
  <si>
    <t>Las acciones preventivas actúan sobre la causa del hallazgo. No aplica acción correctiva.</t>
  </si>
  <si>
    <r>
      <t xml:space="preserve">Pasar a Control Interno Disciplinario. </t>
    </r>
    <r>
      <rPr>
        <sz val="12"/>
        <color rgb="FFFF0000"/>
        <rFont val="Calibri"/>
        <family val="2"/>
        <scheme val="minor"/>
      </rPr>
      <t>Verificar si CI efectivamente le dio paso a CID. Con memorando 2015-409-004632-3 del 21-abr-2015 se solicitó plazo hasta el 30-jun-2015. Se autorizó el nuevo plazo por lo que se ajusta la fecha en concordancia: La unidad de medida no resuelve la causalidad del hallazgo por lo que a pesar de que se acredita avance en el plan, este no es efectivo. Con memorando 2015-500-006070-3 del 26-may-2015 se acredita el 100% de avance. Pendiente cierre de la CGR.</t>
    </r>
  </si>
  <si>
    <r>
      <rPr>
        <b/>
        <sz val="12"/>
        <color indexed="8"/>
        <rFont val="Calibri"/>
        <family val="2"/>
        <scheme val="minor"/>
      </rPr>
      <t xml:space="preserve">Gestión Predial </t>
    </r>
    <r>
      <rPr>
        <sz val="12"/>
        <color indexed="8"/>
        <rFont val="Calibri"/>
        <family val="2"/>
        <scheme val="minor"/>
      </rPr>
      <t xml:space="preserve"> Aun existen predios que no han sido entregados a la Concesión por parte del Área Metropolitana de Bucaramanga y Metrolínea y otros que han sido entregados no han sido utilizado en la construcción.
Se verificaron los 23 predios que están sin entregar, evidenciando problemas de impacto urbano que causan por la no continuidad de la obra.
El día 22 de abril se realizó reunión en las Oficinas del Área Metropolitana de Bucaramanga, con el fin de que los intervinientes en el Convenio Interadministrativo  que une esfuerzo para la adquisición y construcción de las obras en el corredor presentaran el informe de avance en el cumplimiento de sus compromisos y conocer la información con corte a abril 15 de 2009</t>
    </r>
  </si>
  <si>
    <t>deficiencias en la gestión, el control y seguimiento por parte de la entidad</t>
  </si>
  <si>
    <t xml:space="preserve">riesgos de incumplimientos de los programas de obra y del contrato. </t>
  </si>
  <si>
    <t xml:space="preserve">1.- Implementar la gestión requerida para la liquidación del Convenio Interadministrativo INVIAS-INCO-AMB-METROLINEA </t>
  </si>
  <si>
    <r>
      <t xml:space="preserve">1.- Un oficio al AMB
2.- Un Acta de la reunión con AMB-METROLINEA
3.- Un informe de la Gerencia Predial
</t>
    </r>
    <r>
      <rPr>
        <sz val="12"/>
        <color rgb="FFFF0000"/>
        <rFont val="Calibri"/>
        <family val="2"/>
        <scheme val="minor"/>
      </rPr>
      <t>4.- Procedimientos de gestión predial
5.- Manual de Supervisión e Interventoría</t>
    </r>
  </si>
  <si>
    <t>Zipaquirá Palenque</t>
  </si>
  <si>
    <t>VICEPRESIDENCIA PLANEACIÓN</t>
  </si>
  <si>
    <r>
      <t xml:space="preserve">Andrés Figueredo - </t>
    </r>
    <r>
      <rPr>
        <sz val="12"/>
        <rFont val="Calibri"/>
        <family val="2"/>
        <scheme val="minor"/>
      </rPr>
      <t>Camilo Mendoza</t>
    </r>
  </si>
  <si>
    <t>Pendiente cierre de la CGR.</t>
  </si>
  <si>
    <r>
      <rPr>
        <b/>
        <sz val="12"/>
        <color indexed="8"/>
        <rFont val="Calibri"/>
        <family val="2"/>
        <scheme val="minor"/>
      </rPr>
      <t>Obras</t>
    </r>
    <r>
      <rPr>
        <sz val="12"/>
        <color indexed="8"/>
        <rFont val="Calibri"/>
        <family val="2"/>
        <scheme val="minor"/>
      </rPr>
      <t xml:space="preserve">  Se evidenciaron los predios de la Universidad de la Sabana y de Centro Chía que no han sido adquiridos para realizar la obras de construcción de la doble calzada, no obstante que ya se cumplió el TPD, según las obligaciones contractuales para este sector, situación que evidencia debilidades en el control y seguimiento de las obligaciones contractuales. </t>
    </r>
  </si>
  <si>
    <t>Seguimiento al adecuado cumplimiento de las obligaciones del concesionario en materia predial y contractual</t>
  </si>
  <si>
    <r>
      <t xml:space="preserve">1. Informe del Grupo Predial y Jurídico Predial acerca del cumplimiento de la  disponibilidad de los predios necesarios, para la construcción del tercer carril por parte del concesionario
2.Oficio a la Interventoría. 
3. Informe interventoría.
</t>
    </r>
    <r>
      <rPr>
        <sz val="12"/>
        <color rgb="FFFF0000"/>
        <rFont val="Calibri"/>
        <family val="2"/>
        <scheme val="minor"/>
      </rPr>
      <t>4. Manual de Interventoría y Supervisión
5. Procedimientos para la gestión predial</t>
    </r>
  </si>
  <si>
    <t>DEVINORTE</t>
  </si>
  <si>
    <r>
      <rPr>
        <b/>
        <sz val="12"/>
        <rFont val="Calibri"/>
        <family val="2"/>
        <scheme val="minor"/>
      </rPr>
      <t>Vicepresidencia de Gestión Contractual -</t>
    </r>
    <r>
      <rPr>
        <sz val="12"/>
        <rFont val="Calibri"/>
        <family val="2"/>
        <scheme val="minor"/>
      </rPr>
      <t xml:space="preserve"> Vicepresidencia Jurídica - Vicepresidencia de Planeación, Riesgos y Entorno</t>
    </r>
  </si>
  <si>
    <r>
      <rPr>
        <b/>
        <sz val="12"/>
        <rFont val="Calibri"/>
        <family val="2"/>
        <scheme val="minor"/>
      </rPr>
      <t>Andrés Figueredo</t>
    </r>
    <r>
      <rPr>
        <sz val="12"/>
        <rFont val="Calibri"/>
        <family val="2"/>
        <scheme val="minor"/>
      </rPr>
      <t xml:space="preserve"> - Alfredo Bocanegra - Camilo Mendoza</t>
    </r>
  </si>
  <si>
    <t>Los predios están resueltos. A 31-dic-2014 no se habían agregado acciones preventivas por lo que la auditora considera no efectividad. Las acciones se agregaron para el plan de choque por lo que será revisado en la próxima auditoria.</t>
  </si>
  <si>
    <t>El informe de interventoria indica que los predios fueron entregados y la ampliación se encuentra terminada. Pendiente cierre de la CGR</t>
  </si>
  <si>
    <r>
      <rPr>
        <b/>
        <sz val="12"/>
        <rFont val="Calibri"/>
        <family val="2"/>
        <scheme val="minor"/>
      </rPr>
      <t xml:space="preserve">Indexación Tarifas de Peaje  </t>
    </r>
    <r>
      <rPr>
        <sz val="12"/>
        <rFont val="Calibri"/>
        <family val="2"/>
        <scheme val="minor"/>
      </rPr>
      <t xml:space="preserve">El Concesionario no hace el calculo de indexación de tarifas de conformidad con la Resolución 007100 de 2003 y ha recaudado tarifas en montos superiores a las establecidas en el Contrato para algunas categorías de vehículos que suman $85.900 en 2004, $397.280.100 en 2005, .$441-.979.300 en 2006, $476.853.700 en 2007, $473.108.200 en 2008 y $222.343.100 de enero a junio de 2009, en cuantía de $2.100 millones, de septiembre de 2009.
Lo anterior se presenta debido a que la Clausula 20, dispone que la indexación de las tarifas de peaje se realizará de acuerdo con la variación del IPC del mes de noviembre del año anterior a la fecha del ultimo reajuste y el IPC de diciembre del año calendario anterior a la fecha en que deba hacerse el reajuste y por el contrario la Resolución 007100 de 2003, establece que la indexación se realiza de acuerdo con la variación del IPC del mes de diciembre del año anterior a la fecha del ultimo reajuste y el IPC de diciembre del año calendario anterior a la fecha en que deba hacerse el reajuste.
-En 'la documentación suministrada por la entidad no se evidencian documentos que aclaren las contradicciones expresadas la Clausula 20 del contrato.
</t>
    </r>
    <r>
      <rPr>
        <sz val="12"/>
        <rFont val="Calibri"/>
        <family val="2"/>
        <scheme val="minor"/>
      </rPr>
      <t>El contrato de concesión y el de fiducia no hacen claridad en el manejo que debe darse a los recursos recaudados  por cobro de tarifas en montos superiores a las establecidas.</t>
    </r>
  </si>
  <si>
    <t xml:space="preserve">Inadecuada aplicación de la Indexación de las tarifas </t>
  </si>
  <si>
    <t>Detrimento en el patrimonio por incumplimiento de la Cláusula 20 del contrato de Concesión.</t>
  </si>
  <si>
    <t xml:space="preserve">1. Demanda de Reconvención - Tribunal Uno (Pretensiones: Vigésima Sexta Principal, Vigésima Séptima Principal, Vigésima Octava Principal)
2. Manual de Interventoría y Supervisión
3. Decreto 4165 de 2011
</t>
  </si>
  <si>
    <t xml:space="preserve">
Se encuentra en Tribunal de Arbitramento en etapa probatoria. Se adicionó una nueva unidad de medida y se ajustó avance. Se encuentra en las pretensiones 26, 27 y 28 de la reforma a la demanda de reconvención. Por instrucción de la Vicepresidencia de la República todos los planes deben estar 100% al 30-jun-2015, por lo que la OCI ajustó el plazo inicial para alinearlo a la directiva de Vicepresidencia. Con correo y memorando 2015-500-007514-3 del 30 de junio se ajustaron las unidades de medida y se acreditó el 100% de avance.</t>
  </si>
  <si>
    <t>2009E</t>
  </si>
  <si>
    <r>
      <rPr>
        <b/>
        <u/>
        <sz val="12"/>
        <color rgb="FFC00000"/>
        <rFont val="Calibri"/>
        <family val="2"/>
        <scheme val="minor"/>
      </rPr>
      <t>H183-274</t>
    </r>
    <r>
      <rPr>
        <sz val="12"/>
        <color rgb="FFC00000"/>
        <rFont val="Calibri"/>
        <family val="2"/>
        <scheme val="minor"/>
      </rPr>
      <t xml:space="preserve"> </t>
    </r>
    <r>
      <rPr>
        <b/>
        <sz val="12"/>
        <color rgb="FFC00000"/>
        <rFont val="Calibri"/>
        <family val="2"/>
        <scheme val="minor"/>
      </rPr>
      <t>C</t>
    </r>
    <r>
      <rPr>
        <b/>
        <sz val="12"/>
        <rFont val="Calibri"/>
        <family val="2"/>
        <scheme val="minor"/>
      </rPr>
      <t>ronograma de Obra</t>
    </r>
    <r>
      <rPr>
        <sz val="12"/>
        <rFont val="Calibri"/>
        <family val="2"/>
        <scheme val="minor"/>
      </rPr>
      <t xml:space="preserve">: Se está reconociendo un beneficio adicional en $7.347 millones de 2002, debido al </t>
    </r>
    <r>
      <rPr>
        <u/>
        <sz val="12"/>
        <rFont val="Calibri"/>
        <family val="2"/>
        <scheme val="minor"/>
      </rPr>
      <t xml:space="preserve">desplazamiento del cronograma </t>
    </r>
    <r>
      <rPr>
        <sz val="12"/>
        <rFont val="Calibri"/>
        <family val="2"/>
        <scheme val="minor"/>
      </rPr>
      <t xml:space="preserve">de todos los trayectos excepto  el 10, generando que se pague un mayor ingreso esperado por $122.030 millones. en la verificación del cumplimiento del cronograma de obra y el avance reportado por la Interventoría con corte a junio de 2009, se observa que existe un VPN positivo de $1.976 millones a favor del concesionario que afectan el ingreso esperado en. $24.006 millones, producto de la diferencia entre el calculado en el otrosí ($759.970 millones) y el valor resultante de los incumplimientos de cronograma ($735.964 millones).  Al sumar los beneficios del desplazamiento del cronograma del otrosí por $7.106 mil más el de cumplimiento por $1.977 mil, el resultado final es de $9.083 millones, Al considerar el aporte adicional del Concesionario de $ 9.000 mil de 2002 a la Subcuenta de predio el beneficio de VPN disminuye a $ 7.347 mil con un ingreso esperado de $759.970 mil a obtenerse en Junio de 2019.
</t>
    </r>
    <r>
      <rPr>
        <b/>
        <u/>
        <sz val="12"/>
        <rFont val="Calibri"/>
        <family val="2"/>
        <scheme val="minor"/>
      </rPr>
      <t xml:space="preserve">H336-1 </t>
    </r>
    <r>
      <rPr>
        <b/>
        <sz val="12"/>
        <rFont val="Calibri"/>
        <family val="2"/>
        <scheme val="minor"/>
      </rPr>
      <t xml:space="preserve">Cronograma de Ejecución. </t>
    </r>
    <r>
      <rPr>
        <sz val="12"/>
        <rFont val="Calibri"/>
        <family val="2"/>
        <scheme val="minor"/>
      </rPr>
      <t xml:space="preserve">En visita de inspección realizada en octubre del presente año, se observó incumplimiento en la entrega de las obras de conformidad con las fechas pactadas en el numeral 34.4 de la cláusula 34 y numeral 29.1.10 de la cláusula 29 del Contrato de Concesión, las cuales fueron modificadas nuevamente con el Otrosí 19 de octubre de 2009 
</t>
    </r>
    <r>
      <rPr>
        <b/>
        <u/>
        <sz val="12"/>
        <rFont val="Calibri"/>
        <family val="2"/>
        <scheme val="minor"/>
      </rPr>
      <t>H185-276</t>
    </r>
    <r>
      <rPr>
        <sz val="12"/>
        <rFont val="Calibri"/>
        <family val="2"/>
        <scheme val="minor"/>
      </rPr>
      <t xml:space="preserve">  De acuerdo con el </t>
    </r>
    <r>
      <rPr>
        <b/>
        <u/>
        <sz val="12"/>
        <rFont val="Calibri"/>
        <family val="2"/>
        <scheme val="minor"/>
      </rPr>
      <t xml:space="preserve">cronograma contractual </t>
    </r>
    <r>
      <rPr>
        <sz val="12"/>
        <rFont val="Calibri"/>
        <family val="2"/>
        <scheme val="minor"/>
      </rPr>
      <t>vigente se evidenció atraso en la ejecución de las obras de los siguientes Trayectos: - Trayecto 1 Calle  13  Bosa —  Soacha Incumplimiento  de  fecha  de entrega:  23 de agosto de 2009.      - Atraso en la obras por traslado de redes de servicios públicos   - Trayecto 4 Te del Salto — Alto de las Rosas:  Incumplimiento de fecha de entrega: 23 de agosto de 2008  - Obra del Viaducto Muña suspendida.    - Obra suspendida por lote de EMGESA  S.A EPS  - Obra suspendido Trayecto 5 Alto de Rosas — Silvania  - Predios en expropiación  Trayecto 6 Silvania — Fusagasugá Incumplimiento de fecha de entrega: 23 de noviembre de 2009 , Atraso en las obras en el tramo de Silvania, predios en proceso de expropiación.   -Trayecto 8 Chinauta — Boquerón  Obra Suspendida.  -Trayecto 9 Boquerón — Melgar Predios en expropiación Trayecto 12 El Paso — Girardot incumplimiento en la fecha de entrega: 23 de agosto de 2008 . No se han ejecutado las obras da por requerimientos del ICANH sobre hallazgo Arqueológico.</t>
    </r>
  </si>
  <si>
    <t>1. Demanda de Reconvención - Tribunal Uno (Pretensiones: Vigésima Segunda Principal, Vigésima Tercera Principal - Primera y Segunda Subsidiaria-, Vigésima Cuarta Principal, Vigésima Quinta Principal - Primera, Segunda y Tercera Subsidiaria), Trigésima Tercera Principal y Trigésima Cuarta Principal (Primera y Segunda Subsidiaria)
2. Modelo Contrato Estándar 4G
3. Manual de Interventoría y Supervisión
4. Manual de Contratación</t>
  </si>
  <si>
    <t>Se encuentra en Tribunal de Arbitramento en etapa probatoria. Se adicionó una nueva unidad de medida y se ajustó avance. Se encuentra en las pretensiones 22, 23, 24, 25, 33 y 34 de la reforma a la demanda de reconvención. Por instrucción de la Vicepresidencia de la República todos los planes deben estar 100% al 30-jun-2015, por lo que la OCI ajustó el plazo inicial para alinearlo a la directiva de Vicepresidencia. Con correo y memorando 2015-500-007514-3 del 30 de junio se ajustaron las unidades de medida y se acreditó el 100% de avance.</t>
  </si>
  <si>
    <r>
      <rPr>
        <b/>
        <u/>
        <sz val="12"/>
        <color rgb="FFC00000"/>
        <rFont val="Calibri"/>
        <family val="2"/>
        <scheme val="minor"/>
      </rPr>
      <t xml:space="preserve">H170-252 </t>
    </r>
    <r>
      <rPr>
        <sz val="12"/>
        <color indexed="8"/>
        <rFont val="Calibri"/>
        <family val="2"/>
        <scheme val="minor"/>
      </rPr>
      <t>Espacio Público Se evidencia atraso en la ejecución de las obras en el Trayecto Bosa PR 123 +690 – Soacha PR118+290 Ruta 40, lo cual denota debilidades en el seguimiento y control, situación que viene afectando a la comunidad en la seguridad y movilidad de los peatones</t>
    </r>
    <r>
      <rPr>
        <u/>
        <sz val="12"/>
        <color indexed="8"/>
        <rFont val="Calibri"/>
        <family val="2"/>
        <scheme val="minor"/>
      </rPr>
      <t xml:space="preserve"> por la inadecuada señalización </t>
    </r>
    <r>
      <rPr>
        <sz val="12"/>
        <color indexed="8"/>
        <rFont val="Calibri"/>
        <family val="2"/>
        <scheme val="minor"/>
      </rPr>
      <t xml:space="preserve"> de las obras en el espacio público.   </t>
    </r>
    <r>
      <rPr>
        <sz val="12"/>
        <color rgb="FFC00000"/>
        <rFont val="Calibri"/>
        <family val="2"/>
        <scheme val="minor"/>
      </rPr>
      <t xml:space="preserve">  </t>
    </r>
    <r>
      <rPr>
        <b/>
        <u/>
        <sz val="12"/>
        <color rgb="FFC00000"/>
        <rFont val="Calibri"/>
        <family val="2"/>
        <scheme val="minor"/>
      </rPr>
      <t>H184-275</t>
    </r>
    <r>
      <rPr>
        <b/>
        <sz val="12"/>
        <color rgb="FFC00000"/>
        <rFont val="Calibri"/>
        <family val="2"/>
        <scheme val="minor"/>
      </rPr>
      <t xml:space="preserve"> </t>
    </r>
    <r>
      <rPr>
        <b/>
        <sz val="12"/>
        <color indexed="8"/>
        <rFont val="Calibri"/>
        <family val="2"/>
        <scheme val="minor"/>
      </rPr>
      <t xml:space="preserve">Señalización </t>
    </r>
    <r>
      <rPr>
        <sz val="12"/>
        <color indexed="8"/>
        <rFont val="Calibri"/>
        <family val="2"/>
        <scheme val="minor"/>
      </rPr>
      <t>No se está cumplimiento con el Numeral 2.8 Señalización del Apéndice 3, en algunos trayectos  de la vía, (Trayecto 1, 2 y 3), tal como se evidenció en visita de inspección del 13 y 14 de octubre de 2009, sin que se observe aplicación de sanciones correspondientes por el Incumplimiento, lo que ocasiona un riesgo para la seguridad de los usuarios de las vías además de no cumplirse con los principios de Calidad del Servicio Técnico y de la Atención al Usuario, de Seguridad Vial y de integridad de la vía.</t>
    </r>
  </si>
  <si>
    <t>Incumplimiento del Apéndice 3 del Contrato de Concesión y debilidades en el control y seguimiento del contrato.</t>
  </si>
  <si>
    <t>Afecta la seguridad de la vía y puede ocasionar accidentes.</t>
  </si>
  <si>
    <t>Culminar las obras contratadas con el Concesionario mediante otrosí 18
Hacer entrega de estas obras a conformidad al municipio de Soacha</t>
  </si>
  <si>
    <t xml:space="preserve">
1- Otrosí No. 18 y 21                   
2- Informe de Supervisión e Informe de Interventoría gestión entrega trayecto Uno
3. Manual de Interventoría y Supervisión</t>
  </si>
  <si>
    <t xml:space="preserve">
1- Otrosí No. 18 y 21
2- Informe de Supervisión e Informe de Interventoría gestión entrega trayecto Uno
3. Manual de Interventoría y Supervisión</t>
  </si>
  <si>
    <t>Verificar que el informe de interventoría documente la terminación de la señalización en los trayectos establecidos.</t>
  </si>
  <si>
    <t>Transmilenio está funcionando y las obras construidas. Los otrosíes están suscritos. Pendiente el acta de entrega para lo que VEJ solicitará acompañamiento de la Procuraduria en vista de que el municipio se niega a recibir. Pendiente definir fecha de ejecución de esta visita. SOLICITAR AL SUPERVISOR JUSTIFICAR EN UN MISMO MEMORIAL POR QUÉ SOACHA NO HA QUERIDO RECIBIR PARA QUE MARIELA HAGA COMUNICADO AL CONTRALOR DELEGADO. QUE SE DEMUESTREN LAS DILACIONES. DE ESTA MANERA SOPORTAMOS LA GESTIÓN 100% DE LA ANI. En correo y memorando 2015-500-007524-3 del 30 de junio de 2015, se ajustaron las unidades de medida y se acreditó el 100% de avance. Pendiente cierre de la CGR. Con memorando 2015-500007197-3 del 23-jun-2015 se presentó informe de gestión referente al acta de entrega de obras al municipio de Soacha.</t>
  </si>
  <si>
    <r>
      <rPr>
        <b/>
        <sz val="12"/>
        <rFont val="Calibri"/>
        <family val="2"/>
        <scheme val="minor"/>
      </rPr>
      <t>Modelo Económico:</t>
    </r>
    <r>
      <rPr>
        <sz val="12"/>
        <rFont val="Calibri"/>
        <family val="2"/>
        <scheme val="minor"/>
      </rPr>
      <t xml:space="preserve"> Con la suscripción de los otrosí 1,3 y 4 se está reconociendo un mayor valor de $4.730 millones de diciembre de 2005, debido a que la Entidad otorgó prórrogas para la acreditación del cierre financiero sin realizar los modelos financieros que midieran su impacto, originando desplazamiento de los cronogramas de ejecución de obras en más de seis (6) meses, aplazamiento de la programación de los aportes Equity y Deuda en aproximadamente en nueve (9) meses y lo mismo en el  fondeo de las Subcuentas Predios, Manejo Ambiental, Interventoría y Cuencas Hidrográficas, esta situación genera un presunto detrimento al patrimonio del Estado por dicho valor; igualmente incumple los deberes y obligaciones del servidor público, consagradas en los artículos 34 y 35 de la Ley 734 de 2002.</t>
    </r>
  </si>
  <si>
    <t>Debido a que la Entidad otorgó prórrogas para la acreditación del cierre financiero sin realizar los modelos financieros que midieran su impacto.</t>
  </si>
  <si>
    <t>Originando desplazamiento de los cronogramas de ejecución de obras, aplazamiento de la programación de los aportes Equity y Deuda y lo mismo en el  fondeo de las Subcuentas, esta situación genera un presunto detrimento al patrimonio.</t>
  </si>
  <si>
    <r>
      <rPr>
        <sz val="12"/>
        <color rgb="FFFF0000"/>
        <rFont val="Calibri"/>
        <family val="2"/>
        <scheme val="minor"/>
      </rPr>
      <t>1. Presentación demanda de reconvención</t>
    </r>
    <r>
      <rPr>
        <sz val="12"/>
        <rFont val="Calibri"/>
        <family val="2"/>
        <scheme val="minor"/>
      </rPr>
      <t xml:space="preserve">
2. Acuerdo conciliatorio aprobado por el tribunal
3</t>
    </r>
    <r>
      <rPr>
        <sz val="12"/>
        <color rgb="FFFF0000"/>
        <rFont val="Calibri"/>
        <family val="2"/>
        <scheme val="minor"/>
      </rPr>
      <t>. Resolución 959 de 2013 - Bitácora
4. Contrato Estándar 4G</t>
    </r>
    <r>
      <rPr>
        <sz val="12"/>
        <rFont val="Calibri"/>
        <family val="2"/>
        <scheme val="minor"/>
      </rPr>
      <t xml:space="preserve">
</t>
    </r>
  </si>
  <si>
    <t>Área Metropolitana de Cúcuta</t>
  </si>
  <si>
    <t>Se confirma acción preventiva. En el primer acuerdo el concesionario aceptó desplazamiento donde aplicó y la ANI aceptó que no hubo desplazamiento en las obras suspendidas. El laudo negó las pretensiones de la ANI.</t>
  </si>
  <si>
    <t>En enero se aprobó prórroga con oficio 2015-1020004263 hasta el 30 de junio de 2015. Se encuentra en Tribunal de Arbitramento que se espera fallar en el primer semestre de 2015. Se agrega unidad de medida de presentación de la demanda de reconvención y la acciòn preventiva correspondiente a la Bitácora de las modificaciones contractuales. Se ajusta el porcentaje de avance. El 16-marzo-2015, Defensa Judicial subió el soporte de la unidad de medida 2 - Acuerdo Conciliatorio. Se ajustan las unidades de medida y el plazo del plan, de acuerdo con los lineamientos establecidos en la Circular Plan de Choque del 30 de marzo de 2015. Se confirman los soportes en el ftp y se acredita 100% de avance. Pendiente cierre de la CGR. Se recibió el memorando 2015-306-005971-3 del 25-mayo-2015, que confirma este avance.</t>
  </si>
  <si>
    <r>
      <rPr>
        <b/>
        <sz val="12"/>
        <rFont val="Calibri"/>
        <family val="2"/>
        <scheme val="minor"/>
      </rPr>
      <t xml:space="preserve">Pesaje, Control, Seguridad y Vivero: </t>
    </r>
    <r>
      <rPr>
        <sz val="12"/>
        <rFont val="Calibri"/>
        <family val="2"/>
        <scheme val="minor"/>
      </rPr>
      <t xml:space="preserve">
</t>
    </r>
    <r>
      <rPr>
        <b/>
        <sz val="12"/>
        <rFont val="Calibri"/>
        <family val="2"/>
        <scheme val="minor"/>
      </rPr>
      <t>a) Peaje la Parada – Áreas de Servicio Estaciones de Pesaje</t>
    </r>
    <r>
      <rPr>
        <sz val="12"/>
        <rFont val="Calibri"/>
        <family val="2"/>
        <scheme val="minor"/>
      </rPr>
      <t xml:space="preserve"> a octubre 16 de 2009, se encontró sin iniciar la construcción de las áreas de servicio, estaciones de peaje tanto fija como móvil con su  respectiva área de parqueo, de servicio, administración plataformas, señalización y demás condiciones de control contractuales.
</t>
    </r>
    <r>
      <rPr>
        <b/>
        <sz val="12"/>
        <rFont val="Calibri"/>
        <family val="2"/>
        <scheme val="minor"/>
      </rPr>
      <t>b) El Centro de Control de Operación</t>
    </r>
    <r>
      <rPr>
        <sz val="12"/>
        <rFont val="Calibri"/>
        <family val="2"/>
        <scheme val="minor"/>
      </rPr>
      <t xml:space="preserve"> no cuenta con el  equipo de comunicaciones de última tecnología que debe operar las 24 horas del día, ni sistema de telefonía </t>
    </r>
    <r>
      <rPr>
        <u/>
        <sz val="12"/>
        <rFont val="Calibri"/>
        <family val="2"/>
        <scheme val="minor"/>
      </rPr>
      <t xml:space="preserve">(Hitos S.O.S) </t>
    </r>
    <r>
      <rPr>
        <sz val="12"/>
        <rFont val="Calibri"/>
        <family val="2"/>
        <scheme val="minor"/>
      </rPr>
      <t xml:space="preserve">que permita brindar el apoyo logístico, operacional y administrativo    
</t>
    </r>
    <r>
      <rPr>
        <b/>
        <sz val="12"/>
        <rFont val="Calibri"/>
        <family val="2"/>
        <scheme val="minor"/>
      </rPr>
      <t>c).  Vivero.</t>
    </r>
    <r>
      <rPr>
        <sz val="12"/>
        <rFont val="Calibri"/>
        <family val="2"/>
        <scheme val="minor"/>
      </rPr>
      <t xml:space="preserve">
En el área de influencia directa del proyecto no se  encontró el Vivero Forestal,  el cual debió haberse establecido a partir de septiembre 7 de 2007,
</t>
    </r>
    <r>
      <rPr>
        <b/>
        <sz val="12"/>
        <rFont val="Calibri"/>
        <family val="2"/>
        <scheme val="minor"/>
      </rPr>
      <t>d). Convenio y Seguridad Via</t>
    </r>
    <r>
      <rPr>
        <sz val="12"/>
        <rFont val="Calibri"/>
        <family val="2"/>
        <scheme val="minor"/>
      </rPr>
      <t>l  
Aún se encuentra sin firmar el convenio de cooperación con la Policía de Carreteras; ni se ha entregado del equipo de Policía de Carreteras por parte del Concesionario el cual debió  haberse dado a partir de la fecha de suscripción del Acta de Entrega de las Casetas de Peaje durante la Etapa de Preconstrucción ya finalizada. Apéndice B Numeral 2.3.7 y 4.1.8.1 del Contrato de Concesión. No se encontró evidencia del Estudio de Seguridad Vial, el cual debe ser elaborado por el Concesionario conforme al Apéndice B Numeral 2.3.7 y 4.1.8.1, para garantizar la seguridad y reducir el elevado índice de accidentalidad que actualmente se presenta en la vía concesionada.</t>
    </r>
  </si>
  <si>
    <t>Deficiente gestión de supervisión por parte del INCO e Interventoría durante el inicio de la ejecución del Contrato de Concesión.</t>
  </si>
  <si>
    <t>Se ponen en riesgo los recursos del estado, se pueden generar procesos jurídicos.</t>
  </si>
  <si>
    <t>Mediante informe de seguimiento, y bajo antecedentes individualizados, evidenciar el cumplimiento de las obligaciones  contractuales y sus modificaciones.</t>
  </si>
  <si>
    <r>
      <t xml:space="preserve">1. Informe de interventoría Técnico, Jurídico y Financiero que determine el presunto incumplimiento en la obligación de instalación de HITOS SOS en la fecha pactada contractualmente.
2. </t>
    </r>
    <r>
      <rPr>
        <sz val="12"/>
        <color rgb="FFFF0000"/>
        <rFont val="Calibri"/>
        <family val="2"/>
        <scheme val="minor"/>
      </rPr>
      <t>Análisis incumplimiento y posible sanción</t>
    </r>
    <r>
      <rPr>
        <sz val="12"/>
        <rFont val="Calibri"/>
        <family val="2"/>
        <scheme val="minor"/>
      </rPr>
      <t xml:space="preserve">
3</t>
    </r>
    <r>
      <rPr>
        <sz val="12"/>
        <color rgb="FFFF0000"/>
        <rFont val="Calibri"/>
        <family val="2"/>
        <scheme val="minor"/>
      </rPr>
      <t>. Manual de Interventoría y Supervisión</t>
    </r>
  </si>
  <si>
    <r>
      <rPr>
        <sz val="12"/>
        <color rgb="FFFF0000"/>
        <rFont val="Calibri"/>
        <family val="2"/>
        <scheme val="minor"/>
      </rPr>
      <t>En enero se aprobó prórroga con oficio 2015-1020004263 hasta el 30 de junio de 2015. Confirmar la existencia de los soportes, particularmente de las acciones pasadas</t>
    </r>
    <r>
      <rPr>
        <sz val="12"/>
        <rFont val="Calibri"/>
        <family val="2"/>
        <scheme val="minor"/>
      </rPr>
      <t>. Hallazgos a, c y d están cerrados. La unidad de medida 1 está completada. Los hitos de SOS también están instalados y el incumplimiento será sometido a un amigable componedor. En este sentido se elimina la unidad de medida 3 - amigable componedor en razón a que es una actividad que no controla la Agencia. También se agrega la unidad de medida 4 como acción preventiva. En vista de que las actividades propias de la ANI están 100% se acredita este avance y queda pendiente de cierre de la CGR. Se recibió el memorando 2015-306-005971-3 del 25-mayo-2015, que confirma este avance.</t>
    </r>
  </si>
  <si>
    <t>El INCO no cuenta con una metodología propia, para efectuar la evaluación económica, financiera y social de los proyectos para los diferentes modos</t>
  </si>
  <si>
    <t>carece de una herramienta gerencial estandarizada de acuerdo con los requerimientos propios del negocio, que facilite asegurar el objetivo misional de la Entidad</t>
  </si>
  <si>
    <t>lo que pone de manifiesto debilidades en el cumplimiento de esta función asignada por la Ley</t>
  </si>
  <si>
    <t>Desarrollar una evaluación de impacto aplicando la metodología para la evaluación de los modos  aeroportuario, portuario y férreo.</t>
  </si>
  <si>
    <t>1. Metodologías para todos los modos de transporte
2. Evaluación realizada</t>
  </si>
  <si>
    <t>Gerencia Planeación</t>
  </si>
  <si>
    <t>Vicepresidencia de Planeación, Riesgos y Entorno</t>
  </si>
  <si>
    <t>Camilo Mendoza</t>
  </si>
  <si>
    <t>Metodologías para evaluación de proyectos carretero, portuarios, ferreos y aeroportuarios están OK desde 2012. En junio de 2014 se recibió el documento definitivo. La evaluación ya está ejecutada, por lo que todas las UM están 100% y se presentará para cierre de la CGR.</t>
  </si>
  <si>
    <t>2009R</t>
  </si>
  <si>
    <t>Financiero ANI</t>
  </si>
  <si>
    <t>Financieros y presupuestales ANI</t>
  </si>
  <si>
    <r>
      <rPr>
        <b/>
        <u/>
        <sz val="12"/>
        <color theme="1"/>
        <rFont val="Calibri"/>
        <family val="2"/>
        <scheme val="minor"/>
      </rPr>
      <t>H215-8</t>
    </r>
    <r>
      <rPr>
        <b/>
        <sz val="12"/>
        <color theme="1"/>
        <rFont val="Calibri"/>
        <family val="2"/>
        <scheme val="minor"/>
      </rPr>
      <t xml:space="preserve"> </t>
    </r>
    <r>
      <rPr>
        <sz val="12"/>
        <color theme="1"/>
        <rFont val="Calibri"/>
        <family val="2"/>
        <scheme val="minor"/>
      </rPr>
      <t xml:space="preserve">En el proceso Nº2008-00323 La defensa técnica del INCO, no se presentó a la Audiencia Pública para Pacto de Cumplimiento, en la fecha y hora señalada en Auto del 23 de junio (10 de agosto de 2009 a las 8.40 am), incumpliendo con las obligaciones adquiridas en el mandato conferido por el INCO, poniendo así en riesgo el resultado del proceso y dando pie para que eventualmente prosperen las pretensiones del demandante, poniendo de manifiesto la debilidad en el seguimiento y control a las actuaciones de los abogados por parte del INCO.
</t>
    </r>
    <r>
      <rPr>
        <b/>
        <u/>
        <sz val="12"/>
        <color theme="1"/>
        <rFont val="Calibri"/>
        <family val="2"/>
        <scheme val="minor"/>
      </rPr>
      <t xml:space="preserve">H217-10 </t>
    </r>
    <r>
      <rPr>
        <sz val="12"/>
        <color theme="1"/>
        <rFont val="Calibri"/>
        <family val="2"/>
        <scheme val="minor"/>
      </rPr>
      <t xml:space="preserve">En el Proceso Nº 2001-00553, el Tribunal Administrativo del Magdalena concedió al INCO el recurso de apelación en contra del auto del 10 de mayo del 2006, mediante el que se vinculó al proceso, siendo concedido en el efecto devolutivo, efecto en el cual la competencia del inferior no se suspende, este continúa dándole trámite al proceso y cumple lo decidido en la providencia recurrida, esto significa que la Entidad se consideraba vinculada al proceso desde la ejecutoria del auto que concedió el recurso y por lo tanto debía actuar en ejercicio de la defensa de sus intereses y lo podía hacer con las mismas facultades de la parte demandada, sin embargo, no hay evidencia de contestación de la demanda, solicitud de pruebas, ni que hayan controvertido las esgrimidas por  la demandante, tampoco alegatos de conclusión, entre otros. 
</t>
    </r>
    <r>
      <rPr>
        <b/>
        <u/>
        <sz val="12"/>
        <color theme="1"/>
        <rFont val="Arial Narrow"/>
        <family val="2"/>
      </rPr>
      <t/>
    </r>
  </si>
  <si>
    <t>incumpliendo con las obligaciones adquiridas en el mandato conferido por el INCO.</t>
  </si>
  <si>
    <t>poniendo así en riesgo el resultado del proceso y dando pie para que eventualmente prosperen las pretensiones del demandante, poniendo de manifiesto la debilidad en el seguimiento y control a las actuaciones de los abogados por parte del INCO.</t>
  </si>
  <si>
    <t>Elaborar los manuales de procesos y procedimientos de la defensa judicial de la Entidad.</t>
  </si>
  <si>
    <t>1. Manuales de procedimiento</t>
  </si>
  <si>
    <t>Gerencia de Defensa Judicial</t>
  </si>
  <si>
    <t>La unidad de medida está completada. Pendiente cierre de la CGR.</t>
  </si>
  <si>
    <t>En algunas carpetas de los procesos judiciales se evidencia desorden cronológico, faltan piezas procesales relevantes que den cuenta de su historia, desarrollo y estado actual, algunos documentos no tiene fecha de su expedición y otros sin constancia de radicación en el despacho de conocimiento, en muchos no fue posible determinar el nombre del apoderado del INCO.</t>
  </si>
  <si>
    <t>Esta situación deja en evidencia, la debilidad de la Entidad en los controles a la gestión de los apoderados y la inobservancia de la Ley General de Archivo (Ley 594 de 2000).</t>
  </si>
  <si>
    <t>Lo anterior podría estar poniendo en riesgo los intereses de la Entidad, por cuanto la información ordenada y actualizada es vital para el éxito del litigio.</t>
  </si>
  <si>
    <t>Diseñar e implementar una hoja de control de las principales piezas procesales que deben obrar en cada una de las carpetas de los procesos.</t>
  </si>
  <si>
    <t>Hoja de control documental</t>
  </si>
  <si>
    <r>
      <rPr>
        <b/>
        <u/>
        <sz val="12"/>
        <color theme="1"/>
        <rFont val="Calibri"/>
        <family val="2"/>
        <scheme val="minor"/>
      </rPr>
      <t xml:space="preserve">H225-18 - AR 2009 - ADMINISTRATIVO </t>
    </r>
    <r>
      <rPr>
        <sz val="12"/>
        <color theme="1"/>
        <rFont val="Calibri"/>
        <family val="2"/>
        <scheme val="minor"/>
      </rPr>
      <t xml:space="preserve">Se presenta un beneficio adicional del concesionario en $8.132 millones de diciembre de 2004, ocasionados por retrasos en el cronograma de obra en los tramos 1 al 9, excepto el tramo No 3, generando desequilibrio en contra del Estado, lo anterior teniendo en cuenta que la clausula 7,3 del contrato establece que las obras de construcción y rehabilitación se entregarán en un plazo máximo de 48 meses a partir de la fecha de suscripción del acta de iniciación de la etapa de construcción, de acuerdo a los siguientes plazos: tramos 1, 7 y 9 en 24 meses; tramos 2, 4 y 5 en 48 meses; tramo 3, en 36 meses; tramo 6, en 42 meses; tramo 8 en 12 meses.
</t>
    </r>
    <r>
      <rPr>
        <b/>
        <u/>
        <sz val="12"/>
        <color theme="1"/>
        <rFont val="Calibri"/>
        <family val="2"/>
        <scheme val="minor"/>
      </rPr>
      <t>H240-33  AR 2009 - ADMINISTRATIVO</t>
    </r>
    <r>
      <rPr>
        <sz val="12"/>
        <color theme="1"/>
        <rFont val="Calibri"/>
        <family val="2"/>
        <scheme val="minor"/>
      </rPr>
      <t xml:space="preserve"> Se presenta atraso en la ejecución del cronograma de obras en diferentes trayectos, que se evidencia en el avance a mayo de 2010 y puede afectar la estructura financiera del proyecto de concesión.
Aclarando que al tramo 1 le faltan dos retornos, trabajos de ornamentación, empradización de taludes. Igualmente, de acuerdo con el Cronograma de Ejecución de Obras Alcance Adicional ZMB, establecido en el Adicional No. 2, se evidenció retraso en la ejecución de las obras del Paseo de las Frutas.</t>
    </r>
  </si>
  <si>
    <t>Ocasionados por retrasos en el cronograma de obra en los tramos 1 al 9, excepto el tramo No 3.</t>
  </si>
  <si>
    <t>Generando desequilibrio en contra del Estado.</t>
  </si>
  <si>
    <t xml:space="preserve">1. Demanda de reconvención (Pretensiones: Primera, Cuadragésima Cuarta y Cuadragésima Quinta)                                        2.Modelo Contrato Estándar 4G                                         3.Manual de Interventoría Y Supervisión                                           4.Manual de Contratación
</t>
  </si>
  <si>
    <t xml:space="preserve">1. Demanda de reconvención (Pretensiones: Primera, Cuadragésima Cuarta y Cuadragésima Quinta)                  2.Modelo Contrato Estándar 4G                  3.Manual de Interventoría Y Supervisión   4.Manual de Contratación
</t>
  </si>
  <si>
    <t>El hallazgo está en las pretensiones y las acciones preventivas actúan sobre la causa del hallazgo.</t>
  </si>
  <si>
    <t>Se solicitó plazo para el cumplimiento de las unidades de medida. Se ajustaron las unidades de medida y el porcentaje de avance. La respuesta a la demanda ya se generó. Se espera resultado en un término de seis meses. Por instrucción de la Vicepresidencia de la República todos los planes deben estar 100% al 30-jun-2015, por lo que la OCI ajustó el plazo inicial para alinearlo a la directiva de Vicepresidencia. Con memorando 2015-500-007076-3 del 19 de junio de 2015 se acredita el 100% de avance. Pendiente cierre de la CGR.</t>
  </si>
  <si>
    <r>
      <rPr>
        <b/>
        <u/>
        <sz val="12"/>
        <color theme="1"/>
        <rFont val="Calibri"/>
        <family val="2"/>
        <scheme val="minor"/>
      </rPr>
      <t xml:space="preserve">H226-19 Otrosí 4: </t>
    </r>
    <r>
      <rPr>
        <sz val="12"/>
        <color theme="1"/>
        <rFont val="Calibri"/>
        <family val="2"/>
        <scheme val="minor"/>
      </rPr>
      <t xml:space="preserve">Se evidencia un mayor ingreso esperado por $29.782 millones de diciembre de 2004, ocasionados por el mayor reconocimiento en los costos de operación, mantenimiento, gestión ambiental y social, generando pagos más onerosos por las obras contratadas en el alcance opcional, comparadas con las del contrato inicial o alcance básico.
</t>
    </r>
    <r>
      <rPr>
        <b/>
        <u/>
        <sz val="12"/>
        <color theme="1"/>
        <rFont val="Calibri"/>
        <family val="2"/>
        <scheme val="minor"/>
      </rPr>
      <t xml:space="preserve">H236-29 </t>
    </r>
    <r>
      <rPr>
        <sz val="12"/>
        <color theme="1"/>
        <rFont val="Calibri"/>
        <family val="2"/>
        <scheme val="minor"/>
      </rPr>
      <t xml:space="preserve">Consultada la Interventoría y el Concesionario, sobre los costos que acarrea esta ampliación del proyecto, mediante la suscripción del </t>
    </r>
    <r>
      <rPr>
        <b/>
        <sz val="12"/>
        <color theme="1"/>
        <rFont val="Calibri"/>
        <family val="2"/>
        <scheme val="minor"/>
      </rPr>
      <t xml:space="preserve">Otrosí No 4, </t>
    </r>
    <r>
      <rPr>
        <sz val="12"/>
        <color theme="1"/>
        <rFont val="Calibri"/>
        <family val="2"/>
        <scheme val="minor"/>
      </rPr>
      <t xml:space="preserve">se indica que la cobertura se mantiene con las mismas herramientas con que se cuenta actualmente. Igualmente, no se construirá infraestructura, tampoco se adquirirán equipos que necesiten la dedicación de mayores gastos de operación. </t>
    </r>
  </si>
  <si>
    <t>Ocasionados por el mayor reconocimiento en los costos de operación, mantenimiento, gestión ambiental y social.</t>
  </si>
  <si>
    <t>Generando pagos más onerosos por las obras contratadas en el alcance opcional, comparadas con las del contrato inicial o alcance básico.</t>
  </si>
  <si>
    <t>1. Demanda de reconvención (Pretensión          Decima)                                                                2.Modelo Contrato Estándar 4G                                         3.Manual de Interventoría y Supervisión                                           4.Manual de Contratación                                                            5.Resolución de Bitácora</t>
  </si>
  <si>
    <t>1. Demanda de reconvención (Pretensión          Decima)                       2.Modelo Contrato Estándar 4G
3.Manual de Interventoría y Supervisión
4.Manual de Contratación                       5.Resolución de Bitácora</t>
  </si>
  <si>
    <t>X</t>
  </si>
  <si>
    <t>No se evidencia documento que autorice la construcción de 5.8 km de segunda calzada en el tramo 7. Por otra parte, no se evidencia seguimiento sobre el plan de manejo ambiental para las obras que se realizan sobre el trayecto 10.</t>
  </si>
  <si>
    <t>Incumplimiento de las obligaciones contractuales por parte del concesionario y la Interventoría.</t>
  </si>
  <si>
    <t>Deficiente prestación del servicio en los tramos 7 y 10 del proyecto de concesión ZMB.</t>
  </si>
  <si>
    <t>Control y Seguimiento al cumplimiento de las obligaciones contractuales del concesionario para el cumplimiento  del Plan de Manejo Ambiental  establecido en la Licencia Ambiental, en los plazos previstos en el Otrosí No. 9.</t>
  </si>
  <si>
    <t xml:space="preserve">
1. Otrosí 4            
2. Informe de la Interventoría
3. Manual de Supervisión e Interventoría</t>
  </si>
  <si>
    <t>Se presenta soporte de la autorización de los 5.8 km del tramo 7 (otrosí 4) y evidencia del seguimiento ambiental respectivo. La unidad preventiva actúa sobre la causa del hallazgo.</t>
  </si>
  <si>
    <t>Se confirma 100% de cumplimiento. Para presentar a cierre de la CGR</t>
  </si>
  <si>
    <t>Pérdida documental</t>
  </si>
  <si>
    <r>
      <rPr>
        <b/>
        <u/>
        <sz val="12"/>
        <color rgb="FFC00000"/>
        <rFont val="Calibri"/>
        <family val="2"/>
        <scheme val="minor"/>
      </rPr>
      <t>H242-35</t>
    </r>
    <r>
      <rPr>
        <b/>
        <sz val="12"/>
        <color rgb="FFC00000"/>
        <rFont val="Calibri"/>
        <family val="2"/>
        <scheme val="minor"/>
      </rPr>
      <t xml:space="preserve"> </t>
    </r>
    <r>
      <rPr>
        <sz val="12"/>
        <color rgb="FFC00000"/>
        <rFont val="Calibri"/>
        <family val="2"/>
        <scheme val="minor"/>
      </rPr>
      <t>Las áreas de servicio del proyecto no prestan los servicios adecuadamente. En Tocancipá (Tramo 1), se evidenció que falta mantenimiento en los baños públicos, los teléfonos públicos fijos están fuera de funcionamiento, los radares suministrados a la policía de carreteras no cuentan con cámaras, de tal forma que no se puede obtener prueba para el levantamiento de los comparendos, no hay una planta para el suministro de energía y el área de restaurante está subutilizada.
El área de servicio de Chocontá en el Trayecto 6, esta sellado por la Alcaldía por falta de licencia de construcción, por lo tanto no se presta el servicio.</t>
    </r>
  </si>
  <si>
    <t xml:space="preserve"> Falta de supervisión por parte del INCO a los contratos de concesión y de Interventoría</t>
  </si>
  <si>
    <t xml:space="preserve">Incumplimiento de los contratos de concesión e Interventoría y proyecto de concesión con servicios deficientes comparados con los pactados contractualmente. </t>
  </si>
  <si>
    <t xml:space="preserve">
Verificación del cumplimiento de las obligaciones del concesionario en los aspectos mencionados en el hallazgo, y de ser el caso, imponer las sanciones previstas de acuerdo con el Contrato de Concesión.</t>
  </si>
  <si>
    <r>
      <t xml:space="preserve">1. Informe Interventoría 
2. Informe Técnico.
3. Informe Jurídico. 
4. Informe Financiero.
</t>
    </r>
    <r>
      <rPr>
        <sz val="12"/>
        <color rgb="FFFF0000"/>
        <rFont val="Calibri"/>
        <family val="2"/>
        <scheme val="minor"/>
      </rPr>
      <t>5. Manual de Supervisión e Interventoría.</t>
    </r>
  </si>
  <si>
    <r>
      <t xml:space="preserve">El último informe de la Interventoría concluye que no hay mérito para sanción. Las unidades de medida 1, 2 y 5 están completadas. Se agrega como acción preventiva el Manual de Supervisión e Interventoría, que da lineamientos para el monitoreo y control de los proyectos. Con correo del 21 de mayo de la supervisora, se confirma el soporte del concepto financiero. Solo está pendiente el concepto jurídico. </t>
    </r>
    <r>
      <rPr>
        <sz val="12"/>
        <color rgb="FFFF0000"/>
        <rFont val="Calibri"/>
        <family val="2"/>
        <scheme val="minor"/>
      </rPr>
      <t>Con el memorando 2015-500-007462-3 del 26 de junio de 2015, se aportó el concepto jurídico y se acreditó el 100% de avance. Pendiente cierre de la CGR.</t>
    </r>
  </si>
  <si>
    <t>Retraso en la ejecución de las obras previstas en 6 de los 14 trayectos, que a la fecha deben tener un avance aproximado del 94%, lo que puede influir en la prestación del servicio previsto, en contra de los intereses del Estado. Evidenciando.</t>
  </si>
  <si>
    <t>Demora en el cumplimiento de los términos contractuales.</t>
  </si>
  <si>
    <t>Incumplimiento de los términos contractuales y deficiencias en la prestación del servicio.</t>
  </si>
  <si>
    <t xml:space="preserve">Verificar el estado actual de cumplimiento de las obligaciones del concesionario relativas al hallazgo. </t>
  </si>
  <si>
    <r>
      <t xml:space="preserve">1. Informe Interventoría
2. Informe Técnico. 
3. Informe Jurídico. 
4. Informe Financiero.
5. Manual de Supervisión e Interventoría
</t>
    </r>
    <r>
      <rPr>
        <sz val="12"/>
        <color rgb="FFFF0000"/>
        <rFont val="Calibri"/>
        <family val="2"/>
        <scheme val="minor"/>
      </rPr>
      <t>6. Contrato Estándar 4G</t>
    </r>
  </si>
  <si>
    <r>
      <t xml:space="preserve">Las unidades de medida 1, 2, 4 y 6 están concluidas. El concepto de la interventoría concluye que los retrasos no son atribuibles al concesionario y corresponden a retrasos prediales y cambios al alcance aprobados por la ANI, por lo que NO aplica la unidad de medida 5 que, por tanto, se elimina: </t>
    </r>
    <r>
      <rPr>
        <i/>
        <sz val="12"/>
        <rFont val="Calibri"/>
        <family val="2"/>
        <scheme val="minor"/>
      </rPr>
      <t>5. Imposición de sanción al Concesionario, si es del caso</t>
    </r>
    <r>
      <rPr>
        <sz val="12"/>
        <rFont val="Calibri"/>
        <family val="2"/>
        <scheme val="minor"/>
      </rPr>
      <t>. Queda pendiente sólo el concepto jurídico. Con el memorando 2015-500-007463-3 del 26 de junio de 2015, se aportó el concepto jurídico y se acreditó el 100% de avance. Pendiente cierre de la CGR.</t>
    </r>
  </si>
  <si>
    <r>
      <rPr>
        <b/>
        <sz val="12"/>
        <color theme="1"/>
        <rFont val="Calibri"/>
        <family val="2"/>
        <scheme val="minor"/>
      </rPr>
      <t>H20-30 -AR 2006 - Administrativo</t>
    </r>
    <r>
      <rPr>
        <sz val="12"/>
        <color theme="1"/>
        <rFont val="Calibri"/>
        <family val="2"/>
        <scheme val="minor"/>
      </rPr>
      <t xml:space="preserve"> Existe inconformidad y oposición a las obras de construcción de la doble línea y a la operación actual, por parte de la población de Aracataca (Magdalena), debido al impacto del ruido, vibraciones y polvillo que genera el paso de los trenes que transportan carbón; así como la intransitabilidad que se presenta por el estacionamiento del tren conformado por dos locomotoras y 120 góndolas, pues se interrumpe el acceso de la población residenciada al lado izquierdo de la línea férrea hacia los centros educativos y de salud ubicados en el lado derecho.  Al respecto se observaron fisuras y grietas en la fachada de las construcciones habitacionales adyacentes a la línea férrea en la Estación de Aracataca.
</t>
    </r>
    <r>
      <rPr>
        <b/>
        <sz val="12"/>
        <color theme="1"/>
        <rFont val="Calibri"/>
        <family val="2"/>
        <scheme val="minor"/>
      </rPr>
      <t>H</t>
    </r>
    <r>
      <rPr>
        <sz val="12"/>
        <color theme="1"/>
        <rFont val="Calibri"/>
        <family val="2"/>
        <scheme val="minor"/>
      </rPr>
      <t xml:space="preserve"> </t>
    </r>
    <r>
      <rPr>
        <b/>
        <sz val="12"/>
        <color theme="1"/>
        <rFont val="Calibri"/>
        <family val="2"/>
        <scheme val="minor"/>
      </rPr>
      <t xml:space="preserve">248-41  AR 2007 - Administrativo </t>
    </r>
    <r>
      <rPr>
        <sz val="12"/>
        <color theme="1"/>
        <rFont val="Calibri"/>
        <family val="2"/>
        <scheme val="minor"/>
      </rPr>
      <t xml:space="preserve">El Ministerio de Ambiente, Vivienda y Desarrollo Territorial mediante Resolución 2351 de 2008, sobre la construcción de la segunda línea férrea ha aprobado la licencia ambiental para tan sólo 111 Km. A junio de 2010 se encuentra pendiente lo correspondiente a 71,5 Km., sin que se vislumbre una salida presupuestal y contractual en este aspecto, debido en parte a  la no viabilidad económica que según INCO implica la construcción de las variantes de 67 kilómetros exigidas por el Ministerio de Ambiente que ascienden a un costo aproximado de US$130 millones.
</t>
    </r>
    <r>
      <rPr>
        <b/>
        <sz val="12"/>
        <color theme="1"/>
        <rFont val="Calibri"/>
        <family val="2"/>
        <scheme val="minor"/>
      </rPr>
      <t>H 246 - 39 A 2009</t>
    </r>
    <r>
      <rPr>
        <sz val="12"/>
        <color theme="1"/>
        <rFont val="Calibri"/>
        <family val="2"/>
        <scheme val="minor"/>
      </rPr>
      <t xml:space="preserve"> - El plazo establecido para la construcción aún sin terminar de la doble línea férrea comprendida entre Chiriguaná y Santa Marta venció el 31 de diciembre de 2008, además entre otros aspectos el Concesionario no ha realizado ninguna acción correctiva en el tramo desafectado luego de la suscripción del Otrosí 12 de marzo 28 de 2006; todo esto sin que se observe desde octubre de 2009 gestión efectiva por parte del INCO que conlleve a la aplicación de las sanciones establecidas por el incumplimiento presentado por el Concesionario FENOCO, que según el informe final de la Interventoría COVIFA de febrero de 2010 en gran parte se atribuyen al Concesionario. Además de la deficiente gestión sobre el cumplimiento del contrato, se origina una representativa disminución en la exportación de carbón proyectada a 66.5 millones de toneladas por año (en el 2009 según la Interventoría los distintos operadores movilizaron 45 millones) y un menor valor en los ingresos por regalías y excedentes por transporte, los cuales según el INCO serían destinados a la financiación de nuevos proyectos.</t>
    </r>
  </si>
  <si>
    <t>Ineficiente gestión de INCO.</t>
  </si>
  <si>
    <t>Incremento de los atrasos en la ejecución de la obras.</t>
  </si>
  <si>
    <t xml:space="preserve">Dadas las dificultades de carácter socio-ambiental que han impedido al Concesionario el cumplimiento de la totalidad de las obligaciones contractuales referidas a la construcción de la segunda línea se debe gestionar ante los entes gubernamentales que sean del caso, todos los mecanismo que sean necesarios para la culminación de los 45,6 km de segunda line faltante en el corredor Chiriguaná - Santa Marta
</t>
  </si>
  <si>
    <r>
      <t xml:space="preserve">1.Informe con acuerdo conciliatorio del mes de junio de 2013
2. Otrosí 19 del 1 de octubre de 2014.                           
3. Informe mensual de Interventoría sobre avances para culminación segunda línea                          
4. Informe gestiones adelantadas ante ministerios
5. Informe avances, gestiones adelantadas y presentaciones en ARACATACA
6. Informe Fenoco sobre gestiones Aracataca
</t>
    </r>
    <r>
      <rPr>
        <sz val="12"/>
        <color rgb="FFFF0000"/>
        <rFont val="Calibri"/>
        <family val="2"/>
        <scheme val="minor"/>
      </rPr>
      <t>7. Plan de Manejo Ambiental asociado al contrato</t>
    </r>
  </si>
  <si>
    <t>Con memorando 2015-307-005668-3 del 15-may-2015, se incluye la UM 5 y se confirma el 100% de avance que estaba previamente asignado.</t>
  </si>
  <si>
    <r>
      <t>El Concesionario Fenoco a partir del 30 noviembre de 2010, cesa su obligación contractual sobre los bienes por desafectar de la Concesión Red Férrea del Atlántico, sin embargo, hasta la fecha (julio de 2010),</t>
    </r>
    <r>
      <rPr>
        <u/>
        <sz val="12"/>
        <color theme="1"/>
        <rFont val="Calibri"/>
        <family val="2"/>
        <scheme val="minor"/>
      </rPr>
      <t xml:space="preserve"> no se ha culminado el proceso de verificación y entrega de los mismos</t>
    </r>
    <r>
      <rPr>
        <sz val="12"/>
        <color theme="1"/>
        <rFont val="Calibri"/>
        <family val="2"/>
        <scheme val="minor"/>
      </rPr>
      <t>, tales como los bienes muebles que se encuentran ubicados en el kilómetro cinco y en los Talleres de Faca Vapor; además de la realización del barrido, junto con el INVIAS de todas las estaciones que va entregar FENOCO.</t>
    </r>
  </si>
  <si>
    <t>Inadecuado seguimiento y control al mantenimiento rutinario por parte del Concesionario e INCO.</t>
  </si>
  <si>
    <t>Traumatismos a última hora e imposibilidad de realizar la entrega dentro del plazo actual.</t>
  </si>
  <si>
    <r>
      <t xml:space="preserve">1.  Informes de Liquidación Interventoría
2. Actas de entrega y recibo ANI-Fenoco
3. Acta de liquidación tramo Sur - FNC
</t>
    </r>
    <r>
      <rPr>
        <sz val="12"/>
        <color rgb="FFFF0000"/>
        <rFont val="Calibri"/>
        <family val="2"/>
        <scheme val="minor"/>
      </rPr>
      <t>4. Manual de Reversión
5. Procedimiento para la reversión de proyectos de concesión</t>
    </r>
  </si>
  <si>
    <t>El acta de liquidación equilibra las cargas finales del contrato. SE confirma que las acciones están terminadas.</t>
  </si>
  <si>
    <t>A junio de 2010 el Concesionario Fenoco, no ha realizado las acciones correctivas pertinentes para el cierre de las observaciones y no conformidades técnicas, ambientales de comunicaciones y proyecto, dejadas por la Interventoría COVIFA en su informe final de febrero 19 de 2010. Situación que vislumbra fallas en la gestión por parte del INCO y Concesionario, las cuales inciden negativamente en la calidad de las obras en construcción, mantenimiento, y seguridad de la operación férrea.</t>
  </si>
  <si>
    <t>Deficiente gestión del Concesionario e INCO.</t>
  </si>
  <si>
    <t>Incidencia negativa en la calidad de las obras y en la seguridad de la operación férrea.</t>
  </si>
  <si>
    <t>Gestionar ante el concesionario el levantamiento de las no conformidades del proyecto</t>
  </si>
  <si>
    <r>
      <t>1. informe de seguimiento al levantamiento de las no conformidades objeto del informe de Interventoría
2</t>
    </r>
    <r>
      <rPr>
        <sz val="12"/>
        <color rgb="FFFF0000"/>
        <rFont val="Calibri"/>
        <family val="2"/>
        <scheme val="minor"/>
      </rPr>
      <t>. Seguimiento y control por trayectos
3. Manual de Supervisión e Interventoría</t>
    </r>
  </si>
  <si>
    <t>Con memorando 2015-307-005668-3 del 15-may-2015, se confirma el 100% de avance que estaba previamente asignado.</t>
  </si>
  <si>
    <t>Estaciones de Pesaje El Copey y Tucurinca. Las cuatro básculas dinámicas instaladas por el Concesionario (una en Copey y tres en Tucurinca), aún no se han dado a la operación. Se muestra así una deficiente gestión de supervisión por parte del INCO e Interventoría durante el inicio de la ejecución del Contrato de Concesión.</t>
  </si>
  <si>
    <t xml:space="preserve">Baja calidad en cuanto al servicio prestado por el concesionario en la operación. </t>
  </si>
  <si>
    <t>Adelantar la tasación e la multa por el incumplimiento
Adecuación y calibración de las cuatro básculas dinámicas</t>
  </si>
  <si>
    <t>Ejecutar por medio de multa el incumplimiento del concesionario por no tener funcionando las basculas dinámica
Acta de recibo de las básculas dinámicas</t>
  </si>
  <si>
    <r>
      <rPr>
        <sz val="12"/>
        <rFont val="Calibri"/>
        <family val="2"/>
        <scheme val="minor"/>
      </rPr>
      <t>1. Observaciones de funcionamiento
2. Gestiones concesión SMRP
3. Proceso sancionatorio
4. Aprobación localización YUMA</t>
    </r>
    <r>
      <rPr>
        <sz val="12"/>
        <color rgb="FFFF0000"/>
        <rFont val="Calibri"/>
        <family val="2"/>
        <scheme val="minor"/>
      </rPr>
      <t xml:space="preserve">
5. Informes de avance y final de la interventoría
6. Oficio a Yuma informando el funcionamiento de las básculas
7. Comunicado del Concesionario
8. Manual de Supervisión e Interventoría</t>
    </r>
  </si>
  <si>
    <t>Santa Marta Riohacha Paraguachón - Ruta del Sol III</t>
  </si>
  <si>
    <r>
      <t xml:space="preserve">Revisar los soportes en el ftp. Se replantea la unidad de medida 6. El supervisor hará el comunicado de la UM 6 y solicitará su cierre. En febrero de 2015, se envió oficio a la Concesión Yuma informando que todas las observaciones hechas en relación con las básculas se encuentran superadas. </t>
    </r>
    <r>
      <rPr>
        <sz val="12"/>
        <color rgb="FFFF0000"/>
        <rFont val="Calibri"/>
        <family val="2"/>
        <scheme val="minor"/>
      </rPr>
      <t>Pendiente certificación de la Interventoría de Ruta del Sol III para confirmar que las básculas están en operación. En consideración a que se acuerda agregar una nueva unidad de medida, se solicita y aprueba un plazo adicional hasta el 30 de mayo de 2015. Se elimina la unidad de medida "3. De ser pertinente Proceso Sancionatorio", ya que no aplica. Agregar MAnual de Supervisión e Interventoría como acción preventiva. Con memorando 2015-305-002595-3 del 27 de febrero de 2015 se solicitó el replanteamiento de las unidades de medida</t>
    </r>
  </si>
  <si>
    <t>se presentan los siguientes incumplimientos en las obligaciones ambientales, que evidencian una deficiente gestión de supervisión por parte del INCO y la Interventoría, durante la ejecución del Contrato de Concesión, situaciones que además de generar contaminación ambiental incrementan el riesgo de accidentes al paso de los vehículos y demás usuarios de la vía concesionada:
a) En la entrada y salida a las poblaciones de la Zona Bananera, Río Frío, Sevilla, Aracataca y Fundación, así como en Riohacha, Maicao y Paraguachón, existen botaderos discriminados de basura a lado y lado de la vía.
b) En el sector Cuestecita-La Florida-Riohacha, el tendido de la sub-base granular presenta deficiente mitigación ambiental por la gran cantidad de material Particulado en suspensión, que se origina al paso de los vehículos, debido a la falta de mantenimiento y riego del sector.
c) La planta de materiales y asfalto Arroyo-Arena, presenta inadecuado manejo ambiental debido a la deficiente nivelación que se presenta en las vías de acceso; además de la inadecuada señalización vertical en los distintos sitios y lugares al interior de la planta. Por otra parte, el personal operario de la planta trituradora se encontró laborando sin los elementos de protección auditiva correspondientes. 
d) En las vías de acceso a la Planta de materiales y asfalto Zona Porciosa, se observan irregularidades en su nivelación y las áreas internas presentan inadecuada señalización.</t>
  </si>
  <si>
    <t>Deficiente gestión de la Interventoría y supervisión del INCO.</t>
  </si>
  <si>
    <t>Deterioro ambiental e inseguridad industrial.</t>
  </si>
  <si>
    <r>
      <t xml:space="preserve">En la actualidad se mantiene la situación descrita en el literal </t>
    </r>
    <r>
      <rPr>
        <b/>
        <u/>
        <sz val="12"/>
        <rFont val="Calibri"/>
        <family val="2"/>
        <scheme val="minor"/>
      </rPr>
      <t>a</t>
    </r>
    <r>
      <rPr>
        <sz val="12"/>
        <rFont val="Calibri"/>
        <family val="2"/>
        <scheme val="minor"/>
      </rPr>
      <t xml:space="preserve"> del hallazgo, la del literal </t>
    </r>
    <r>
      <rPr>
        <b/>
        <u/>
        <sz val="12"/>
        <rFont val="Calibri"/>
        <family val="2"/>
        <scheme val="minor"/>
      </rPr>
      <t>b</t>
    </r>
    <r>
      <rPr>
        <sz val="12"/>
        <rFont val="Calibri"/>
        <family val="2"/>
        <scheme val="minor"/>
      </rPr>
      <t xml:space="preserve"> ya fue superada teniendo en cuenta que la obra finalizo y la del literal </t>
    </r>
    <r>
      <rPr>
        <b/>
        <u/>
        <sz val="12"/>
        <rFont val="Calibri"/>
        <family val="2"/>
        <scheme val="minor"/>
      </rPr>
      <t>c</t>
    </r>
    <r>
      <rPr>
        <b/>
        <sz val="12"/>
        <rFont val="Calibri"/>
        <family val="2"/>
        <scheme val="minor"/>
      </rPr>
      <t xml:space="preserve"> </t>
    </r>
    <r>
      <rPr>
        <sz val="12"/>
        <rFont val="Calibri"/>
        <family val="2"/>
        <scheme val="minor"/>
      </rPr>
      <t xml:space="preserve">la planta de materiales y asfalto ya se retiro. Por lo anterior solamente se presenta plan de mejoramiento para el literal </t>
    </r>
    <r>
      <rPr>
        <b/>
        <u/>
        <sz val="12"/>
        <rFont val="Calibri"/>
        <family val="2"/>
        <scheme val="minor"/>
      </rPr>
      <t>a.</t>
    </r>
    <r>
      <rPr>
        <sz val="12"/>
        <rFont val="Calibri"/>
        <family val="2"/>
        <scheme val="minor"/>
      </rPr>
      <t xml:space="preserve">
</t>
    </r>
  </si>
  <si>
    <r>
      <t xml:space="preserve">1. Informe de Concesionario sobre las actividades realizadas respecto a este problema.  
2.Comunicación enviada a Procuraduría, Contraloría y Alcaldía con el fin de aclarar que no es competencia de la Agencia y que se deben realizar actividades policivas
3. Oficio a la Alcaldía para que dentro del ámbito de su competencia formule las acciones
4. Oficio No competencia CGR
</t>
    </r>
    <r>
      <rPr>
        <sz val="12"/>
        <color rgb="FFFF0000"/>
        <rFont val="Calibri"/>
        <family val="2"/>
        <scheme val="minor"/>
      </rPr>
      <t>5. Manual de Supervisión e Interventoría</t>
    </r>
  </si>
  <si>
    <t>En la actualidad (abril de 2010), existen 81 invasiones al derecho de vía concentradas en las poblaciones de Riohacha, Dibulla, Maicao, Fundación, Tucurinca, Copey, Algarrobo, Aracataca y Río Frío; sin que hasta ahora hayan sido efectivas las acciones realizadas por parte del Concesionario, INCO e Interventoría  para la recuperación de espacio ilegalmente ocupado, lo cual resta confiabilidad en los niveles de seguridad y servicio de la vía concesionada.</t>
  </si>
  <si>
    <t>Deficiente gestión de la Interventoría, INCO y Concesionario.</t>
  </si>
  <si>
    <t xml:space="preserve">Resta confiabilidad en los niveles de seguridad y servicio de la vía concesionada.  </t>
  </si>
  <si>
    <t>No es competencia de la Agencia, por lo cual se solicita tramitar a la entidad competente.</t>
  </si>
  <si>
    <r>
      <t xml:space="preserve">1. Informe de visita a campo.
2. Oficio a las Alcaldías Municipales (3) 
3. Memorando a Control interno sobre no competencia de la ANI
</t>
    </r>
    <r>
      <rPr>
        <sz val="12"/>
        <color rgb="FFFF0000"/>
        <rFont val="Calibri"/>
        <family val="2"/>
        <scheme val="minor"/>
      </rPr>
      <t>4. Contrato estándar 4G - Apéndice 2 técnico parte 8 - socio ambiental</t>
    </r>
  </si>
  <si>
    <t>Año y medio después de haberse firmado el acta de inicio (diciembre 11 de 2008), aún no se han iniciado por parte del Concesionario las obras de protección en el sector “Los Muchachitos” de la carretera que conduce de Santa Marta-Río Palomino, no obstante que el embate del oleaje marino amenaza la estabilidad de la banca de la vía concesionada entre Santa Marta y Riohacha en una extensión considerable, deficiencias que muestran una inadecuada ejecución de las obras por parte del Concesionario.</t>
  </si>
  <si>
    <t>Inadecuada ejecución de las obras por parte del Concesionario</t>
  </si>
  <si>
    <t>Alto riesgo de deterioro ambiental y físico a la vía concesionada.</t>
  </si>
  <si>
    <t xml:space="preserve">Verificar la construcción de las obras de protección marina, específicamente el del muro de tierra armada, cuyo objetivo es la protección del talud. </t>
  </si>
  <si>
    <r>
      <t xml:space="preserve">1. Acta de inicio muro en tierra armada.
2. Informe de ejecución de la obra (supervisor e interventoría).
3. Acta de recibo del muro de tierra armada
4. </t>
    </r>
    <r>
      <rPr>
        <sz val="12"/>
        <color rgb="FFFF0000"/>
        <rFont val="Calibri"/>
        <family val="2"/>
        <scheme val="minor"/>
      </rPr>
      <t>Manual de Supervisión e Interventoria</t>
    </r>
  </si>
  <si>
    <t>Santa Marta Riohacha Paraguachón</t>
  </si>
  <si>
    <t>Se actualiza el avance. Está pendiente concepto de la interventoría para poder suscribir el acta de recibo. El lunes 23-feb nos remitirán solicitud de aplazamiento por dos meses. Mediante el memorando 2015-305002595-3 se solicitó plazo hasta el 30 de abril de 2015. Con memorando 2015-305-005014-3 del 4-may-2015, se soportó la completitud de las UM y se confirmó el 100% de avance. Pendiente cierre de la CGR.</t>
  </si>
  <si>
    <t>Las losas de Estación de Pesaje de Mediacanoa, presentan total deterioro ya que las mismas se encuentran fracturadas, lo cual incide en el proceso de pesaje por incumplimiento en el mantenimiento,  así mismo no se evidenció un plan de contingencia para el cumplimiento de la obligación contractual en el mes de cierre de la estación. El almacenamiento de combustible de la Planta Eléctrica  se encuentra ubicado en el mismo cuarto de la planta, incumpliendo normas de Seguridad Industrial.
Se observó que no existe transmisión de datos de las Báscula de la Concesión con el CCO. Se encuentra pendiente la construcción de la estación de pesaje del Tramo 3.y las Áreas de Servicio.</t>
  </si>
  <si>
    <t xml:space="preserve">Incumplimiento en el mantenimiento.
Incumplimiento de normas de seguridad industrial.
Debilidades en mantener en la concesión tecnología de punta en los sistemas de información.
Demoras en la adquisición de predios </t>
  </si>
  <si>
    <t xml:space="preserve">Afectación en el Nivel de Servicio de la Concesión </t>
  </si>
  <si>
    <t>Poner al servicio de los usuarios el Área de servicio correspondiente al tramo 3.</t>
  </si>
  <si>
    <t>Brindar a lo usuarios los servicios que contractualmente debe ofrecer el área de servicio de tramo 6.</t>
  </si>
  <si>
    <r>
      <t>1. Oficio a interventoría.
2. Informe de interventoría
3. Oficio a concesionario.
4. Informe técnico de supervisión.</t>
    </r>
    <r>
      <rPr>
        <sz val="12"/>
        <color rgb="FFFF0000"/>
        <rFont val="Calibri"/>
        <family val="2"/>
        <scheme val="minor"/>
      </rPr>
      <t xml:space="preserve"> 
</t>
    </r>
    <r>
      <rPr>
        <sz val="12"/>
        <rFont val="Calibri"/>
        <family val="2"/>
        <scheme val="minor"/>
      </rPr>
      <t xml:space="preserve">5. Concepto jurídico
</t>
    </r>
    <r>
      <rPr>
        <sz val="12"/>
        <color rgb="FFFF0000"/>
        <rFont val="Calibri"/>
        <family val="2"/>
        <scheme val="minor"/>
      </rPr>
      <t>6. Manual de Supervisión e Interventoría</t>
    </r>
  </si>
  <si>
    <t>Las acciones correctivas demuestran que las anomalías están subsanadas y se refuerza el control desde lo preventivo a través del Manual de Interventoría y Supervisión</t>
  </si>
  <si>
    <t>Confirmados los soportes en ftp. Pendiente cierre de la CGR.</t>
  </si>
  <si>
    <t>En la Concesión Malla Vial del Valle del Cauca y Cauca se observa  desnaturalización del contrato de concesión, adicionando al Contrato de Concesión la ejecución de un contrato de obra pública, toda vez que la vía que se rehabilitará no será incorporada dentro de la Concesión para mantenerla y operarla por parte del Concesionario, y entregadas al INVIAS inmediatamente después de ejecutada la obra, en consecuencia no habrá inversión privada, dado que los recursos para la rehabilitación son provenientes del Presupuesto Nacional. Así mismo, los valores contratados no se encuentran sustentados con el análisis de precios. Las prórrogas del contrato superan 60% del plazo inicialmente pactado, por cuanto el inicial era de 240 meses y el actual es de 660 meses.</t>
  </si>
  <si>
    <t xml:space="preserve">Incumplimiento de la normatividad en contratación y el desconocimiento de las características de la naturaleza del contrato de concesión </t>
  </si>
  <si>
    <t>Se desconocen las formas propias de los contratos de obra pública que tienen que ver entre otras cosas con la posibilidad de que existan múltiples oferentes para garantizar la objetividad y transparencia en el otorgamiento de estos contratos, entonces nos encontramos frente a contratos de obra que se asignan de manera directa, en desconocimiento de la normatividad vigente en materia de contratación</t>
  </si>
  <si>
    <t>Establecimiento de una política de la ANI para la suscripción de convenios para la ejecución de obras a través de los contratos de concesión.                            Establecimiento de la política de la ANI para la suscripción de adicionales y prórrogas de los contratos de concesión</t>
  </si>
  <si>
    <t>Definición de reglas precisas para la ejecución de obras en convenios a través del  los contratos de concesión.      Establecimiento de los requisitos para la suscripción de adiciones y prórrogas en los contratos de concesión.</t>
  </si>
  <si>
    <r>
      <t xml:space="preserve">1. Expedición de la Resolución 959 de 2013. </t>
    </r>
    <r>
      <rPr>
        <i/>
        <sz val="12"/>
        <rFont val="Calibri"/>
        <family val="2"/>
        <scheme val="minor"/>
      </rPr>
      <t xml:space="preserve">
2.</t>
    </r>
    <r>
      <rPr>
        <sz val="12"/>
        <rFont val="Calibri"/>
        <family val="2"/>
        <scheme val="minor"/>
      </rPr>
      <t>Concepto emitido por el Consejo de Estado. Sala de Consulta y Servicio Civil del 02 de agosto de 2013. Consejero Ponente. Augusto Hernandez Becerra. Emite pronunciamiento respecto al alcance de las adiciones y prórrogas en los Contratos de Concesión. 
3. Demanda arbitral (pretensiones 1 y 5)
4. Manual de Contratación</t>
    </r>
  </si>
  <si>
    <r>
      <t xml:space="preserve">1. Expedición de la Resolución 959 de 2013. </t>
    </r>
    <r>
      <rPr>
        <i/>
        <sz val="12"/>
        <rFont val="Calibri"/>
        <family val="2"/>
        <scheme val="minor"/>
      </rPr>
      <t xml:space="preserve">
</t>
    </r>
    <r>
      <rPr>
        <sz val="12"/>
        <rFont val="Calibri"/>
        <family val="2"/>
        <scheme val="minor"/>
      </rPr>
      <t>2.Concepto emitido por el Consejo de Estado. Sala de Consulta y Servicio Civil del 02 de agosto de 2013. Consejero Ponente. Augusto Hernandez Becerra. Emite pronunciamiento respecto al alcance de las adiciones y prórrogas en los Contratos de Concesión. 
3. Demanda arbitral (pretensiones 1 y 5)
4. Manual de Contratación</t>
    </r>
  </si>
  <si>
    <t>La demanda referida no hace parte del hallazgo. Se da un manejo preventivo al hallazgo.</t>
  </si>
  <si>
    <t>Las unidades 1 y 2 están completadas. En proceso la  contratación del abogado externo. Verificarán la unidad de medida 4 para reportar a CI. Con memorando 2015-500-004609-3 del 21-abr-2015 se solicitó plazo hasta el 30-jun-2015. Se autorizó el nuevo plazo por lo que se ajusta la fecha en concordancia. Con memorando 2015-500-006184-3 del 28-may-2015 se acredita el avance 100%. Pendiente cierre de la CGR.</t>
  </si>
  <si>
    <t>Mediante un Oficio 20093070155971 de diciembre 18 de 2009, el INCO aprueba la ampliación del plazo de la ejecución del Plan de Obra al Concesionario hasta el 18 de diciembre de 2010, sin mediar un acto administrativo para la modificación del contrato y pese a los reiterados incumplimientos del Concesionario.</t>
  </si>
  <si>
    <t>Incumplimiento del las cláusulas contractuales y falta de formalidades.</t>
  </si>
  <si>
    <t>Podría generar un vicio de nulidad por la ausencia de la formalidad exigida.</t>
  </si>
  <si>
    <t>1. Cumplimiento de los procesos administrativos y jurídicos para la modificación de los contratos de concesión</t>
  </si>
  <si>
    <t>Determinar el procedimiento utilizado para ampliar el plazo para la ejecución del plan de Obras de Rehabilitación.</t>
  </si>
  <si>
    <r>
      <t xml:space="preserve">1. Concepto jurídico
2. Manual de Contratación
</t>
    </r>
    <r>
      <rPr>
        <sz val="12"/>
        <color rgb="FFFF0000"/>
        <rFont val="Calibri"/>
        <family val="2"/>
        <scheme val="minor"/>
      </rPr>
      <t>3. Res. Que crea y regula el Comité de Contratación</t>
    </r>
  </si>
  <si>
    <t xml:space="preserve">Se autorizó prórroga hasta el 31-jul-2015. Por instrucción de la Vicepresidencia de la República todos los planes deben estar 100% al 30-jun-2015, por lo que la OCI ajustó el plazo inicial para alinearlo a la directiva de Vicepresidencia. Agregar Manual de Contratación como acción preventiva. El concepto jurídico confirma una inadecuada aplicación de los procedimientos legales y contractuales para modificar el contrato. Con memorando 2015-307-004848-3 del 28-abr-2015, se da breve reporte de avance que permite acreditar 50% de avance. Pendiente el manual de contratación para completar el 100%. Con memorando 2015-307-006799-3 del 12-jun-2015, se acreditó el 100% de avance del plan. El concepto jurídico reconoce la falla y solicita trasladar a CID. </t>
  </si>
  <si>
    <t>El Concesionario incumplió la obligación de presentar oportunamente los certificados de expedición y renovación de la Garantías del Contrato</t>
  </si>
  <si>
    <t>Debilidades en el seguimiento y control por parte del INCO.</t>
  </si>
  <si>
    <t>Riesgo de la efectividad de las pólizas ante un siniestro.</t>
  </si>
  <si>
    <t>Iniciar proceso sancionatorio tendiente a determinar si existió o no el incumplimiento contractual</t>
  </si>
  <si>
    <r>
      <t xml:space="preserve">1. Proceso sancionatorio
</t>
    </r>
    <r>
      <rPr>
        <sz val="12"/>
        <color rgb="FFFF0000"/>
        <rFont val="Calibri"/>
        <family val="2"/>
        <scheme val="minor"/>
      </rPr>
      <t>2. Sistema para el seguimiento de las pólizas</t>
    </r>
  </si>
  <si>
    <t>Las pólizas están emitidas. Se cuenta con una aplicación para el control de las pólizas.</t>
  </si>
  <si>
    <t>Se revisarán las unidades de medida por parte de la Supervisión con el fin de determinar nuevamente el avance actual. El 16-marzo-2015, Defensa Judicial cargó la Resolución por medio de la cual se resolvió sancionatorio de TDO. Por instrucción de la Vicepresidencia de la República todos los planes deben estar 100% al 30-jun-2015, por lo que la OCI ajustó el plazo inicial para alinearlo a la directiva de Vicepresidencia. Con memorando 2015-307-004848-3 del 28-abr-2015 se confirman las Unidades de medida y que el concesionario tiene aprobadas todas las pólizas, lo que confirma el avance del 100% que ya estaba registrado.</t>
  </si>
  <si>
    <t>Se evidenció inadecuada señalización y operación de los pasos a nivel a lo largo de la Concesión, tal como se observó en el Trayecto Yumbo – Cali y Buenaventura – Agua, donde no funcionan las barreras, alarmas ni semáforos, solamente los pasonivelistas operan con conos y paletas de pare – siga.</t>
  </si>
  <si>
    <t>Incumplimiento en la operación de la Concesión.</t>
  </si>
  <si>
    <t>Gran riesgo de accidentes de peatones, vehículos y trenes e incide en la calidad del servicio de los trayectos en operación.</t>
  </si>
  <si>
    <t>Verificación de los controles en los pasos a nivel automatizados y el registro de las pruebas realizadas.</t>
  </si>
  <si>
    <t>Verificar que se implementen las medidas de seguridad para la implementación del seguridad de los pasos a nivel Regularizados</t>
  </si>
  <si>
    <r>
      <t>1. Oficio de requerimiento al Concesionario.
2. Informe para verificar el cumplimiento de las obligaciones del contrato de concesión
3</t>
    </r>
    <r>
      <rPr>
        <sz val="12"/>
        <color rgb="FFFF0000"/>
        <rFont val="Calibri"/>
        <family val="2"/>
        <scheme val="minor"/>
      </rPr>
      <t>. Seguimiento y control por trayectos
4. Manual de Supervisión e Interventoría</t>
    </r>
  </si>
  <si>
    <t>Ya hay 9 pasos a nivel automatizados operando y los siguientes 22 están en proceso ya programado. Hay acciones preventivas establecidas.</t>
  </si>
  <si>
    <t>Se autorizó prórroga hasta el 31-jul-2015. Por instrucción de la Vicepresidencia de la República todos los planes deben estar 100% al 30-jun-2015, por lo que la OCI ajustó el plazo inicial para alinearlo a la directiva de Vicepresidencia. Con memorando 2015-307-004848-3 del 28-abr-2015 se informa que el concesionario está desarrollando el aseguramiento de todos los cruces desde 2013 y se confirma que tales actividades deben quedar concluidas según el plan de normalización antes del 31-dic-2015. Se acredita por lo anterior el 100% de avance. Pendiente cierre de la CGR.</t>
  </si>
  <si>
    <r>
      <rPr>
        <b/>
        <u/>
        <sz val="12"/>
        <color theme="1"/>
        <rFont val="Calibri"/>
        <family val="2"/>
        <scheme val="minor"/>
      </rPr>
      <t>H94-153</t>
    </r>
    <r>
      <rPr>
        <b/>
        <sz val="12"/>
        <color theme="1"/>
        <rFont val="Calibri"/>
        <family val="2"/>
        <scheme val="minor"/>
      </rPr>
      <t xml:space="preserve"> </t>
    </r>
    <r>
      <rPr>
        <sz val="12"/>
        <color theme="1"/>
        <rFont val="Calibri"/>
        <family val="2"/>
        <scheme val="minor"/>
      </rPr>
      <t xml:space="preserve">Se observan debilidades en el Monitoreo de las respuestas a cargo de las Áreas, ya que los requerimientos de información no son respondidos oportunamente y se cargan en el Sistema de Información de Correspondencia a la Oficina de Control Interno.
La firma de la respuesta de los requerimientos de información o a las observaciones de la CGR, resulta un trámite poco eficiente, dado que si el Gerente del INCO no se encuentra en la Entidad, estos requerimientos se firman después de vencidos los términos establecidos, situación que evidencia falta de un plan de contingencias que contemple la solución a estas situaciones. </t>
    </r>
    <r>
      <rPr>
        <b/>
        <u/>
        <sz val="12"/>
        <color theme="1"/>
        <rFont val="Calibri"/>
        <family val="2"/>
        <scheme val="minor"/>
      </rPr>
      <t xml:space="preserve">
H304-97</t>
    </r>
    <r>
      <rPr>
        <sz val="12"/>
        <color theme="1"/>
        <rFont val="Calibri"/>
        <family val="2"/>
        <scheme val="minor"/>
      </rPr>
      <t xml:space="preserve"> El INCO, en memorando del 3 de agosto de 2009, señala qué: de 731 solicitudes recibidas, a 417 le dio respuesta dentro del término legal, a 142  vencido el  término  y que de las restantes 171 desconoce si fueron respondidas o no; lo cual arroja un cumplimiento del 57%, es decir, que en un 43% de las solicitudes, la Entidad dejó de dar respuesta o esta fue inoportuna.
</t>
    </r>
    <r>
      <rPr>
        <b/>
        <u/>
        <sz val="12"/>
        <color theme="1"/>
        <rFont val="Calibri"/>
        <family val="2"/>
        <scheme val="minor"/>
      </rPr>
      <t>H307-100</t>
    </r>
    <r>
      <rPr>
        <sz val="12"/>
        <color theme="1"/>
        <rFont val="Calibri"/>
        <family val="2"/>
        <scheme val="minor"/>
      </rPr>
      <t xml:space="preserve">Se evidenció falta de diligencia en las funciones y controles por parte del INCO, debido a que no realiza directamente el seguimiento a las respuestas a los derechos de petición y denuncias elevados a la Entidad y a los Concesionarios, permitiendo con esto que el Concesionario de respuestas inexactas, tal es el caso de la respuesta al Derecho de Petición, radicado bajo el número 2009-409-018756-2 por presunta mora en el pago del predio ubicado en la Calle 4 No. 3-01/07 del Sector Urbano de Silvania.
</t>
    </r>
    <r>
      <rPr>
        <b/>
        <u/>
        <sz val="12"/>
        <color theme="1"/>
        <rFont val="Calibri"/>
        <family val="2"/>
        <scheme val="minor"/>
      </rPr>
      <t>H311-104</t>
    </r>
    <r>
      <rPr>
        <sz val="12"/>
        <color theme="1"/>
        <rFont val="Calibri"/>
        <family val="2"/>
        <scheme val="minor"/>
      </rPr>
      <t xml:space="preserve"> La respuesta que el INCO da al Señor Concejal del Municipio de Zarzal es incompleta, por cuanto no trató sobre la situación actual de la Concesión con las actividades que ha realizado el Concesionario Ferrocarriles del Oeste en dicho tramo, además no se presentó información sobre la gestión adelantada por el Concesionario y el INCO en este tramo del corredor.
</t>
    </r>
    <r>
      <rPr>
        <b/>
        <u/>
        <sz val="12"/>
        <color theme="1"/>
        <rFont val="Calibri"/>
        <family val="2"/>
        <scheme val="minor"/>
      </rPr>
      <t>H313-106</t>
    </r>
    <r>
      <rPr>
        <sz val="12"/>
        <color theme="1"/>
        <rFont val="Calibri"/>
        <family val="2"/>
        <scheme val="minor"/>
      </rPr>
      <t xml:space="preserve"> A pesar que la Entidad ha participado en las Agendas Ciudadanas sobre la Red Férrea del Pacífico, no ha dado respuesta formal a cada uno de los hechos denunciados por un Ciudadano, aduciendo que la queja no ha sido radicada en el INCO; dejando de manifiesto debilidades en la formalidad de las respuestas que debe dar la Entidad estatal, sin importar la forma en que se realice la petición, si bien la Entidad en su respuesta presenta a la CGR  las actuaciones sobre las inquietudes del Ciudadano, no demostró la respuesta presentada al mismo.
</t>
    </r>
  </si>
  <si>
    <t xml:space="preserve">La situación descrita se origina en la negligencia del INCO, en cuanto al conocimiento y observancia de la normatividad atinente al trámite y respuesta de las peticiones que se le hacen. El retardo injustificado en la respuesta es motivo de sanción disciplinaria, pues incurren en causal de mala conducta los servidores públicos que sin razones validas incumplen los términos para resolver o contestar una petición. </t>
  </si>
  <si>
    <t>Con lo anterior, la Entidad, desconoció el derecho de los peticionarios a  recibir respuesta rápida y oportuna a sus solicitudes e incumple el mandato constitucional y legal que regula la materia.</t>
  </si>
  <si>
    <t>1.Implementar dentro del Sistema de Gestión de Calidad un (1) formato de seguimiento a comunicaciones internas y externas por concesión, en cada uno de los modos de transporte; documento que hará parte del procedimiento de supervisión de proyectos y servirá como herramienta de  control por parte de las Gerencias de Proyectos. 2. En las Vicepresidencias de Gestión Contractual y Ejecutiva, incluir dentro de las reuniones semanales del equipo de apoyo a la supervisión de las concesiones en todos los modos de transporte, el tema de seguimiento y verificación de la atención a las comunicaciones internas y externas. 3. Informes mensuales de seguimiento a peticiones, quejas, reclamos, consultas, sugerencias, solicitudes de información y de copias y remisión de dichos informes a todas las Vicepresidencias, Gerencias, Oficina de Comunicaciones, con copia a la Oficina de Control Interno. 4. Informes trimestrales de seguimiento a peticiones, quejas, reclamos, consultas, sugerencias, solicitudes de información y de copias; así como remisión de dichos informes trimestrales al Grupo Interno de Trabajo de Planeación de la Vicepresidencia de Planeación, Riesgos y Entorno; a la Vicepresidencia Administrativa y Financiera; a la Oficina de Control Interno y al Grupo Interno de Trabajo de Sistemas para la publicación del informe trimestral, con sus soportes, en página Web de la Agencia.  5. Envío de recordatorios diarios a los usuarios del sistema de correspondencia Orfeo que tienen a su cargo la atención y trámite de las peticiones, quejas, reclamos, sugerencias, solicitudes de información y de copias, con indicación de: plazo de respuesta, inclusión de la contestación en el sistema asociado al radicado padre y algunas previsiones normativas para situaciones especiales. (Ejemplo si se trata de una solicitud del Congreso de la República, de Órganos de Control, de Entidades Públicas o solicitudes de copias). 6. Inclusión dentro del Sistema de Correspondencia Orfeo de alertas y avisos sobre plazos así como la observancia del procedimiento para asociar las contestaciones definitivas al radicado padre.  7. Correos electrónicos inmediatos al superior jerárquico inmediato de quien tiene a su cargo la atención del trámite, para informar si ha existido omisión o dilación en contestar. 8. Correos electrónicos inmediatos al Vicepresidente del usuario que ha omitido o dilatado la respuesta oportuna y completa a la petición, queja, reclamo, sugerencia, consulta, solicitud de información o solicitud de copias.  9. Capacitaciones en el sistema de correspondencia Orfeo a los usuarios del mismo. 10. Capacitaciones en el Derecho Fundamental, de carácter Constitucional de Petición. 11. Entrega, difusión y socialización del portafolio de servicios. 12. Entrega, difusión y socialización de plegable que contiene los tipos de peticiones que ingresan a la Agencia y los plazos constitucionales y legales para contestar. 13. Participación activa en las Ferias de Atención al Ciudadano organizadas por el Sistema Nacional de Servicio al Ciudadano del Departamento Nacional de Planeación. 14. Atención inmediata, oportuna y presencial de los ciudadanos que acuden a las instalaciones de la Agencia Nacional de Infraestructura. 15. Atención de líneas telefónicas, extensiones 1421, 1368 y línea gratuita 018000.</t>
  </si>
  <si>
    <t>Aseguramiento de herramientas para el monitoreo y control de las respuestas a interesados</t>
  </si>
  <si>
    <r>
      <t>1. Resolución 297 de 2012 - Atención de Organismos de Control y régimen de comunicaciones oficiales
2. Resolución 1536 de 2013 Derechos de Petición
3. Circular sobre manejo de Orfeo y Derechos de Petición
4</t>
    </r>
    <r>
      <rPr>
        <sz val="12"/>
        <color rgb="FFFF0000"/>
        <rFont val="Calibri"/>
        <family val="2"/>
        <scheme val="minor"/>
      </rPr>
      <t>. Orfeo. 
5. Lista de Asistentes a capacitaciones en Orfeo
6. Portafolio. 
7. Plegable de peticiones. 
8. Página Web del Sistema de Servicio al Ciudadano.
9. Política de comunicación interna y externa.
10. Procedimiento de comunicación interna y externa.</t>
    </r>
  </si>
  <si>
    <t>Vicepresidencia de Gestión - Administrativa</t>
  </si>
  <si>
    <t xml:space="preserve">VICEPRESIDENCIA GESTIÓN - ADMINISTRATIVA </t>
  </si>
  <si>
    <t>El soporte de Orfeo y de la página web de atención al ciudadano se encuentran subidos en el ftp, por lo que se acredita avance del 15%. MODIFICAR LAS UNIDADES DE MEDIDA PARA QUE SE CENTRE EN RESOLUCIÓN 297 DE 2012 - ATENCIÓN DE ORGANISMOS  DE CONTROL Y REGIMEN DE COMUNICACIONES OFICIALES + ORFEO + PÁGINA WEB + PROTOCOLO DE ATENCIÒN AL CIUDADANO + COMPROMISO DE TRATO DIGNO AL CIUDADANO + RESOLUCIÓN 1536 DE 2013 DERECHOS DE PETICIÓN. Con memorando 2015-300-0062423 del 29-mayo de 2015, la VGC solicitó plazo hasta el 30-jun-2015, que se aprueba, por lo que se ajusta dicho plazo. En reunión del 2 de junio de 2015, se ajustaron las unidades de medida. Se acredita 100% de avance. Pendiente cierre de la CGR.</t>
  </si>
  <si>
    <t>Mediante Oficio 100-Radicado A.M. -0911 de 26 de mayo de 2009, del Alcalde Municipal de Paipa, indicó que el POT del Municipio, elaborado en el año 2000, establece que es necesaria una variante, mientras que el concesionario, sin ningún acuerdo, inició la ampliación de la doble calzada por la carrera 24.  Se verificó que este sector que corresponde al Trayecto 15, es uno que presenta atrasos en su ejecución, de tal forma que el avance entre 2009 y 2010 es mínimo, indicando que no son efectivas gestiones de acuerdo con la administración municipal para la terminación del proyecto.</t>
  </si>
  <si>
    <t>Falta de acuerdos claros con las entidades regionales para la ejecución de los proyectos.</t>
  </si>
  <si>
    <t>Retrasos en la ejecución del proyecto.</t>
  </si>
  <si>
    <t xml:space="preserve">Examinando los antecedentes de este hallazgo, se proferirá un informe técnico y  jurídico, con el fin de determinar si existió o no implicación alguna con los mencionados hallazgos. </t>
  </si>
  <si>
    <r>
      <t xml:space="preserve">1. Acta de acuerdo con la comunidad y la administración municipal.
2. Informe de Interventoría. 
3. Informe técnico.             
4. Informe Jurídico
</t>
    </r>
    <r>
      <rPr>
        <sz val="12"/>
        <color rgb="FFFF0000"/>
        <rFont val="Calibri"/>
        <family val="2"/>
        <scheme val="minor"/>
      </rPr>
      <t>5. Manual de Supervisión e Interventoría</t>
    </r>
  </si>
  <si>
    <t>El alcance inicial no contempló nunca variante sino paso urbano, pero el municipio ha requerido la variante. El otrosí (sin número) del 22 de agosto de 2013, que incluye un acta de acuerdo, confirma el alcance relacionado con el paso urbano con la asignación de responsabilidades pertinente. En este documento se indica que la variante será parte de una nueva APP y no del proyecto BTS. Las unidades de medida 1 a 3 están completadas por lo que se ajusta el nivel de avance. SE confirma 100% de avance. Pendiente cierre de la CGR.</t>
  </si>
  <si>
    <r>
      <rPr>
        <b/>
        <sz val="12"/>
        <color indexed="8"/>
        <rFont val="Calibri"/>
        <family val="2"/>
        <scheme val="minor"/>
      </rPr>
      <t xml:space="preserve">Proceso de Negociación y Compra de Predios- </t>
    </r>
    <r>
      <rPr>
        <sz val="12"/>
        <color indexed="8"/>
        <rFont val="Calibri"/>
        <family val="2"/>
        <scheme val="minor"/>
      </rPr>
      <t xml:space="preserve">
1.Se observan deficiencias en el seguimiento y control por parte de la Interventoría, por el incumplimiento de las obligaciones adquiridas por el Concesionario, tal como la falta de pago por la compra del predio de ficha CABG-SU-026, cuya escritura se protocolizó el 23 de mayo de 2009 registrada en la Oficina de registro de Instrumentos Público Zona Sur;
2. lo mismo sucede con el predio con ficha CABG-3-R-121-7, ubicado en el Km 93.
El Concesionario aduce que la mora en el pago se debe al incumplimiento en el pago de los aportes por parte de INCO, situación que evidencia debilidades en la gestión a cargo de la Entidad</t>
    </r>
  </si>
  <si>
    <t>Incumplimiento en las obligaciones de la Interventoría y de la entidad</t>
  </si>
  <si>
    <t>Posibles acciones legales en contra de la entidad</t>
  </si>
  <si>
    <t>1. Demanda de Reconvención Tribunal Uno (pretensiones Primera Principal, Segunda Principal, Tercera Principal - Primera y Segunda Subsidiaria- Cuarta Principal, Quinta Principal, Sexta Principal - primera y segunda subsidiaria- Séptima Principal, Octava Principal, Novena Principal -Primera Subsidiaria.
2. Manual de Interventoría y Supervisión</t>
  </si>
  <si>
    <t>El hallazgo está contemplado en la demanda de reconvención y existen acciones preventivas que actúan sobre la causa del hallazgo. Se sugiere se incluyan los procedimientos prediales como acciones preventivas aplicables a este hallazgo.</t>
  </si>
  <si>
    <t>Defensa Judicial 
Se encuentra en Tribunal de Arbitramento en etapa propbatoria. Se adicionó una nueva unidad de medida y se ajustó avance. Por instrucción de la Vicepresidencia de la República todos los planes deben estar 100% al 30-jun-2015, por lo que la OCI ajustó el plazo inicial para alinearlo a la directiva de Vicepresidencia. Con correo y memorando 2015-500-007514-3 del 30 de junio se ajustaron las unidades de medida y se acreditó el 100% de avance.</t>
  </si>
  <si>
    <t>2010E</t>
  </si>
  <si>
    <r>
      <rPr>
        <b/>
        <sz val="12"/>
        <color indexed="8"/>
        <rFont val="Calibri"/>
        <family val="2"/>
        <scheme val="minor"/>
      </rPr>
      <t>Obligaciones Contractuales y Solicitudes de la Comunidad – Concesión AMC.</t>
    </r>
    <r>
      <rPr>
        <sz val="12"/>
        <color indexed="8"/>
        <rFont val="Calibri"/>
        <family val="2"/>
        <scheme val="minor"/>
      </rPr>
      <t xml:space="preserve">
La comunidad presenta inconformidades al proyecto de concesión vial, generadas por incumplimiento de las obligaciones contractuales del concesionario y debilidades en el seguimiento y control por parte del INCO, las cuales no han sido resueltas y se refiere a: la cesión de los derechos de recaudo, las condiciones económicas y financieras necesarias para la ejecución total de una calzada en el tramo No. 8 (anillo vial occidental), deficiencias en la gestión predial, en el mantenimiento, entre otras.</t>
    </r>
  </si>
  <si>
    <t>Deficiencias en el seguimiento y control de proyecto.</t>
  </si>
  <si>
    <t>Atrasos, modificaciones contractuales, efectos económicos en el proyecto.</t>
  </si>
  <si>
    <t>1. Informe Concesionario e Interventoría
2. Informe Integral de Supervisión Gestiones
3. Ley de Infraestructura
4. Contrato estándar 4G</t>
  </si>
  <si>
    <r>
      <rPr>
        <b/>
        <sz val="12"/>
        <rFont val="Calibri"/>
        <family val="2"/>
        <scheme val="minor"/>
      </rPr>
      <t>Andrés Figueredo</t>
    </r>
    <r>
      <rPr>
        <sz val="12"/>
        <rFont val="Calibri"/>
        <family val="2"/>
        <scheme val="minor"/>
      </rPr>
      <t xml:space="preserve"> - Camilo Mendoza</t>
    </r>
  </si>
  <si>
    <t>Quedan pendientes 3 predios que están sujetos a expropiación para terminar el tramo 8. La ANI ha efectuado toda la diligencia en torno a estos predios por lo que ha cumplido las acciones 100% bajo su control.</t>
  </si>
  <si>
    <t>Lo único pendiente es lo relacionado con la deficiencia en la gestión predial. Son tres predios en proceso. En enero se aprobó prórroga con oficio 2015-1020004263 hasta el 30 de junio de 2015.  La acción preventiva se refleja en la nueva unidad de medida 5 que quedó incluida en el Otrosí 10. Se mantiene el 90% de avance. SE elimina la unidad de medida 2 - fallo del juzgado ya que no es una actividad controlable por la Agencia. SE agrega unidad de medida 2- Documento que consolide toda la gestión realizada por la agencia y que demuestre que lo que falta depende de un tercero. El 7-may-2015, en reunión se reformulan las unidades de medida y se incluyen dos unidades de medida preventivas orientadas a minimizar el riesgo de que este evento se repita. Se recibió el memorando 2015-306-005971-3 del 25-mayo-2015, que confirma avance del 100%.</t>
  </si>
  <si>
    <r>
      <rPr>
        <b/>
        <sz val="12"/>
        <color indexed="8"/>
        <rFont val="Calibri"/>
        <family val="2"/>
        <scheme val="minor"/>
      </rPr>
      <t>Obligaciones contractuales y solicitudes de la Comunidad – Concesión  RPCHA</t>
    </r>
    <r>
      <rPr>
        <sz val="12"/>
        <color indexed="8"/>
        <rFont val="Calibri"/>
        <family val="2"/>
        <scheme val="minor"/>
      </rPr>
      <t xml:space="preserve">
La comunidad presenta inconformidades al proyecto de concesión vial Rumichaca Pasto Chachaguí Aeropuerto, generadas por incumplimiento de las obligaciones contractuales del concesionario y debilidades en el seguimiento y control por parte del INCO, las cuales no han sido resueltas y se refieren a: la falta de interventoría, incumplimiento en los cronogramas de ejecución, la ampliación en plazo, insuficiente señalización, alta accidentalidad, deficiencia en la gestión predial, en el proceso constructivo y en el mantenimiento, entre otras. Inconformidades que fueron comunicadas a la Entidad. 
En visita realizada en mayo de 2010, este ente de control evidenció la falta de interventoría, además de su incumplimiento contractual.
De la respuesta dada por la Entidad  se extracta que, han sido modificados debido al componente ambiental. 
En las estadísticas de accidentalidad presentadas, sin tener en cuenta el aumento del tránsito, se evidencia que en 2007 la accidentalidad era menor que en 2010.
Respecto de la gestión predial, a la fecha se ha obtenido la entrega del 30% de los predios requeridos.
Por diversas cuestiones ambientales se realizó una nueva alternativa en el trazado por el municipio de Chachaguí, al igual que la ejecución de de las obras de la variante oriental y el par vial. Según lo informado no hay recursos para la rehabilitación del paso urbano por la ciudad de pasto, tampoco se contemplo en el Plan de movilidad de Pasto.</t>
    </r>
  </si>
  <si>
    <t>Pendiente subsanar el tema de ampliación del plazo en 60. Presentar el acuerdo de terminación anticipada aprobado por el tribunal de arbitramento y un informe explicando porque el hallazgo se cierra debido al acuerdo de terminación anticipada de mutuo acuerdo del contrato de concesión.</t>
  </si>
  <si>
    <t xml:space="preserve">1. Acuerdo conciliatorio de terminación anticipada con Anexo técnico del 6 de febrero de 2015
2. Auto No.45 de aprobación del acuerdo conciliatorio por parte del Tribunal de arbitramento de fecha 20 de marzo de 2015
3. Contrato de Interventoría No.091 de 2012
4. Acta de inicio del Contrato de Interventoría No.091 de 2012
5. Informe de Interventoría de Índice de Estado y Evaluación de la señalización horizontal y vertical del corredor vial
6. Informe de peticiones, quejas y reclamos de la comunidad
7. Informe de accidentalidad del Concesionario
8. Informe de gestión predial
9. Informe financiero de desplazamiento de cronograma de obras
10. Contrato Estándar 4G
11. Manual de supervisión e interventoría
12. Manual de contratación </t>
  </si>
  <si>
    <r>
      <t xml:space="preserve">Vicepresidencia Ejecutiva - </t>
    </r>
    <r>
      <rPr>
        <sz val="12"/>
        <rFont val="Calibri"/>
        <family val="2"/>
        <scheme val="minor"/>
      </rPr>
      <t>Vicepresidencia Jurídica - Vicepresidencia de Planeación, Riesgos y Entorno</t>
    </r>
  </si>
  <si>
    <r>
      <t xml:space="preserve">Germán Córdoba - </t>
    </r>
    <r>
      <rPr>
        <sz val="12"/>
        <rFont val="Calibri"/>
        <family val="2"/>
        <scheme val="minor"/>
      </rPr>
      <t>Alfredo Bocanegra - Camilo Mendoza</t>
    </r>
  </si>
  <si>
    <r>
      <t xml:space="preserve">Todos los informes requeridos se elaboraron en 2013. </t>
    </r>
    <r>
      <rPr>
        <sz val="12"/>
        <color rgb="FFFF0000"/>
        <rFont val="Calibri"/>
        <family val="2"/>
        <scheme val="minor"/>
      </rPr>
      <t>Las unidades de medida están asociadas con el acuerdo de terminación anticipada que se espera para la semana del 19-feb-2015. Con memorando 2015-500-006070-3 del 26-may-2015 se acredita el 100% de avance. Pendiente cierre de la CGR. Con memorando 2015-500-6583-3 del 5 de junio de 2015 se dio alcance al memo anterior, complementando el informe financiero.</t>
    </r>
  </si>
  <si>
    <r>
      <rPr>
        <b/>
        <sz val="12"/>
        <color theme="1"/>
        <rFont val="Calibri"/>
        <family val="2"/>
        <scheme val="minor"/>
      </rPr>
      <t>H 27-41 - AR-2007- Administrativo- Sistema de Información SIINCO.</t>
    </r>
    <r>
      <rPr>
        <sz val="12"/>
        <color theme="1"/>
        <rFont val="Calibri"/>
        <family val="2"/>
        <scheme val="minor"/>
      </rPr>
      <t xml:space="preserve"> De acuerdo con lo establecido en el procedimiento implementado por la entidad para la administración del sistema de información SIINCO, éste se debe alimentar con información confiable y mantenerla actualizada. No obstante, una vez realizado el análisis de la información que presenta el sistema, se encontró que en algunos casos no está actualizada (retrasos desde dos meses hasta un año en el ingreso de la información) y algunos de los datos presentados no coinciden con lo reportado en los informes de Interventoría y en documentación del contrato, debido a deficiencias en el control y evaluación de la calidad de la información ingresada al aplicativo; con lo cual no se está dando información confiable no sólo a los entes de control sino también a los usuarios internos y externos que consultan en el portal de la entidad.
</t>
    </r>
    <r>
      <rPr>
        <b/>
        <sz val="12"/>
        <color theme="1"/>
        <rFont val="Calibri"/>
        <family val="2"/>
        <scheme val="minor"/>
      </rPr>
      <t>H 360-13 AR 2010 -</t>
    </r>
    <r>
      <rPr>
        <sz val="12"/>
        <color theme="1"/>
        <rFont val="Calibri"/>
        <family val="2"/>
        <scheme val="minor"/>
      </rPr>
      <t xml:space="preserve"> Algunos sistemas de información de la Entidad no generan confianza por cuanto no se mantiene actualizada la información, como es el caso de: 
1. Página WEB
2. Sistema SIINCO</t>
    </r>
  </si>
  <si>
    <t>No se mantiene actualizada la información de la entidad</t>
  </si>
  <si>
    <t>La información reportada en los sistemas de información de le entidad no genera confianza.</t>
  </si>
  <si>
    <t>En cuanto al aplicativo SIINCO, en la presente vigencia de va a generar el Plan de Contingencia para que garantizar que la información se va a preservar frente a una eventual falla. Respecto de la Pagina WEB, permanentemente se realizará la revisión de los contenidos de la página, y se notificará a las diferentes áreas</t>
  </si>
  <si>
    <t>1. Plan de contingencia
2. Documento para el manejo del SI
3. Procedimiento actualización web
4. Actas de revisión semestral</t>
  </si>
  <si>
    <t>SIINCO - PAGINA WEB</t>
  </si>
  <si>
    <r>
      <t>Todas las unidades de medida están ejecutadas. Se actualiza nivel de avance. El procedimiento se encuentra emitido formalmente (correo recibido el 19-feb) en el SGC y adjuntado en el ftp</t>
    </r>
    <r>
      <rPr>
        <sz val="12"/>
        <color rgb="FFFF0000"/>
        <rFont val="Calibri"/>
        <family val="2"/>
        <scheme val="minor"/>
      </rPr>
      <t>.</t>
    </r>
    <r>
      <rPr>
        <sz val="12"/>
        <rFont val="Calibri"/>
        <family val="2"/>
        <scheme val="minor"/>
      </rPr>
      <t xml:space="preserve"> De esta manera, se ajusta avance al 100% y se presentará para cierre ante la CGR.</t>
    </r>
  </si>
  <si>
    <r>
      <rPr>
        <b/>
        <sz val="12"/>
        <rFont val="Calibri"/>
        <family val="2"/>
        <scheme val="minor"/>
      </rPr>
      <t xml:space="preserve">H 25 VIG 07 - </t>
    </r>
    <r>
      <rPr>
        <sz val="12"/>
        <rFont val="Calibri"/>
        <family val="2"/>
        <scheme val="minor"/>
      </rPr>
      <t xml:space="preserve">Planta de Personal Contratistas: En el 2007 se suscribieron 15 contratos y 27 órdenes de prestación de servicios personales aunque había 10 cargos vacantes en la Planta de Personal del Instituto Nacional de Concesiones que es de 67 funcionarios, del total de 42 contratistas   23 fueron para prestar servicios profesionales y 19 para apoyo a la gestión en las diferentes áreas. En el nivel directivo existen tres (3) Subgerentes y dos (2) de ellos están encargados desde hace más de un año; situación que muestra debilidad en la gestión para consolidar la modificación de la planta de personal y armonizarla con la misión y los objetivos de la Entidad. 
</t>
    </r>
    <r>
      <rPr>
        <b/>
        <sz val="12"/>
        <rFont val="Calibri"/>
        <family val="2"/>
        <scheme val="minor"/>
      </rPr>
      <t>H 362- VIG 10 -</t>
    </r>
    <r>
      <rPr>
        <sz val="12"/>
        <rFont val="Calibri"/>
        <family val="2"/>
        <scheme val="minor"/>
      </rPr>
      <t xml:space="preserve"> En la gestión del talento humano INCO cuenta en su estructura organizacional con 67 funcionarios de planta frente a 169 contratistas que prestan sus servicios en las diferentes dependencias, observando que el número de contratistas representa el 152% del número de empleados de planta
</t>
    </r>
    <r>
      <rPr>
        <b/>
        <sz val="12"/>
        <rFont val="Calibri"/>
        <family val="2"/>
        <scheme val="minor"/>
      </rPr>
      <t>H 363 VIG 10 -</t>
    </r>
    <r>
      <rPr>
        <sz val="12"/>
        <rFont val="Calibri"/>
        <family val="2"/>
        <scheme val="minor"/>
      </rPr>
      <t xml:space="preserve"> En la vigencia del 2010, en la planta de personal se evidencio un índice de rotación de personal del 74 % el cual se refleja en los cargos de libre nombramiento y remoción equivalente al 58% principalmente en el cargo de Gerente General donde se nombraron seis (6)  personas en el periodo, así mismo, se registra con un 12% en cargos de carrera administrativa y en cuanto al ingreso de funcionarios con el 4%.</t>
    </r>
  </si>
  <si>
    <t>1. Falta de gestión para la modificación de la planta de personal.
2. Ante lo cual la Entidad ha insistido en la insuficiencia de recurso humano y que su actual estructura no está acorde con las necesidades que le permitan dar cumplimiento a su misión
3. Alta rotación en la planta de personal de la Entidad</t>
  </si>
  <si>
    <t>situación que ha generado un desgaste administrativo y deficiencias en la organización</t>
  </si>
  <si>
    <t>Presentar nuevamente al Departamento Administrativo de la Función Pública a través del Ministerio de Transporte la actualización del Estudio Técnico para la Actualización de la Planta de Personal de la Agencia Nacional de Infraestructura, una vez cesen las restricciones señaladas en la Ley 996 de 2006.</t>
  </si>
  <si>
    <t>Continuar con el trámite de aprobación de la planta iniciado el 8 de octubre de 2013 ante el Departamento Administrativo de la Función Pública, radicando la actualización del Estudio Técnico para la Actualización de la Planta de Personal, realizando las sustentaciones y ajustes requeridos por las instancias pertinentes.</t>
  </si>
  <si>
    <t>Un Estudio Técnico acorde con las directrices del Departamento Administrativo de la Función Pública.</t>
  </si>
  <si>
    <t>Talento Humano</t>
  </si>
  <si>
    <t>Vicepresidencia Administrativa y Financiera</t>
  </si>
  <si>
    <t>María Clara Garrido</t>
  </si>
  <si>
    <t>El estudio técnico está elaborado (un segundo estudio) y se entregó al MT en agosto de 2014 para que lo remita al DAFP. El estudio está en ORFEO. Toda la documentación estaba lista pero los funcionarios no conocían sobre el cargue en el ftp. Diego Ramirez irá hoy mismo cómo se carga en el ftp y asignaciòn de usuario. Verificar si se confirma el 100% de avance. Talento humano remitirá a la OCI la justificación para el cierre por el completamiento de las U.M. pero el completamiento de fondo depende de un tercero (Min Hacienda imposibilita su cierre).</t>
  </si>
  <si>
    <t>2010R</t>
  </si>
  <si>
    <t>El Concesionario está recibiendo un beneficio adicional de $23.207 millones de 2002 ($35.229 millones de 2011),</t>
  </si>
  <si>
    <t xml:space="preserve">Debido al desplazamiento de los cronogramas y el incumplimiento de las inversiones programadas. </t>
  </si>
  <si>
    <t>Lo cual tiene como consecuencia que se reconozca un ingreso esperado adicional de $336.891 millones de 2002 ($511.413 millones de 2011), por lo cual se configura un presunto detrimento al patrimonio del estado por la suma de $35.229 millones de junio de 2011En el ejercicio se tuvo en cuenta además, que el modelo de estructuración contemplaba la ejecución de obras de mantenimiento preventivo cada 5 años por lo que se estimaba que todos los tramos alcanzarían a tener 3 mantenimientos, sin embargo debido al desplazamiento del cronograma como consecuencia del Otrosí 19, con excepción de los trayectos 2 y 10, lo demás trayectos sólo tendrían 2 mantenimientos</t>
  </si>
  <si>
    <t>1. Demanda de Reconvención Tribunal Uno (pretensiones Vigésima Segunda Principal, Vigésima Tercera Principal - Primera, Segunda y Tercera Subsidiaria- Vigésima Cuarta Principal, Vigésima Quinta Principal -Primera, Segunda y Tercera Subsidiaria- Trigésima Tercera Principal, Trigésima Cuarta Principal -Primera Subsidiaria y Segunda Subsidiaria)
2. Modelo Contrato Estándar 4G
3. Manual de Interventoría y Supervisión
4. Manual de Contratación</t>
  </si>
  <si>
    <t>DISCIPLINARIO,  FISCAL Y PENAL</t>
  </si>
  <si>
    <t>Defensa Judicial 
Se encuentra en Tribunal de Arbitramento en etapa probatoria. Se adicionó una nueva unidad de medida y se ajustó avance. Por instrucción de la Vicepresidencia de la República todos los planes deben estar 100% al 30-jun-2015, por lo que la OCI ajustó el plazo inicial para alinearlo a la directiva de Vicepresidencia. Con correo y memorando 2015-500-007514-3 del 30 de junio se ajustaron las unidades de medida y se acreditó el 100% de avance.</t>
  </si>
  <si>
    <t>Se encontró que el día 20 de febrero de 2008, se le pagó al concesionario la suma de $199.930,82 millones a pesos de 2005, en cumplimiento del Otrosí No. 15, suscrito con el objeto de ejecutar las obras contenidas en la cláusula No. 1 del Otrosí No. 8; sin embargo, a la fecha no se evidencia la ejecución de la totalidad de las obras pactadas en el Otrosí No. 15, las cuales están contenidas en la cláusula 1 del otrosí No 8 a pesar de que en el cronograma de obras pactado en el otrosí No. 19, algunas a la fecha se encuentran vencidas.</t>
  </si>
  <si>
    <t>Por falta de control y seguimiento de le interventoría y supervisión del contrato</t>
  </si>
  <si>
    <r>
      <t xml:space="preserve">Por lo anterior, se genera un presunto detrimento patrimonial por valor de $8.747,5 millones de 2002, los cuales actualizados a pesos de junio de 2011 ascienden a </t>
    </r>
    <r>
      <rPr>
        <b/>
        <sz val="12"/>
        <rFont val="Calibri"/>
        <family val="2"/>
        <scheme val="minor"/>
      </rPr>
      <t>$13.218,4</t>
    </r>
    <r>
      <rPr>
        <sz val="12"/>
        <rFont val="Calibri"/>
        <family val="2"/>
        <scheme val="minor"/>
      </rPr>
      <t xml:space="preserve"> millones, los cuales fueron calculados por la CGR con base en los precios globales discriminados en el anexo No. 1 del otrosí No. 8</t>
    </r>
  </si>
  <si>
    <t>1. Demanda de Reconvención Tribunal Uno (pretensiones Vigésima Segunda Principal, Vigésima Tercera Principal - Primera y Segunda Subsidiaria- Vigésima Cuarta Principal, Vigésima Quinta Principal -Primera, Segunda y Tercera Subsidiaria- Trigésima Tercera Principal, Trigésima Cuarta Principal -Primera y Segunda Subsidiaria). Tribunal Dos: Demanda de reconvención (Pretensiones Octava a Vigésima Primera)
2. Manual de Interventoría y Supervisión</t>
  </si>
  <si>
    <t>La Entidad debe propender por realizar una efectiva defensa a los intereses del Instituto con el fin de que en el proceso adelantado ante el Tribunal de Arbitramento convocado para la concesión Bosa- Granada- Girardot las pretensiones de la demanda sean falladas a su favor, principalmente en lo que respecta a la interpretación de la Clausula 37.6 modificada por el Otrosí 6 del Contrato de Concesión GG-040-2004 definiendo sobre quien recae el riesgo predial y se determinen los alcances de las obligaciones económicas a cargo del Concesionario contempladas en la cláusula 37  numeral 37.11 del Contrato de Concesión GG-040-2004.</t>
  </si>
  <si>
    <t>Defensa efectiva de los intereses del Instituto en este Tribunal de Arbitramento</t>
  </si>
  <si>
    <t>Lo cual puede generar riesgo para la defensa de los intereses del Instituto</t>
  </si>
  <si>
    <t>1. Demanda de Reconvención Tribunal Uno y Demanda de Reconvención Tribunal Dos (Este hallazgo se encuentra incluido de forma genérica en las dos demandas de reconvención
2. Creación de la ANI. Funciones de la Gerencia de Defensa Judicial</t>
  </si>
  <si>
    <t>Las pretensiones relacionadas con la responsabilidad por la gestión predial se encuentran incorporadas en la demanda de reconvención. La creación del área de Defensa Judicial fortalece la defensa judicial.</t>
  </si>
  <si>
    <t>La Entidad con oficio radicado INCO 2011-305-007626-1 10/06/2011 informó que para la vigencia 2010 y hasta abril del 2011 por solicitud del Interventor ha realizado doce (12) disminuciones a la remuneración del Concesionario, por valor aproximado de $10.400 millones los cuales ya fueron comunicados a la Fiducia para la correspondiente disminución, por incumplimientos en las obligaciones contractuales de las cuales a la fecha solo cuatro (4) ya cesaron las causas que las originaron.</t>
  </si>
  <si>
    <t>Falta de control por parte de la entidad</t>
  </si>
  <si>
    <t>Sin embargo, estas acciones no han sido efectivas para conminar al Concesionario a cumplir con sus obligaciones contractuales</t>
  </si>
  <si>
    <t>1. Demanda de Reconvención
2. Concepto Taboada (informa la inclusión del hallazgo en la demanda de reconvención)
3. Manual de Interventoría y Supervisión</t>
  </si>
  <si>
    <t>Con oficio CABG-IN-0336-11 del 13 de abril de 2011, el Concesionario informó la cantidad de predios con entrega comparados con la cantidad requerida por tramo.  En sus informes de febrero y abril de 2011, el Interventor manifiesta respecto al Tramo 1 que en algunos casos no se presenta gestión para la adquisición y en otros que no cuenta con información de avance en los procesos de adquisición predial ya que el Concesionario no se lo ha entregado. En el Tramo 5 la demora en la gestión predial radica en la actualización de avalúos que debió efectuarse por parte del Concesionario.</t>
  </si>
  <si>
    <t>Falta de control para la gestión predial</t>
  </si>
  <si>
    <t>Las dificultades presentadas en la gestión predial en los Tramos 1 y 5 pueden incidir en atraso de los cronogramas de obras de los tramos en mención</t>
  </si>
  <si>
    <t xml:space="preserve">1. Demanda de Reconvención (Tribunal Uno) (Pretensiones: Primera principal, segunda principal, tercera principal (Primera Subsidiaria, Segunda Subsidiaria) Cuarta Principal, Quinta principal, Sexta Principal (Primera Subsidiaria, Segunda Subsidiaria), Séptima Principal, Octava Principal, Novena Principal (Primera Subsidiaria),Décima Principal.
2. Manual de Interventoría y Supervisión
3. Ley de Infraestructura
</t>
  </si>
  <si>
    <t>Mediante los informes de Interventoría del año 2010, se pudo establecer que durante dicha vigencia la actividad constructiva del Concesionario fue muy baja, además, algunas de las obras relevantes como los viaductos del Muña, Boquerón y El Paso, estuvieron prácticamente paralizadas; no obstante, en visita practicada entre el 25 y 27 de abril de 2011, se observó alguna actividad, sin que las mismas evidencien avances significativos; además, de acuerdo con el cronograma contractual vigente consignado en el otrosí No. 19 del 1 de octubre 2009, se evidenció que el Concesionario presenta atraso e incumplimiento en la ejecución de las obras o hitos de los trayectos relacionados en el informe final</t>
  </si>
  <si>
    <t>Debido a los incumplimientos de las obligaciones contractuales</t>
  </si>
  <si>
    <t>Lo anterior genera atraso en la entrega de las obras e inconvenientes para los usuarios de la vía.</t>
  </si>
  <si>
    <r>
      <t xml:space="preserve">1. Demanda de Reconvención (Tribunal Uno)(Pretensiones Vigésima Segunda principal, Vigésima tercera principal (Primera, Segunda y Tercera Subsidiaria),Vigésima Cuarta principal, Vigésima Quinta principal (Primera, Segunda y Tercera Subsidiaria),Trigésima Tercera Principal, Trigésima Cuarta principal (Primera y Segunda Subsidiaria)
2. Manual de Interventoría y Supervisión
</t>
    </r>
    <r>
      <rPr>
        <sz val="12"/>
        <color rgb="FFFF0000"/>
        <rFont val="Calibri"/>
        <family val="2"/>
        <scheme val="minor"/>
      </rPr>
      <t>3. Contrato estándar 4G</t>
    </r>
  </si>
  <si>
    <t>En visita de inspección a la vía, se evidenció deficiente gestión por parte del Concesionario en la ejecución del mantenimiento rutinario, incumpliendo lo establecido en el Capítulo II, numeral 1.2 Normas de Mantenimiento para Carreteras Concesionadas, al encontrarse fallas en los trayectos relacionados a continuación, a pesar que la Interventoría y supervisión del Proyecto han realizado los requerimientos con los cuales el INCO aplicó al Concesionario disminución de la remuneración respectiva.
Trayecto 1 Calle 13 Bosa – Soacha: Desacascaramientos y baches en la calzada mixta sur.
Peaje Chusaca: Grietas, piel de cocodrilo y baches 
Trayecto 5 Alto de las Rosas – Silvania: Piel de cocodrilo, fisuras y grietas.
Trayecto 6 Silvania – Fusagasugá: El trayecto presenta varios sitios críticos que se manifiestan como hundimientos.
Trayecto 7 Fusagasugá – Chinauta:  grieta transversal, 
Trayecto 8 Chinauta  - Boquerón: Baches, descascaramientos
 Trayecto 9 Boquerón – Melgar: Ojos de pescado, descascaramientos 
Trayecto 11 El Paso – Intersección San Rafael: Descascaramientos</t>
  </si>
  <si>
    <t>Que genera inseguridad en la operación de la vía por parte de los usuarios.</t>
  </si>
  <si>
    <t>Culminar la etapa de construcción de las obras del alcance básico del contrato GG-040 -2004 correspondiente al trayecto 1 para el inicio de la etapa de operación y mantenimiento</t>
  </si>
  <si>
    <t>1. Otrosí No. 21
2. Acta de inicio de etapa de operación y mantenimiento de todos los trayectos señalados en el hallazgo, excepto el trayecto 1
3.Informe de Interventoría y Supervisión gestión de entrega Trayecto Uno al Municipio de Soacha 
4.Manual de Interventoría y Supervisión
5.Manual de Contratación</t>
  </si>
  <si>
    <t>Las obras no están terminadas por lo que no hay actas de inicio para todos los tramos indicados en el hallazgo.</t>
  </si>
  <si>
    <t>Indica el Supervisor que en el ftp están cargados los soportes de acta de inicio de operación para todos los trayectos excepto para el trayecto 1. Por esto la UM hace referencia sólo a este trayecto. Se aprobó prórroga hasta el 31-dic-2015. Depende de que termine el concesionario la obra respectiva. Por instrucción de la Vicepresidencia de la República todos los planes deben estar 100% al 30-jun-2015, por lo que la OCI ajustó el plazo inicial para alinearlo a la directiva de Vicepresidencia. MANUAL DE CONTRATACIÓN CAP 6 + MANUAL DE SUPERVISIÒN E INTERVENTORÍA + CONTRATO ESTÁNDAR INTERVENTORÍA + PROCEDIMIENTO SANCIONATORIO + UN CRONOGRAMA QUE PLANEE PARA CUÀNDO SE TENDRÁ EL ACTA DE INICIO. Con memorando 2015-500-004887-3 del 29-mayo se acreditó 100% de avance. Pendiente cierre de la CGR. En correo y memorando 2015-500-007524-3 del 30 de junio de 2015, se ajustaron las unidades de medida y se confirmó el 100% de avance. Pendiente cierre de la CGR.</t>
  </si>
  <si>
    <t>En el desarrollo de la visita de obra se encontraron las siguientes situaciones de orden técnico y operativo que aunque tienen incidencia en el desarrollo de las obras y operación de la vía, no afectan significativamente el cumplimiento del contrato, pero son obligaciones contractuales que se deben exigir.
tales como:
- Trayecto1: falta de señalización horizontal en la Calzada Mixta Sur.
- Trayecto 3 Te San Miguel – Te el Salto Falta mantenimiento de la señalización horizontal (repinte) y de la señalización vertical (limpieza).
- Trayecto 5. Deficiente señalización temporal para el mantenimiento y retiro de derrumbes y falta señalización informativa que advierta de la entrada y salida de volquetas en el botadero ubicado en el PR102+300 escombrera del señor Miller. 
- Trayecto 6. Falta por sectores señalización horizontal entre el PR71 y el PR72
- No se encontraba en funcionamiento la estación de pesaje provisional de Chusaca
- Las grúas macho de 60 toneladas que actualmente operan en la Concesión BGG, de placas BRH 361, BYJ 460 y BRH 362, son modelo 2005
- El sistema de detección automática de incidentes, DAI, el panel de entrada al túnel y el sistema de control de gálibo, no están funcionando</t>
  </si>
  <si>
    <t>Todo lo anterior debido a incumplimientos del concesionario y falta de mayores acciones de parte de la entidad</t>
  </si>
  <si>
    <t>lo que genera deficiencias en la operación y prestación de servicios en la vía</t>
  </si>
  <si>
    <t>1. Otrosí No. 21
2. Acta de inicio de etapa de operación y mantenimiento de todos los trayecto, excepto del trayecto 1                                                      3.Informe de Interventoría y Supervisión Gestión Entrega Trayecto Uno
4.Manual de Interventoría y Supervisión
5.Manual de contratación</t>
  </si>
  <si>
    <t>Indica el Supervisor que en el ftp están cargados los soportes de acta de inicio de operación para todos los trayectos excepto para el trayecto 1. Por esto la UM hace referencia sólo a este trayecto. Se aprobó prórroga hasta el 31-dic-2015. Depende de que termine el concesionario la obra respectiva. ARREGLAR EL PLAN ASÍ: UN INFORME DEL SUPERVISOR / INTERVENTORÍA QUE REGISTRE TODO LO QUE YA ESTÁ CORREGIDO + UN CRONOGRAMA QUE MUESTRE CÚANDO SE DARÁ EL ACTA DE INICIO PARA EL TRAYECTO FALTANTE + MANUAL DE SUPERVISIÓN E INTERVENTORÍA. Con memorando 2015-500-004887-3 del 29-mayo se acreditó 100% de avance. Pendiente cierre de la CGR. En correo y memorando 2015-500-007524-3 del 30 de junio de 2015, se ajustaron las unidades de medida y se confirmó el 100% de avance. Pendiente cierre de la CGR.</t>
  </si>
  <si>
    <t>No es claro como el ingreso esperado pasa de 1,2 billones de 2002 a 1,8 billones, debido a que si bien es cierto se transforma un proyecto de tres carriles a uno de segunda calzada, el soporte presentado a la Contraloría, como es el concepto de la Interventoría, no aclara el incremento del ingreso esperado en 600.000 millones de 2002</t>
  </si>
  <si>
    <t>Falta de estudios financieros del proyecto</t>
  </si>
  <si>
    <t>Las conductas descritas en el hallazgo pueden tener una presunta incidencia disciplinaria por el posible incumplimiento de los artículos 25, principio de economía y 26, principio de responsabilidad, establecidos en la Ley 80 de 1993</t>
  </si>
  <si>
    <t>Verificar la información soporte del Documento Final de Ajuste de Cláusulas, con el cual se aumentó el ingreso esperado. En caso de encontrar inconsistencias respecto del aumento del ingreso esperado, se dará traslado a la Gerencia de Defensa Judicial para que inicie las acciones pertinentes.</t>
  </si>
  <si>
    <r>
      <t>1. Informe Financiero
2. Manual de Contratación</t>
    </r>
    <r>
      <rPr>
        <sz val="12"/>
        <color rgb="FFFF0000"/>
        <rFont val="Calibri"/>
        <family val="2"/>
        <scheme val="minor"/>
      </rPr>
      <t xml:space="preserve">
3. Procedimiento para modificaciones de contratos de concesión
4. Res. Que regula el funcionamiento del Comité de Contratación
5. Res. 959 de 2013 - Bitácora del Proyecto</t>
    </r>
  </si>
  <si>
    <r>
      <t xml:space="preserve">Se tienen las UM 1 y 4: El informe de la banca de inversión concluyó que no hay detrimento en contra del estado y el MAnual de Contratación. Se elimina la unidad de medida 2 - Informe técnico debido a que el hallazgo es netamente financiero. Pendiente el informe Jurídico para confirmar si aplica o no la unidad 3. Se agrega unidad de medida 4 para dar cuenta de acciones preventivas orientadas a eliminar la causa del hallazgo y evitar que vuelva a ocurrir y se ajusta el avance del plan. </t>
    </r>
    <r>
      <rPr>
        <sz val="12"/>
        <color rgb="FFFF0000"/>
        <rFont val="Calibri"/>
        <family val="2"/>
        <scheme val="minor"/>
      </rPr>
      <t>Con memorando 2015-500-007018-3 del 18 de junio de 2015, se ajustan las unidades de medida y se acredita el 100% de avance. Pendiente cierre de la CGR.</t>
    </r>
  </si>
  <si>
    <r>
      <rPr>
        <b/>
        <sz val="12"/>
        <color theme="1"/>
        <rFont val="Calibri"/>
        <family val="2"/>
        <scheme val="minor"/>
      </rPr>
      <t>H 42-59 - AR2007 - Administrativo Tramos del proyecto</t>
    </r>
    <r>
      <rPr>
        <sz val="12"/>
        <color theme="1"/>
        <rFont val="Calibri"/>
        <family val="2"/>
        <scheme val="minor"/>
      </rPr>
      <t xml:space="preserve">. En el documento final de ajuste de cláusulas de septiembre 29 de 2005 del Contrato de Concesión 0377 de 2002, se excluyeron del proyecto los tramos 8, 9, 10, 11, 17 y 18 y se eliminaron todas las obligaciones del tramo 3.  Luego de tan sólo 4 meses se incluyeron nuevamente los tramos 8, 9, 10 y 17 por un valor de $368.950 millones de diciembre de 2005 que el INCO se comprometió a aportar, aunado a ello, la entidad sólo necesitó 2 días para analizar y aprobar la propuesta presentada por el concesionario, de acuerdo al documento suscrito en enero 27 de 2006. Así mismo, se comprometieron recursos provenientes del convenio interadministrativo INCO – INVIAS firmado en virtud de la devolución de parte de la vía concesionada y mediante el cual INVIAS aportó $30.000 millones a INCO para el mantenimiento de los mencionados tramos.
</t>
    </r>
    <r>
      <rPr>
        <b/>
        <sz val="12"/>
        <color theme="1"/>
        <rFont val="Calibri"/>
        <family val="2"/>
        <scheme val="minor"/>
      </rPr>
      <t>H377-30 AR2010 - DISCIPLINARIO,  FISCAL Y PENAL</t>
    </r>
    <r>
      <rPr>
        <sz val="12"/>
        <color theme="1"/>
        <rFont val="Calibri"/>
        <family val="2"/>
        <scheme val="minor"/>
      </rPr>
      <t xml:space="preserve"> -Se evidencia que el valor de las obras para la construcción de los trayectos 8, 9, 10 y la rehabilitación del 17, pactadas en la cláusula segunda del acta de modificación del 27 de enero de 2006, posiblemente estaría por encima del “Resumen ejercicio de Compensación” en $72.108 millones de 2005, debido a que al utilizar los precios por kilometro de dicho estudio suministrado por la Entidad a la Contraloría, el valor de las obras costarían $296.842 millones y no $368.950 millones, ocasionando un posible mayor pago en el proyecto. Con lo que se configura un presunto detrimento al patrimonio del Estado por $72.108 millones de 2005, los cuales actualizados a pesos de junio de 2011 ascienden a </t>
    </r>
    <r>
      <rPr>
        <b/>
        <sz val="12"/>
        <rFont val="Calibri"/>
        <family val="2"/>
        <scheme val="minor"/>
      </rPr>
      <t>$92.501.7</t>
    </r>
    <r>
      <rPr>
        <sz val="12"/>
        <rFont val="Calibri"/>
        <family val="2"/>
        <scheme val="minor"/>
      </rPr>
      <t xml:space="preserve"> millones.</t>
    </r>
  </si>
  <si>
    <t>Las conductas descritas en el hallazgo pueden tener una presunta incidencia disciplinaria por el posible incumplimiento de los artículos 25, principio de economía y 26, principio de responsabilidad, establecidos en la Ley 80 de 1993, y presuntamente se incurre en una conducta tipificada en la Ley 599 de 2000 Código Penal Colombiano</t>
  </si>
  <si>
    <t>Solicitar concepto al abogado externo del proyecto respecto de la modificación realizada al Contrato de Concesión.</t>
  </si>
  <si>
    <r>
      <t xml:space="preserve">1. Informe de Interventoría
2. Concepto de abogado externo
3. Manual de Contratación
4. Resolución 959 de 2013 - Bitácora
</t>
    </r>
    <r>
      <rPr>
        <sz val="12"/>
        <color rgb="FFFF0000"/>
        <rFont val="Calibri"/>
        <family val="2"/>
        <scheme val="minor"/>
      </rPr>
      <t>5. Res. Que crea y regula el Comité de Contratación
6. Procedimiento para las modificaciones contractuales</t>
    </r>
  </si>
  <si>
    <t>Se ajustan las unidades de medida. Se acredita 100% de avance.</t>
  </si>
  <si>
    <t>Se evidenció que según autorización impartida por INCO, mediante Acta de acuerdo de fecha 15 de octubre de 2008, el Concesionario inicio la gestión predial de los 93 predios requeridos para la construcción de la Variante de Tocancipá, a pesar que este Trayecto no estaba incluido en el alcance del Contrato de Concesión Vial No 0377-2002 Briceño- Tunja- Sogamoso y sus correspondientes modificaciones contractuales. lo cual configura un presunto detrimento al patrimonio del estado en cuantía de $10.790, 7 millones de junio de 2011, valor correspondiente al costo de los 56 predios comprados y pagados efectivamente con cargo a los dineros de la fiducia constituida.</t>
  </si>
  <si>
    <t>Falta de control y seguimiento por parte del Interventor y Supervisor del contrato.</t>
  </si>
  <si>
    <t>Puede generar posibles demandas por perjuicios causados a terceros, propietarios de bienes afectados con el Trayecto 3, que aunque no se les ha pagado el valor de sus bienes entregados anticipadamente ya que según comunicación de INCO con oficio radicado salida No 2011-302-007047-1 del 31/05/2011 este proceso de adquisición predial fue suspendido</t>
  </si>
  <si>
    <t>Verificar el estado de la gestión predial adelantada por el Concesionario, a la luz de la acuerdos llegados entre las partes en el Otrosí No. 13</t>
  </si>
  <si>
    <r>
      <t xml:space="preserve"> 
1. Otrosí No. 13                          
2. Informe Predial
3. Manual de Supervisión e Interventoría</t>
    </r>
    <r>
      <rPr>
        <sz val="12"/>
        <color rgb="FFFF0000"/>
        <rFont val="Calibri"/>
        <family val="2"/>
        <scheme val="minor"/>
      </rPr>
      <t xml:space="preserve">
4. Procedimientos prediales</t>
    </r>
  </si>
  <si>
    <t>VICEPRESIDENCIA EJECUTIVA - PLANEACIÓN</t>
  </si>
  <si>
    <r>
      <t xml:space="preserve">Vicepresidencia Ejecutiva - </t>
    </r>
    <r>
      <rPr>
        <sz val="12"/>
        <rFont val="Calibri"/>
        <family val="2"/>
        <scheme val="minor"/>
      </rPr>
      <t>Vicepresidencia de Planeación, Riesgos y Entorno</t>
    </r>
  </si>
  <si>
    <r>
      <t xml:space="preserve">Germán Córdoba - </t>
    </r>
    <r>
      <rPr>
        <sz val="12"/>
        <rFont val="Calibri"/>
        <family val="2"/>
        <scheme val="minor"/>
      </rPr>
      <t>Camilo Mendoza</t>
    </r>
  </si>
  <si>
    <r>
      <t xml:space="preserve">Se confirma que las unidades de medida 1 y 2 están completadas 100% en el plazo establecido del 31 de octubre de 2014. El Plan está cumplido pero es no efectivo. Se agrega una acción preventiva que corresponde al Manual de Supervisión e Interventoría, por lo que se amplía plazo hasta el 30-jun-2015. Se confirma que no </t>
    </r>
    <r>
      <rPr>
        <sz val="12"/>
        <color rgb="FFFF0000"/>
        <rFont val="Calibri"/>
        <family val="2"/>
        <scheme val="minor"/>
      </rPr>
      <t>hay pretensiones en la contrademanda del tribunal sobre este hallazgo.</t>
    </r>
  </si>
  <si>
    <r>
      <t xml:space="preserve">Se evidenció que según autorización impartida por INCO, mediante Acta de acuerdo de fecha 15 de enero de 2010, el Concesionario inició la gestión predial de los 87 predios requeridos para la construcción de la Variante de Puente de Boyacá, a pesar que este Trayecto no estaba incluido en el alcance del Contrato de Concesión Vial No 0377-2002 Briceño- Tunja- Sogamoso y sus correspondientes modificaciones contractuales, lo cual configura un presunto detrimento al patrimonio del estado en cuantía de </t>
    </r>
    <r>
      <rPr>
        <b/>
        <sz val="12"/>
        <rFont val="Calibri"/>
        <family val="2"/>
        <scheme val="minor"/>
      </rPr>
      <t xml:space="preserve">$1.243,0 millones </t>
    </r>
    <r>
      <rPr>
        <sz val="12"/>
        <rFont val="Calibri"/>
        <family val="2"/>
        <scheme val="minor"/>
      </rPr>
      <t>de junio de 2011, valor correspondiente al costo de los 11 predios comprados y pagados efectivamente con cargo a los dineros de la fiducia constituida, según reporte predial suministrado por la Entidad</t>
    </r>
  </si>
  <si>
    <t>Puede generar posibles demandas por perjuicios causados a terceros, propietarios de bienes afectados la variante Puente Boyacá, que aunque no se les ha pagado el valor de sus bienes entregados anticipadamente ya que según comunicación de INCO con oficio radicado salida No 2011-302-007047-1 del 31/05/2011 este proceso de adquisición predial fue suspendido</t>
  </si>
  <si>
    <t>Verificar con la Vicepresidencia de Estructuración si los predios se requieren para la concesión de 4G, y de ser el caso iniciar proceso de retroventa de dichos predio, y saneamiento de aquellos que lo requieran.</t>
  </si>
  <si>
    <r>
      <t xml:space="preserve">1. Otrosí 16 en el que se indica que no se va a hacer variante
2. Informe predial actualizado sobre el estado de los 11 predios
</t>
    </r>
    <r>
      <rPr>
        <sz val="12"/>
        <color rgb="FF0070C0"/>
        <rFont val="Calibri"/>
        <family val="2"/>
        <scheme val="minor"/>
      </rPr>
      <t>3. Concepto jurídico-predial sobre idoneidad del Acta de acuerdo</t>
    </r>
    <r>
      <rPr>
        <sz val="12"/>
        <rFont val="Calibri"/>
        <family val="2"/>
        <scheme val="minor"/>
      </rPr>
      <t xml:space="preserve">
4. Manual de Contratación
5. Manual de Supervisión e Interventoría
6. Contrato Estándar 4G</t>
    </r>
  </si>
  <si>
    <r>
      <t>El otrosí 16 de diciembre de 2014 incorpora una calzada adosada a la existente y no una variante a la altura del puente de Boyacá. Se ajustan las unidades de medida y se acredita avance del 83%, ya que está pendiente el concepto jurídico predial. Con memorando 2015-500-007554-3 del 30-jun-2015, se solicitó y justificó ampliación de plazo, por lo que se procedió a aplicar dicho ajuste en el plan.</t>
    </r>
    <r>
      <rPr>
        <sz val="12"/>
        <color rgb="FFFF0000"/>
        <rFont val="Calibri"/>
        <family val="2"/>
        <scheme val="minor"/>
      </rPr>
      <t xml:space="preserve"> En reunión del 8-julio se confirmó que la única unidad de medida pendiente es el concepto jurídico predial, por lo que se solicitó cambio de responsable a Vicepresidencia Jurídica. Este cambio se aprobó en reunión con vicepresidentes el día 7-jul, por lo que se ajusta el PMI.</t>
    </r>
  </si>
  <si>
    <t xml:space="preserve">Con esto se demuestran como la concesión vial BTS se ejecutó sin estudios previos lo suficientemente estructurados y se mal utilizo la figura de adición de contratos, la cual procede solo en circunstancias excepcionales, que resulten indispensables para cumplir con la finalidad que con el contrato se pretende satisfacer. Con esto se encuentra que un (1) año después de suscribir el correspondiente contrato, la entidad ya estuviera contratando con el concesionario los estudios y diseños necesarios para cambiar el objeto contractual, es decir, con lo cual presuntamente se está desnaturalizando el contrato inicial. </t>
  </si>
  <si>
    <t>Esto sumado al hecho que al realizarle cambios significativos al contrato no solo en lo concerniente al objeto, sino también al plazo y al ingreso esperado además de estar violando la Ley 80 de 1993 y 1150 de 2007 en los límites fijados para esto, se están vulnerando los principio que rigen la Contratación Estatal como el de Selección Objetiva del Contratista y de Transparencia.</t>
  </si>
  <si>
    <t xml:space="preserve">Determinar que para futuros procesos de contratación asociados al Proyecto, ya existe una Resolución de Bitácora de proyecto que asegura la planeación contractual. </t>
  </si>
  <si>
    <r>
      <t xml:space="preserve">
1. Resolución de la Bitácora del Proyecto. 
2. Concepto Consejo de Estado. Adición y prórroga en contratos estatales.
</t>
    </r>
    <r>
      <rPr>
        <sz val="12"/>
        <color rgb="FFFF0000"/>
        <rFont val="Calibri"/>
        <family val="2"/>
        <scheme val="minor"/>
      </rPr>
      <t>3. Manual de Contratación
4. Res. Que crea y regula el funcionamiento del comité de contratación</t>
    </r>
    <r>
      <rPr>
        <sz val="12"/>
        <rFont val="Calibri"/>
        <family val="2"/>
        <scheme val="minor"/>
      </rPr>
      <t xml:space="preserve">
</t>
    </r>
  </si>
  <si>
    <t>Este plan se presentó a 100% al 31-dic-2014. En este sentido a ese corte no se incorporó los controles asociados al Manual de Contratación por lo que no se daría como efectivo.</t>
  </si>
  <si>
    <t>Las unidades de medida están completadas al 100%. Pendiente cierre de la CGR.</t>
  </si>
  <si>
    <t>La Entidad por falta de planeación del proyecto, paga un valor adicional de estudios y diseños, puesto que  en el contrato inicial de concesión en la cláusula 2 con el ingreso esperado de 1.2 billones están incluidos los estudios y diseños “definitivos” que según el modelo de estructuración corresponden a la suma de $810.1 millones de julio de 2000 los cuales se están pagando con el ingreso esperado y no fueron utilizados pues son los de tercer carril, sin embargo en el adicional No 1 de 2003 se contrata la elaboración de estudios y diseños de la segunda calzada para los trayectos de vía del proyecto que no tenían este alcance en el contrato inicial, se exceptúan los trayectos 2, 11, 17 y 18 por valor de $1.500 millones sin incluir IVA de Diciembre de 2000.</t>
  </si>
  <si>
    <t>Por falta de planeación del proyecto del contrato de concesión.</t>
  </si>
  <si>
    <t>Con lo anterior se puede configurar un presunto detrimento en el patrimonio del Estado en la suma de $810.1 millones a pesos de 2000 que a la fecha asciende a la suma de $1.433 millones a junio de 2011</t>
  </si>
  <si>
    <t xml:space="preserve">Examinar y detectar  los antecedentes del hallazgo, se proferirá un informe técnico, jurídico, financiero y de supervisión con el fin de determinar si existió o no implicación alguna. </t>
  </si>
  <si>
    <r>
      <t>1. Informe de Interventoría.
2. Informe Técnico
3. Informe Jurídico.
4</t>
    </r>
    <r>
      <rPr>
        <sz val="12"/>
        <color rgb="FFFF0000"/>
        <rFont val="Calibri"/>
        <family val="2"/>
        <scheme val="minor"/>
      </rPr>
      <t>. Procedimiento de Planeación
5. Contrato Estándar 4G (estudios y diseños)</t>
    </r>
  </si>
  <si>
    <r>
      <t xml:space="preserve">Se agrega unidad de medida preventiva correspondiente al procedimiento de Planeación orientada a asegurar alineación entre la operación de la Agencia y los lineamientos del Gobierno en su plan de desarrollo. </t>
    </r>
    <r>
      <rPr>
        <sz val="12"/>
        <color rgb="FFFF0000"/>
        <rFont val="Calibri"/>
        <family val="2"/>
        <scheme val="minor"/>
      </rPr>
      <t xml:space="preserve">Verificar la consistencia entre los conceptos de la interventoría y el técnico, con el fin de determinar si la línea del plan va hacia la recuperación o no de los recursos. Se elimina la unidad de medida </t>
    </r>
    <r>
      <rPr>
        <i/>
        <sz val="12"/>
        <color rgb="FFFF0000"/>
        <rFont val="Calibri"/>
        <family val="2"/>
        <scheme val="minor"/>
      </rPr>
      <t xml:space="preserve">4: Memorando a Control Interno Disciplinario si es del caso. </t>
    </r>
    <r>
      <rPr>
        <sz val="12"/>
        <color rgb="FFFF0000"/>
        <rFont val="Calibri"/>
        <family val="2"/>
        <scheme val="minor"/>
      </rPr>
      <t>Se acredita 100% de avance. pendiente cierre de la CGR. Con memorando 2015-500-007462-3 del 26-jun-2015 se aporta concpeto jurídico que confirma el 100% de avance.</t>
    </r>
  </si>
  <si>
    <t>Del análisis del adicional No 2 del 23 de febrero de 2010 se concluye que el objeto adicionado y su plazo no sigue con las condiciones del contrato inicial, puesto que el tramo no corresponde al mismo corredor vial y las obras que se requieren son únicamente para construirlas y/o rehabilitarlas y posteriormente a esto, a la vía se le hará mantenimiento por un lapso de tiempo de tres (3) años después del cual se devolverá a Invias; esto sin tener en cuenta que el plazo para mantenimiento y operación del contrato de concesión No 0377 de 2002 va desde el 26 de enero de 2011 y hasta que se obtenga el ingreso esperado que puede variar entre 30 y 45 años, es decir que se está adicionando a la concesión un contrato de obra con posterior mantenimiento.</t>
  </si>
  <si>
    <t>Indebida utilización de la figura de modificación del contrato de concesión.</t>
  </si>
  <si>
    <t>Con las conductas mencionadas posiblemente se está desvirtuando los elementos esenciales del contrato de concesión contemplado en el artículo 32 de la ley 80 de 1993 y posiblemente se está contraviniendo lo estipulado en el artículo 33 de la ley 105 de 1993 y presuntamente se incurre en una conducta tipificada en la Ley 599 de 2000 Código Penal Colombiano.</t>
  </si>
  <si>
    <t xml:space="preserve">Examinar y detectar  los antecedentes del hallazgo, se proferirá un informe de interventoría y jurídico, con el fin de determinar si existió o no implicación alguna. </t>
  </si>
  <si>
    <r>
      <t xml:space="preserve">1. Informe de Interventoría. 
2. Informe Jurídico.
</t>
    </r>
    <r>
      <rPr>
        <sz val="12"/>
        <color rgb="FFFF0000"/>
        <rFont val="Calibri"/>
        <family val="2"/>
        <scheme val="minor"/>
      </rPr>
      <t>3. Otrosí 12
4. Acta de liquidación convenio ANI - Invías
5. Manual de Contratación</t>
    </r>
  </si>
  <si>
    <r>
      <t xml:space="preserve">El Otrosí 12 desafectó el tramo del alcance de la Concesión e incluyó tres puntos críticos de rehabilitación que ya quedaron terminados; el acta de liquidación se espera tenerla para el 31-marzo-2015. Se agregan las unidades de medida 3, 4 y 5. </t>
    </r>
    <r>
      <rPr>
        <sz val="12"/>
        <color rgb="FFFF0000"/>
        <rFont val="Calibri"/>
        <family val="2"/>
        <scheme val="minor"/>
      </rPr>
      <t>Solo está pendiente el acta de liquidación del convenio, por lo que se acredita el 80% de avance. Con memo 2015-500-007557-3 del 30-jun-2015 se solicitó plazo hasta el 31-dic-2015, por el acta pendiente.</t>
    </r>
  </si>
  <si>
    <t>Adiciones contractuales</t>
  </si>
  <si>
    <t>Se observó que con la suscripción del Documento Final de Ajuste de Cláusulas del Contrato de fecha 29 de septiembre de 2005, se cambiaron los términos de ejecución del contrato para obtener el ingreso esperado, puesto que inicialmente dicho termino era 20 años con un margen de riesgo de 5 años, es decir hasta un máximo de 25 años y se cambio a 30 años con un margen de riesgo de 15 años, es decir hasta un máximo de 45 años, como consecuencia de esto se mejoraron sin justificación las condiciones del Concesionario (de 5 a 15 años), en términos de margen para obtener el ingreso esperado, lo cual directamente afecta positivamente el riesgo comercial que está a cargo del Concesionario.</t>
  </si>
  <si>
    <t>No se evidencian estudios que soporten la modificación contractual</t>
  </si>
  <si>
    <t>Por otra parte no se evidenciaron los estudios que soporten la ampliación del margen del ingreso esperado con lo cual presuntamente se está incumpliendo lo establecido en el artículo 26 de la Ley 80 de 1993</t>
  </si>
  <si>
    <t>Examinando los antecedentes de este hallazgo, se elaborará solicitará un informe a la Gerencia de Riesgos con el fin de sustentar los hechos objeto de hallazgo. Se es del caso, se dará traslado a la Gerencia de Defensa Judicial para que se impongan las sanciones establecidas según el contrato.</t>
  </si>
  <si>
    <t>1. Informe Gerencia Riesgos 
2. Resolución 959 de 2013 - Bitácora
3. Resolución de creación de la Gerencia de Riesgos
4. Manual de Contratación</t>
  </si>
  <si>
    <t>Las unidades de medida 1 y 2 están completadas (la 3 - Defensa Judicial, no aplica por lo que se elimina). En este sentido es un plan cumplido pero no efectivo por lo que se agregan las unidades de medida 2 - Bitácora, 3- Resoluciòn de creación de la Gerencia de Riesgos y 4 - Manual de Contratación. Se acredita 100% de avance. Pendiente cierre de la CGR.</t>
  </si>
  <si>
    <t>Se está reconociendo dos veces la administración, los imprevistos y la utilidad de algunas obras del Adicional 1 del Contrato de Concesión de la Ruta Caribe.</t>
  </si>
  <si>
    <t>Lo anterior a causa del reconocimiento por una parte, del 20% de AIU sobre las obras del alcance básico y del alcance progresivo; y por otra, de la TIR del proyecto (11.33%), lo cual genera un posible detrimento de $27.588 millones de 2005, los cuales actualizados a pesos de junio de 2011 ascienden a $35.553 millones de 2011</t>
  </si>
  <si>
    <t>Las conductas descritas en el hallazgo pueden tener una presunta incidencia disciplinaria por el posible incumplimiento de los artículos 25, principio de economía y 26, principio de responsabilidad, establecidos en la Ley 80 de 1993, y presuntamente se incurre en una conducta tipificada en la Ley 599 de 2000 Código Penal Colombiano.</t>
  </si>
  <si>
    <t>Realizar las acciones legales pertinentes,  a fin  de proteger y  recuperar los  dineros del estado.</t>
  </si>
  <si>
    <t xml:space="preserve"> Implementar  las acciones legales  pertinentes, a  efectos  de buscar la recuperación de los recursos públicos. 
</t>
  </si>
  <si>
    <t>1. Reforma a la demanda de Reconvención Pretensiones 19.1, 19.2, 19.3 y 19.4
2. Manual de Contratación
3. Res. 959 de 2013- Bitácora
4. Manual de Interventoría y Supervisión</t>
  </si>
  <si>
    <t>Ruta Caribe</t>
  </si>
  <si>
    <t>El hallazgo está incluido en la reforma a la demanda de reconvención. Las unidades preventivas actúan sobre la causa del hallazgo</t>
  </si>
  <si>
    <t>Se restructuran las unidades de medida y el nivel de avance. Ya se encuentra en tribunal de arbitramento. Con memorando 2015-500-007553-3 del 30-jun-2015 se ajustaron las unidades de medida y se acreditó el 100% de avance. Pendiente cierre de la CGR.</t>
  </si>
  <si>
    <r>
      <t xml:space="preserve">El Concesionario no constituyó la Subcuenta </t>
    </r>
    <r>
      <rPr>
        <i/>
        <sz val="12"/>
        <rFont val="Calibri"/>
        <family val="2"/>
        <scheme val="minor"/>
      </rPr>
      <t>“Excedentes del INCO”</t>
    </r>
    <r>
      <rPr>
        <sz val="12"/>
        <rFont val="Calibri"/>
        <family val="2"/>
        <scheme val="minor"/>
      </rPr>
      <t xml:space="preserve"> dentro de los 15 días siguientes a la suscripción del Acta de Inicio de la Ejecución, tal como lo contempla el numeral 6.1 </t>
    </r>
    <r>
      <rPr>
        <i/>
        <sz val="12"/>
        <rFont val="Calibri"/>
        <family val="2"/>
        <scheme val="minor"/>
      </rPr>
      <t>“Constitución del Fideicomiso”</t>
    </r>
    <r>
      <rPr>
        <sz val="12"/>
        <rFont val="Calibri"/>
        <family val="2"/>
        <scheme val="minor"/>
      </rPr>
      <t xml:space="preserve"> del Contrato de Concesión.</t>
    </r>
  </si>
  <si>
    <t>Debido a deficiencia en la supervisión, evaluación y control por parte del INCO.</t>
  </si>
  <si>
    <r>
      <t xml:space="preserve">Como consecuencia de lo anterior, se generó un posible detrimento patrimonial por omitir aplicar la disminución en la remuneración del concesionario, en un monto de </t>
    </r>
    <r>
      <rPr>
        <b/>
        <sz val="12"/>
        <rFont val="Calibri"/>
        <family val="2"/>
        <scheme val="minor"/>
      </rPr>
      <t>$3.027</t>
    </r>
    <r>
      <rPr>
        <sz val="12"/>
        <rFont val="Calibri"/>
        <family val="2"/>
        <scheme val="minor"/>
      </rPr>
      <t xml:space="preserve"> millones de pesos de 2011</t>
    </r>
  </si>
  <si>
    <t>Verificar la existencia de todas y cada una de las Subcuentas asociadas al Contrato de Concesión conforme en lo establecido en el numeral 6,1 Constitución del fideicomiso .</t>
  </si>
  <si>
    <t>Cuentas en cumplimiento a lo contractualmente establecido</t>
  </si>
  <si>
    <t>1. Concepto Interventoría
2. Informe sobre las causas del hallazgo
3. Memorando CID
4. Apertura de indagación
5. Manual de Supervisión e Interventoría
6. Contrato estándar 4G</t>
  </si>
  <si>
    <t>VICEPRESIDENCIA EJECUTIVA - ADMINISTRATIVA</t>
  </si>
  <si>
    <t>Se confirma que la apertura tardía de la cuenta no constituyó detrimento.</t>
  </si>
  <si>
    <r>
      <t xml:space="preserve">Pasa a Control Interno Disciplinario. El concepto financiero es que no hubo pérdida fiscal ya que no hubo excedentes antes de la creación de dicha subcuenta. </t>
    </r>
    <r>
      <rPr>
        <sz val="12"/>
        <color rgb="FFFF0000"/>
        <rFont val="Calibri"/>
        <family val="2"/>
        <scheme val="minor"/>
      </rPr>
      <t>Se debe ajustar el plan de acción con las acciones correctivas y preventivas correspondientes a la atención global del hallazgo: Creación de subcuenta / Concepto jurídico y financiero /
Manual de Contratación / Contrato estándar
Traslado a CID y su concepto. Pendiente solicitar plazo para el completamiento y ajustar el nivel de avance. Con memorando 2015-409-004632-3 del 21-abr-2015 se solicitó plazo hasta el 30-jun-2015. Se autorizó el nuevo plazo por lo que se ajusta la fecha en concordancia. Con memorando 2015-500-007461-3 del 26 de junio de 2015, se ajustaron las unidades de medida y se acreditó el 100% de avance. Pendiente cierre de la CGR.</t>
    </r>
  </si>
  <si>
    <t>En el contrato de concesión No 008-2007 se observa que los valores agregados en los adicionales No 1 de fecha 10 de julio de 2009 y adicional No 2 del 29 de marzo de 2010 superan los límites establecidos por la norma respecto al contrato inicial de concesión.</t>
  </si>
  <si>
    <t>Falta de planeación en las adiciones y modificaciones contractuales</t>
  </si>
  <si>
    <t>Por último se evidencia falta de planeación puesto que en el Apéndice E del Contrato de Concesión se encuentran contempladas solamente las obras del alcance progresivo, posterior a esto en los adicionales No 1 y No 2 se activo el alcance progresivo y también se pactaron obras adicionales, de estas últimas no se encontraron los soportes técnicos y financieros que las justifiquen generando un riesgo en la ejecución del contrato, en contra de lo establecido en el artículo 28 de la Ley 1150 de 2007 y presuntamente se incurre en una conducta tipificada en la Ley 599 de 2000 Código Penal Colombiano.</t>
  </si>
  <si>
    <t>Solicitud de un nuevo concepto jurídico tendiente a establecer la viabilidad de una acción correctiva</t>
  </si>
  <si>
    <t>1. Implementar en las adiciones contractuales estrictos mecanismos  para el seguimiento a las obras contenidas en cada uno de los contratos adicionales para su cumplimiento y protección del patrimonio publico. 
2. A futuro realizar una planeación adecuada de cada uno de los proyectos con el fin de cubrir las posibles contingencias que puedan generar cambios en la estructuración  de los mismos.</t>
  </si>
  <si>
    <r>
      <t xml:space="preserve">1. Manual de Contratación
2. Contrato Estándar 4G
3. Res. 959 de 2013- Bitácora
4. Manual de Interventoría y Supervisión
</t>
    </r>
    <r>
      <rPr>
        <sz val="12"/>
        <color rgb="FFFF0000"/>
        <rFont val="Calibri"/>
        <family val="2"/>
        <scheme val="minor"/>
      </rPr>
      <t>5. Procedimiento para la modificación de contratos de concesión
6. Contrato Estándar 4G</t>
    </r>
  </si>
  <si>
    <t>El plan tiene un enfoque preventivo orientado a actuar sobre la causa del hallazgo.</t>
  </si>
  <si>
    <t>Si al 30-jun-15 no se cuenta con el concepto externo se revaluará la unidad de medida para que el concepto jurídico sea emitido internamente. Con memorando 2015-500-007525-3 del 30 de junio de 2015 se acreditó el 100% de avance aunque sólo con acciones de tipo preventivo. Pendiente cierre de la CGR.</t>
  </si>
  <si>
    <t>Se evidencia que la gestión predial del Trayecto No 4 tiene deficiencias ya que de  acuerdo a información aportada por la Entidad y en la respuesta al Informe Preliminar, el contrato de concesión No 008-2007 inicio la etapa de construcción el 23 /02/2009 y la fecha de inicio programada para el Trayecto No 4 es el 24/02/2010, requiriendo el mismo de 85 predios, de los cuales 14 están en negociación y ninguno está recibido. Con esto vemos como la gestión predial está en etapa preliminar ya que a pesar de haber transcurrido 2 años desde el inicio de la construcción.</t>
  </si>
  <si>
    <t>Falta de control por parte de la entidad en la gestión predial</t>
  </si>
  <si>
    <t>Puede presentarse atraso en las obras de los trayectos 1 y 5</t>
  </si>
  <si>
    <t xml:space="preserve">
Teniendo en cuenta que para trayecto 4,  el concesionario ya cuenta con todos los predios necesarios para la ejecución de las obras ya no procede acción de mejora para ello.
Para trayecto 4, Control y Seguimiento al cumplimiento de las obligaciones contractuales del concesionario.</t>
  </si>
  <si>
    <t xml:space="preserve">1. Informe de Gerencia Jurídico Predial y Técnico predial
2. Informe de Interventoría
3. Disminución de la remuneración
4. Informe final predial de cumplimiento
5. Contrato estándar </t>
  </si>
  <si>
    <t>Los predios están disponibles y la obra culminó.</t>
  </si>
  <si>
    <t>El informe predial indica que aun se presenta incumplimiento en trayecto 1 y trayecto 4 ya se culminó. Se elimina la unidad de medida 4 ya que no está orientada al aspecto predial.Por instrucción de la Vicepresidencia de la República todos los planes deben estar 100% al 30-jun-2015, por lo que la OCI ajustó el plazo inicial para alinearlo a la directiva de Vicepresidencia. AJUSTAR PLAN ASÍ: CONTRATO ESTÁNDAR 4G + CRONOGRAMA PARA EL TRAYECTO 1 + MANUAL DE SUPERVISIÓN E INTERVENTORÍA. Con memorando 2015-500-007064-3 del 19 de junio se recibió la UM 4 para acreditar el 100% de avance.</t>
  </si>
  <si>
    <t>El Contrato 043 de 2008, actualmente está representado Legalmente por Saúl Sotomonte, LIQUIDADOR de PONCE MNV por corresponder a una de las empresas del Grupo Nule. De acuerdo con lo informado en los Informes de Supervisión, se observan deficiencias en el cumplimiento de las funciones de la Interventoría ya que a la fecha no ha presentado la medida de índice de estado  tal y como se requiere según cláusulas Primera Objeto y Tercera Obligaciones del Interventor, por otra parte tampoco presento los informes mensuales de diciembre de 2010, enero y febrero de 2011 de manera oportuna, sino hasta el 2 de marzo de 2011.</t>
  </si>
  <si>
    <t>Esto evidencia inoportunidad en la gestión de INCO en la imposición de la sanción puesto que el incumplimiento se presento a partir de julio de 2009 y el proceso sancionatorio inicio en marzo de 2011</t>
  </si>
  <si>
    <t>1. Implementar en las adiciones contractuales estrictos mecanismos  para la liquidación de contratos.</t>
  </si>
  <si>
    <t>1. Reforma a la demanda de Reconvención
2. Manual de Interventoría y Supervisión</t>
  </si>
  <si>
    <t>Dentro de las pretensiones en el tribunal de arbitramento, en la liquidación se evidenciarán los valores menores por las actividades que no ejecutó la interventoría. Se ajusta el nivel de avance al 80%. Con memorando 2015-500-007553-3 del 30-jun-2015 se ajustaron las unidades de medida y se acreditó el 100% de avance. Pendiente cierre de la CGR.</t>
  </si>
  <si>
    <t>Una vez analizados los resultados de la visita de obra conforme al Acta de Visita suscrita el 29 de abril de 2011, contra el cronograma vigente y los Informes de Interventoría del mes de Abril de 2011 tanto para el Básico como para el Adicional No. 1, se evidencian los siguientes atrasos en el cumplimiento del cronograma. , se evidencia incumplimiento en el cronograma vigente, el cual venció el 26 de febrero de 2010, por lo que se configura un presunto detrimento por un valor de $1.143.50 millones de junio de 2011 de acuerdo con lo indicado en las cláusulas 7.3 y 26.1.11 “por no cumplir el cronograma de obra máximo establecido … se aplicará una disminución en la remuneración del concesionario equivalente a cinco (5) SMLMV por cada día.</t>
  </si>
  <si>
    <t>A la fecha esta disminución no se ha aplicado al concesionario.</t>
  </si>
  <si>
    <t>Con lo cual se está generando incumplimiento de los artículos 25 de economía y 26 de responsabilidad de la Ley 80 de 1993.</t>
  </si>
  <si>
    <t>1. Implementar controles que verifiquen y autoricen, las solicitudes de modificación de los contratos de concesión con el animo de preservar la legalidad de dicha actuación.
2. Aclarar mediante informe el error involuntario en la transcripción del cronograma mas específicamente la fecha de terminación de las obras del trayecto 3: Sabana grande - Malambo y tomar las medidas pertinentes</t>
  </si>
  <si>
    <t>Aclarar las inconsistencias presentadas, garantizando el cumplimiento del Contrato de Concesión N° 008 de 2007 respecto al cumplimiento de los cronogramas de ejecución de las obras.</t>
  </si>
  <si>
    <t xml:space="preserve">1. Disminución por incumplimiento
2. Reforma a la demanda de reconvención
3. Modelo contrato estándar 4G
4. Manual de Interventoría y Supervisión </t>
  </si>
  <si>
    <t>El hallazgo se encuentra en la reforma a la demanda de reconvención. Las acciones preventivas actúan sobre la causa del hallazgo.</t>
  </si>
  <si>
    <t>Se ajustan las unidades de medida y el nivel de avance. Ya se encuentra en tribunal de arbitramento. Con memorando 2015-500-007553-3 del 30-jun-2015 se ajustaron las unidades de medida y se acreditó el 100% de avance. Pendiente cierre de la CGR.</t>
  </si>
  <si>
    <r>
      <rPr>
        <b/>
        <sz val="12"/>
        <color theme="1"/>
        <rFont val="Calibri"/>
        <family val="2"/>
        <scheme val="minor"/>
      </rPr>
      <t>Hallazgo 392</t>
    </r>
    <r>
      <rPr>
        <sz val="12"/>
        <color theme="1"/>
        <rFont val="Calibri"/>
        <family val="2"/>
        <scheme val="minor"/>
      </rPr>
      <t xml:space="preserve"> A pesar que el interventor mediante oficio con radicado 2010-409-005689-2 de 15 de marzo de 2010 con asunto “Cumplimiento obligaciones ambientales, sociales y técnicas”, “somete a consideración del INCO el monto calculado con base en las normas contractuales para que, una vez definido, se proceda a oficiar a la fiduciaria en conjunto a efectos de hacer efectiva la disminución de la remuneración por ingresos del concesionario.
</t>
    </r>
    <r>
      <rPr>
        <b/>
        <sz val="12"/>
        <color theme="1"/>
        <rFont val="Calibri"/>
        <family val="2"/>
        <scheme val="minor"/>
      </rPr>
      <t xml:space="preserve">Hallazgo 395-48  - Administrativo </t>
    </r>
    <r>
      <rPr>
        <sz val="12"/>
        <color theme="1"/>
        <rFont val="Calibri"/>
        <family val="2"/>
        <scheme val="minor"/>
      </rPr>
      <t>Según lo indicado en el informe de Interventoría de abril de 2011, el concesionario presenta deficiencias en el cumpliendo de algunas obligaciones contractuales referentes al plan de manejo ambiental, a la señalización provisional de las obras y al cumplimiento a cabalidad del plan de inspección y ensayo, situación recurrente que puede llegar a comprometer el desarrollo contractual de este contrato.</t>
    </r>
  </si>
  <si>
    <t>No se evidencian las acciones efectuadas por INCO para descontar la remuneración respectiva</t>
  </si>
  <si>
    <r>
      <t>Por lo cual se configura un presunto detrimento en el presupuesto del estado por la suma de $</t>
    </r>
    <r>
      <rPr>
        <b/>
        <sz val="12"/>
        <rFont val="Calibri"/>
        <family val="2"/>
        <scheme val="minor"/>
      </rPr>
      <t xml:space="preserve">1.941.1 </t>
    </r>
    <r>
      <rPr>
        <sz val="12"/>
        <rFont val="Calibri"/>
        <family val="2"/>
        <scheme val="minor"/>
      </rPr>
      <t xml:space="preserve">millones de 2010, los cuales actualizados a pesos de junio de 2011 ascienden a </t>
    </r>
    <r>
      <rPr>
        <b/>
        <sz val="12"/>
        <rFont val="Calibri"/>
        <family val="2"/>
        <scheme val="minor"/>
      </rPr>
      <t>$1.990.11</t>
    </r>
    <r>
      <rPr>
        <sz val="12"/>
        <rFont val="Calibri"/>
        <family val="2"/>
        <scheme val="minor"/>
      </rPr>
      <t xml:space="preserve"> millones</t>
    </r>
  </si>
  <si>
    <t>En desarrollo de las funciones de seguimiento y control a cargo de esta Agencia, se solicitara a la interventoría Epsilon Vial, una revisión de los incumplimientos reportados en e oficio N° 20104090056892 de marzo 15 de 2010 de la interventoría consorcio PONCE, para que nos informe si a la fecha siguen vigentes o si por el contrario ya fueron subsanados
De continuar vigentes los incumplimientos se procederá a iniciar proceso sancionatorio</t>
  </si>
  <si>
    <r>
      <rPr>
        <sz val="12"/>
        <rFont val="Calibri"/>
        <family val="2"/>
        <scheme val="minor"/>
      </rPr>
      <t>1. Informe de interventoría
2. Memorando a CI con informe de Gerencia Ambiental</t>
    </r>
    <r>
      <rPr>
        <sz val="12"/>
        <color theme="1"/>
        <rFont val="Calibri"/>
        <family val="2"/>
        <scheme val="minor"/>
      </rPr>
      <t xml:space="preserve">
</t>
    </r>
    <r>
      <rPr>
        <sz val="12"/>
        <color rgb="FFFF0000"/>
        <rFont val="Calibri"/>
        <family val="2"/>
        <scheme val="minor"/>
      </rPr>
      <t>3. Concepto jurídico sobre la procedencia de la disminución</t>
    </r>
    <r>
      <rPr>
        <sz val="12"/>
        <color theme="1"/>
        <rFont val="Calibri"/>
        <family val="2"/>
        <scheme val="minor"/>
      </rPr>
      <t xml:space="preserve">
4. Memorando a CID
</t>
    </r>
    <r>
      <rPr>
        <sz val="12"/>
        <color rgb="FFFF0000"/>
        <rFont val="Calibri"/>
        <family val="2"/>
        <scheme val="minor"/>
      </rPr>
      <t>5. Manual de Contratación - sección de supervisión (Resolución 367 de 2014)</t>
    </r>
  </si>
  <si>
    <t>Las unidades actúan sobre la causa del hallazgo</t>
  </si>
  <si>
    <r>
      <t xml:space="preserve">Se agrega unidad de medida preventiva correspondiente al Manual de Contratación, en lo que corresponde a la supervisión y control. Verificar si se confirmó o no incumplimiento y se ejecutó algún proceso sancionatorio y, además, si la situación de incumplimiento se eliminó o no.  La OCI revisará si se envió a CID o no. Se agrega unidad de medida 3 y, por tanto, se solicita y aprueba aplazamiento hasta el 30 de junio de 2015 para completar las unidades de medida pendientes. </t>
    </r>
    <r>
      <rPr>
        <sz val="12"/>
        <color rgb="FFFF0000"/>
        <rFont val="Calibri"/>
        <family val="2"/>
        <scheme val="minor"/>
      </rPr>
      <t>Con memorando 2015-500-004654-3 del 22 de abril de 2015 se concluye que no es procedente iniciar procedimiento sancionatorio en vista que tanto la Interventoría como la Gerencia Social y Ambiental de la ANI confirman el cumplimiento. El memorando 2015-500-007130-3 del 19 de junio de 2015, entrega el soporte de la UM 4 - MEmorando a CID, por lo que se acredita el 100% de avance. Pendiente cierre de la CGR.</t>
    </r>
  </si>
  <si>
    <t>En la reprogramación efectuada en la cláusula siete del contrato adicional No. 2, se evidencia que en los trayectos 2, 3, 4 y 5 se excedió la fecha final de la Etapa de Construcción ya que se encuentran programados hasta el 31 de marzo de 2013, esto teniendo en cuenta que la fecha de inicio de esta Etapa es 23 de febrero de 2009 y tiene una duración de cuarenta y ocho (48) meses, es decir hasta el 23 de febrero de 2013,</t>
  </si>
  <si>
    <t>Con lo cual se evidencia falta de seguimiento y control por parte de la Interventoría y de la supervisión</t>
  </si>
  <si>
    <t>Se excedió la fecha pactada contractualmente</t>
  </si>
  <si>
    <t>Realizar un análisis a los plazos del Adicional No 2 firmado el 29 de Marzo de 2010 con el fin de verificar el cronograma contractual acorde a las justificaciones técnicas y financieras que permitieron la definición inicial del Contrato básico y tomar las acciones pertinentes.</t>
  </si>
  <si>
    <t>Dar claridad al documento adicional suscrito el 29 de Marzo de 2010  justificando la modificación del cronograma de ejecución de las obras de los trayectos 2,3,4,y 5.</t>
  </si>
  <si>
    <r>
      <rPr>
        <b/>
        <sz val="12"/>
        <color theme="1"/>
        <rFont val="Calibri"/>
        <family val="2"/>
        <scheme val="minor"/>
      </rPr>
      <t>Hallazgo 197-288 - AE 2009 - Administrativo Acta de Entendimiento No. 1:</t>
    </r>
    <r>
      <rPr>
        <sz val="12"/>
        <color theme="1"/>
        <rFont val="Calibri"/>
        <family val="2"/>
        <scheme val="minor"/>
      </rPr>
      <t xml:space="preserve"> El Concesionario incumple plazos contractuales y el INCO no ejerce su función supervisora para exigirlos, por el contrario se suscriben documentos extemporáneos que intentan subsanar los incumplimientos (tramo 7)
</t>
    </r>
    <r>
      <rPr>
        <b/>
        <sz val="12"/>
        <color theme="1"/>
        <rFont val="Calibri"/>
        <family val="2"/>
        <scheme val="minor"/>
      </rPr>
      <t xml:space="preserve">
H 397-50 AR2010 - Administrativo</t>
    </r>
    <r>
      <rPr>
        <sz val="12"/>
        <color theme="1"/>
        <rFont val="Calibri"/>
        <family val="2"/>
        <scheme val="minor"/>
      </rPr>
      <t xml:space="preserve"> Conforme a la visita realizada entre el 11 y 14 de abril de 2011, y de acuerdo con el cronograma contractual vigente consignado en el otrosí No. 5 del 24 de diciembre de 2008, se observo atraso en la ejecución de las obras o hitos de los tramos:</t>
    </r>
    <r>
      <rPr>
        <i/>
        <sz val="12"/>
        <rFont val="Calibri"/>
        <family val="2"/>
        <scheme val="minor"/>
      </rPr>
      <t xml:space="preserve"> 7. Rehabilitación y mejoramiento de la Avenida Demetrio Mendoza</t>
    </r>
    <r>
      <rPr>
        <sz val="12"/>
        <rFont val="Calibri"/>
        <family val="2"/>
        <scheme val="minor"/>
      </rPr>
      <t xml:space="preserve"> y tramo </t>
    </r>
    <r>
      <rPr>
        <i/>
        <sz val="12"/>
        <rFont val="Calibri"/>
        <family val="2"/>
        <scheme val="minor"/>
      </rPr>
      <t>14. Vía Cúcuta – Los Patios,</t>
    </r>
    <r>
      <rPr>
        <sz val="12"/>
        <rFont val="Calibri"/>
        <family val="2"/>
        <scheme val="minor"/>
      </rPr>
      <t xml:space="preserve"> obras que tienen como plazo el mes de junio de 2011, sin que a la fecha de la visita, se evidencie que la interventoría y la supervisión adviertan en los informes mensuales de tal situación</t>
    </r>
  </si>
  <si>
    <t xml:space="preserve">Debilidades en el seguimiento y control por parte de la interventoría y supervisión </t>
  </si>
  <si>
    <t>Lo que puede generar incumplimientos en la entrega de los trayectos en los plazos programados y posibles aplazamientos de las inversiones que debe realizar el Concesionario que conlleven a desequilibrios financieros en contra del Estado</t>
  </si>
  <si>
    <r>
      <t xml:space="preserve">1.• Informe de Interventoría técnico, jurídico y financiero del estado actual de los Tramos 7 y 14
2. Acuerdo Conciliatorio </t>
    </r>
    <r>
      <rPr>
        <sz val="12"/>
        <color rgb="FFFF0000"/>
        <rFont val="Calibri"/>
        <family val="2"/>
        <scheme val="minor"/>
      </rPr>
      <t>1 y 2</t>
    </r>
    <r>
      <rPr>
        <sz val="12"/>
        <rFont val="Calibri"/>
        <family val="2"/>
        <scheme val="minor"/>
      </rPr>
      <t xml:space="preserve">
3. Presentación de demanda de reconvención
</t>
    </r>
    <r>
      <rPr>
        <sz val="12"/>
        <color rgb="FFFF0000"/>
        <rFont val="Calibri"/>
        <family val="2"/>
        <scheme val="minor"/>
      </rPr>
      <t>4. Análisis incumplimiento y posible sanción
5. Manual de Interventoría y Supervisión</t>
    </r>
  </si>
  <si>
    <t>Se revisarán las unidades de medida por parte de la Supervisión y confirmará a la OCI si se incluye el acuerdo conciliatorio 2. Se incluye una nueva unidad de medida relacionada con el proceso de amigable componedor.  Se recomienda dar avance al informe interno de análisis de posible disminución que está bajo control de la ANI y que aplica para este y otros hallazgos de este proyecto. Se acredita 100% de avance. Pendiente cierre de la CGR. Se recibió el memorando 2015-306-005971-3 del 25-mayo-2015, que confirma este avance.</t>
  </si>
  <si>
    <t>A la fecha no han sido entregados a conformidad los trabajos contemplados en el Adicional No. 1, particularmente la construcción a nivel de sub base de 16,1 Km de vía entre Tibú - Orú- a pesar que las obras debieron ser culminadas el 16 de febrero de 2011.</t>
  </si>
  <si>
    <t xml:space="preserve">Debilidades en el seguimiento y control por parte de la interventoría </t>
  </si>
  <si>
    <t>Lo que genera incumplimiento en los plazos otorgados y previstos en los cronogramas</t>
  </si>
  <si>
    <t>Control y Seguimiento al cumplimiento de las obligaciones contractuales del concesionario.</t>
  </si>
  <si>
    <r>
      <t xml:space="preserve">1. Informe de la Interventoría
</t>
    </r>
    <r>
      <rPr>
        <sz val="12"/>
        <color rgb="FFFF0000"/>
        <rFont val="Calibri"/>
        <family val="2"/>
        <scheme val="minor"/>
      </rPr>
      <t>2. Análisis incumplimiento y posible sanción</t>
    </r>
    <r>
      <rPr>
        <sz val="12"/>
        <rFont val="Calibri"/>
        <family val="2"/>
        <scheme val="minor"/>
      </rPr>
      <t xml:space="preserve">
</t>
    </r>
    <r>
      <rPr>
        <sz val="12"/>
        <color rgb="FFFF0000"/>
        <rFont val="Calibri"/>
        <family val="2"/>
        <scheme val="minor"/>
      </rPr>
      <t>3. Acuerdo Conciliatorio</t>
    </r>
    <r>
      <rPr>
        <sz val="12"/>
        <rFont val="Calibri"/>
        <family val="2"/>
        <scheme val="minor"/>
      </rPr>
      <t xml:space="preserve">
</t>
    </r>
    <r>
      <rPr>
        <sz val="12"/>
        <color rgb="FFFF0000"/>
        <rFont val="Calibri"/>
        <family val="2"/>
        <scheme val="minor"/>
      </rPr>
      <t>4. Presentación demanda de reconvención
5. Manual de Interventoría</t>
    </r>
    <r>
      <rPr>
        <sz val="12"/>
        <rFont val="Calibri"/>
        <family val="2"/>
        <scheme val="minor"/>
      </rPr>
      <t xml:space="preserve">
</t>
    </r>
  </si>
  <si>
    <t>Las unidades de medida 1 y 3 están completadas. Se recomienda dar avance al informe interno de análisis de posible disminución que está bajo control de la ANI y que aplica para este y otros hallazgos de este proyecto. El equipo de trabajo DEBE evaluar si aplica o no el amigable componedor. El 11-mayo-2015 se espera el laudo arbitral para vislumbrar pasos a seguir. En reunión del 7 de mayo se ajustan unidades de medida, se comprueba la existencia de todos los soportes y se acredita el 100% de avance. Pendiente cierre de la CGR. Se recibió el memorando 2015-306-005971-3 del 25-mayo-2015, que confirma este avance.</t>
  </si>
  <si>
    <t>A la fecha no se ha suscrito acta de iniciación de las obras a ejecutar mediante el contrato adicional No. 2 del 29 de diciembre de 2009, por valor de $39.795 millones de pesos, los cuales fueron depositados desde el 26 de febrero de 2010, en la Subcuenta Obras Alcance Progresivo Tibú - El Tarra del Patrimonio Autónomo PA FC de LA CONCESIONARIA SAN SIMÓN, con plazo de ejecución de 12 meses.</t>
  </si>
  <si>
    <t>Lo que denota falta de planeación y genera desgaste administrativo en la suscripción de contratos</t>
  </si>
  <si>
    <t>Que traen como consecuencia que las obras no han de ejecutar con la oportunidad requerida e incertidumbre e inconformismos de la comunidad beneficiaria de las obras</t>
  </si>
  <si>
    <t>Seguimiento y evaluación de los compromisos contractuales</t>
  </si>
  <si>
    <t>Agilizar la ejecución de las obras contratadas e invertir los recursos en beneficio de la comunidad.</t>
  </si>
  <si>
    <r>
      <t xml:space="preserve">1. Convenio ANI-Depto.
2. Acto administrativo
</t>
    </r>
    <r>
      <rPr>
        <sz val="12"/>
        <color rgb="FFFF0000"/>
        <rFont val="Calibri"/>
        <family val="2"/>
        <scheme val="minor"/>
      </rPr>
      <t>3. Manual de Contratación</t>
    </r>
  </si>
  <si>
    <t>Pendiente para cierre de la CGR</t>
  </si>
  <si>
    <r>
      <rPr>
        <b/>
        <sz val="12"/>
        <color theme="1"/>
        <rFont val="Calibri"/>
        <family val="2"/>
        <scheme val="minor"/>
      </rPr>
      <t>H 403-56 - AR2010</t>
    </r>
    <r>
      <rPr>
        <sz val="12"/>
        <color theme="1"/>
        <rFont val="Calibri"/>
        <family val="2"/>
        <scheme val="minor"/>
      </rPr>
      <t xml:space="preserve"> - Administrativo - Pese a que aún no se ha puesto este tramo al servicio, ya se evidencia a lo largo de todo el tramo y en ambas calzadas, fisuras y grietas tanto longitudinales como transversales, desplazamientos de borde y hundimientos de la banca, como consecuencia de las deformaciones y fallas de la estructura del pavimento.
</t>
    </r>
    <r>
      <rPr>
        <b/>
        <sz val="12"/>
        <color theme="1"/>
        <rFont val="Calibri"/>
        <family val="2"/>
        <scheme val="minor"/>
      </rPr>
      <t xml:space="preserve">H 404-57 - AR2010 </t>
    </r>
    <r>
      <rPr>
        <sz val="12"/>
        <color theme="1"/>
        <rFont val="Calibri"/>
        <family val="2"/>
        <scheme val="minor"/>
      </rPr>
      <t>- Administrativo - Conforme los resultados de índice de estado realizados y entregados al INCO por la Interventoría en abril de 2011, “el índice de estado de las vías bajo los parámetros analizados es de 3.4, valor que corresponde al promedio ponderado de las mediciones obtenidas en cada uno de los tramos. La Concesión no cumple en ninguno de los tramos estudiados</t>
    </r>
  </si>
  <si>
    <t>Lo que refleja deficiencias en el mantenimiento rutinario.</t>
  </si>
  <si>
    <t>Genera incomodidades a los usuarios</t>
  </si>
  <si>
    <t>Control, seguimiento y evaluación de las obligaciones de la concesionaria.</t>
  </si>
  <si>
    <t>Garantizar la calidad de los trabajos ejecutados</t>
  </si>
  <si>
    <t>1. Informe Técnico, Jurídico y Financiero  de la Interventoría.
2. Aplicación de Disminución
3. Contrato estándar 4G
4. Manual de Interventoría y Supervisión
5. Contrato estándar 4G y de Interventoría</t>
  </si>
  <si>
    <t>En la reunión se solicita y se aprueba plazo hasta el 31 de diciembre de 2015. Las disminuciones se están aplicando hasta que se resuelva el valor del índice de estado. Se agrega unidad de medida 3. Por instrucción de la Vicepresidencia de la República todos los planes deben estar 100% al 30-jun-2015, por lo que la OCI ajustó el plazo inicial para alinearlo a la directiva de Vicepresidencia. AJUSTAR CON: CONTRATO ESTÁNDAR 4G- NUMERAL 4.17 PROCEDIMIENTO DE VERIFICACIÓN. LITERAL D, SUBNUMERAL 1 + CONTRATO ESTÁNDAR INTERVENTORÍA, SECCIONES 7.3 Y 7.4. Se elimina la unidad de medida 3. Resultado de proceso de Amigable Componedor ya que no depende de la Agencia. Se introducen las unidades preventivas requeridas, se confirman soportes en el ftp, se acredita 100% de avance. Pendiente cierre de la CGR. Se recibió el memorando 2015-306-005971-3 del 25-mayo-2015, que confirma este avance.</t>
  </si>
  <si>
    <t>Mediante oficios AR 2010-INCO-081 y AR 2010-INCO-114 con radicados 201140901361-2 y 2011409016845-2 del 30 de mayo y 28 de junio de 2011 respectivamente, se le solicito a la entidad copia de los soportes que dieron origen a la suspensión de los tramos 4, 6, 10 y terceros carriles del tramo 2B, sin que en las respuestas nos allegaran los soportes correspondientes, es de señalar que para cada uno de los tramos suspendidos se argumentan situaciones o estudios realizados, o memorias de reuniones técnicas realizadas en las que se priorizan o se sugiere congelación de tramos, el único estudio allegado corresponde a la intersección de Rumichaca de fecha octubre de 2010, es decir posterior a la expedición del otrosí No. 7 del 15 de julio de 2010, lo que denota falta de la información soporte para la expedición del otrosí en mención.</t>
  </si>
  <si>
    <t>Situación que demuestra falta de seguimiento y control en el  proyecto.</t>
  </si>
  <si>
    <t>Lo que genera incertidumbre sobre los argumentos y justificaciones técnicas que conllevaron a la suspensión de dichos tramos acordados en dicho otrosí.</t>
  </si>
  <si>
    <t>Soportar los documentos que dieron origen a la suspensión de los tramos 4,6,10 y terceros carriles del tramo 2B.</t>
  </si>
  <si>
    <t>Soportar adecuadamente todos los documentos que dieron origen a la suspensión de las actividades en los tramos 4,6,10 y terceros carriles del tramo 2B</t>
  </si>
  <si>
    <r>
      <t xml:space="preserve">1. Relación de soportes e inclusión de los mismos dentro de la Carpeta del Hallazgo (1) 
2. Informe de la Interventoría (1)
</t>
    </r>
    <r>
      <rPr>
        <sz val="12"/>
        <color rgb="FFFF0000"/>
        <rFont val="Calibri"/>
        <family val="2"/>
        <scheme val="minor"/>
      </rPr>
      <t>3. Manual de Contratación
4. Res. Que crea y reglamenta el Comité de Contratación
5. Res. 959 de 2013 - Bitácora del proyecto (modificaciones de contratos)</t>
    </r>
  </si>
  <si>
    <t>Pendiente confirmar la existencia de los soportes en el ftp para proceder a cierre de la CGR.</t>
  </si>
  <si>
    <t>Existe atraso en la ejecución y avance del Trayecto 2 Variante Gualanday, por cuanto a la fecha de visita Mayo de 2011, su avance es prácticamente nulo y debería tener un 60% conforme lo señalado en la cláusula Décima del Contrato Adicional No. 1</t>
  </si>
  <si>
    <t>Atraso que obedece específicamente a la falta de la licencia ambiental que se encuentra en trámite por parte del Concesionario</t>
  </si>
  <si>
    <t>Lo que puede generar incumplimiento del plazo establecido para la terminación del trayecto 2</t>
  </si>
  <si>
    <t xml:space="preserve">Tasar el valor del desplazamiento de la inversión y la disminución generada por la no entrega oportuna de las obras del trayecto 2, de acuerdo con el alcance del Contrato.                
</t>
  </si>
  <si>
    <t>Cumplimiento a la aplicación de los obligaciones del Contrato, de manera que se mantenga el equilibrio económico del mismo.</t>
  </si>
  <si>
    <r>
      <t xml:space="preserve">1. Carpeta con documentos y/o CD
2. Oficio suscrito por la Interventoría al Concesionario y a la Fiducia
3. Documento - Estudio de Conveniencia y Oportunidad
4. suscripción del Otrosí con nuevo tiempo de entrega 30 nov 2014
5. Acta de Entrega del tramo 2
</t>
    </r>
    <r>
      <rPr>
        <sz val="12"/>
        <color rgb="FFFF0000"/>
        <rFont val="Calibri"/>
        <family val="2"/>
        <scheme val="minor"/>
      </rPr>
      <t>6. Contrato estándar 4G
7. Manual de Interventoría y Supervisión</t>
    </r>
  </si>
  <si>
    <t>Girardot Ibagué Cajamarca</t>
  </si>
  <si>
    <t>Está pendiente solo el acta de entrega que se preve tener para antes del 31-marzo-2015. Pendiente confirmar el cargue en el ftp para cierre de la CGR. El 11 de mayo se confirman todos los soportes en el ftp por lo que se acredita el 100% de avance. Pendiente cierre de la CGR</t>
  </si>
  <si>
    <t>El Área de Servicio y la Estación de Pesaje Fija del Peaje de Gualanday no se terminaron y pusieron en funcionamiento para el 23 de diciembre de 2010, fecha para la cual deberían estar operando conforme lo previsto en el Otrosí No. 5 del 6 de agosto de 2010, que señala que dichas obras deberán estar en funcionamiento a más tardar a partir del inicio del tercer año de la Etapa de Construcción y Rehabilitación, y en concordancia con el Acta de Inicio de dicha etapa la cual se suscribió el 22 de diciembre de 2008</t>
  </si>
  <si>
    <t>Lo anterior, debido a incumplimientos del Concesionario y debilidades en las funciones de Interventoría y supervisión a cargo del INCO.</t>
  </si>
  <si>
    <r>
      <t xml:space="preserve"> No se evidencia gestiones tendientes a la aplicación de las disminuciones a la remuneración contempladas en el numeral 26.1.12 de la cláusula 26, disminución que desde el 23 de diciembre de 2010 al 30 de abril de 2011, ascenderían a la suma de  </t>
    </r>
    <r>
      <rPr>
        <b/>
        <sz val="12"/>
        <rFont val="Calibri"/>
        <family val="2"/>
        <scheme val="minor"/>
      </rPr>
      <t>$1.033.6 millones</t>
    </r>
    <r>
      <rPr>
        <sz val="12"/>
        <rFont val="Calibri"/>
        <family val="2"/>
        <scheme val="minor"/>
      </rPr>
      <t xml:space="preserve"> de 2011, lo que configura un presunto detrimento en este valor</t>
    </r>
  </si>
  <si>
    <t>Tazar el valor del desplazamiento de la inversión por la no entrega oportuna de las áreas de servicio, de acuerdo con el alcance del Contrato.</t>
  </si>
  <si>
    <t>1. Carpeta con documentos y/o CD
2. Informe suscrito por la Interventoría
3. Oficio suscrito por la Interventoría al Concesionario, solicitando la disminución.
4. Documento reconociendo el desplazamiento.
5. Certificación del pago por parte del Concesionario</t>
  </si>
  <si>
    <t xml:space="preserve">El pago se espera recibir en los próximos dìas por lo que se mantiene el avance del 100%, sujeto a dicho soporte. </t>
  </si>
  <si>
    <t xml:space="preserve">La carpeta asfáltica rehabilitada en la Avenida Pedro Tafur, presenta fisuras y grietas en diferentes sectores </t>
  </si>
  <si>
    <t>Deficiencias en control por parte de interventoría y supervisión</t>
  </si>
  <si>
    <t>Que refleja deficiencias en el seguimiento y control de calidad realizado por el Concesionario y verificado por la interventoría y supervisión del INCO</t>
  </si>
  <si>
    <t>Realizar las acciones tendientes a mejorar la calidad de la vía Pedro Tafur, con el fin de cumplir con lo estipulado en el Contrato</t>
  </si>
  <si>
    <t xml:space="preserve">Recibir la vía a satisfacción por parte de la interventoría y entrega formal a la Alcaldía de Ibagué </t>
  </si>
  <si>
    <r>
      <t xml:space="preserve">1. Oficio suscrito por la Interventoría al Concesionario.
2. oficio de solicitud de disminución suscrito por la Interventoría al concesionario y a la Fiducia
3. acta de recibo a satisfacción por parte de la interventoría de la vía Pedro Tafur
4. Acta de entrega de la vía Pedro Tafur a la Alcaldía
</t>
    </r>
    <r>
      <rPr>
        <sz val="12"/>
        <color rgb="FFFF0000"/>
        <rFont val="Calibri"/>
        <family val="2"/>
        <scheme val="minor"/>
      </rPr>
      <t>5. Manual de Interventoría y Supervisión</t>
    </r>
  </si>
  <si>
    <t>Conforme los resultados de Índice de Estado realizado para el segundo semestre de 2010, entregado en abril de 2011, por parte de la Interventoría al INCO, el trayecto 5 (Variante Chicoral) posee sus parámetros dentro del rango de calificación BUENO, excepto por el parámetro de fisuras y grietas, el cual por su valor se clasifica como MALO, no obstante, que dicho trayecto lleva funcionando apenas desde septiembre de 2010.</t>
  </si>
  <si>
    <t>Lo que refleja deficiencias en la calidad de la carpeta asfáltica instalada</t>
  </si>
  <si>
    <t>Puede llegar a generar deterioros prematuros que afecten la seguridad y operación de la vía</t>
  </si>
  <si>
    <t>Llevar a cabo los respectivos requerimientos al Concesionario para dar cumplimiento a las especificaciones en la etapa de operación.</t>
  </si>
  <si>
    <t xml:space="preserve">
Garantizar el cumplimiento de las obligaciones contractuales.</t>
  </si>
  <si>
    <r>
      <t xml:space="preserve">
1,  Carpeta con documentos                               
2, Oficio de requerimiento al Concesionario.
3,  oficio de solicitud de disminución suscrito por la Interventoría a la Fiducia.
4, Informe de la Interventoría verificando las actividades del concesionario correspondientes a mejorar y cumplir el índice de estado.
5, Inicio proceso amigable componedor
</t>
    </r>
    <r>
      <rPr>
        <sz val="12"/>
        <color rgb="FFFF0000"/>
        <rFont val="Calibri"/>
        <family val="2"/>
        <scheme val="minor"/>
      </rPr>
      <t>6. Manual de Supervisión e Interventoría</t>
    </r>
  </si>
  <si>
    <r>
      <t xml:space="preserve">
1, Carpeta con documentos
2, Oficio de requerimiento al Concesionario.
3,  Oficio de solicitud de disminución suscrito por la Interventoría a la Fiducia.
4, Informe de la Interventoría verificando las actividades del concesionario correspondientes a mejorar y cumplir el índice de estado.
5, Inicio proceso amigable componedor
</t>
    </r>
    <r>
      <rPr>
        <sz val="12"/>
        <color rgb="FFFF0000"/>
        <rFont val="Calibri"/>
        <family val="2"/>
        <scheme val="minor"/>
      </rPr>
      <t>6. Manual de Supervisión e Interventoría</t>
    </r>
  </si>
  <si>
    <t>Frente al plan se confirma que las acciones controlables por la ANI están 100%. El proceso de amigable componedor definirá el resultado sobre esta desviación.</t>
  </si>
  <si>
    <t>Se está aplicando la disminución al concesionario hasta que cumpla el índice de estado que corresponda. Confirmar número del radicado en que se solicitó plazo hasta el 30/jun/2015. Se reduce avance por cuanto la unidad de medida 5 está pendiente. SE PROPONE ELIMINAR LA UM 5 POR CONTRATO ESTÁNDAR 4G- NUMERAL 4.17 PROCEDIMIENTO DE VERIFICACIÓN. LITERAL D, SUBNUMERAL 1 + CONTRATO ESTÁNDAR INTERVENTORÍA, SECCIONES 7.3 Y 7.4. Se incorpora la unidad de medida relacionada con el amigable componedor, por lo que el 2 de junio de 2015 se acredita el 100% de avance del plan. Pendiente cierre de la CGR.</t>
  </si>
  <si>
    <t>En el contrato No. 007 de 2007 para la Concesión GIC, en el numeral 1.96 de la cláusula 1  “Definiciones”, y en el numeral 21.6 de la cláusula 21, al igual que en el Apéndice A al pliego de condiciones de la licitación INCO-SEA-L007 de 2006, se señala que el tramo 2 “Variante Gualanday” inicia en la intersección Chicoral PR18+000 y termina en la intersección Gualanday antes del peaje existente de Gualanday en el PR10+000 de la Ruta 4004, y que su longitud es de 10,3 km que incluye un túnel de 1,8 km de longitud y un viaducto de 0,76 km, especificaciones que si bien es cierto precisan que el tramo iniciaba en la intersección de Chicoral y terminaba antes del actual peaje de Gualanday.</t>
  </si>
  <si>
    <t>Situación que se debió a deficiencias en estructuración y preparación de los pliegos de condiciones.</t>
  </si>
  <si>
    <t>Pero que con las longitudes descritas tanto del tramo como del túnel, se entendería que el tramo terminaría en la zona de Buenos Aires, situación no coherente con lo pretendido en el contrato.</t>
  </si>
  <si>
    <t xml:space="preserve">Verificación de la información de las especificaciones técnicas contractuales respecto a la propuesta presentada por el concesionario relacionadas con  las obras del túnel de GUALANDAY. </t>
  </si>
  <si>
    <t>Determinar si los diseños del túnel de Gualanday presentados por el concesionario  se ajustan a las especificaciones contractuales</t>
  </si>
  <si>
    <r>
      <t xml:space="preserve">1. Carpeta con documentos y/o CD
2, informe de la interventoría.
3, Informe final de resultados suscrito por el equipo de supervisión de la Agencia Nacional de Infraestructura.                                                     
4, Acta de recibo de las obras del túnel.
</t>
    </r>
    <r>
      <rPr>
        <sz val="12"/>
        <color rgb="FFFF0000"/>
        <rFont val="Calibri"/>
        <family val="2"/>
        <scheme val="minor"/>
      </rPr>
      <t>5. Manual de Supervisión e Interventoría</t>
    </r>
  </si>
  <si>
    <t>Se confirma contradicción en documentación de estructuración pero el riesgo de diseño es bajo responsabilidad del concesionario. Igual, se cumplió con la unión de origen-destino y con las demás especificaciones del contrato. Además, el diseño presentado en estructuración es de fase 1.</t>
  </si>
  <si>
    <t>El acta está para suscripción esta semana por lo que se acredita el 90%. Se confirmaron los soportes el 11-mayo-2015, por lo que se acredita el 100% de avance. Pendiente cierre de la CGR.</t>
  </si>
  <si>
    <t>A pesar de las gestiones realizadas por el INCO, se observa que a diciembre 31 de 2010, se encuentran pendientes de pago las condenas impuestas al Instituto, mediante los laudos arbitrales convocados por los Concesionarios Coviandes S.A. (Bogotá-Villavicencio), emitido el 14 de junio de 2007 por $ 15.574 millones y CCFC S.A. (Fontibón-Facatativá-Los Alpes), proferido el 25 de septiembre de 2008 por $ 1.641,6 millones.</t>
  </si>
  <si>
    <t>Situación que puede generar mayor onerosidad para el reconocimiento de dichas obligaciones, reflejadas en el Tesoro Nacional</t>
  </si>
  <si>
    <t>Debido a que no se han recibido los recursos por parte del Ministerio de Hacienda y Crédito Público, los cuales fueron solicitados por parte de la Entidad, en reiteradas ocasiones.</t>
  </si>
  <si>
    <t>Teniendo en cuenta que actualmente el reconocimiento de intereses de la condena se encuentra siendo discutida ante la jurisdicción ordinaria,  las acciones a adoptar están sujetas al resultado del mismo.</t>
  </si>
  <si>
    <r>
      <t>1. Sentencia ejecutoriada en proceso ejecutivo
2. Informe Jurídico
3</t>
    </r>
    <r>
      <rPr>
        <sz val="12"/>
        <color rgb="FFFF0000"/>
        <rFont val="Calibri"/>
        <family val="2"/>
        <scheme val="minor"/>
      </rPr>
      <t>. Documento de anteproyecto de presupuesto
4. Información de Marco de Gasto de Mediano Plazo propuesto por la entidad
5. Circular Externa MHCP programación anteproyecto de Presupuesto</t>
    </r>
  </si>
  <si>
    <t>En este momento la Agencia se encuentra esperando la sentencia ejecutoriada por lo que se solicita y amplía plazo hasta el 31-dic-2015. Se tiene la sentencia de primera instancia y un informe jurídico de avance, por lo que se acredita un 75% de avance. Por instrucción de la Vicepresidencia de la República todos los planes deben estar 100% al 30-jun-2015, por lo que la OCI ajustó el plazo inicial para alinearlo a la directiva de Vicepresidencia. Con memorando 2015-701-007127-3 del 19 de junio de 2015 se reporta avance relacionado con las acciones judiciales, que concluye frente a COVIANDES que la sentencia del pasado 17-oct-2014, declaró como válido el pago de la obligación que realizó la ANI el 26-dic-2012. El concesionario formuló recurso de apelación que está en proceso en el Tribunal Superior de Bogotá. Frente a CCFC el concesionario también formuló recurso de apelación que fue aceptado en segunda instancia. Sin embargo, el 15-may, el concesionario solicitó medidas cautelares que se encuentran pendientes de pronunciamiento por parte del despacho. En respuesta a este memo, la OCI acredita el 100% de avance pero solicita complementar el plan con una acción preventiva.</t>
  </si>
  <si>
    <t>H 309-102 - AR2009 - Administrativo - El INCO no realizó seguimiento sobre el derecho de petición, relacionado con la adquisición de predios y el manejo técnico en la Concesión Bosa Granada Girardot, dado que en respuesta a la peticionaria, el Gerente de la Inmobiliaria Islas del Rosario, informa “que le respondemos que en ningún momento se tomaron, el terreno debido a una falla y a las lluvias que se dieron en esa época, cedió, por lo tanto la CONCESIÓN AUTOPISTA GIRARDOT S.A, procedió a realizar trabajos de estabilización  de los terrenos …..”.
H 418 -71 - AR2010 - A la fecha no se evidencia que la Entidad haya realizado gestiones efectivas para solucionar definitivamente la situación presentada en el sector denominado Balcones de Sumapaz Alto y Bajo, donde han ocurrido deslizamiento de taludes existentes que han producido daños en algunos predios (grietas y fisuras). La Interventoría Técnica del proyecto con apoyo de un especialista en geotecnia evalúo y concluyo que “durante la etapa de diseño de los taludes de corte en los sectores en cuestión se debieron tener en cuenta las condiciones desfavorables de tipo geológico y geotécnico que se indican en los estudios de la referencia, debido a que los daños y perjuicios son causados como resultado de la imprevisión, errores constructivos y/o falencias de los diseños de acuerdo a los fundamentos presentados por la Interventoría del proyecto vial y deben ser con cargo al presupuesto del Concesionario.</t>
  </si>
  <si>
    <t>Falta de acciones efectivas para solucionar la problemática presentada</t>
  </si>
  <si>
    <t>La situación expone a la Entidad a posibles demandas de los afectados y pagos de indemnizaciones y mayores costos en la adquisición de los predios, al encontrarse definida técnicamente la responsabilidad del Concesionario y como consecuencia de esto es él quien tiene que aportar el dinero para adquirir los predios del sector en mención</t>
  </si>
  <si>
    <t xml:space="preserve">1. Demanda de Reconvención (Tribunal Dos) (Pretensiones Trigésima Quinta y Trigésima Sexta)
2. Manual de Interventoría y Supervisión
3. Resolución de Bitácora
4. Manual de Contratación
</t>
  </si>
  <si>
    <t>1. Demanda de Reconvención (Tribunal Dos) (Pretensiones Trigésima Quinta y Trigésima Sexta)
2. Manual de Interventoría y Supervisión
3. Resolución de Bitácora
4. Manual de Contratación</t>
  </si>
  <si>
    <t>El hallazgo se encuentra dentro de las pretensiones de de la demanda de reconvención y se cuentan con acciones preventivas que ctúan sobre la causa del hallazgo.</t>
  </si>
  <si>
    <t>Defensa Judicial 
Se encuentra en Tribunal de Arbitramento. Se adicionó una nueva unidad de medida y se ajustó avance. VEJ hará consulta sobre el avance a Defensa Judicial. Por instrucción de la Vicepresidencia de la República todos los planes deben estar 100% al 30-jun-2015, por lo que la OCI ajustó el plazo inicial para alinearlo a la directiva de Vicepresidencia. Revisar acción preventiva frente a la respuesta al Derecho de peticion. Con correo y memorando 2015-500-007514-3 del 30 de junio se ajustaron las unidades de medida y se acreditó el 100% de avance.</t>
  </si>
  <si>
    <r>
      <rPr>
        <b/>
        <sz val="12"/>
        <rFont val="Calibri"/>
        <family val="2"/>
        <scheme val="minor"/>
      </rPr>
      <t>Hallazgo 1. Administrativo, Disciplinario, y Fiscal - Modelo Financiero</t>
    </r>
    <r>
      <rPr>
        <sz val="12"/>
        <rFont val="Calibri"/>
        <family val="2"/>
        <scheme val="minor"/>
      </rPr>
      <t>.  Se evidencia que el Estado no recibió los bienes en las condiciones de calidad y oportunidad previstos en el contrato de concesión vial 445 de 1994, a causa de las modificaciones contractuales en la ejecución del mismo, como quiera que el bien del Estado está representado en las obras, se genera un mayor margen de rédito para el concesionario, margen que debería estar invertido en las obras ejecutadas y que contablemente pertenecen al Estado. Este efecto se mide en un mayor beneficio recibido por el concesionario.</t>
    </r>
  </si>
  <si>
    <t>A causa de las modificaciones contractuales en la ejecución del mismo, como se confirma en las actas de inicio y fin de las etapas del proyecto, así mismo a que se presentó un deterioro prematuro en los primeros 56km de tramo Río Palomino – El Ebanal,  que genera un mayor margen de rédito para el concesionario, margen que debería estar invertido en las obras ejecutadas.</t>
  </si>
  <si>
    <t>Efecto  económico que se mide en un mayor beneficio recibido por el concesionario en cuantía de $3.868 millones de junio de 1994, en valor presente (VPN), ($17.262 millones de 2011).</t>
  </si>
  <si>
    <t>Verificar e identificar el presunto beneficio indebido por parte del Concesionario y establecer los mecanismos de cobro de los recursos al Concesionario</t>
  </si>
  <si>
    <r>
      <t xml:space="preserve">1. Informe de Interventoría
2. Análisis técnico - financiero
3. Análisis jurídico
4. Oficio de cobro al Concesionario
5. Respuesta del Concesionario
6. Informe Interventoría
7. Establecimiento de mecanismos para el cobro de los recursos de llegar a aplicar
</t>
    </r>
    <r>
      <rPr>
        <sz val="12"/>
        <color rgb="FFFF0000"/>
        <rFont val="Calibri"/>
        <family val="2"/>
        <scheme val="minor"/>
      </rPr>
      <t>8. Manual de Contratación
9. Manual de Supervisión e Interventoría</t>
    </r>
  </si>
  <si>
    <r>
      <t>Las unidades de medida para 2014 están completadas a un 100% por lo que ahora se replantean para que se incluya la etapa de negociación y arbitramento si aplica, con el fin de recuperar los recursos. Estas nuevas medidas dejan el avance para 2015 en CERO. El resultado del análisis se le informó al concesionario haciéndole el respectivo cobro. Se sugiere incoporar acción preventiva: CONTRATO ESTÁNDAR 4G. Según memorando 2015-305-003896-3 del 25-marzo-2015, se solicita ajuste al respectivo plan. Este proyecto no tiene actualmente Tribunal de Arbitramento.</t>
    </r>
    <r>
      <rPr>
        <sz val="12"/>
        <color rgb="FFFF0000"/>
        <rFont val="Calibri"/>
        <family val="2"/>
        <scheme val="minor"/>
      </rPr>
      <t xml:space="preserve"> Con memorando 2015-305-007546-3 del 30-jun-2015 se confirmó el 100% del avance pero el plan no es efectivo ya que no se presenta el soporte idóneo para la unidad de medida 7.</t>
    </r>
  </si>
  <si>
    <t>2011E</t>
  </si>
  <si>
    <r>
      <rPr>
        <b/>
        <sz val="12"/>
        <rFont val="Calibri"/>
        <family val="2"/>
        <scheme val="minor"/>
      </rPr>
      <t>Hallazgo 2. Administrativo, Disciplinario y Fiscal - Tramo Maicao–Carraipía.</t>
    </r>
    <r>
      <rPr>
        <sz val="12"/>
        <rFont val="Calibri"/>
        <family val="2"/>
        <scheme val="minor"/>
      </rPr>
      <t xml:space="preserve">  Se evidencia que el Estado no recibió los bienes en las condiciones de calidad y oportunidad previstos en el Otrosí No. 10 al contrato de concesión vial 445 de 1994, y como quiera que el bien del estado está representado en la obra, esta se recibió en un menor valor, porque no se construyó el pavimento con la carpeta diseñada y contratada y lo que se construyó se encuentra deteriorado, pues su vida útil se ha reducido a un 33% de la esperada, generando un mayor margen de rédito para el concesionario, margen que debería estar invertido en las obras ejecutadas y que contablemente pertenecen al Estado. Este efecto se mide en un mayor beneficio recibido por el concesionario . 
</t>
    </r>
    <r>
      <rPr>
        <b/>
        <sz val="12"/>
        <rFont val="Calibri"/>
        <family val="2"/>
        <scheme val="minor"/>
      </rPr>
      <t>Hallazgo 429- 5.</t>
    </r>
    <r>
      <rPr>
        <sz val="12"/>
        <rFont val="Calibri"/>
        <family val="2"/>
        <scheme val="minor"/>
      </rPr>
      <t xml:space="preserve"> Administrativo, Disciplinario, (I.P.) - Modificación Especificaciones de Diseño Tramo Maicao-Carraipía-Paradero, Ruta 8801, Otrosí No.10. No se evidencia justificación sobre el cambio de longitudes y de especificaciones técnicas efectuado, en el Tramo Maicao–Carraipía–Paradero, encontrando que el costo pactado en el contrato para 35 km de vía es superior al valor de los diseños para 47 km de vía y por otra parte las características de la vía respecto a su ancho son inferiores.</t>
    </r>
  </si>
  <si>
    <t>No se tuvo en cuenta el diseño aprobado.</t>
  </si>
  <si>
    <t>Efecto económico que se mide en un mayor beneficio recibido por el concesionario en cuantía de $ 2.224 millones de 2009, medido en valor presente (VPN), que corresponden a $ $ 2.382 millones de diciembre 2011, ocasionando un desequilibrio de la ecuación contractual en contra de los intereses del Estado.</t>
  </si>
  <si>
    <t>Definir la existencia de beneficios financieros por parte del Concesionario en desarrollo de las actividades previstas en el Otrosí No. 10 y de ser necesario adelantar las acciones correspondientes frente al Concesionario</t>
  </si>
  <si>
    <r>
      <t xml:space="preserve">1. Solicitud informe de interventoría
2. Informe interventoría
3. Requerir a la Concesión
4. Informe de interventoría (Rta. Concesión)
5. Solicitud informe interventor frente al incumplimiento o rédito del Concesionario
6. Informes técnico - jurídico y financiero
7. Aplicar los mecanismos contractuales en caso de incumplimiento o rédito del concesionario
</t>
    </r>
    <r>
      <rPr>
        <sz val="12"/>
        <color rgb="FFFF0000"/>
        <rFont val="Calibri"/>
        <family val="2"/>
        <scheme val="minor"/>
      </rPr>
      <t>8. Manual de Supervisión e Interventoría</t>
    </r>
  </si>
  <si>
    <r>
      <rPr>
        <sz val="12"/>
        <color rgb="FFFF0000"/>
        <rFont val="Calibri"/>
        <family val="2"/>
        <scheme val="minor"/>
      </rPr>
      <t>Pendiente el concepto financiero y el jurídico.</t>
    </r>
    <r>
      <rPr>
        <sz val="12"/>
        <rFont val="Calibri"/>
        <family val="2"/>
        <scheme val="minor"/>
      </rPr>
      <t xml:space="preserve"> Se actualiza avance. Según memorando 2015-305-003896-3 del 25-marzo-2015, se solicita ajuste al respectivo plan. INCORPORAR MEDIDA PREVENTIVA: CONTRATO ESTÁNDAR 4G. Este proyecto no tiene actualmente TRibunal de Arbitramento. Con memorando 2015-305-007545-3 del 30-jun-2015 se acreditó el 100% de avance ya que concluye que no hubo beneficio económico para el Concesionario, que se requiera recuperar. Pendiente cierre de la CGR.</t>
    </r>
  </si>
  <si>
    <r>
      <rPr>
        <b/>
        <sz val="12"/>
        <rFont val="Calibri"/>
        <family val="2"/>
        <scheme val="minor"/>
      </rPr>
      <t>Hallazgo 4. Administrativo - Deficiencias en Mantenimiento y Señalización</t>
    </r>
    <r>
      <rPr>
        <sz val="12"/>
        <rFont val="Calibri"/>
        <family val="2"/>
        <scheme val="minor"/>
      </rPr>
      <t>. En visita de obra realizada los días 2, 3 y 4 de noviembre de 2011, se evidenciaron las siguientes deficiencias: En el Peaje Neguanje, en los carriles de salida 1 y 2, en el sentido hacia Santa Marta, se encontró un daño en la carpeta asfáltica consistente en descaramiento y piel de cocodrilo, grietas tipo 8. Se evidencian algunas deficiencias en el mantenimiento que aunque están incluidas en el Plan de Mantenimiento, a la fecha de la visita aún no habían sido cumplidas y pueden poner en riesgo la seguridad de los usuarios.</t>
    </r>
  </si>
  <si>
    <t xml:space="preserve">Debido a los incumplimientos de las obligaciones contractuales: Manual de Señalización y Reglamento de Operación.
</t>
  </si>
  <si>
    <t>Deficiente prestación del servicio. Que genera inseguridad en la operación de la vía por parte de los usuarios.</t>
  </si>
  <si>
    <t>Establecer si la situación señalada o descrita en el Hallazgo fue superada o si se mantiene.</t>
  </si>
  <si>
    <t>1. Solicitud a interventoría de subsane del hallazgo. 
2. Informe interventoría sobre superación del hallazgo</t>
  </si>
  <si>
    <t>Presentar a cierre de la CGR.</t>
  </si>
  <si>
    <t>2011R</t>
  </si>
  <si>
    <r>
      <rPr>
        <b/>
        <sz val="12"/>
        <rFont val="Calibri"/>
        <family val="2"/>
        <scheme val="minor"/>
      </rPr>
      <t>Hallazgo 6. Administrativo y Disciplinario (I.P.) - Precios de Mercado en los Adicionales de la Concesión Santa Marta-Paraguachón</t>
    </r>
    <r>
      <rPr>
        <sz val="12"/>
        <rFont val="Calibri"/>
        <family val="2"/>
        <scheme val="minor"/>
      </rPr>
      <t>. El INCO hoy Agencia Nacional de Infraestructura no cuenta con las propuestas técnicas, económicas, precios de mercado y análisis de precios unitarios, utilizados y aprobados para la suscripción de los Adicionales 1 a 7 del proyecto de concesión Santa Marta - Paraguachón, que permita establecer con veracidad la existencia o no de sobreprecios en cada una de las obras que conforman el alcance de los mismos.</t>
    </r>
  </si>
  <si>
    <t>Deficiencias en el seguimiento y control por parte de la entidad</t>
  </si>
  <si>
    <t>No se permite establecer con veracidad la existencia o no de sobreprecios en cada una de las obras que conforman el alcance de los Contratos Adicionales y modificaciones dentro del contrato de concesión.</t>
  </si>
  <si>
    <t>Determinar mediante concepto Jurídico si hubo o no sobreprecios de mercado en cada una de las obras de los Adicionales 1 al 7 del Contrato de Concesión No 445 de 1994.</t>
  </si>
  <si>
    <t>1. Oficio dirigido a la Territorial del Magdalena
2. Concepto de la Interventoría
3. Resolución 959 de 2013 - Bitácora del proyecto</t>
  </si>
  <si>
    <r>
      <t xml:space="preserve">Los soportes presentados no permiten identificar si hubo o no sobreprecios en esa época ya que no fue posible encontrar dichos soportes. </t>
    </r>
    <r>
      <rPr>
        <sz val="12"/>
        <color rgb="FFFF0000"/>
        <rFont val="Calibri"/>
        <family val="2"/>
        <scheme val="minor"/>
      </rPr>
      <t>Al revisar el hallazgo en el informe de la auditoría de la CGR de 2011 y tratarlo con Diego Bustos, se confirma que tiene únicamente incidencia disciplinaria, por lo que se acoge la propuesta de replantear las unidades de medida para que se enfoquen en el proceso disciplinario y en las acciones preventivas. Por lo anterior, no se requiere continuar buscando soportes de sobreprecios o demás de la época. SEgún memorando 2015-305-003896-3 del 25-marzo-2015, se solicita y aprueba plazo hasta el 30-junio-2015. Se adiciona la unidad de medida 3 - Bitácora del proyecto como medida preventiva. Pendiente verificar soportes en ftp.</t>
    </r>
  </si>
  <si>
    <r>
      <rPr>
        <b/>
        <sz val="12"/>
        <rFont val="Calibri"/>
        <family val="2"/>
        <scheme val="minor"/>
      </rPr>
      <t>Hallazgo 8. Administrativo y Disciplinario (I.P.) - Obras de Rompe Olas Sector Los Muchachitos</t>
    </r>
    <r>
      <rPr>
        <sz val="12"/>
        <rFont val="Calibri"/>
        <family val="2"/>
        <scheme val="minor"/>
      </rPr>
      <t>. Las obras contratadas a través del adicional 9 para la construcción de tres Rompe Olas en el sector de Muchachitos, requerían la obtención previa de una licencia ambiental, la cual fue gestionada por el concesionario a través de CORPOMAG, quien la concedió el 16 de febrero de 2009, lo que permitió el inicio de su ejecución el 26 de junio del mismo año. El desplazamiento indefinido a la fecha para la ejecución de la obra, hace que probablemente el contratista obtenga una utilidad adicional en menoscabo de los intereses estatales.</t>
    </r>
  </si>
  <si>
    <t>El desplazamiento indefinido a la fecha para la ejecución de la obra, hace que probablemente el contratista obtenga una utilidad adicional en menoscabo de los intereses estatales</t>
  </si>
  <si>
    <t>Determinar si existió una utilidad adicional del Concesionario por el desplazamiento en la fecha de terminación de las obras rompeolas.</t>
  </si>
  <si>
    <r>
      <rPr>
        <sz val="12"/>
        <rFont val="Calibri"/>
        <family val="2"/>
        <scheme val="minor"/>
      </rPr>
      <t>1. Solicitud de concepto a la interventoría frente a posible beneficio financiero por desplazamiento de las obras.
2. Concepto interventoría frente a posible beneficio financiero por desplazamiento de las obras.
3. Informe integral del equipo supervisor</t>
    </r>
    <r>
      <rPr>
        <sz val="12"/>
        <color rgb="FFFF0000"/>
        <rFont val="Calibri"/>
        <family val="2"/>
        <scheme val="minor"/>
      </rPr>
      <t xml:space="preserve">
4. Contrato estándar 4G</t>
    </r>
  </si>
  <si>
    <t>El supervisor enviará nuevo plan de acción solicitando dos meses más de aplazamiento. SEgún memorando 2015-305-003896-3 del 25-marzo-2015, se ajustan las unidades de medida y aprueba plazo hasta el 30-abril-2015. Se acredita avance del 33% y pendiente verificar soporte en ftp. Con memorando 2015-305-004903-3 del 30-abr-2015, se adjunta el informe integral que concluye que no hubo desplazamiento de cronograma, por lo que se acredita el 100% del avance. Pendiente cierre de la CGR.</t>
  </si>
  <si>
    <r>
      <rPr>
        <b/>
        <sz val="12"/>
        <rFont val="Calibri"/>
        <family val="2"/>
        <scheme val="minor"/>
      </rPr>
      <t>Hallazgo 9. Administrativo (I.P.) - Pago Intereses por Déficit de Tráfico Garantizado</t>
    </r>
    <r>
      <rPr>
        <sz val="12"/>
        <rFont val="Calibri"/>
        <family val="2"/>
        <scheme val="minor"/>
      </rPr>
      <t>. El contrato de concesión 445/94, ha presentado desde su inicio déficit de tráfico estructural, lo que ha originado continuas compensaciones por parte del Estado al concesionario, con recursos del Presupuesto Nacional, generando deudas crecientes y un mayor costo por concepto de intereses corrientes y moratorios.</t>
    </r>
  </si>
  <si>
    <t>Pago inoportuno de la obligación contractual referente al Ingreso Mínimo Garantizado</t>
  </si>
  <si>
    <t>Presunto detrimento  al patrimonio del Estado,  por pago de intereses moratorios</t>
  </si>
  <si>
    <t>Pagos de deudas según recursos obtenidos por hacienda</t>
  </si>
  <si>
    <r>
      <t xml:space="preserve">1. Memorandos
2. Anteproyecto
3. Acta
4. Oficio
5. Informe - Pago
6. Documento soporte cambio modalidad
7. Guía de supervisión e interventoría
</t>
    </r>
    <r>
      <rPr>
        <sz val="12"/>
        <color rgb="FFFF0000"/>
        <rFont val="Calibri"/>
        <family val="2"/>
        <scheme val="minor"/>
      </rPr>
      <t>8. Contrato estándar 4G</t>
    </r>
  </si>
  <si>
    <t>Se radicó memorando 2015-6010031153 en el que se solicita prórroga y cambio de responsable. Se autoriza prórroga hasta el 30 de junio de 2015. El 13-may se confirman soportes tanto en planeación como en Contractual y se acredita el 100% de avance. pendiente cierre de la CGR. Con memorando 2015-305-005014-3 del 4 de may-2015, se confirma el avance del 100%.</t>
  </si>
  <si>
    <r>
      <t>Hallazgo 15.  Administrativo – Aplicación multas por parte del INCO.</t>
    </r>
    <r>
      <rPr>
        <sz val="12"/>
        <rFont val="Calibri"/>
        <family val="2"/>
        <scheme val="minor"/>
      </rPr>
      <t xml:space="preserve"> La CGR no evidencia la aplicación por parte del INCO de acciones efectivas tendientes a contribuir con la respuesta oportuna de los requerimientos de información de la Interventoría al concesionario, tal como la imposición de multas, situación que dificulta la celeridad en el desarrollo del proyecto de concesión vial.</t>
    </r>
  </si>
  <si>
    <t>La entidad no esta ejerciendo las sanciones que contractualmente están pactadas.</t>
  </si>
  <si>
    <t>Realizar los análisis y estudios requeridos para dar inicio a los procesos sancionatorios respectivos.</t>
  </si>
  <si>
    <t>1. Solicitud a defensa judicial frente a los incumplimientos en el proyecto
2. Estado de las sanciones iniciadas y/o en ejecución reportadas por la Gerencia de defensa judicial
3. Solicitud de informe a la interventoría que evidencie el estado de cumplimiento del concesionario
4. Informe de la Interventoría
5. Análisis de procedencia de proceso sancionatorio
6. Manual de Supervisión e interventoría</t>
  </si>
  <si>
    <t>El supervisor enviará nuevo plan de acción incluyendo cambio  en la acción de mejoramiento. Pendiente confirmar si el memorando de cambios al plan incluye este hallazgo. Para ello, Lester me enviará número del memorando para revisión de CI. Con memorando 2015-305-004904-3 del 30-abr-2015 se ajustan medidas y se confirman los soportes para acreditar el 100% del avance. Pendiente cierre de la CGR.</t>
  </si>
  <si>
    <r>
      <rPr>
        <b/>
        <sz val="12"/>
        <rFont val="Calibri"/>
        <family val="2"/>
        <scheme val="minor"/>
      </rPr>
      <t>Hallazgo 16. Administrativo, Disciplinario y Fiscal - Modelo Financiero Otrosí de 2006 y Otrosí Modificatorio No. 3 de 2009</t>
    </r>
    <r>
      <rPr>
        <sz val="12"/>
        <rFont val="Calibri"/>
        <family val="2"/>
        <scheme val="minor"/>
      </rPr>
      <t xml:space="preserve">. Se evidencia un desequilibrio de la ecuación contractual en contra de los intereses del Estado en cuantía de $26.678.5 millones de diciembre de 2011, medido en Valor Presente Neto (VPN), ocasionado por las modificaciones contractuales efectuadas mediante el Otrosí del 20 de enero de 2006 al Contrato de Concesión No.503 de 1994, Proyecto Vial Cartagena-Barranquilla, y su modificatorio el Otrosí No.3 del 16 de octubre de 2009.  </t>
    </r>
  </si>
  <si>
    <t>Modificaciones contractuales efectuadas mediante el Otrosí del 20 de enero de 2006 al Contrato de Concesión No.503 de 1994, Proyecto Vial Cartagena-Barranquilla, y su modificatorio el Otrosí No.3 del 16 de octubre de 2009</t>
  </si>
  <si>
    <t>Detrimento patrimonial del Estado en la suma de $26.678.5 millones de diciembre de 2011, medido en Valor Presente Neto (VPN)</t>
  </si>
  <si>
    <t xml:space="preserve">Adelantar las actividades tendientes a dirimir la controversia surgida entre el Concesionario y la Agencia, relacionada con el desequilibrio financiero en contra de los intereses del Estado. </t>
  </si>
  <si>
    <r>
      <t xml:space="preserve">1. Concepto Banca de Inversión.
2. Mesa de Trabajo.                                                                                                                                            3.  Concepto interventoría                    
4. Informe Supervisor         
5. Memorando del área Gestión Contractual a la Gerencia Financiera                          
6. Gestión de Cobro.
7. Resolución 959 de 2013 - Bitácora del proyecto
</t>
    </r>
    <r>
      <rPr>
        <sz val="12"/>
        <color rgb="FFFF0000"/>
        <rFont val="Calibri"/>
        <family val="2"/>
        <scheme val="minor"/>
      </rPr>
      <t>8. Manual de Contratación
9. Res. que crea y regula el Comité de Contratación</t>
    </r>
  </si>
  <si>
    <r>
      <t xml:space="preserve">1. Concepto Banca de Inversión.
2. Mesa de Trabajo.                                        3.  Concepto interventoría                    
4. Informe Supervisor         
5. Memorando del área Gestión Contractual a la Gerencia Financiera
6. Gestión de Cobro.
7. Resolución 959 de 2013 - Bitácora del proyecto
</t>
    </r>
    <r>
      <rPr>
        <sz val="12"/>
        <color rgb="FFFF0000"/>
        <rFont val="Calibri"/>
        <family val="2"/>
        <scheme val="minor"/>
      </rPr>
      <t>8. Manual de Contratación
9. Res. que crea y regula el Comité de Contratación</t>
    </r>
  </si>
  <si>
    <t>Cartagena Barranquilla</t>
  </si>
  <si>
    <t>Todos los elementos evaluativos demuestran que el desequilibrio se presentó y está actualmente en DJ para que se tomen las acciones pertinentes (conciliación, tribunal)</t>
  </si>
  <si>
    <t>Se propone y se aprueba eliminar la unidad de medida 1 - Concepto de la JCC en vista de la imposibilidad de obtener dicho concepto (una comunicación inicial más dos reiteraciones sin respuesta) y su irrelevancia final frente al hallazgo. Las unidades de medida 2 a 6 están completadas. Se emitió memorando solicitando apertura del proceso de cobro. En vista de que no hay viabilidad para instaurar demanda arbitral, se acredita el 100% de avance con la completitud de las acciones internas previas, incluida la acción preventiva asociada con la bitácora del proyecto. Este proyecto no tiene actualmente Tribunal de Arbitramento</t>
  </si>
  <si>
    <r>
      <rPr>
        <b/>
        <sz val="12"/>
        <rFont val="Calibri"/>
        <family val="2"/>
        <scheme val="minor"/>
      </rPr>
      <t>H 442 -18. AE2011 - Administrativo, Disciplinario y Fiscal - Intereses Moratorios Actas Nos. 8 y 9 de 2002 y 10 de 2003. Mediante las Actas Nos. 8 y 9 de 2002, y 10 de 200</t>
    </r>
    <r>
      <rPr>
        <sz val="12"/>
        <rFont val="Calibri"/>
        <family val="2"/>
        <scheme val="minor"/>
      </rPr>
      <t xml:space="preserve">3 de reconocimiento parcial del restablecimiento de la ecuación contractual, respecto a capital e intereses por concepto de Ingreso Mínimo Garantizado en el Contrato de Concesión No. 503 de 1994 Cartagena – Barranquilla, el Instituto Nacional de Vías reconoce a favor de la concesión la suma de $249.2 millones por concepto de intereses moratorios pagados con recursos del Presupuesto General de la Nación.
</t>
    </r>
    <r>
      <rPr>
        <b/>
        <sz val="12"/>
        <rFont val="Calibri"/>
        <family val="2"/>
        <scheme val="minor"/>
      </rPr>
      <t>H 443-19 AE2011. Administrativo, Disciplinario y Fiscal - Intereses Moratorios Actas Nos. 12 y 13 de 2004, 14, 15 y 16 de 2005, y 17 de 200</t>
    </r>
    <r>
      <rPr>
        <sz val="12"/>
        <rFont val="Calibri"/>
        <family val="2"/>
        <scheme val="minor"/>
      </rPr>
      <t>6. Mediante las Actas nos. 12 y 13 de 2004, 14, 15 y 16 de 2005, y 17 de 2006 de reconocimiento parcial de capital e intereses por concepto de Ingreso Mínimo Garantizado en el Contrato de Concesión No. 503 de 1994 Cartagena – Barranquilla, el Instituto Nacional de Concesiones, con el fin de restablecer el equilibrio contractual, reconoce a favor de la concesión la suma de $ 1.115.4 millones por concepto de intereses moratorios pagados con recursos del Presupuesto General de la Nación.</t>
    </r>
  </si>
  <si>
    <t>Falta de gestión de la entidad para el pago de la obligación correspondiente a capital por concepto de Ingreso  Mínimo Garantizado</t>
  </si>
  <si>
    <t>Se configura un presunto detrimento en el Patrimonio del Estado, por los intereses moratorios causados en la suma de $1.470.7 millones.</t>
  </si>
  <si>
    <t>1. Memorandos
2. Anteproyecto
3. Acta
4. Oficio
5. Informe - Pago
6. Documento soporte cambio modalidad
7. Guía de supervisión e interventoría
8. Contrato estándar 4G</t>
  </si>
  <si>
    <t>Las acciones confirman que se ha actuado sobre la causa raíz del hallazgo.</t>
  </si>
  <si>
    <t>Pendiente el Manual de Interventoría. Se actualiza el avance al 90% y se solicita y aprueba prórroga hasta el 30 de jun de 2015, que es el límite para la entrega del Manual de la Interventoría. Se radicó memorando 2015-6010031153 en el que se solicita prórroga y cambio de responsable.
Se confirman los soportes en el ftp por lo que se acredita el 100% de avance. Pendiente cierre de la CGR. AGREGAR CONTRATO ESTÁNDAR 4G QUE ELIMINA EL CONCEPTO DE IMG POR EL PAGO POR UNIDADES FUNCIONALES. Este proyecto no tiene actualmente Tribunal de Arbitramento</t>
  </si>
  <si>
    <r>
      <rPr>
        <b/>
        <sz val="12"/>
        <rFont val="Calibri"/>
        <family val="2"/>
        <scheme val="minor"/>
      </rPr>
      <t>Hallazgo 20. Administrativo y Disciplinario - Adiciones Contrato de Concesión No. 503 de 1994</t>
    </r>
    <r>
      <rPr>
        <sz val="12"/>
        <rFont val="Calibri"/>
        <family val="2"/>
        <scheme val="minor"/>
      </rPr>
      <t xml:space="preserve">. El Contrato de Concesión No.503, Proyecto Cartagena–Barranquilla, celebrado con el objeto de realizar por el sistema de concesión los estudios, diseños definitivos, obras necesarias para la rehabilitación de las calzadas existentes y el mantenimiento y la operación del tramo de carretera Lomita Arena-Puerto Colombia-Barranquilla de la Ruta 90 A (La Cordialidad) – Lomita Arena y el mantenimiento y la operación del tramo Cartagena–Lomita Arena en los departamentos de Bolívar y Atlántico, en 1994 por valor de $10.686 millones (108.267 smlmv), correspondiente al valor total de la inversión ha sido adicionado en su cuantía en un 968,37% (1.048.426,82 smlmv), mediante ocho (8) contratos adicionales y dos (2) otrosíes, situación que constituye violación al Estatuto General de Contratación específicamente al parágrafo del artículo 40 de la Ley 80 de 1993, según el cual los contratos no podrán adicionarse en más del cincuenta por ciento (50%) de su valor inicial, expresado éste en SMMLV. </t>
    </r>
  </si>
  <si>
    <t>Adiciones al contrato de Concesión en cuantía y porcentaje superior a lo señalado en la Ley</t>
  </si>
  <si>
    <t xml:space="preserve">Violación al Estatuto General de Contratación debido a que va en contravía de lo normado en el parágrafo del artículo 40 de la Ley 80 de 1993 según el cual los contratos no podrán adicionarse en más del cincuenta por ciento (50%) de su valor inicial, expresado éste en salarios mínimos legales mensuales. </t>
  </si>
  <si>
    <r>
      <t xml:space="preserve">1. Concepto jurídico ANI
2. Formulación de acciones jurídicas pertinentes, de cara al contrato, si llega a aplicar
3. Manual de Contratación
</t>
    </r>
    <r>
      <rPr>
        <sz val="12"/>
        <color rgb="FFFF0000"/>
        <rFont val="Calibri"/>
        <family val="2"/>
        <scheme val="minor"/>
      </rPr>
      <t>4. Res. Creación Comité de Contratación
5. Procedimiento para la modificación de contratos de concesión
6. Contrato Estándar 4G
7. Res. 959 de 2013- Bitácora</t>
    </r>
  </si>
  <si>
    <t>Desde el punto de vista correctivo se confirmaría que las adiciones no sobrepasaron la normatividad aplicable. Desde el punto de vista preventivo, se actúa sobre la causa del hallazgo.</t>
  </si>
  <si>
    <t>Se cuenta con el concepto juridico que indica que no hay incumplimiento de la ley aplicable en el momento en que se firmó el contrato. Se elimina la unidad de medida de concepto jurídico experto, por cuanto que ya se cuenta con un concepto jurídico. Debido a que no aplican acciones ya que no hay incumplimiento, se acredita el 100% de avance con el solo concepto jurídico.</t>
  </si>
  <si>
    <r>
      <rPr>
        <b/>
        <sz val="12"/>
        <rFont val="Calibri"/>
        <family val="2"/>
        <scheme val="minor"/>
      </rPr>
      <t>Hallazgo 21. Administrativo y Disciplinario - Adiciones Contrato de Interventoría No.SGC-C-CB-76 de 2004</t>
    </r>
    <r>
      <rPr>
        <sz val="12"/>
        <rFont val="Calibri"/>
        <family val="2"/>
        <scheme val="minor"/>
      </rPr>
      <t xml:space="preserve">. El contrato No.SGC-C-CB-76 de 2004 celebrado para la interventoría técnica, financiera y operativa en la etapa de operación del Contrato de Concesión No.503 de 1994, Proyecto Cartagena-Barranquilla, por valor de $871.4 millones (2.434,3 smlmv), fue adicionado en un 69,28% de su valor inicial expresado en SMLMV, situación que constituye violación al Estatuto General de Contratación específicamente al parágrafo del artículo 40 de la Ley 80 de 1993, según el cual los contratos no podrán adicionarse en más del cincuenta por ciento (50%) de su valor inicial, expresado éste en SMMLV. 
</t>
    </r>
  </si>
  <si>
    <t>Adiciones al contrato de Interventoría en cuantía y porcentaje superior a lo señalado en la Ley</t>
  </si>
  <si>
    <t>Se confirma que los contratos de interventoría son accesorios al contrato principal. Desde el punto de vista preventivo se actúa sobre la causa del hallazgo.</t>
  </si>
  <si>
    <r>
      <rPr>
        <b/>
        <sz val="12"/>
        <rFont val="Calibri"/>
        <family val="2"/>
        <scheme val="minor"/>
      </rPr>
      <t>Hallazgo 22. Administrativo y Disciplinario - Adición contrato de Interventoría No.SGC-012 de 2008</t>
    </r>
    <r>
      <rPr>
        <sz val="12"/>
        <rFont val="Calibri"/>
        <family val="2"/>
        <scheme val="minor"/>
      </rPr>
      <t xml:space="preserve">. El Contrato No.SGC-012 de 2008 celebrado para la interventoría técnica, financiera, operativa, predial, socio ambiental y legal del Proyecto de Concesión Vial No.503 de 1994, Cartagena-Barranquilla, por valor de $1.610.3 millones (3.489,4 smlmv), fue adicionado en un 106.49% de su valor inicial expresado en SMLMV, situación que constituye violación al Estatuto General de Contratación específicamente al parágrafo del artículo 40 de la Ley 80 de 1993, según el cual los contratos no podrán adicionarse en más del cincuenta por ciento (50%) de su valor inicial, expresado éste en SMMLV. 
</t>
    </r>
  </si>
  <si>
    <t>Adición al contrato de Interventoría en cuantía y porcentaje superior a lo señalado en la Ley</t>
  </si>
  <si>
    <r>
      <rPr>
        <b/>
        <sz val="12"/>
        <rFont val="Calibri"/>
        <family val="2"/>
        <scheme val="minor"/>
      </rPr>
      <t>Hallazgo 25. Administrativo y Disciplinario -  Otrosí No. 4 de 2008 y el Contrato Adicional No. 9 de 2010</t>
    </r>
    <r>
      <rPr>
        <sz val="12"/>
        <rFont val="Calibri"/>
        <family val="2"/>
        <scheme val="minor"/>
      </rPr>
      <t xml:space="preserve">. En la Concesión Cartagena- Barranquilla se evidencia desnaturalización del contrato de concesión, en los términos señalados en el numeral 4to del artículo 32 de la Ley 80 de 1993, con las adiciones efectuadas mediante el Otrosí No. 4 de 2008 y el Contrato Adicional No. 9 de 2010, que modificaron el alcance y valor de las obras del anillo vial de Cartagena, pactado en el Otrosí del 20 de enero de 2006 y el alcance de las obras del anillo vial de Crespo y construcción parcial de la segunda calzada Cartagena – Barranquilla, su valor, remuneración del concesionario, forma y fuentes de pago, para la ejecución de un contrato de obra pública. </t>
    </r>
  </si>
  <si>
    <t>El INCO se está apartando de la esencia del contrato de concesión para darle paso a uno de obra pública, aunque no de manera formal si de manera substancial, dado que no hay participación de inversión privada y los recursos para las obras son provenientes del Presupuesto General de la Nación con compromiso de vigencias futuras</t>
  </si>
  <si>
    <t>Desnaturalización del contrato de concesión, en los términos señalados en el numeral 4to del artículo 32 de la Ley 80 de 1993, con las adiciones efectuadas mediante el Otrosí No. 4 de 2008 y el Contrato Adicional No. 9 de 2010</t>
  </si>
  <si>
    <t xml:space="preserve"> Ajuste al Manual de Contratación estableciendo estrictos protocolos internos para el análisis previo a cualquier modificación contractual o celebración de Convenio.</t>
  </si>
  <si>
    <t>Velar por  que  las Vicepresidencias de Estructuración y  Planeación y Riesgos,  prevean en las futuras estructuraciones estrictos protocolos para el seguimiento a la ejecución contractual.</t>
  </si>
  <si>
    <r>
      <t xml:space="preserve">1. Memorando Interno                                                  2. Someter  a aprobación del comité de contratación
3. Manual de Contratación ajustado
</t>
    </r>
    <r>
      <rPr>
        <sz val="12"/>
        <color rgb="FFFF0000"/>
        <rFont val="Calibri"/>
        <family val="2"/>
        <scheme val="minor"/>
      </rPr>
      <t>4. Res. Creación Comité de Contratación
5. Procedimiento para la modificación de contratos de concesión
6. Contrato Estándar 4G
7. Res. 959 de 2013- Bitácora</t>
    </r>
  </si>
  <si>
    <r>
      <t xml:space="preserve">1. Memorando Interno                                    2. Someter  a aprobación del comité de contratación
3. Manual de Contratación ajustado
</t>
    </r>
    <r>
      <rPr>
        <sz val="12"/>
        <color rgb="FFFF0000"/>
        <rFont val="Calibri"/>
        <family val="2"/>
        <scheme val="minor"/>
      </rPr>
      <t>4. Res. Creación Comité de Contratación
5. Procedimiento para la modificación de contratos de concesión
6. Contrato Estándar 4G
7. Res. 959 de 2013- Bitácora</t>
    </r>
  </si>
  <si>
    <t>Las unidades de medida están completadas. Pendiente cierre de la CGR.</t>
  </si>
  <si>
    <r>
      <rPr>
        <b/>
        <sz val="12"/>
        <rFont val="Calibri"/>
        <family val="2"/>
        <scheme val="minor"/>
      </rPr>
      <t>Hallazgo 27. Administrativo y Disciplinario - Consulta Previa Comunidad Afrodescendiente</t>
    </r>
    <r>
      <rPr>
        <sz val="12"/>
        <rFont val="Calibri"/>
        <family val="2"/>
        <scheme val="minor"/>
      </rPr>
      <t>. Dentro del proyecto de Doble Calzada Cartagena-Barranquilla, tramo No.2 PR7+500-PR16+000 (Peaje Marahuaco) localizado en el departamento de Bolívar, no se evidencia la realización de la consulta previa a la expedición de la Licencia Ambiental No.569 de 2009 del Ministerio de Ambiente, Vivienda y Desarrollo Territorial, con las comunidades negras presentes en la zona de influencia directa del proyecto y reconocidas por el Ministerio del Interior y de Justicia, en contravía de lo normado en el artículo 76 de la Ley 99 de 1993 y su Decreto Reglamentario 1320 de 1998, y en la Directiva Presidencial 001 de 2010. Hallazgo con presunta incidencia disciplinaria.</t>
    </r>
  </si>
  <si>
    <t xml:space="preserve">La no realización de la consulta previa a la comunidad dentro de la oportunidad por debilidades en la gestión de las entidades responsables </t>
  </si>
  <si>
    <t>Violación de lo normado en el artículo 76 de la Ley 99 de 1993 y su Decreto Reglamentario 1320 de 1998, y en la Directiva Presidencial 001 de 2010</t>
  </si>
  <si>
    <t>1. Oficio a remitir de observación de no competencia de la ANI  ante la Contraloría General de la Republica. 
2. Determinar la adecuada participación de la comunidad con unidades de impacto</t>
  </si>
  <si>
    <t>1. Oficio a la Contraloría General de la Republica informando la no competencia
2. Oficio al competente
3. Acta
4. Informe de seguimiento por parte de la ANI</t>
  </si>
  <si>
    <t>Los documentos confirman la competencia del Ministerio del Interior y la certificación de que en el tramo del hallazgo no había comunidades étnicas. En lo preventivo agregar contrato estándar 4G que contiene lineamientos socio-ambientales.</t>
  </si>
  <si>
    <t>No competencia ANI</t>
  </si>
  <si>
    <r>
      <rPr>
        <b/>
        <sz val="12"/>
        <rFont val="Calibri"/>
        <family val="2"/>
        <scheme val="minor"/>
      </rPr>
      <t xml:space="preserve">H 45-66 - AR 2007 - Administrativo -Nivel de Cunetas Respecto a Calzada. </t>
    </r>
    <r>
      <rPr>
        <sz val="12"/>
        <rFont val="Calibri"/>
        <family val="2"/>
        <scheme val="minor"/>
      </rPr>
      <t>Existen diversos tramos en los cuales se han realizado renivelaciones de la vía, quedando las cunetas muy profundas respecto al nivel de la calzada y las bermas, lo cual se ha venido corrigiendo por parte del concesionario en algunos sectores, de acuerdo con el inventario y diagnóstico elaborado para la ejecución de obras dentro del Otrosí de enero 20 de 2006; sin embargo sigue existiendo la deficiencia en otros sectores, debido a que no se ha destinado presupuesto para corregir el problema. Lo anterior representa un riesgo para la seguridad de los usuarios, comprometiendo uno de los principios fundamentales del transporte establecidos en la Ley 105 de 1993 y en consecuencia generando el riesgo de posibles demandas contra el Estado.</t>
    </r>
    <r>
      <rPr>
        <b/>
        <sz val="12"/>
        <rFont val="Calibri"/>
        <family val="2"/>
        <scheme val="minor"/>
      </rPr>
      <t xml:space="preserve">
Hallazgo 453 -29. Administrativo - Estado de las Cunetas. </t>
    </r>
    <r>
      <rPr>
        <sz val="12"/>
        <rFont val="Calibri"/>
        <family val="2"/>
        <scheme val="minor"/>
      </rPr>
      <t xml:space="preserve"> El concesionario ha realizado renivelaciones de la vía y no ha efectuado el correspondiente realce de cunetas, pese a que se asignó presupuesto para esta actividad en el adicional de enero de 2006, lo que genera riesgo en la transitabilidad de la vía concesionada.</t>
    </r>
  </si>
  <si>
    <t xml:space="preserve">Incumplimiento de las obligaciones del Concesionario y debilidades en el seguimiento y control por parte de la Interventoría. </t>
  </si>
  <si>
    <t xml:space="preserve">Afecta la seguridad en la transitabilidad de la vía, situación que no es concordante con las obligaciones del concesionario de mantener el nivel de servicio y la seguridad de la vía. </t>
  </si>
  <si>
    <t>Efectuar seguimiento a las obligaciones del concesionario de acuerdo con las Normas de mantenimiento y el reglamento de operación</t>
  </si>
  <si>
    <t>Ofrecer al usuario una vía con mayor seguridad vial</t>
  </si>
  <si>
    <t>1. Informe presentado por el concesionario.
2. Informe presentado por la interventoría.
3. Solicitud al Concesionario
4. Informe presentado por la interventoría.</t>
  </si>
  <si>
    <t>Desde le punto de vista correctivo se confirma que las cunetas están ajustadas (más de 17 km de cunetas). Aplicar unidad preventiva Manual de Interventoria.</t>
  </si>
  <si>
    <r>
      <rPr>
        <b/>
        <sz val="12"/>
        <rFont val="Calibri"/>
        <family val="2"/>
        <scheme val="minor"/>
      </rPr>
      <t>Hallazgo 37. Administrativo y Disciplinario – Comunicaciones</t>
    </r>
    <r>
      <rPr>
        <sz val="12"/>
        <rFont val="Calibri"/>
        <family val="2"/>
        <scheme val="minor"/>
      </rPr>
      <t>. En el reglamento de operación de la vía en el numeral 3B8 se establece “...permanecerá un sistema de comunicaciones inalámbrico a través de cabinas dotadas de equipo de teléfono que permita al usuario comunicarse con la central de operaciones y solicitar el servicio de grúa, ambulancia mecánico...”, sin embargo no se evidencia el cumplimiento de esta obligación por parte del Concesionario, lo cual denota deficiencias en el seguimiento y control por parte de la Interventoría y de INCO.</t>
    </r>
  </si>
  <si>
    <t>Incumplimiento de las obligaciones establecidas en el Reglamento de Operación de la Concesión.</t>
  </si>
  <si>
    <t>Afecta el nivel de servicio a los usuarios de la Concesión.</t>
  </si>
  <si>
    <t>Informe integral en donde se evidencie la no procedencia del hallazgo y se demuestre como fueron subsanados los errores de los modelos financieros del Acta de Acuerdo No. 51 y reducción de plazo, Adicional No.1.</t>
  </si>
  <si>
    <t xml:space="preserve">1. Oficio del presunto incumplimiento al concesionario con el fin de que se pronuncie respecto del mismo. 
2. Memorando de Defensa Judicial a Gestión Contractual con  respuesta emitida por el concesionario para que la remita a la interventoría.                                                                                                                         3. Informe del Interventor.                                       
4.  Oficio al Concesionario             
5. Si hay méritos expedición del Acto Administrativo </t>
  </si>
  <si>
    <t>Se confirma que se instaló el sistema de comunicaciones requerido en el contrato. Aplicar unidad preventiva Manual de Interventoria.</t>
  </si>
  <si>
    <t>La unidad de medida 5 finalmente no aplicó. Todo el plan se encuentra completado. Pendiente cierre de la CGR.</t>
  </si>
  <si>
    <r>
      <rPr>
        <b/>
        <sz val="12"/>
        <rFont val="Calibri"/>
        <family val="2"/>
        <scheme val="minor"/>
      </rPr>
      <t>Hallazgo 41. Administrativo, Disciplinario, y Fiscal- Modelo Financiero</t>
    </r>
    <r>
      <rPr>
        <sz val="12"/>
        <rFont val="Calibri"/>
        <family val="2"/>
        <scheme val="minor"/>
      </rPr>
      <t>. Se evidencia un mayor beneficio en cuantía de $6.888 millones de dic./11 medido en valor presente (VPN) a favor del concesionario, ocasionado por las modificaciones contractuales que se presentaron desde el año 1996 con las actas de acuerdo No. 1 y 2 de 1996, y posteriores modificaciones hasta el año de 2008 (Acta de acuerdo No. 51), generando un desequilibrio de la ecuación contractual en contra de los intereses del Estado; a su vez se observó la inclusión de la variable Anticipo a Proveedores y su amortización y la variable Patrimonio, en las proyecciones del Flujo de Caja Libre del Proyecto que afectaron directamente la Tasa de Retorno de la Inversión pactada contractualmente.</t>
    </r>
  </si>
  <si>
    <t>Al momento de efectuar la modificación con el acuerdo 02 de 1996, la entidad le reconoció al concesionario un anticipo a sus contratistas que no hacía parte del contrato inicial al igual que la inclusión del patrimonio, este procedimiento afectó las proyecciones del flujo de Caja libre del proyecto.</t>
  </si>
  <si>
    <t>Las modificaciones contractuales, permitieron  el concesionario obtuviese una mayor rentabilidad en la recuperación de su inversión por encima de lo contractualmente pactado, generando a su vez  un desequilibrio de la ecuación contractual en contra de los intereses del Estado.</t>
  </si>
  <si>
    <r>
      <t xml:space="preserve">1. Acta de Acuerdo del 17 de enero de 2014.
2. Acta de acuerdo del 31 de marzo de 2014. 
3. Informe Jurídico-financiero.
</t>
    </r>
    <r>
      <rPr>
        <sz val="12"/>
        <color rgb="FFFF0000"/>
        <rFont val="Calibri"/>
        <family val="2"/>
        <scheme val="minor"/>
      </rPr>
      <t>4. Manual de Contratación
5. Res. Que crea y regula el Comité de Contratación
6. Res. 959 de 2013 - Bitácora de los proyectos</t>
    </r>
    <r>
      <rPr>
        <sz val="12"/>
        <rFont val="Calibri"/>
        <family val="2"/>
        <scheme val="minor"/>
      </rPr>
      <t xml:space="preserve">
</t>
    </r>
  </si>
  <si>
    <t>Bogotá Villavicencio</t>
  </si>
  <si>
    <t>Los soportes correctivos incluyendo el informe de la banca de inversión confirman que se atendió la causa del hallazgo. Sumado a las acciones preventivas establecidas.</t>
  </si>
  <si>
    <t>Se recuperaron aprox $35 Mil millones y se encontró que el hallazgo no era correcto. Presentar a la CGR para su cierre. NO OBSTANTE, ESTE TIPO DE EVENTOS SE PUEDEN PREVENIR INCORPORANDO EL MANUAL DE CONTRATACIÓN QUE DETALLA CONTROLES PARA LAS MODIFICACIONES CONTRACTUALES. Actualmente se encuentra en curso un tribunal de arbitramento convocado por el Concesionario, pero según el informe de avance no sería necesario incorporarlo.</t>
  </si>
  <si>
    <t>Financieros Proyectos</t>
  </si>
  <si>
    <r>
      <rPr>
        <b/>
        <sz val="12"/>
        <rFont val="Calibri"/>
        <family val="2"/>
        <scheme val="minor"/>
      </rPr>
      <t>Hallazgo 42. Administrativo, Disciplinario, Penal y Fiscal - Reconocimiento de Costo Directo por Labores de Gerencia en el Acta de Acuerdo No.49 del 30/12/05</t>
    </r>
    <r>
      <rPr>
        <sz val="12"/>
        <rFont val="Calibri"/>
        <family val="2"/>
        <scheme val="minor"/>
      </rPr>
      <t>. El reconocimiento del 15% por labores de gerencia del proyecto sobre el costo de las obras de alistamiento de los tramos 4 y 5 pactadas en el Acta de Acuerdo No.49 de 2005, generó un posible detrimento en cuantía de de $4.065.2 millones corrientes equivalentes a $4.895.4 millones de dic/11, máxime si en las actas de obra se observa como ejecutor el Concesionario Coviandes.</t>
    </r>
  </si>
  <si>
    <t xml:space="preserve">La entidad reconoció el 15% al concesionario como labores de gerencia pactadas en el acta 49/05, sin que la interventoría o el supervisor se pronunciaran respecto de la inconveniencia de este pago, puesto que el concesionario ejecuto directamente las obras sin la utilización de un tercero. </t>
  </si>
  <si>
    <t>La situación antes mencionada dio lugar a que en las obras objeto del acta 49 hiciera más oneroso el proyecto en cuantía de $4.065.2 millones corrientes equivalentes a $4.895.4 millones de dic/11.</t>
  </si>
  <si>
    <t>Conforme a la documentación aportada por la supervisión el contrato, evaluar la procedencia del inicio de acción judicial</t>
  </si>
  <si>
    <r>
      <t xml:space="preserve">1. Oficio requerimiento interventoría
2. Informe Interventoría
3. Informe financiero
4. Informe técnico
5. Concepto jurídico
6. Concepto Defensa Judicial
</t>
    </r>
    <r>
      <rPr>
        <sz val="12"/>
        <color rgb="FFFF0000"/>
        <rFont val="Calibri"/>
        <family val="2"/>
        <scheme val="minor"/>
      </rPr>
      <t>7. Manual de Contratación</t>
    </r>
  </si>
  <si>
    <t>Pendiente que se incluya en el Comitè de Conciliación y conocer avance por parte de Defensa Judicial. AJUSTAR PLAN PARA QUE INCLUYA EL MANUAL DE CONTRATACIÓN QUE EXIGE LA APROBACIÓN DEL COMITÉ DE CONTRATACIÒN PARA MODIFICACIONES CONTRACTUALES + DOCUMENTO PLANEATIVO CON ACCIONES Y CRONOGRAMA FRENTE AL PROCESO DE RECUPERAR EL DINERO. Este proyecto no tiene actulamente Tribunal de Arbitramento. Con memorando 2015-300-0062423 del 29-mayo de 2015, la VGC solicitó plazo hasta el 30-jun-2015, que se aprueba, por lo que se ajusta dicho plazo. Con memorando 2015-701-007547-3 del 30-jun-2015 se incluye concepto de Defensa Judicial que indica que teóricamente no aplica proceso de recuperación económica pero a la vez indica que si se desea, se puede buscar recuperar ese dinero. Esta contradicción no deja claro si aplica o no acciones para recuperar el dinero. En reunión del 8-jul-2015, Liliana Poveda indica que revisará el concepto.</t>
  </si>
  <si>
    <t>Costos por Administración</t>
  </si>
  <si>
    <r>
      <t xml:space="preserve">Hallazgo 43. Administrativo, Disciplinario, Penal y Fiscal – Doble Reconocimiento de AIU en la liquidación de las obras del Acta de Acuerdo No.49 del 30/12/05. </t>
    </r>
    <r>
      <rPr>
        <sz val="12"/>
        <rFont val="Calibri"/>
        <family val="2"/>
        <scheme val="minor"/>
      </rPr>
      <t>En las actas de liquidación de obras del fondo de alistamiento de los tramos 4 y 5 desde el 14 de junio de 2006 al 29 de septiembre de 2008  las cuales ya le fueron pagas al Concesionario, se observó que en algunas actas se reconoció doblemente el AIU, puesto que el AIU pactado de 35% se liquidó sobre la base del subtotal de las actividades ejecutadas más un AIU “adicional” del 15%, 20% o 25%, según el caso lo que generó un mayor reconocimiento al concesionario en cuantía de $271.6 millones corrientes equivalentes a $323.3 millones de dic/11, por fuero de lo pactado en el acta 49/05.</t>
    </r>
  </si>
  <si>
    <t>Doble reconocimiento del AIU, puesto que el AIU pactado de 35% se liquidó sobre la base del subtotal de las actividades ejecutadas más un AIU “adicional” del 15%, 20% o 25%, porcentajes que no estaban contractualmente pactados.</t>
  </si>
  <si>
    <t xml:space="preserve">Mayor reconocimiento al concesionario en cuantía de $271.6 millones corrientes equivalentes a $323.3 millones de dic/11.  </t>
  </si>
  <si>
    <t>Realizar las acciones legales pertinentes,  a fin  de proteger y  recuperar los  dineros del estado.
Conforme a la documentación aportada por la supervisión el contrato, evaluar la procedencia del inicio de acción judicial</t>
  </si>
  <si>
    <t xml:space="preserve"> Pendiente que se incluya en el Comité de Conciliación y conocer avance por parte de Defensa Judicial. Se remitió a Defensa Judicial mediante memorandos internos Nº 0039203 de mayo 15 y 040473 de mayo 20 2014.  PLAN PARA QUE INCLUYA EL MANUAL DE CONTRATACIÓN QUE EXIGE LA APROBACIÓN DEL COMITÉ DE CONTRATACIÒN PARA MODIFICACIONES CONTRACTUALES + DOCUMENTO PLANEATIVO CON ACCIONES Y CRONOGRAMA FRENTE AL PROCESO DE RECUPERAR EL DINERO. Este proyecto no tiene actualmente Tribunal de Arbitramento. Con memorando 2015-300-0062423 del 29-mayo de 2015, la VGC solicitó plazo hasta el 30-jun-2015, que se aprueba, por lo que se ajusta dicho plazo. Debido a que no aplica la acción popular, el 24-jun-2015 se eliminaron las unidades de medida 1.  Estudio de viabilidad  y estructuración de la acción popular y 2. Presentación de la acción popular. Con memorando 2015-701-007547-3 del 30-jun-2015 se incluye concepto de Defensa Judicial que indica que teóricamente no aplica proceso de recuperación económica pero a la vez indica que si se desea, se puede buscar recuperar ese dinero. Esta contradicción no deja claro si aplica o no acciones para recuperar el dinero.En reunión del 8-jul-2015, Liliana Poveda indica que revisará el concepto.</t>
  </si>
  <si>
    <r>
      <rPr>
        <b/>
        <sz val="12"/>
        <rFont val="Calibri"/>
        <family val="2"/>
        <scheme val="minor"/>
      </rPr>
      <t>Hallazgo 44. Administrativo, Disciplinario y Fiscal - Pago de Intereses en IMG</t>
    </r>
    <r>
      <rPr>
        <sz val="12"/>
        <rFont val="Calibri"/>
        <family val="2"/>
        <scheme val="minor"/>
      </rPr>
      <t>. INVIAS e INCO reconocieron intereses del Ingreso Mínimo Garantizado (IMG) correspondiente a los años 1999 al 2004 por valor de $1.284 millones de dic/11, como consecuencia de no cancelarle al Concesionario acreencias dentro del plazo establecido contractualmente.</t>
    </r>
  </si>
  <si>
    <r>
      <t xml:space="preserve">1. Solicitud de paz y salvo
2- Informe financiero
</t>
    </r>
    <r>
      <rPr>
        <sz val="12"/>
        <color rgb="FFFF0000"/>
        <rFont val="Calibri"/>
        <family val="2"/>
        <scheme val="minor"/>
      </rPr>
      <t>3. Contrato estándar 4G</t>
    </r>
  </si>
  <si>
    <t>Se confirma que se pagó la obligación y además el cambio a Ingreso Real elimina la causa del hallazgo</t>
  </si>
  <si>
    <t>Las unidades de medida están completadas. Se ajusta nivel de avance. Pendiente cierre de la CGR.</t>
  </si>
  <si>
    <r>
      <rPr>
        <b/>
        <sz val="12"/>
        <rFont val="Calibri"/>
        <family val="2"/>
        <scheme val="minor"/>
      </rPr>
      <t xml:space="preserve">H 232 - 25 AUD 2009 - ADMINISTRATIVO </t>
    </r>
    <r>
      <rPr>
        <sz val="12"/>
        <rFont val="Calibri"/>
        <family val="2"/>
        <scheme val="minor"/>
      </rPr>
      <t>Se evidencia retrasos en la gestión predial para la adquisición de los terrenos donde se prevé la construcción del Área de Servicio en “Comedores de Cáqueza”, de tal forma que no ha iniciado su construcción</t>
    </r>
    <r>
      <rPr>
        <b/>
        <sz val="12"/>
        <rFont val="Calibri"/>
        <family val="2"/>
        <scheme val="minor"/>
      </rPr>
      <t>.
Hallazgo 45. Administrativo, Disciplinario, (I.P.)- Paraderos y Áreas de Servicio</t>
    </r>
    <r>
      <rPr>
        <sz val="12"/>
        <rFont val="Calibri"/>
        <family val="2"/>
        <scheme val="minor"/>
      </rPr>
      <t>. En el reglamento para la operación de la carretera Bogotá-Villavicencio, anexo del contrato de concesión No 444-94 en los numerales 19 y 20 se establece la obligación contractual de construcción de los paraderos para automotores de transporte público de pasajeros y las dos áreas de servicio al público, estas últimas debían contar con puestos de parqueo para vehículos, unidades sanitarias, cafetería, venta de alimentos y servicio de telefonía convencional, sin embargo en visita de obra del 03 noviembre de 2011 la CGR encontró que esta obligación contractual no fue adelantada por el concesionario, la cual debió realizarse a más tardar el 01/01/99 fecha en la cual inició la etapa de operación del contrato.</t>
    </r>
  </si>
  <si>
    <t>La obligación contractual no fue adelantada por el concesionario, la cual debió realizarse a más tardar el 01/01/99.</t>
  </si>
  <si>
    <t>Disminución de la calidad del servicio en la operación por parte del Concesionario y demuestra debilidades en la Supervisión por parte del INCO desde el inicio de la ejecución del Contrato de Concesión</t>
  </si>
  <si>
    <t>Gestión para construcción de áreas de servicio en el menor tiempo posible, de conformidad con los cronogramas de obra de la doble calzada entre el Tablón (Km 34+000) y Chirajara (Km 63+000).</t>
  </si>
  <si>
    <t>1. Áreas definidas y disponibles para construcción.
2. Informe técnico planeativo Supervisión
3. Contrato estándar 4G
4. Manual de Interventoría y Supervisión</t>
  </si>
  <si>
    <t>Sólo hay en construcción una de las dos áreas de servicio y programada para dic-2015. La otra está programada para dic-2016, por esta razón no se puede dar efectividad. Tampoco se evidencian acciones sancionatorias por un retraso tan importante. Se indica que el contrato no contiene instrumentos para esto.</t>
  </si>
  <si>
    <t>Los predios para las áreas de servicio están disponibles. Una de las dos áreas de servicio se hará en junio de 2015 y la otra en 2016. 
Las unidades de medida para 2015 se revalúan por lo que el avance se reduce.Por instrucción de la Vicepresidencia de la República todos los planes deben estar 100% al 30-jun-2015, por lo que la OCI ajustó el plazo inicial para alinearlo a la directiva de Vicepresidencia.
INCLUIR AL PLAN: CONTRATO ESTÁNDAR 4G + CRONOGRAMA PARA LAS DOS ÁREAS DE SERVICIO + MANUAL DE SUPERVISIÓN E INTERVENTORÍA. Alineado con esta alternativa, se eliminan entonces las unidades de medida 2. Acta de Recibo de la primera área de servicio (dic-2015) y 3. Acta de Recibo de la primera área de servicio (dic-2016). Con el memorando 2015-306-007449-3 del 26 de junio de 2015 y los soportes publicados en el ftp, se acredita el 100% de avance. Pendiente cierre de la CGR.</t>
  </si>
  <si>
    <r>
      <rPr>
        <b/>
        <sz val="12"/>
        <rFont val="Calibri"/>
        <family val="2"/>
        <scheme val="minor"/>
      </rPr>
      <t>Hallazgo 48. Administrativo, Disciplinario y Penal – Adiciones al contrato de concesión</t>
    </r>
    <r>
      <rPr>
        <sz val="12"/>
        <rFont val="Calibri"/>
        <family val="2"/>
        <scheme val="minor"/>
      </rPr>
      <t>. El Contrato de Concesión No 444/94 fue objeto de 53 Actas de Acuerdo y un (1) contrato adicional, las cuales modificaron tanto el alcance del objeto contractual, el plazo, asunción de riesgos y la forma de remuneración, con este último la concesión pasó de Ingreso Mínimo Garantizado (IMG) o primera generación a Ingreso Esperado o tercera generación, los cuales superaron el tope máximo para las adiciones que deban realizarse a los contratos estatales señalado en el articulo 40 de la ley 80/93.</t>
    </r>
  </si>
  <si>
    <t xml:space="preserve">La entidad al suscribir el adicional No 1 de 2010 se superaron los límites legales señalados. </t>
  </si>
  <si>
    <t xml:space="preserve">Incumplimiento del articulo 40 de la ley 80 de 1993.
Adiciones que demuestran deficiencias graves en la planeación técnica y financiera del contrato tantas veces mencionado.  </t>
  </si>
  <si>
    <t>1. Manual de Contratación - Capítulo Adiciones
2. Procedimiento para modificaciones de contratos de concesión
3. Res. Que regula el funcionamiento del Comité de Contratación
4. Res. 959 de 2013 - Bitácora del Proyecto
5. Manual de Interventoría y Supervisión
6. Contrato Estándar 4G</t>
  </si>
  <si>
    <t>Confirmado con acciones preventivas</t>
  </si>
  <si>
    <r>
      <t xml:space="preserve">Consultar a VJ para conocer el estado de avance de este hallazgo. Se pidió plazo hasta junio de 2015. AJUSTAR EL PLAN INCLUYENDO: MANUAL DE CONTRATACIÓN + CONCEPTO EXPERTO SOBRE LAS ADICIONES. </t>
    </r>
    <r>
      <rPr>
        <u/>
        <sz val="12"/>
        <rFont val="Calibri"/>
        <family val="2"/>
        <scheme val="minor"/>
      </rPr>
      <t xml:space="preserve">Revisar con Margarita Montilla. Se </t>
    </r>
    <r>
      <rPr>
        <sz val="12"/>
        <rFont val="Calibri"/>
        <family val="2"/>
        <scheme val="minor"/>
      </rPr>
      <t>acredita 100% aunque sólo con unidades preventivas ya que se confirma que efectivamente superó el tope establecido.</t>
    </r>
  </si>
  <si>
    <r>
      <rPr>
        <b/>
        <sz val="12"/>
        <rFont val="Calibri"/>
        <family val="2"/>
        <scheme val="minor"/>
      </rPr>
      <t>Hallazgo 49. Administrativo, Disciplinario y Penal - Contratos de Obra Ejecutados en la Concesión</t>
    </r>
    <r>
      <rPr>
        <sz val="12"/>
        <rFont val="Calibri"/>
        <family val="2"/>
        <scheme val="minor"/>
      </rPr>
      <t>. En la ejecución del contrato de concesión No 444-94 se evidencia que Invias e Inco adicionaron obras civiles al mismo con cargo al Presupuesto de la Nación, con lo cual se presentó la desnaturalización del contrato de concesión, desvirtuándose totalmente los elementos esenciales del contrato de concesión contemplado en el artículo 32 de la ley 80 de 1993.</t>
    </r>
  </si>
  <si>
    <t xml:space="preserve">Invias e Inco adicionaron obras civiles a la concesión con cargo al Presupuesto de la Nación, con lo cual se presentó la desnaturalización del contrato de concesión. </t>
  </si>
  <si>
    <t>La adjudicación de estas obras directamente al concesionario está vulnerando los principios que rigen la contratación estatal como el de Selección Objetiva del contratista y el de Transparencia</t>
  </si>
  <si>
    <t xml:space="preserve">Ajustes al manual de contratación e instructivos internos de la entidad. </t>
  </si>
  <si>
    <t>Velar por  que  las Vicepresidencias de Estructuración y  Planeación y Riesgos,  prevean en las futuras estructuraciones  controles  y protocolos  respecto de las adiciones  contractuales  a fin  de  que no se  desnaturalice el contrato de concesión.</t>
  </si>
  <si>
    <r>
      <t xml:space="preserve">1. Memorando Interno de Jurídica a Contratación
2. Ajustes al manual de contratación e instructivos internos de la entidad. 
3. Procedimiento para la modificación de contratos de concesión
</t>
    </r>
    <r>
      <rPr>
        <sz val="12"/>
        <color rgb="FFFF0000"/>
        <rFont val="Calibri"/>
        <family val="2"/>
        <scheme val="minor"/>
      </rPr>
      <t>4. Res. Creación Comité de Contratación
5. Contrato Estándar 4G
6. Res. 959 de 2013- Bitácora</t>
    </r>
  </si>
  <si>
    <t>Las acciones preventivas atacan la causa del hallazgo</t>
  </si>
  <si>
    <t>Las unidades de medida están completadas. Se ajusta nivel de avance. Pendiente presentar a la CGR.</t>
  </si>
  <si>
    <r>
      <rPr>
        <b/>
        <sz val="12"/>
        <rFont val="Calibri"/>
        <family val="2"/>
        <scheme val="minor"/>
      </rPr>
      <t>Hallazgo 50. Administrativo, Disciplinario y Penal - Adquisición de Predios Tramo II</t>
    </r>
    <r>
      <rPr>
        <sz val="12"/>
        <rFont val="Calibri"/>
        <family val="2"/>
        <scheme val="minor"/>
      </rPr>
      <t>. Con el acta del 19 de abril de 1996 se modificó el trazado del objeto del contrato excluyendo la variante de Chipaque y contratando la construcción del Túnel el Boquerón en el Tramo II. Sin embargo, antes de suscribir la modificación se evidencio en el Informe de la Fiduciaria de Occidente con corte 31/12/1995 que la Entidad había adquirido predios para el proyecto por valor total de $476.5 millones (Dic-95), dentro de los cuales se encontraban los del tramo en mención, predios que en su momento no cumplieron con la finalidad para la cual fueron adquiridos.</t>
    </r>
  </si>
  <si>
    <t>Gestión antieconómica al comprar predios y no utilizarlos en el proyecto.</t>
  </si>
  <si>
    <t>Incumplimiento de artículo 238 de la ley 1450 de 2011, reglamentado por el decreto 4054 del 31 de octubre de 2011 y los artículos 25 y 26 de la ley 80 de 1993.</t>
  </si>
  <si>
    <t>Establecer la posibilidad de utilizar estos inmuebles  en el proyecto doble calzada Bogotá - Villavicencio (Tramo Bogotá - El Tablón), proyecto que a  la Fecha no esta adjudicado. A fin de aportar en la solución al tema de la adquisición de estos predios por parte de INVIAS antes del 2003.</t>
  </si>
  <si>
    <t>1. Memorando (2)
2. Oficio (1)
3. Informe de seguimiento Gerencia Predial</t>
  </si>
  <si>
    <t>1. Memorando
2. Oficio
3. Informe de seguimiento Gerencia Predial</t>
  </si>
  <si>
    <t>VICEPRESIDENCIA PLANEACIÓN - ESTRUCTURACIÓN</t>
  </si>
  <si>
    <t>Se debe esperar a diseño fase 3 hasta saber si se pueden usar finalmente los predios.</t>
  </si>
  <si>
    <r>
      <t>El INVÍAS nunca entregó los predios al INCO / ANI. El corredor concesionado no incluye la zona en donde están los predios adquiridos. Miembros del equipo ya han sido llamados por la Procuraduría.</t>
    </r>
    <r>
      <rPr>
        <sz val="12"/>
        <color rgb="FFFF0000"/>
        <rFont val="Calibri"/>
        <family val="2"/>
        <scheme val="minor"/>
      </rPr>
      <t>Oscar Rios hará comunicado a la OCI justificando el traslado al INVÍAS por competencia para ser revisado con D. Bustos. Este comunicado se recibió el 23-feb-2015 y se dio el respectivo trámite de traslado por competencia a la CGR. Se confirma también que la estructuración del corredor Bogotá Villavicencio - (Corredor Bogotá - El Tablón), no requiere de los predios disponibles. Esta estructuración corresponde a estudios en fase de factibilidad.</t>
    </r>
  </si>
  <si>
    <r>
      <rPr>
        <b/>
        <sz val="12"/>
        <rFont val="Calibri"/>
        <family val="2"/>
        <scheme val="minor"/>
      </rPr>
      <t>Hallazgo 51. Administrativo y Disciplinario - Adicional No.1 de 2010</t>
    </r>
    <r>
      <rPr>
        <sz val="12"/>
        <rFont val="Calibri"/>
        <family val="2"/>
        <scheme val="minor"/>
      </rPr>
      <t>. Con la suscripción del Adicional No. 1 de 2010 al Contrato de Concesión No 444-94 se desnaturalizó la figura de la concesión, puesto que las obras contratadas en el mismo consistían en la construcción de la segunda calzada a precio global como un contrato de obra civil.</t>
    </r>
  </si>
  <si>
    <t>Con la suscripción del Adicional No. 1 de 2010 al Contrato de Concesión No 444-94 se desnaturalizó la figura de la concesión.</t>
  </si>
  <si>
    <t>Las situaciones descritas con la suscripción del adicional No.1 están vulnerando los artículos 24, 25 y 26 de la ley 80 de 1993.</t>
  </si>
  <si>
    <r>
      <t>1. Memorando Interno                                                                                                               2. Someter  a aprobación del comité de contratación
3. Manual de Contratación ajustado
4. Procedimiento para la modificación de contratos de concesión
5</t>
    </r>
    <r>
      <rPr>
        <sz val="12"/>
        <color rgb="FFFF0000"/>
        <rFont val="Calibri"/>
        <family val="2"/>
        <scheme val="minor"/>
      </rPr>
      <t>. Res. Creación Comité de Contratación
6. Contrato Estándar 4G
7. Res. 959 de 2013- Bitácora</t>
    </r>
  </si>
  <si>
    <t>Este plan se presentó a 100% al 31-dic-2014. En este sentido a ese corte no se tenía el Manual de Contratación por lo que no se daría como efectivo.</t>
  </si>
  <si>
    <r>
      <rPr>
        <b/>
        <sz val="12"/>
        <rFont val="Calibri"/>
        <family val="2"/>
        <scheme val="minor"/>
      </rPr>
      <t xml:space="preserve">Hallazgo 55. Administrativo y Disciplinario - Vigencias Futuras Excepcionales en el Adicional No.1 de 2010. </t>
    </r>
    <r>
      <rPr>
        <sz val="12"/>
        <rFont val="Calibri"/>
        <family val="2"/>
        <scheme val="minor"/>
      </rPr>
      <t xml:space="preserve"> El Departamento del Meta comprometió  Vigencias Futuras excepcionales de los años 2011 a 2017 para la financiación de las obras del Adicional No.1 de fecha 22 de enero de 2010 al Contrato de Concesión No 444-94 por valor total de $200.000 millones en pesos corrientes. Pese a lo anterior, la sección primera del Consejo de Estado  confirmó Sentencia del Tribunal Contencioso Administrativo del Casanare que había declarado en el año 2010 la ilegalidad de una ordenanza, mediante la cual se decretaron vigencias futuras excepcionales más allá del periodo del gobernador de ese departamento y por lo mismo implicó en este caso concreto, el artículo 153 de la Ley 1151 de 2007, por infracción a los artículos 352 de la Constitución Política y 11 de la Ley 819 de 2003. </t>
    </r>
  </si>
  <si>
    <t xml:space="preserve">El Departamento del Meta comprometió  Vigencias Futuras excepcionales de los años 2011 a 2017 para la financiación de las obras del Adicional No.1, más allá del periodo del gobernador de ese departamento. </t>
  </si>
  <si>
    <t>Vulneración del artículo 11 de la ley 819 de 2003 y los artículos 25 y 26 de la ley 80 de 1993.</t>
  </si>
  <si>
    <t>Teniendo en cuenta que actualmente se encuentra en curso acción contractual interpuesta por el Departamento del Meta, las acciones a adoptar están sujetas al resultado del mismo.</t>
  </si>
  <si>
    <r>
      <t xml:space="preserve">1. Contrato de Transacción firmado en el marco de la Conciliación ante el Tribunal Contencioso Administrativo de Cundinamarca. 
2. Informe Jurídico
</t>
    </r>
    <r>
      <rPr>
        <sz val="12"/>
        <color rgb="FFFF0000"/>
        <rFont val="Calibri"/>
        <family val="2"/>
        <scheme val="minor"/>
      </rPr>
      <t>3. Contrato 4G Malla Vial del Meta</t>
    </r>
    <r>
      <rPr>
        <sz val="12"/>
        <rFont val="Calibri"/>
        <family val="2"/>
        <scheme val="minor"/>
      </rPr>
      <t xml:space="preserve">
</t>
    </r>
  </si>
  <si>
    <t>La gobernación debe a la ANI $216 mil MM. En el marco de conciliación en el Tribunal de Cundinamarca, está en proceso de firma del contrato de transacción, que da por terminado el convenio firmado Gobernaciòn - ANI. En este acuerdo se establece que el dinero adeudado por la Gobernación será para que construyan tramos para la nueva APP de Malla Vial del Meta. Luego, debe generarse el respectivo informe jurídico. PARA ASEGURAR EL CUMPLIMIENTO CAMBIAR LAS UNIDADES DE MEDIDA PARA QUE SEAN EL ACTA DE CONCILIACIÓN + CONTRATO  4G MALLA VIAL DEL META. Con memorando 2015-300-0062423 del 29-mayo de 2015, la VGC solicitó plazo hasta el 30-jun-2015, que se aprueba, por lo que se ajusta dicho plazo. Con memorando 2015-701-007547-3 del 30-jun-2015 se acredita el 100% de avance de las acciones controlables por la ANI, teniendo en cuenta que está en el Despacho del Tribunal  Administrativo de C/marca.</t>
  </si>
  <si>
    <r>
      <rPr>
        <b/>
        <sz val="12"/>
        <rFont val="Calibri"/>
        <family val="2"/>
        <scheme val="minor"/>
      </rPr>
      <t>Hallazgo 56. Administrativo - Tribunales de Arbitramento</t>
    </r>
    <r>
      <rPr>
        <sz val="12"/>
        <rFont val="Calibri"/>
        <family val="2"/>
        <scheme val="minor"/>
      </rPr>
      <t xml:space="preserve">. El Concesionario Coviandes S.A., del proyecto vial Bogotá- Villavicencio ha convocado a Cuatro (4) Tribunal de Arbitramento, oportunidades en las cuales a través de Laudos Arbitrales se ha condenado al Estado (Invias o Inco) al reconocimiento y pago en cuantía aproximada de $108.773 millones (pesos corrientes). Los laudos del 21 de mayo de 2001 y del 14 de junio de 2007 no han sido pagados de manera oportuna por argumentos legales que aún están en discusión entre las partes, lo cual ha generado la causación de intereses que en el eventual caso en que se paguen presuntamente generarían un detrimento al patrimonio del Estado.
</t>
    </r>
  </si>
  <si>
    <t>Los laudos del 21 de mayo de 2001 y del 14 de junio de 2007 no han sido pagados de manera oportuna por argumentos legales que aún están en discusión entre las partes</t>
  </si>
  <si>
    <t>Generado la causación de intereses que en el eventual caso en que se paguen presuntamente generarían un detrimento al patrimonio del Estado.</t>
  </si>
  <si>
    <r>
      <t xml:space="preserve">1. Informe Jurídico
2. Sentencia ejecutoriada en proceso ejecutivo
3. Informe DJ
</t>
    </r>
    <r>
      <rPr>
        <sz val="12"/>
        <color rgb="FFFF0000"/>
        <rFont val="Calibri"/>
        <family val="2"/>
        <scheme val="minor"/>
      </rPr>
      <t>4. Procedimiento la identificación y reconocimiento de deudas GCSO-P-017</t>
    </r>
  </si>
  <si>
    <t>VICEPRESIDENCIA GESTIÓN - JURIDICA - ADMINISTRATIVA</t>
  </si>
  <si>
    <t>Se menciona un procedimiento de pagos por sentencias judiciales que debió incorporarse como acción preventiva</t>
  </si>
  <si>
    <t>Defensa Judicial
Rad 20137050054993. Consultar a Defensa Judicial sobre el estado de avance de este plan. Con memorando 2015-300-0062423 del 29-mayo de 2015, la VGC solicitó plazo hasta el 30-jun-2015, que se aprueba, por lo que se ajusta dicho plazo. Con memorando 2015-701-007127-3 del 19 de junio de 2015 se reporta avance relacionado con las acciones judiciales que concluye que la sentencia del pasado 17-oct-2014, declaró como válido el pago de la obligación que realizó la ANI el 26-dic-2012. El concesionario formuló recurso de apelación contra esta decisión ante el Tribunal Superior de Bogotá. Con memorando 2015-701-007547-3 del 30-jun-2015 se acredita el 100% de avance de las acciones controlables por la ANI, teniendo en cuenta que la apelación está en el Despacho del Tribunal  Administrativo de C/marca.</t>
  </si>
  <si>
    <r>
      <rPr>
        <b/>
        <sz val="12"/>
        <rFont val="Calibri"/>
        <family val="2"/>
        <scheme val="minor"/>
      </rPr>
      <t>Hallazgo 58. Administrativo - Puente Quebrada Blanca</t>
    </r>
    <r>
      <rPr>
        <sz val="12"/>
        <rFont val="Calibri"/>
        <family val="2"/>
        <scheme val="minor"/>
      </rPr>
      <t>. Se presenta un elevado riesgo de colapso el puente metálico existente entre el K56+702 y K56+816 (sector de Quebrada Blanca), dadas las condiciones de antigüedad y estado de deterioro que este presenta; máxime si hasta la fecha no han sido atendidas las recomendaciones de los especialistas en cuanto a que la carga que circula por el puente no debe ser mayor a 50 Toneladas.</t>
    </r>
  </si>
  <si>
    <t>Falta de control y seguimiento en el proyecto por parte de la entidad, No acatamiento de recomendaciones técnicas, por parte de las autoridades competentes.</t>
  </si>
  <si>
    <t>Aumento del riesgo de desplome del citado puente.</t>
  </si>
  <si>
    <t>Informe de avance de las obras que adelanta el Invias en donde se evidencie cuando saldrá de operación el puente deteriorado y empezara a operar el nuevo puente construido por el Invias.</t>
  </si>
  <si>
    <t>1. Informe Interventoría dando cuenta de que el nuevo puente del INVÍAS ha dejado fuera de servicio al puente deteriorado.
2. Informe de supervisión confirmando el hecho anterior.</t>
  </si>
  <si>
    <r>
      <t xml:space="preserve">Se ajustan las unidades de medida que muestran que el puente deteriorado ya está fuera de servicio, por lo que el hallazgo queda atendido en su totalidad. </t>
    </r>
    <r>
      <rPr>
        <sz val="12"/>
        <color rgb="FFFF0000"/>
        <rFont val="Calibri"/>
        <family val="2"/>
        <scheme val="minor"/>
      </rPr>
      <t>Pendiente solicitar cierre a la CGR.</t>
    </r>
  </si>
  <si>
    <r>
      <rPr>
        <b/>
        <sz val="12"/>
        <rFont val="Calibri"/>
        <family val="2"/>
        <scheme val="minor"/>
      </rPr>
      <t>Hallazgo 62. Hallazgo Administrativo - Sensibilización Modelos Financieros.</t>
    </r>
    <r>
      <rPr>
        <sz val="12"/>
        <rFont val="Calibri"/>
        <family val="2"/>
        <scheme val="minor"/>
      </rPr>
      <t xml:space="preserve"> La Entidad no realizó la sensibilización de los modelos financieros de los adicionales dónde hubo impacto en el ingreso esperado y desplazamiento de los cronogramas, tal como se puede evidenciar en el memorando No. 2012-200-000502-3 de fecha 25 de enero de 2012, donde manifiesta “…el INCO hoy Agencia Nacional de Infraestructura, ha recopilado en los últimos años la mayoría de los modelos financieros, no se encontró ninguno en medio magnético en el cual se haya modificado el ingreso esperado o el desplazamiento del cronograma de la concesión Pereira la Victoria..”.</t>
    </r>
  </si>
  <si>
    <t>Debido a que no se realiza oportunamente el seguimiento y control de los comportamiento de las variaciones económicas</t>
  </si>
  <si>
    <t>Se desconocen  los efectos de la ecuación financiera.</t>
  </si>
  <si>
    <t xml:space="preserve">Resultado de las mesas de trabajo interdisciplinarias efectuadas, solicitar un nuevo concepto jurídico con la identificación de las acciones a desplegar   </t>
  </si>
  <si>
    <t>Con base en los datos de valor de inversión y plazo que proporcionan los documentos contractuales y la  programación técnica estimada  y/o real contratada en cada documento, se  estimaran y sensibilizaran los casos en que se hayan producido desplazamientos del cronograma de inversión. La entidad  se apoyara en conceptos de la interventoría del proyecto y en conceptos financieros emitidos por la Banca de Inversión y evaluara el resultado de la sensibilización financiera para adoptar los mecanismos pertinentes.</t>
  </si>
  <si>
    <r>
      <t>1. Análisis técnico y jurídico de la interventoría                               
2. Análisis técnico de la supervisión del contrato                    
3.Analisis de Banca de Inversión  
4. Análisis del área financiera de la ANI 
5. Concepto del área jurídica con acciones a seguir                              
6</t>
    </r>
    <r>
      <rPr>
        <sz val="12"/>
        <color rgb="FFFF0000"/>
        <rFont val="Calibri"/>
        <family val="2"/>
        <scheme val="minor"/>
      </rPr>
      <t>. Res 223 del 9-may-2011 Comité Asesor de Asuntos contractuales
7. Manual de Contratación
8. Instructivo GCSP-P-021 Modificación contratos de concesión</t>
    </r>
  </si>
  <si>
    <t>Pereira la Victoria</t>
  </si>
  <si>
    <t>Las acciones correctivas y preventivas actúan sobre la causa del hallazgo</t>
  </si>
  <si>
    <r>
      <t xml:space="preserve">Las unidades de medida 1 a 5 están completadas. Se actualiza el avance al 80%. El concepto jurídico que se presenta el 26-febrero-2015 concluye que se requiere finalmente de acciones para restaurar el equilibrio económico (arreglo directo o mecanismos alternativos de solución de conflictos). </t>
    </r>
    <r>
      <rPr>
        <sz val="12"/>
        <color rgb="FFFF0000"/>
        <rFont val="Calibri"/>
        <family val="2"/>
        <scheme val="minor"/>
      </rPr>
      <t xml:space="preserve">Con memorando 2015-705-005287-3 del 8-may-2015, se solicita agregar 3 acciones preventivas. Con memorando 2015-300-0062423 del 29-mayo de 2015, la VGC solicitó plazo hasta el 30-jun-2015, que se aprueba, por lo que se ajusta dicho plazo. Se elimina la unidad de medida 6. </t>
    </r>
    <r>
      <rPr>
        <i/>
        <sz val="12"/>
        <color rgb="FFFF0000"/>
        <rFont val="Calibri"/>
        <family val="2"/>
        <scheme val="minor"/>
      </rPr>
      <t xml:space="preserve">Implementación de acciones a seguir con el apoyo de Defensa Judicial si a ello hay lugar, </t>
    </r>
    <r>
      <rPr>
        <sz val="12"/>
        <color rgb="FFFF0000"/>
        <rFont val="Calibri"/>
        <family val="2"/>
        <scheme val="minor"/>
      </rPr>
      <t>ya que se acredita el 100% con las acciones que están bajo control de la Agencia más acciones preventivas. Se acredita el 100%. Pendiente cierre de la CGR.</t>
    </r>
  </si>
  <si>
    <r>
      <rPr>
        <b/>
        <sz val="12"/>
        <rFont val="Calibri"/>
        <family val="2"/>
        <scheme val="minor"/>
      </rPr>
      <t xml:space="preserve">Hallazgo 63. Hallazgo Administrativo, Disciplinario y Fiscal - Modelo Financiero. </t>
    </r>
    <r>
      <rPr>
        <sz val="12"/>
        <rFont val="Calibri"/>
        <family val="2"/>
        <scheme val="minor"/>
      </rPr>
      <t>Se evidencia un mayor beneficio en cuantía de $81.915.8 millones a 31 de diciembre de 2011 medido en valor presente (VPN) a favor del Concesionario, ocasionado por las modificaciones contractuales de los otrosíes 2, 5 y 8 y desplazamiento de los cronogramas, generando un desequilibrio de la ecuación contractual en contra de los intereses del Estado, por cuanto no recibió las obras oportunamente de acuerdo a lo previsto contractualmente.</t>
    </r>
  </si>
  <si>
    <t xml:space="preserve">Debido a que en el proceso de la concesión no se realiza la senbilización de los modelos económicos  para determinar el impacto en la ecuación económica. </t>
  </si>
  <si>
    <t xml:space="preserve"> No se recibieron las obras oportunamente de acuerdo a lo previsto contractualmente, un desequilibrio económico en las arcas del estado </t>
  </si>
  <si>
    <t>Con base en los datos de valor de inversión y plazo que proporcionan los documentos contractuales y la  programación técnica estimada  y/o real contratada en cada documento, se  estimaran y sensibilizaran los casos en que se hayan producido desplazamientos del cronograma de inversión. La entidad  se apoyara en conceptos de la interventoría del proyecto y en conceptos financieros emitidos por la Banca de Inversión y evaluara el resultado de la sensibilización financiera para adoptar los mecanismos pertinentes. Remitir a control interno disciplinario</t>
  </si>
  <si>
    <r>
      <t xml:space="preserve">1. Análisis técnico y jurídico de la interventoría                               
2. Análisis técnico de la supervisión del contrato                    
3.Analisis de Banca de Inversión  
4. Análisis del área financiera de la ANI 
5. Concepto del área jurídica con acciones a seguir                              
6. Implementación de acciones a seguir con el apoyo de Defensa Judicial si a ello hay lugar.
</t>
    </r>
    <r>
      <rPr>
        <sz val="12"/>
        <color rgb="FFFF0000"/>
        <rFont val="Calibri"/>
        <family val="2"/>
        <scheme val="minor"/>
      </rPr>
      <t>7. Res 223 del 9-may-2011 Comité Asesor de Asuntos contractuales
8. Manual de Contratación
9. Instructivo GCSP-P-021 Modificación contratos de concesión
10. Contrato estándar 4G</t>
    </r>
  </si>
  <si>
    <t>Pendiente soporte de que se está adelantando la gestión de cobro</t>
  </si>
  <si>
    <t>Las unidades de medida 1 a 5 están completadas. Se actualiza avance. El concepto jurídico que se presenta el 26-febrero-2015 concluye que se requiere finalmente de acciones para restarurar el equilibrio económico (arreglo directo o mecanismos alternativos de solución de conflictos).Con memorando 2015-705-005287-3 del 8 de mayo, se reporta que se buscará arreglo directo con el Concesionario. También se solicita agregar 3 acciones preventivas. Se acredita el 100%. Pendiente cierre de la CGR.</t>
  </si>
  <si>
    <r>
      <rPr>
        <b/>
        <sz val="12"/>
        <rFont val="Calibri"/>
        <family val="2"/>
        <scheme val="minor"/>
      </rPr>
      <t>Hallazgo 64. Administrativo - Presupuesto del Alcance Condicional</t>
    </r>
    <r>
      <rPr>
        <sz val="12"/>
        <rFont val="Calibri"/>
        <family val="2"/>
        <scheme val="minor"/>
      </rPr>
      <t>. Los precios establecidos dentro del Apéndice E – Alcance Condicional son globales, sin embargo, la ejecución de nuevas obras en este caso las establecidas en el Alcance Condicional, debe obedecer al estudio minucioso de las cantidades, especificaciones actuales y valores a construir. La anterior situación presume que dicho adicional se negoció sin contar con los soportes necesarios, en este caso el presupuesto que hace parte de los estudios de conveniencia y oportunidad, con lo cual la Entidad no tendría herramienta para realizar un seguimiento adecuado de cada una de las actividades ejecutadas en la construcción de dos (2) carriles adicionales en la vía Cartago La Victoria.</t>
    </r>
  </si>
  <si>
    <t>Debido a que no se cuenta con los documentos que soportan las cifras consignadas en la activación del Alcance Condicional.</t>
  </si>
  <si>
    <t>Se crea incertidumbre sobre el valor que activó el Alcance Condicional e incremento el ingreso esperado en $204,810 millones.</t>
  </si>
  <si>
    <t>El contrato de concesión no es un contrato de obra  publica con mecanismo de seguimiento y control basado en la medición de cantidades de obra y control de precios unitarios, razón por la cual los precios no son  los indicadores del contrato para  realizar el seguimiento de obligaciones contractuales. Los documentos  de seguimiento técnico del contrato son los que aparecen en los Apéndices Técnicos del contrato. El contrato de concesión no contiene un anexo técnico de precios. El seguimiento  de la Supervisión para la verificación de actividades no se realiza   con la lista de precios unitarios. La entidad acogerá los precios de mercado y de referencia del Instituto Nacional de Vías y revisados por la interventoría y en caso de no existir se asumirán precios del mercado para futuras adiciones del contrato, se anexarán actas de recibo de cada obra para verificar el seguimiento al proyecto "plan de regularización".</t>
  </si>
  <si>
    <t>1. Actas de verificación de recibo de las obras correspondientes al Alcance Condicional.                              
2. Memorias Técnicas del Alcance Condicional.            
3. Actas de seguimiento del proyecto (7)</t>
  </si>
  <si>
    <t>Enfocado en el tema preventivo ya que no aparece el presupuesto</t>
  </si>
  <si>
    <t>Confirmar la existencia de los soportes respectivos. Está al 100%. Pendiente pasar a cierre de la CGR.</t>
  </si>
  <si>
    <r>
      <rPr>
        <b/>
        <sz val="12"/>
        <rFont val="Calibri"/>
        <family val="2"/>
        <scheme val="minor"/>
      </rPr>
      <t xml:space="preserve">Hallazgo 66. Administrativo - (I.P.). Incremento Ingreso Esperado obras adicionales. </t>
    </r>
    <r>
      <rPr>
        <sz val="12"/>
        <rFont val="Calibri"/>
        <family val="2"/>
        <scheme val="minor"/>
      </rPr>
      <t>En desarrollo del proyecto de concesión el Ingreso Esperado fue incrementado en $89.810 millones con los otrosí 10 en $825 millones en el Alcance Básico  y con el otrosí 12 en el Alcance Básico en $43.992 millones y el Alcance Condicional en $44.992 millones, valores que no pudieron ser verificados ni analizados por la CGR, por cuando no se contaba con la información necesaria y suficiente desde los puntos de vista técnico, legal, económico y financiero.</t>
    </r>
  </si>
  <si>
    <t>Debido a que estos valores no pudieron verificar ni analizados por la CGR, por cuando no se contaba con la información necesaria y suficiente desde los puntos de vista técnico, legal, económico y financiero, para realizar la respectiva pruebas sustantivas y de cumplimiento.</t>
  </si>
  <si>
    <t>Se crea incertidumbre sobre el valor incrementado en el ingreso esperado.</t>
  </si>
  <si>
    <t>1. Verificar en los archivos documentales de la entidad y la interventoría, la existencia de los soportes documentales solicitados por el ente de control. 2. En caso de no encontrarse la documentación, la entidad con el apoyo de la Gerencia de Defensa Judicial adelantará el procedimiento GADF-P-012. 3. La entidad continuará aplicando el comité interno de contratación como medida preventiva para que cualquier modificación contractual cuente con los soportes requeridos, tales como estudios previos y bitácora.</t>
  </si>
  <si>
    <t>1. Verificar en los Archivos Documentales de la entidad, la Interventoría y el Concesionario, la existencia de los soportes documentales solicitados por el ente de control. 2. En caso de no encontrarse la documentación, la entidad con el apoyo de la Gerencia de Defensa Judicial adelantará el procedimiento GADF-P-012. (Denuncia y Reconstrucción de un documento extraviado), con el objeto de reconstruir la información faltante. 3. Como consecuencia de las reconstrucciones realizadas, la entidad procederá a verificar si los supuestos de incremento del ingresos esperado, estaban debidamente fundamentados o no. 4. Para futuros procesos contractuales e dará cumplimiento a la resolución 959 de 2013 que adopta la Bitácora.</t>
  </si>
  <si>
    <r>
      <t xml:space="preserve">1. Correo electrónico solicitando la verificación documental al Archivo de la entidad. 
2. Correo electrónico solicitando la verificación documental al Archivo de la interventoría. 
3. Procedimiento GADF-P-012 si aplica
4. Resolución 959 de 2013 - Bitácora de proyecto
</t>
    </r>
    <r>
      <rPr>
        <sz val="12"/>
        <color rgb="FFFF0000"/>
        <rFont val="Calibri"/>
        <family val="2"/>
        <scheme val="minor"/>
      </rPr>
      <t>5. Manual de Contratación
6. Res. que crea y regula el Comité de Contratación</t>
    </r>
  </si>
  <si>
    <t>Los soportes demuestran la debida diligencia de búsqueda de los documentos (falta firma de Archivo en un acta). Las acciones preventivas están orientadas a prevenir que se vuelva a presentar la causa del hallazgo</t>
  </si>
  <si>
    <r>
      <t xml:space="preserve">Se actualiza porcentaje de avance. Se elimina la unidad de medida 4 ya que no es conocida por el supervisor ni su equipo y se reemplaza por la Bitácora como acción preventiva. Se confirma que los documentos aparentemente no se generaron, hecho que ya no se puede reparar de manera correctiva. </t>
    </r>
    <r>
      <rPr>
        <sz val="12"/>
        <color rgb="FFFF0000"/>
        <rFont val="Calibri"/>
        <family val="2"/>
        <scheme val="minor"/>
      </rPr>
      <t>Revaluar las unidades de medida y remitir memorando a Control Interno para hacer la modificación. El 9 de abril se recibió el memorando 2015-305-004248-3 en cuya respuesta de OCI se confirmó el 100% de avance. El 20-abr-2015 se recibió memorando 2015-305-004562-3, que cambia las unidades de medida por lo que se solicitó aclaración.</t>
    </r>
  </si>
  <si>
    <r>
      <rPr>
        <b/>
        <sz val="12"/>
        <rFont val="Calibri"/>
        <family val="2"/>
        <scheme val="minor"/>
      </rPr>
      <t>Hallazgo 67. Administrativo - Cronograma de Obras.</t>
    </r>
    <r>
      <rPr>
        <sz val="12"/>
        <rFont val="Calibri"/>
        <family val="2"/>
        <scheme val="minor"/>
      </rPr>
      <t xml:space="preserve"> Se requirió en varias oportunidades a la ANI el cronograma de ejecución de las obras desarrolladas tanto en el Alcance Básico, Alcance Condicional y Obras Adicionales, donde se pueda evidenciar el tramo, descripción, extensión, donde inicia, donde termina, plazo (meses), prórrogas, % programado y el % de avance del cronograma.  La Entidad no tiene un adecuado control y seguimiento de las obras a realizar en desarrollo del proyecto vial y velar por el cumplimiento de las obligaciones pactadas contractualmente e imponer las multas necesarias si es el caso. </t>
    </r>
  </si>
  <si>
    <t>Debido a debilidades en  los mecanismos de seguimiento y control de las obras a ejecutar.</t>
  </si>
  <si>
    <t>No hay un adecuado seguimiento y control de las obras a ejecutar, ni se hacen efectivas las pólizas de cumplimento pactadas contractualmente.</t>
  </si>
  <si>
    <t>1. Verificar que se hayan suscrito las Actas de recibo de obra de cada uno de los alcances básico, condicional y adicionales.  
2. Verificar que la Memoria Técnica de cada tramo o trayecto contratado contenga  la  información requerida en la Clausula 48 del contrato.</t>
  </si>
  <si>
    <r>
      <t xml:space="preserve">1. Informe del concesionario.  
2. Informe del Interventor . 
3. Informe de Supervisión.
</t>
    </r>
    <r>
      <rPr>
        <sz val="12"/>
        <color rgb="FFFF0000"/>
        <rFont val="Calibri"/>
        <family val="2"/>
        <scheme val="minor"/>
      </rPr>
      <t>4. Manual de Supervisión e Interventoría</t>
    </r>
  </si>
  <si>
    <r>
      <t xml:space="preserve">1. Informe del concesionario.  
2. Informe del Interventor. 
3. Informe de Supervisión.
</t>
    </r>
    <r>
      <rPr>
        <sz val="12"/>
        <color rgb="FFFF0000"/>
        <rFont val="Calibri"/>
        <family val="2"/>
        <scheme val="minor"/>
      </rPr>
      <t>4. Manual de Supervisión e Interventoría</t>
    </r>
  </si>
  <si>
    <t>Se evidencian cronogramas y acciones preventivas que actúan sobre la causa del hallazgo</t>
  </si>
  <si>
    <t>Las tres unidades de medida están completadas. Se actualiza porcentaje de avance al 100%. Pendiente cierre de la CGR.</t>
  </si>
  <si>
    <r>
      <rPr>
        <b/>
        <sz val="12"/>
        <rFont val="Calibri"/>
        <family val="2"/>
        <scheme val="minor"/>
      </rPr>
      <t>Hallazgo 68.  Administrativo, (I.P), - Fondeo de Cuentas</t>
    </r>
    <r>
      <rPr>
        <sz val="12"/>
        <rFont val="Calibri"/>
        <family val="2"/>
        <scheme val="minor"/>
      </rPr>
      <t xml:space="preserve">. La Entidad no suministro toda la información requerida para verificar el fondeo de la cuenta principal y de las subcuentas de los aportes realizados por el Fideicomitente Concesionaria de Occidente, no obstante, que mediante oficio radicado 2012-305-003459-1 de fecha 15 de marzo de 2012, dan respuesta al requerimiento realizado por el Ente de Control donde manifiestan “… En la carpeta  “Numeral 5”, se anexa certificaciones solicitadas expedidas por la Fiduciaria de Occidente S.A…”. </t>
    </r>
  </si>
  <si>
    <t>Debido a que no se realiza una adecuado seguimiento y control al fondeo de las cuentas y que este quede debidamente documentado.</t>
  </si>
  <si>
    <t>Se crea incertidumbre si las cuentas fueron fondeadas oportunamente de acuerdo a lo pactado contractualmente.</t>
  </si>
  <si>
    <r>
      <t>1.Solicitar a la Fiduciaria  la certificación sobre los fondeos de recursos del Fideicomiso por parte del concesionario. 
2. Verificar a partir de dicha información que el concesionario haya fondeado dichos recursos  la totalidad de los Fondeos y las fechas en que se realizaron.</t>
    </r>
    <r>
      <rPr>
        <sz val="12"/>
        <color rgb="FFFF0000"/>
        <rFont val="Calibri"/>
        <family val="2"/>
        <scheme val="minor"/>
      </rPr>
      <t xml:space="preserve"> </t>
    </r>
  </si>
  <si>
    <r>
      <t>1. Informe de la Fiducia
2. Informe del Interventor
3. Informe de Financiero ANI
4. Concepto Jurídico
5. Aplicación de cláusula 65 del contrato - Solución de controversias
6</t>
    </r>
    <r>
      <rPr>
        <sz val="12"/>
        <color rgb="FFFF0000"/>
        <rFont val="Calibri"/>
        <family val="2"/>
        <scheme val="minor"/>
      </rPr>
      <t>. Res 223 del 9-may-2011 Comité Asesor de Asuntos contractuales
7. Manual de Contratación
8. Instructivo GCSP-P-021 Modificación contratos de concesión</t>
    </r>
  </si>
  <si>
    <t>Se demuestra el control de los fondeos y con acciones preventivas se actúa sobre la causa del hallazgo</t>
  </si>
  <si>
    <r>
      <t xml:space="preserve">Todas las unidades de medida están ejecutadas. Se actualiza nivel de avance. Pendiente definir y aplicar el mecanismo para iniciar la reclamación ante el concesionario, que depende de autorización de Presidencia de la República. </t>
    </r>
    <r>
      <rPr>
        <sz val="12"/>
        <color rgb="FFFF0000"/>
        <rFont val="Calibri"/>
        <family val="2"/>
        <scheme val="minor"/>
      </rPr>
      <t>Verificar este tema con Defensa Judicial. Revisar si aplica la unidad de medida 5. Con memorando 2015-705-005287-3 del 8 de mayo, se reporta que se buscará arreglo directo con el Concesionario. Además se solicita agregar 3 acciones preventivas. Se acredita el 100%. Pendiente cierre de la CGR.</t>
    </r>
  </si>
  <si>
    <r>
      <rPr>
        <b/>
        <sz val="12"/>
        <rFont val="Calibri"/>
        <family val="2"/>
        <scheme val="minor"/>
      </rPr>
      <t>Hallazgo 74. Administrativo - Cierre Financiero.</t>
    </r>
    <r>
      <rPr>
        <sz val="12"/>
        <rFont val="Calibri"/>
        <family val="2"/>
        <scheme val="minor"/>
      </rPr>
      <t xml:space="preserve"> Se observa en los considerandos  del otrosí 2, a través del cual el INCO concede la petición elevada por el concesionario relacionada con la solicitud de aplazar por un término prudencial de 4 meses la presentación del cierre financiero, el hecho plasmado, entre otras cosas, en el oficio rubricado por el Director General de la Banca de Inversiones COLCORP del 5 de enero de 2005, en el cual manifiesta que “….a la fecha no ha sido posible obtener resultado positivo con la banca en razón a que las acciones legales adelantadas en contra del proyecto y la incertidumbre que por dichas acciones se generan sobre la continuidad del mismo han impedido que el sector financiero emprenda un análisis formal de la facilidad del crédito solicitado…”, situación ésta de no recibo por parte de este grupo auditor, por cuanto, como bien dictamina el documento CONPES 3107 DE 2001, los riesgos financieros para las concesiones de tercera generación, son asignados exclusivamente al concesionario, situación esta que conlleva a cuestionar el hecho en el cual se motivaron las razones que desplazaron los aportes de capital establecidos contractualmente con respecto al Equity.</t>
    </r>
  </si>
  <si>
    <t>Debido a que la Entidad no dio aplicación a los riesgos que debe de asumir el concesionario tal como lo establece el CONPES 3107 /2001</t>
  </si>
  <si>
    <t>Desplazamiento de los aportes de Equity, Predios e Interventoría, no se realizó la sensibilización en el modelo para determinar el impacto del costo del dinero.</t>
  </si>
  <si>
    <t xml:space="preserve">La entidad acreditará los debidos soportes y concepto que se tuvieron en cuenta para justificar la prórroga del cierre financiero </t>
  </si>
  <si>
    <t>1. Concepto Jurídico 
2. Informe Financiero de la  Banca de Inversión</t>
  </si>
  <si>
    <r>
      <t>Se confirma 100% de cumplimiento.  Sin embargo, e</t>
    </r>
    <r>
      <rPr>
        <sz val="12"/>
        <color rgb="FFFF0000"/>
        <rFont val="Calibri"/>
        <family val="2"/>
        <scheme val="minor"/>
      </rPr>
      <t>l concepto jurídico que se presenta el 26-febrero-2015 concluye que se requiere finalmente de acciones para restarurar el equilibrio económico (arreglo directo o mecanismos alternativos de solución de conflictos), por lo que el plan está 100% pero no es efectivo. En este sentido, el plan se debe complementar con las unidades de medida pertinentes a dichas acciones de restauración.</t>
    </r>
  </si>
  <si>
    <r>
      <rPr>
        <b/>
        <sz val="12"/>
        <rFont val="Calibri"/>
        <family val="2"/>
        <scheme val="minor"/>
      </rPr>
      <t>Hallazgo 75. Administrativo y Disciplinario - Contratos Adicionales Contrato de Concesión</t>
    </r>
    <r>
      <rPr>
        <sz val="12"/>
        <rFont val="Calibri"/>
        <family val="2"/>
        <scheme val="minor"/>
      </rPr>
      <t>. Teniendo en cuenta los documentos aportados por la Entidad auditada relacionados con las diferentes adiciones realizadas al contrato de Concesión Nº GG-046 de 2004, se pudo evidenciar que las adiciones realizadas a este contrato superan en un 887.44% del 50% del valor estipulado en la cláusula quinta del contrato $66.870 millones ($ de 2003), este cálculo se realiza con base en el incremento esperado y vigencias futuras vulnerándose el parágrafo único del artículo 40 de la Ley 80 de 1993.</t>
    </r>
  </si>
  <si>
    <t>Debido a que no se dio cumplimiento a los establecido en la Ley 80 de 1993.</t>
  </si>
  <si>
    <t>vulnerándose el parágrafo único del artículo 40 de la Ley 80 de 1993.</t>
  </si>
  <si>
    <t>La entidad solicitara concepto respecto a las adiciones a los contratos de concesión y se pronunciará al respecto con base en dicho pronunciamiento, los documentos contractuales y el concepto del interventor. Remitir a control interno disciplinario</t>
  </si>
  <si>
    <r>
      <t>1. Oficio solicitando concepto
2. Concepto  emitido por el experto 
3. Formulación de acciones jurídicas pertinentes, de cara al contrato.
4</t>
    </r>
    <r>
      <rPr>
        <sz val="12"/>
        <color rgb="FFFF0000"/>
        <rFont val="Calibri"/>
        <family val="2"/>
        <scheme val="minor"/>
      </rPr>
      <t>. Res 223 del 9-may-2011 Comité Asesor de Asuntos contractuales
5. Manual de Contratación
6. Instructivo GCSP-P-021 Modificación contratos de concesión
7. Contrato Estándar 4G
8. Res. 959 de 2013- Bitácora</t>
    </r>
  </si>
  <si>
    <t>En el radicado 2014-7050126693 del 29-dic se pidió plazo hasta junio de 2015. Con memorando 2015-705-005287-3 del 8-may-2015, se solicita agregar 3 acciones preventivas. Se acredita el 100% de avance. Pendiente cierre de la CGR. El memorando 2015-705-006119-3 del 27-may-2015 de Jurídica concluye sobre el régimen jurídico aplicable a las adiciones para este proyecto  e indica que las áreas financieras y jurídicas deben confirmar si dicho regimen se sobrepasó y sugieren concepto integral de la Interventoría.</t>
  </si>
  <si>
    <r>
      <rPr>
        <b/>
        <sz val="12"/>
        <rFont val="Calibri"/>
        <family val="2"/>
        <scheme val="minor"/>
      </rPr>
      <t>Hallazgo 76. Administrativo, Disciplinario y Penal - Certificado de Disponibilidad Presupuestal - Otrosí 16</t>
    </r>
    <r>
      <rPr>
        <sz val="12"/>
        <rFont val="Calibri"/>
        <family val="2"/>
        <scheme val="minor"/>
      </rPr>
      <t>. El otrosí No 16 incluyó obras adicionales a los trayectos 1, 2 3 y 4 por valor global de $43.533 millones, cuya fuente de pago, de conformidad con lo señalado en la cláusula decima primera, se pactó sería “…a) En primer término, contra los recursos que se encuentren disponibles en la Subcuenta No.3 del patrimonio autónomo de la concesión. b) En segundo término, si los recursos provenientes de la Subcuenta No.3 fueren insuficientes, el concesionario procederá a financiar los recursos faltantes, depositando el valor correspondiente a las obras recibidas por el INCO, la ejecución de las mismas estaban sujetas a una condición claramente estipulada en el parágrafo único de la cláusula 11 del ya mencionado otrosí, en el entendido de que con antelación a la iniciación de las obras, LAS PARTES debían suscribir un acta en la cual quedará consignada la fuente de pago de las mismas, lo que de bulto denota, y atendiendo a la respuesta dada por la Agencia.</t>
    </r>
  </si>
  <si>
    <t xml:space="preserve">Debido a que la Entidad no dio aplicación a lo estipulado contractualmente respecto a las fuentes de pago, que entre otras fuentes estaba establecido con recursos de la Nación y lo establecido en el parágrafo del Otrosí , que antes de iniciar la construcción de las obras adicionales, las partes elaboraran un acta donde se exprese para los efectos la fuente de pago…” </t>
  </si>
  <si>
    <t>Se desconoció la directriz dada por el artículo 71 del Decreto Ley 111 de 1996, el cual señala que todos los actos administrativos que afecten las afectaciones presupuestales deberán contar con certificados de disponibilidad previos que garanticen la existencia de apropiación suficiente para atender estos gasto.</t>
  </si>
  <si>
    <t>1. Verificar en los Archivos Documentales de la entidad y la Interventoría la existencia de los soportes documentales solicitados por el ente de control. 2. Pronunciamiento de la Gerencia de Defensa Judicial  sobre la viabilidad de la Conciliación por medio de la cual terminó anticipadamente el Tribunal de Arbitramento instaurado por la concesionaria en contra de la entidad. 3. Como consecuencia de lo anterior, la entidad adelantará las acciones a que haya lugar bajo la orientación de la Gerencia de Defensa Judicial.4. Remitir a control interno disciplinario</t>
  </si>
  <si>
    <t xml:space="preserve">1. Concepto de la interventoría. 
2.Correo electrónico solicitando la verificación documental al Archivo de la entidad. 
3. Correo electrónico solicitando la verificación documental al Archivo de la interventoría. 
4.  Concepto jurídico </t>
  </si>
  <si>
    <r>
      <rPr>
        <b/>
        <sz val="12"/>
        <rFont val="Calibri"/>
        <family val="2"/>
        <scheme val="minor"/>
      </rPr>
      <t>Vicepresidencia de Gestión Contractual -</t>
    </r>
    <r>
      <rPr>
        <sz val="12"/>
        <rFont val="Calibri"/>
        <family val="2"/>
        <scheme val="minor"/>
      </rPr>
      <t xml:space="preserve"> Vicepresidencia Jurídica - Vicepresidencia Administrativa y Financiera</t>
    </r>
  </si>
  <si>
    <r>
      <rPr>
        <b/>
        <sz val="12"/>
        <rFont val="Calibri"/>
        <family val="2"/>
        <scheme val="minor"/>
      </rPr>
      <t>Andrés Figueredo</t>
    </r>
    <r>
      <rPr>
        <sz val="12"/>
        <rFont val="Calibri"/>
        <family val="2"/>
        <scheme val="minor"/>
      </rPr>
      <t xml:space="preserve"> - Alfredo Bocanegra - María Clara Garrido</t>
    </r>
  </si>
  <si>
    <t>Se confirma que los recursos los aportó el concesionario por lo que no se requería el CDP</t>
  </si>
  <si>
    <r>
      <t xml:space="preserve">Todas las unidades de medida están completadas. Se actualiza avance. </t>
    </r>
    <r>
      <rPr>
        <sz val="12"/>
        <color rgb="FFFF0000"/>
        <rFont val="Calibri"/>
        <family val="2"/>
        <scheme val="minor"/>
      </rPr>
      <t>Se desprende de los conceptos la necesidad de revisión en el comité de conciliación, para establecer acciones a seguir, que agregaría nueva unidad de medida. Por lo anterior el plan está 100% pero NO es efectivo. Con memorando 2015-705-005287-3 del 8 de mayo, se solicita agregar el Manual de contratación, pero no aclara si se mantienen las correctivas.</t>
    </r>
  </si>
  <si>
    <r>
      <rPr>
        <b/>
        <sz val="12"/>
        <rFont val="Calibri"/>
        <family val="2"/>
        <scheme val="minor"/>
      </rPr>
      <t>Hallazgo 77. Administrativo y Disciplinario - Imposición de Multas en Otrosí 16</t>
    </r>
    <r>
      <rPr>
        <sz val="12"/>
        <rFont val="Calibri"/>
        <family val="2"/>
        <scheme val="minor"/>
      </rPr>
      <t>. En el contenido de lo otrosí 16 y su modificatorios, el plazo de entrega de las obras adicionales se encuentra fenecido, en cuanto al 5.75% pendiente de entrega no se evidencia actuación sancionatoria alguna por parte de la Agencia Nacional de Infraestructura (Multas), que busque proteger los intereses de esta última.</t>
    </r>
  </si>
  <si>
    <t>Debido a que la Entidad no da aplicación a la multas o sanciones a los contratistas cuando estos incumplen con sus obligaciones.</t>
  </si>
  <si>
    <t>No se busca  proteger los intereses de esta Agencia  ni documento que soporte la prorroga respectiva para la ejecución final de dichas obras si a ello hubo lugar.</t>
  </si>
  <si>
    <t>1. Verificar el % de avance de las obras del Otrosí 16.  2. Verificar que la obra se hubiera ejecutado en los plazos pactados .3. En caso de incumplimiento aplicar las sanciones previstas en el contrato. 4. Remitir a control interno disciplinario</t>
  </si>
  <si>
    <t>1.Informe de la Interventoría sobre el cumplimiento de las obras. 
2. Informe técnico de la supervisión del contrato 
3. Concepto del área jurídica con acciones a seguir</t>
  </si>
  <si>
    <t>Se confirma en los documentos que no procedía la multa por cuanto que el concesionario cumplió</t>
  </si>
  <si>
    <r>
      <t xml:space="preserve">Las unidades de medida están completadas. </t>
    </r>
    <r>
      <rPr>
        <sz val="12"/>
        <color rgb="FFFF0000"/>
        <rFont val="Calibri"/>
        <family val="2"/>
        <scheme val="minor"/>
      </rPr>
      <t xml:space="preserve">El 26-feb-2015 el jurídico del proyecto remitió correo con memorando interno argumentando que no procede procedimiento sancionatorio por lo que no aplica la unidad de medida 4- </t>
    </r>
    <r>
      <rPr>
        <i/>
        <sz val="12"/>
        <color rgb="FFFF0000"/>
        <rFont val="Calibri"/>
        <family val="2"/>
        <scheme val="minor"/>
      </rPr>
      <t>Implementación de acciones a seguir con el apoyo de Defensa Judicial si a ello hay lugar.</t>
    </r>
    <r>
      <rPr>
        <sz val="12"/>
        <color rgb="FFFF0000"/>
        <rFont val="Calibri"/>
        <family val="2"/>
        <scheme val="minor"/>
      </rPr>
      <t>En este sentido, se asigna 100% de avance. Pendiente cierre de la CGR. Se confirma el cargue de los respectivos soportes en el ftp.</t>
    </r>
  </si>
  <si>
    <r>
      <t xml:space="preserve">
</t>
    </r>
    <r>
      <rPr>
        <b/>
        <sz val="12"/>
        <rFont val="Calibri"/>
        <family val="2"/>
        <scheme val="minor"/>
      </rPr>
      <t>Hallazgo 81. Administrativo, Disciplinario  - Documentos Soporte de los Otrosí 10 y 12</t>
    </r>
    <r>
      <rPr>
        <sz val="12"/>
        <rFont val="Calibri"/>
        <family val="2"/>
        <scheme val="minor"/>
      </rPr>
      <t>. La Agencia Nacional de Infraestructura no cuenta con los documentos soportes de los estudios técnicos, legales, económicos y financieros de los Otrosíes No. 10 y 12, de acuerdo con lo informado en el oficio  2011-100-015423-1 de fecha 01 noviembre de 2011. Lo anterior contraviene lo estatuido en el literal d) del artículo 4 de la Ley 594 de 2000.</t>
    </r>
  </si>
  <si>
    <t>Debido a que la Entidad no estableció  oportunamente los mecanismos de control, calidad y oportunidad en la  información requerida para el análisis de la concesión.</t>
  </si>
  <si>
    <t>El proceso auditor se vio limitado por cuanto la información requerida fue suministrada extemporáneamente y otra no ha sido suministrada.  La información requerida es de vital importancia para su análisis, determinar el cumplimiento de algunas obligaciones contractuales, establecer el desplazamiento del cronograma de obras, entre otros.</t>
  </si>
  <si>
    <t>1. Verificar en los Archivos Documentales de la entidad y la Interventoría, la existencia de los soportes documentales solicitados por el ente de control. 2. En caso de no encontrarse la documentación, la entidad con el apoyo de la Gerencia de Defensa Judicial adelantará el procedimiento GADF-P-012  3. La entidad continuará aplicando el Comité interno de Contratación como medida preventiva para que cualquier modificación contractual cuente con los soportes requeridos (estudios previos y demás).4. Resolución 959 de 2013 - Bitácora de Proyecto</t>
  </si>
  <si>
    <t>1. Correo electrónico solicitando la verificación documental al Archivo de la entidad. 
2. Correo electrónico solicitando la verificación documental al Archivo de la interventoría. 
3. Procedimiento GADF-P-012, si aplica.
4. Resolución 959 de 2013 - Bitácora del Proyecto</t>
  </si>
  <si>
    <t>La acción preventiva actúa sobre la causa del hallazgo</t>
  </si>
  <si>
    <r>
      <t xml:space="preserve">Se actualiza porcentaje de avance a 80%. Se confirma que los documentos aparentemente no se generaron, hecho que ya no se puede reparar de manera correctiva. De manera preventiva, la bitácora ya exige contar con documentos previos para la firma de las modificaciones contractuales. </t>
    </r>
    <r>
      <rPr>
        <sz val="12"/>
        <color rgb="FFFF0000"/>
        <rFont val="Calibri"/>
        <family val="2"/>
        <scheme val="minor"/>
      </rPr>
      <t xml:space="preserve">Revaluar las unidades de medida para incluir la acción preventiva y remitir memorando a Control Interno para hacer la modificación. Este memorando fue el 2015-305-002637-3 recibido el 2 de marzo de 2015, cuyos ajustes ya se encuentran incorporados en este plan. Se elimina la UM 3 - </t>
    </r>
    <r>
      <rPr>
        <i/>
        <sz val="12"/>
        <color rgb="FFFF0000"/>
        <rFont val="Calibri"/>
        <family val="2"/>
        <scheme val="minor"/>
      </rPr>
      <t>Procedimiento GADF-P-012 en caso de ser pertinente.</t>
    </r>
    <r>
      <rPr>
        <sz val="12"/>
        <color rgb="FFFF0000"/>
        <rFont val="Calibri"/>
        <family val="2"/>
        <scheme val="minor"/>
      </rPr>
      <t xml:space="preserve"> El 9 de abril se recibió el memorando 2015-305-004248-3 en cuya respuesta de OCI se confirmó el 100% de avance. El 20-abr-2015 se recibió memorando 2015-305-004562-3, que cambia las unidades de medida por lo que se solicitó aclaración.</t>
    </r>
  </si>
  <si>
    <r>
      <t xml:space="preserve">
</t>
    </r>
    <r>
      <rPr>
        <b/>
        <sz val="12"/>
        <rFont val="Calibri"/>
        <family val="2"/>
        <scheme val="minor"/>
      </rPr>
      <t>Hallazgo 84.  Administrativo y Disciplinario - Pago tardío de Actas ambientales</t>
    </r>
    <r>
      <rPr>
        <sz val="12"/>
        <rFont val="Calibri"/>
        <family val="2"/>
        <scheme val="minor"/>
      </rPr>
      <t xml:space="preserve">. Se observaron  valores y actas ambientales pendientes de pago. </t>
    </r>
  </si>
  <si>
    <t>La Entidad no cumple oportunamente con sus obligaciones contractuales.</t>
  </si>
  <si>
    <t>Situación esta que genera incumplimiento de sus obligaciones contractuales y el pago de interés.</t>
  </si>
  <si>
    <t xml:space="preserve"> Verificación y Evaluación  tecnica, ambiental y legal de la  supuesta deuda ambiental. Remitir a control interno disciplinario</t>
  </si>
  <si>
    <r>
      <t>1. Remisión de antecedentes a Carretero por parte de la Gerencia Ambiental
2. Concepto de la interventoría. 
3. Concepto Financiero. 
4. Concepto técnico. 
5. concepto jurídico</t>
    </r>
    <r>
      <rPr>
        <sz val="12"/>
        <color rgb="FFFF0000"/>
        <rFont val="Calibri"/>
        <family val="2"/>
        <scheme val="minor"/>
      </rPr>
      <t xml:space="preserve">
6. Manual de Interventoría y Supervisión</t>
    </r>
  </si>
  <si>
    <t>VICEPRESIDENCIA GESTIÓN - JURIDICA - PLANEACIÓN</t>
  </si>
  <si>
    <r>
      <t xml:space="preserve">Vicepresidencia de Gestión Contractual - </t>
    </r>
    <r>
      <rPr>
        <sz val="12"/>
        <rFont val="Calibri"/>
        <family val="2"/>
        <scheme val="minor"/>
      </rPr>
      <t>Vicepresidencia Jurídica - Vicepresidencia de Planeación, Riesgos y Entorno</t>
    </r>
  </si>
  <si>
    <r>
      <t xml:space="preserve">Andrés Figueredo - </t>
    </r>
    <r>
      <rPr>
        <sz val="12"/>
        <rFont val="Calibri"/>
        <family val="2"/>
        <scheme val="minor"/>
      </rPr>
      <t>Alfredo Bocanegra - Camilo Mendoza</t>
    </r>
  </si>
  <si>
    <t>Se demuestra que el cobro fue un error del concesionario ya que corresponde a un riesgo de éste.</t>
  </si>
  <si>
    <r>
      <rPr>
        <b/>
        <sz val="12"/>
        <rFont val="Calibri"/>
        <family val="2"/>
        <scheme val="minor"/>
      </rPr>
      <t xml:space="preserve">Hallazgo 86. Administrativo y Disciplinario. Incertidumbre sobre el cumplimiento de las especificaciones de la Ley 105 de 1993 y de las pactadas en los contratos modificatorios 16 y 20. </t>
    </r>
    <r>
      <rPr>
        <sz val="12"/>
        <rFont val="Calibri"/>
        <family val="2"/>
        <scheme val="minor"/>
      </rPr>
      <t xml:space="preserve">
En las Actas de verificación de obras suscritas en desarrollo de los Otrosíes No 16 y No. 20, no se evidencia el cumplimiento de las especificaciones técnicas, las características geométricas y la localización definitiva de las obras contratadas, sino que se señalan avances en porcentaje, generando incertidumbre sobre el cumplimiento de las especificaciones de los modificatorios y de la ley 105 de 1993, sobre las obras efectivamente recibidas y los montos efectivamente pagados.</t>
    </r>
  </si>
  <si>
    <t>Debido a que la Entidad no estableció  oportunamente los mecanismos de control, calidad y oportunidad en la aplicación  de la Ley 105 de 1993.</t>
  </si>
  <si>
    <t>Incumplimiento en las especificaciones de la Ley 105 de 1993,</t>
  </si>
  <si>
    <t xml:space="preserve">Resultado de las mesas de trabajo interdisciplinarias efectuadas,  establecer  las acciones a desplegar   </t>
  </si>
  <si>
    <t>Se verificara que en las MEMORIAS TECNICAS las obras contratadas se construyeron  bajo el cumplimiento de las especificaciones y las características geométricas y técnicas del contrato .Remitir a control interno disciplinario</t>
  </si>
  <si>
    <t xml:space="preserve">1. Oficio requerimiento a la  Interventoría                
2. Análisis técnico de la supervisión del contrato 
</t>
  </si>
  <si>
    <t>Se confirma la efectividad del plan, particularmente con el Manual de Interventoría y Supervisión que prevé prácticas para el monitoreo y control de las obras</t>
  </si>
  <si>
    <t>Todas las unidades de medida están completadas. Se actualiza avance al 100%. Pendiente cierre de la CGR.</t>
  </si>
  <si>
    <r>
      <t xml:space="preserve">
</t>
    </r>
    <r>
      <rPr>
        <b/>
        <sz val="12"/>
        <rFont val="Calibri"/>
        <family val="2"/>
        <scheme val="minor"/>
      </rPr>
      <t>Hallazgo 88. Administrativo y Disciplinario (I.P.)- Modelo Financiero</t>
    </r>
    <r>
      <rPr>
        <sz val="12"/>
        <rFont val="Calibri"/>
        <family val="2"/>
        <scheme val="minor"/>
      </rPr>
      <t>. Se presenta incertidumbre en el método utilizado por la Entidad para incrementar el ingreso esperado de $76.900 millones de dic/00 a $282.305 millones de dic/00, debido a que la Agencia suministró los soportes financieros incompletos de los adicionales 2, 9 y 12 al contrato de concesión No.1161/01, generando una explicación insuficiente de las cifras mencionadas.</t>
    </r>
  </si>
  <si>
    <t xml:space="preserve"> la Agencia suministró los soportes financieros incompletos  de los adicionales 2, 9 y 12 al contrato de concesión No 1161/01</t>
  </si>
  <si>
    <t>Generando una explicación insuficiente de las cifras mencionadas o se llegan a las cifras del contrato y sus adicionales</t>
  </si>
  <si>
    <t>Con base en el informe integral determinar:
1. Análisis financiero, valoración del impacto financiero
2. Análisis técnico sobre las variaciones 
3. Informe jurídico con el fin de establecer si procede las alternativas que permitan mantener el equilibrio financiero del proyecto.</t>
  </si>
  <si>
    <t>Mantener el equilibrio económico del contrato.</t>
  </si>
  <si>
    <t>1. Informe financiero
2. Informe técnico
3. Concepto jurídico con formulación de acciones jurídicas, de cara al contrato
4. Informe integral de cara a la liquidación
5. Res. 959 de 2013 - Bitácora del proyecto
6. Memorando a DJ</t>
  </si>
  <si>
    <t>Con memorando 2015-300-0062423 del 29-mayo de 2015, la VGC solicitó plazo hasta el 30-jun-2015, que se aprueba, por lo que se ajusta dicho plazo. El 1-jun-2015 se elimina la unidad de medida 3 - Memorando, ya que ya se cuenta con el concepto jurídico. Se contrató una banca de inversión y se està en mesas de trabajo con el concesionario para revisar las diferencias, de cara a la liquidación del contrato. Se adiciona unidad de medida 4- Informe integral de cara a la liquidación y como acción preventiva se agrega la resolución de bitácora 959 de 2013. En reunión del 30-jun-2015 y con base en el memo 2015-304-007518-3 del mismo día, se acreditó el 100% de avance, teniendo en cuenta que el informe del estado actual confirma que aún se encuentra en trámite el proceso de liquidación bilateral. Pendiente cierre de la CGR.</t>
  </si>
  <si>
    <r>
      <rPr>
        <b/>
        <sz val="12"/>
        <rFont val="Calibri"/>
        <family val="2"/>
        <scheme val="minor"/>
      </rPr>
      <t xml:space="preserve">
Hallazgo 89. Administrativo y Disciplinario- Adiciones al Contrato de concesión. </t>
    </r>
    <r>
      <rPr>
        <sz val="12"/>
        <rFont val="Calibri"/>
        <family val="2"/>
        <scheme val="minor"/>
      </rPr>
      <t xml:space="preserve">El Contrato de Concesión, en adelante CC-1161-01 fue objeto de 17 modificaciones consistentes en 15 Otrosíes y 2 Actas de Entendimiento, las cuales modificaron tanto el alcance del objeto contractual, el plazo y la forma de remuneración, las cuales superaron el 50% del límite establecido en el artículo 40 de la Ley 80 de 1993. </t>
    </r>
  </si>
  <si>
    <t xml:space="preserve">La entidad al suscribir los adicionales 2, 9, 12 y 15 superaron los límites legales señalados. </t>
  </si>
  <si>
    <t xml:space="preserve">Incumplimiento del articulo 40 de la ley 80 de 1993. Adiciones que demuestran deficiencias graves en la planeación técnica y financiera del contrato tantas veces mencionado.  </t>
  </si>
  <si>
    <r>
      <t xml:space="preserve">El 1 de junio de 2015 se elimina la necesidad de concepto de experto externo y se agrega unidad de medida preventiva: Manual de Contratación. En reunión del 30-jun-2015 se acreditó avance al 50%. </t>
    </r>
    <r>
      <rPr>
        <u/>
        <sz val="12"/>
        <rFont val="Calibri"/>
        <family val="2"/>
        <scheme val="minor"/>
      </rPr>
      <t>Revisar con Margarita Montilla.  Se acredita 100% aunque sólo con unidades preventivas ya que se confirma que efectivamente superó el tope establecido.</t>
    </r>
  </si>
  <si>
    <r>
      <rPr>
        <b/>
        <sz val="12"/>
        <rFont val="Calibri"/>
        <family val="2"/>
        <scheme val="minor"/>
      </rPr>
      <t>Hallazgo 90. Administrativo, Disciplinario y Penal – Otrosí No 15</t>
    </r>
    <r>
      <rPr>
        <sz val="12"/>
        <rFont val="Calibri"/>
        <family val="2"/>
        <scheme val="minor"/>
      </rPr>
      <t>. El contrato de concesión No.1161 de 2001 Zipaquirá-Bucaramanga (Palenque) alcanzó  el 9 de enero de 2012    el Ingreso Esperado pactado para remunerar las obligaciones del concesionario en el contrato inicial (clausula 11) y sus adicionales, por lo tanto se deberán reversar los bienes que hacen parte del proyecto; sin embrago, el 24/12/2008 se suscribió el Otrosí No.15 pactando obras adicionales cuyo cronograma de ejecución está programado hasta el año 2013.</t>
    </r>
  </si>
  <si>
    <t>Se suscribió el otrosí No.15, cuyo cronograma de ejecución está programado hasta el año 2013 a pesar que el plazo de la concesión había terminado</t>
  </si>
  <si>
    <t>No se realizará la reversión total de la misma establecida desde los Pliegos de Condiciones hasta el Contrato en la Cláusula 14. Adicionalmente no es claro cómo se llevará a cabo un proceso de reversión “parcial” de la concesión.</t>
  </si>
  <si>
    <r>
      <t>1. Informe integral que incluye el concepto de la banca de inversión
2. Retención de vigencia futura 2013                                         
3. Manual de Contratación
4</t>
    </r>
    <r>
      <rPr>
        <sz val="12"/>
        <color rgb="FFFF0000"/>
        <rFont val="Calibri"/>
        <family val="2"/>
        <scheme val="minor"/>
      </rPr>
      <t>. Res. 959 de 2013 - Bitácora del proyecto
5. Manual de Supervisión e Interventoría
6. Memorando a DJ</t>
    </r>
  </si>
  <si>
    <t>Con memorando 2015-300-0062423 del 29-mayo de 2015, la VGC solicitó plazo hasta el 30-jun-2015, que se aprueba, por lo que se ajusta dicho plazo. En reunión del 1-jun-2015 se ajustaron las unidades de medida, incluyendo el manual de contratación como acción preventiva. En reunión del 30-jun-2015 y con el memo 2015-304-007495-3 del 30-jun-2015, se acreditó el 100% de avance. Pendiente cierre de la CGR. En reunión del 16-jul-2015 con Francisco Orduz se ajustaron las unidades de medida para asegurar la efectividad del plan. Con comunicado 2015-304-008568-3 del 22 de julio de 2015, se da alcance al Informe Integral, ajustando los términos del comunicado 2015-304-007495-3, repotando la instauración del tribunal de arbitramento por parte del concesionario y confirmando las unidades preventivas. También se confirmó que se radicó solicitud a defensa judicial de contrademandar.</t>
  </si>
  <si>
    <r>
      <t xml:space="preserve">
</t>
    </r>
    <r>
      <rPr>
        <b/>
        <sz val="12"/>
        <rFont val="Calibri"/>
        <family val="2"/>
        <scheme val="minor"/>
      </rPr>
      <t xml:space="preserve">Hallazgo 91. Administrativo. Adicional No. 9 y 12. </t>
    </r>
    <r>
      <rPr>
        <sz val="12"/>
        <rFont val="Calibri"/>
        <family val="2"/>
        <scheme val="minor"/>
      </rPr>
      <t xml:space="preserve">Deficiencias en la planeación de obras adicionales - Otrosí 9 y 12.El INCO hoy Agencia Nacional de Infraestructura, realizó adiciones al Contrato 001161 de 2001 así: Se suscribió el Adicional No 9 del 22 de Septiembre de 2005 con valor de las inversiones de  $15.300.000.000 (Dic./00) y el Adicional No 12 del 9 de Junio de 2006 con valor de las inversiones de $12.000.000.000 (Dic./00). En estas adiciones primó el criterio financiero sobre el técnico, al no determinar claramente el requerimiento técnico, sino el presupuestal. </t>
    </r>
  </si>
  <si>
    <t>En los adicionales 9 y 12 primó el criterio financiero sobre el técnico, al no determinar claramente el requerimiento técnico, sino el presupuestal.</t>
  </si>
  <si>
    <t>No existía certeza técnica de las obras que realmente se requerían en los adicionales 9 y 12 y en cambio se recurrió a contratar obras adicionales a partir de un monto presupuestal</t>
  </si>
  <si>
    <t>1. Informe sobre las adiciones efectuadas
2. Manual de Contratación
3. Res. 959 de 2013 - Bitácora del Proyecto</t>
  </si>
  <si>
    <t>AJUSTAR EL PLAN PARA QUE INCLUYA: MANUAL DE CONTRATACIÓN + BITÁCORA DEL PROYECTO. Con memorando 2015-300-0062423 del 29-mayo de 2015, la VGC solicitó plazo hasta el 30-jun-2015, que se aprueba, por lo que se ajusta dicho plazo. En reunión del 1-jun-2015, se revaluaron las unidades de medida, incluyendo dos unidades de medida preventivas: Manual de contratación y Resolución de bitácora.  En reunión del 30-jun-2015 y con memo 2015-304-007496-3 del 30-jun-2015, se acreditó el 100% de avance. Pendiente cierre de la CGR.</t>
  </si>
  <si>
    <r>
      <rPr>
        <b/>
        <sz val="12"/>
        <rFont val="Calibri"/>
        <family val="2"/>
        <scheme val="minor"/>
      </rPr>
      <t>Hallazgo 93. Administrativo. Negligencia en el seguimiento a la Gestión Predial, Social y Ambiental de competencia del Concesionario.</t>
    </r>
    <r>
      <rPr>
        <sz val="12"/>
        <rFont val="Calibri"/>
        <family val="2"/>
        <scheme val="minor"/>
      </rPr>
      <t xml:space="preserve"> El INCO, hoy Agencia Nacional de Infraestructura, ha sido negligente en la responsabilidad de verificar que la Concesionaria Unión Temporal Los Comuneros ejecute en orden lógico y en momento oportuno, las actividades derivadas de la gestión social, predial y ambiental atribuidas en virtud del Contrato de Concesión y cumpla con las disposiciones de la ley 99 de 1993 y los demás actos administrativos derivados de la misma. </t>
    </r>
  </si>
  <si>
    <t xml:space="preserve">La Agencia, ha sido negligente en la responsabilidad de verificar que la Concesionaria ejecute en orden lógico y en momento oportuno, las actividades derivadas de la gestión social, predial y ambiental atribuidas en virtud del Contrato de Concesión </t>
  </si>
  <si>
    <t>Con lo anterior se ha incumplido con lo pactado en la Cláusula 25 del Contrato: “Manejo Ambiental del Proyecto”; aumentó el riesgo de la infraestructura existente</t>
  </si>
  <si>
    <t>1. Memorando confirmando que no aplica proceso sancionatorio
2. Contrato Estándar 4G
3. Manual de Supervisión e Interventoría</t>
  </si>
  <si>
    <r>
      <t xml:space="preserve">Defensa Judicial
Se solicito Sancion por incumplimiento. Adicionar Manual de Supervisión e Interventoría como acción preventiva. En reunión del 1-jun-2015, se revaluaron las unidades de medida, incluyendo dos unidades de medida preventivas: Contrato estándar 4G y Manual de Supervisión e Interventoría. En reunión del 30-jun-2015 se verificó el ftp y se encontró la UM 1, se presentan soportes y solicitud del estado del proceso sancionatorio a DJ. Pendiente la respuesta de DJ por lo que sólo se acredita avance al 85%. </t>
    </r>
    <r>
      <rPr>
        <sz val="12"/>
        <color rgb="FFFF0000"/>
        <rFont val="Calibri"/>
        <family val="2"/>
        <scheme val="minor"/>
      </rPr>
      <t>En reunión del 8-jul-2015, se confirma que no aplica proceso sancionatorio (se elimina entonces la UM 1- Proceso sancionatorio) ya que el contrato está en proceso de liquidación y, además, por ser hallazgo administrativo no amerita ser introducido en la demanda de reconvención. Entonces DJ hará memo a Contractual confirmando que no aplica el proceso sancionatorio para que el hallazgo quede sustentado solo en acciones preventivas, tal como se dejó el plan.</t>
    </r>
  </si>
  <si>
    <t>Incumplimiento contractual</t>
  </si>
  <si>
    <r>
      <rPr>
        <b/>
        <sz val="12"/>
        <rFont val="Calibri"/>
        <family val="2"/>
        <scheme val="minor"/>
      </rPr>
      <t xml:space="preserve">H118-190 - AR2008 -Administrativo - Atraso de Obras
</t>
    </r>
    <r>
      <rPr>
        <sz val="12"/>
        <rFont val="Calibri"/>
        <family val="2"/>
        <scheme val="minor"/>
      </rPr>
      <t>En la concesión Córdoba – Sucre, según los compromisos contractuales, durante el primer año de la etapa de construcción se deben realizar obras de construcción, rehabilitación y mejoramiento de diferentes tramos, los cuales en algunos casos tienen retrasos considerables que no permiten prever su terminación en los términos previstos (hasta el 1 de noviembre de 2009 en algunos casos y en otros porcentajes de ejecución de obra anual), debido a deficiencias en la gestión, el control y seguimiento por parte de la entidad, lo que podría generar riesgos de incumplimientos de los programas de obra y del contrato</t>
    </r>
    <r>
      <rPr>
        <b/>
        <sz val="12"/>
        <rFont val="Calibri"/>
        <family val="2"/>
        <scheme val="minor"/>
      </rPr>
      <t xml:space="preserve">. 
H227-20 -  AR2008 -Administrativo -  </t>
    </r>
    <r>
      <rPr>
        <sz val="12"/>
        <rFont val="Calibri"/>
        <family val="2"/>
        <scheme val="minor"/>
      </rPr>
      <t xml:space="preserve">Se presenta un beneficio adicional del concesionario en $12.116 millones de diciembre de 2005, ocasionados por retrasos en el cronograma de obra en los hitos 1, 3, 4 y 6, generando desequilibrio en contra del Estado, lo anterior  teniendo en cuenta que la clausula 12 establece que las obras de construcción y rehabilitación se entregarán en un plazo máximo de 42 meses a partir de la fecha de suscripción del acta de iniciación de la etapa de construcción, de acuerdo a los hitos del contrato, de la siguiente manera los hitos 1, 3, 4 y 6 se realizarán del mes 1 al 12; hitos 5 y 7 del 12 al 30; hito 2 del 24 al 42 y el hito 8 del 24 al 30. </t>
    </r>
    <r>
      <rPr>
        <b/>
        <sz val="12"/>
        <rFont val="Calibri"/>
        <family val="2"/>
        <scheme val="minor"/>
      </rPr>
      <t xml:space="preserve">
Hallazgo 518 -94.  Administrativo, Disciplinario y Fiscal - Alcance Básico Hito 3, 4 y 6 - Desplazamiento del Cronograma. </t>
    </r>
    <r>
      <rPr>
        <sz val="12"/>
        <rFont val="Calibri"/>
        <family val="2"/>
        <scheme val="minor"/>
      </rPr>
      <t>El Inco no ha tomado las medidas conducentes para que se realice la compensación por el desequilibrio originado por la reprogramación de las obras correspondientes a los hitos 3, 4 y 6. En razón a lo anterior,  se estaría ante una gestión antieconómica, ineficiente e ineficaz, vulnerándose lo estipulado en el Numeral 8º del Artículo 4 de la Ley 80 de 1993.</t>
    </r>
  </si>
  <si>
    <t xml:space="preserve">El INCO  acordó con el concesionario la reprogramación del cronograma de los hitos 3, 4 y 6 del alcance básico del contrato con esta variación del cronograma, implica que el concesionario no ejecute las obras de construcción, el mejoramiento, la rehabilitación y los mantenimientos en las fechas y condiciones inicialmente previstas. </t>
  </si>
  <si>
    <t xml:space="preserve">Efecto  económico que se mide en un mayor beneficio recibido por el concesionario. </t>
  </si>
  <si>
    <t>Obtener decisión de la justicia arbitral que resuelva si efectivamente se presentó desplazamiento en el Cronograma de Inversiones.</t>
  </si>
  <si>
    <t>1. Preparación y Presentación Reforma de la demanda de Reconvención (Pretensiones 2,4 y 8)
2.Contrato Estándar 4G                                                                                                          3.Manual de Supervisión e Interventoría                                                                              4.Manual de Contratación</t>
  </si>
  <si>
    <t>1. Preparación y Presentación Reforma de la demanda de Reconvención (Pretensiones 2,4 y 8)
2.Contrato Estándar 4G                           3.Manual de Supervisión e Interventoría
4.Manual de Contratación</t>
  </si>
  <si>
    <r>
      <rPr>
        <b/>
        <sz val="12"/>
        <rFont val="Calibri"/>
        <family val="2"/>
        <scheme val="minor"/>
      </rPr>
      <t>Germán Córdoba</t>
    </r>
    <r>
      <rPr>
        <sz val="12"/>
        <rFont val="Calibri"/>
        <family val="2"/>
        <scheme val="minor"/>
      </rPr>
      <t xml:space="preserve"> - Alfredo Bocanegra</t>
    </r>
  </si>
  <si>
    <t>El hallazgo se encuentra dentro de las pretensiones de la demanda de reconvención y se cuentan con acciones preventivas que actúan sobre la causa del hallazgo.</t>
  </si>
  <si>
    <t>Continúa en Tribunal de Arbitramento. Defensa Judicial debería haber solicitado ampliación de plazo. Se abre una nueva unidad de medida y se ajusta el % de avance. Claudia Mendoza confirmará este cambio con sus superiores. Por instrucción de la Vicepresidencia de la República todos los planes deben estar 100% al 30-jun-2015, por lo que la OCI ajustó el plazo inicial para alinearlo a la directiva de Vicepresidencia. Con memorandos 2015-500-006054-3 y 2015-500-006055-3 del 26-may-2015, se acredita el 100% de avance. Pendiente cierre de la CGR.</t>
  </si>
  <si>
    <r>
      <rPr>
        <b/>
        <sz val="12"/>
        <rFont val="Calibri"/>
        <family val="2"/>
        <scheme val="minor"/>
      </rPr>
      <t xml:space="preserve">Hallazgo 95. Administrativo, Disciplinario, (I.P.) - Alcance Básico del Contrato No.002-2007 y del Otrosí No.1. </t>
    </r>
    <r>
      <rPr>
        <sz val="12"/>
        <rFont val="Calibri"/>
        <family val="2"/>
        <scheme val="minor"/>
      </rPr>
      <t>Se observa que la inclusión nuevamente de las obras de construcción de las estaciones de peaje Las Flores y Los Garzones en el otrosí No.1, configuran un doble reconocimiento o pago por parte del INCO (hoy Agencia Nacional de Infraestructura) al Concesionario.</t>
    </r>
  </si>
  <si>
    <t xml:space="preserve">Con el otrosí No 1 se contrato nuevamente la construcción de las estaciones de peaje Las Flores y Los Garzones, las cuales ya hacían parte del  alcance básico del contrato. </t>
  </si>
  <si>
    <t>Se esta configurando un doble reconocimiento o pago por parte del INCO (hoy ANI) al Concesionario, por las obras mencionadas.</t>
  </si>
  <si>
    <t>1. Preparación y Presentación Reforma de la demanda de Reconvención (Pretensión 3)(80%)
2. Manual de Contratación 
3. Res. 959 de 2013- Bitacora                             4.Manual de Supervisión e Interventoría</t>
  </si>
  <si>
    <t>1. Preparación y Presentación Reforma de la demanda de Reconvención (Pretensión 3)(80%)
2. Manual de Contratación 
3.Res. 959 de 2013- Bitacora                                                                        4.Manual de Supervisión e Interventoría</t>
  </si>
  <si>
    <t>El hallazgo se encuentra dentro de las pretensiones de la demanda de reconvención (pretensión 15 y no la 3) y se cuentan con acciones preventivas que actúan sobre la causa del hallazgo.</t>
  </si>
  <si>
    <r>
      <rPr>
        <b/>
        <sz val="12"/>
        <rFont val="Calibri"/>
        <family val="2"/>
        <scheme val="minor"/>
      </rPr>
      <t>Hallazgo 96.  Administrativo, Disciplinario y Fiscal - Otrosí No.1 Reconocimiento Mayor Valor en Modelo, Costo Rehabilitación y Cronograma. PENDIENTE INVESTIGACIONES</t>
    </r>
    <r>
      <rPr>
        <sz val="12"/>
        <rFont val="Calibri"/>
        <family val="2"/>
        <scheme val="minor"/>
      </rPr>
      <t>. El componente financiero del Otrosí No.1 implica un desequilibrio de la ecuación contractual, en contra del Estado y a favor del Concesionario, representado en un incremento del VPN en un monto estimado de $7.755 millones ($ de 2005) que indexados a diciembre de 2011 corresponden a $10.065 millones.</t>
    </r>
  </si>
  <si>
    <t>Los valores incluidos en el modelo marginal del otrosí No 1 por rehabilitación y mantenimiento no se ajustaron a los de la estructuración del proyecto, eran suficientes para intervenir un número de km mayor al pactado, y su cronograma de ejecución de obras no se ajusta a lo pactado contractualmente.</t>
  </si>
  <si>
    <t>1. Preparación y Presentación Reforma de la demanda de Reconvención (Pretensión 12)
2. Res. 959 de 2013 - Bitácora                                                                                                        3.Manual de Contratación                                                                                4. Manual de Supervisión e Interventoría                                                                        5. Contrato Estándar 4G</t>
  </si>
  <si>
    <t>Continúa en Tribunal de Arbitramento. Defensa Judicial debería haber solicitado ampliación de plazo. Se abre una nueva unidad de medida y se ajusta el % de avance. Claudia Mendoza confirmará este cambio con sus superiores. Con memorandos 2015-500-006054-3 y 2015-500-006055-3 del 26-may-2015, se acredita el 100% de avance. Pendiente cierre de la CGR.</t>
  </si>
  <si>
    <r>
      <rPr>
        <b/>
        <sz val="12"/>
        <rFont val="Calibri"/>
        <family val="2"/>
        <scheme val="minor"/>
      </rPr>
      <t xml:space="preserve">H228-21 - AR2009 -Administrativo - Reconocimiento costos de operación
</t>
    </r>
    <r>
      <rPr>
        <sz val="12"/>
        <rFont val="Calibri"/>
        <family val="2"/>
        <scheme val="minor"/>
      </rPr>
      <t>Se evidencia un mayor ingreso esperado en $18.434 millones de diciembre de 2005, ocasionados por el mayor reconocimiento en los costos de operación, mantenimiento rutinario y periódico, generando pagos más onerosos por las obras contratadas en el alcance opcional, comparadas con las del contrato inicial o alcance básico</t>
    </r>
    <r>
      <rPr>
        <b/>
        <sz val="12"/>
        <rFont val="Calibri"/>
        <family val="2"/>
        <scheme val="minor"/>
      </rPr>
      <t xml:space="preserve">
Hallazgo 97.  Administrativo, Disciplinario y Fiscal- Otrosí No.3, Doble Reconocimiento por Mantenimiento y Operación. PENDIENTE INVESTIGACIONES</t>
    </r>
    <r>
      <rPr>
        <sz val="12"/>
        <rFont val="Calibri"/>
        <family val="2"/>
        <scheme val="minor"/>
      </rPr>
      <t>. El modelo financiero del Otrosí No.3 incluye valores que implican un doble reconocimiento de los costos de mantenimiento y operación del contrato básico entre las vigencias 2023 y 2026, montos que representan un incremento no justificado del VPN en $2.537 millones ($ de 2005) que indexados a pesos de diciembre 2011 ascienden a $3.293 millones.</t>
    </r>
  </si>
  <si>
    <t>El modelo financiero del Otrosí No.3 incluye valores que implican un doble reconocimiento de los costos de mantenimiento y operación del contrato básico entre las vigencias 2023 y 2026.</t>
  </si>
  <si>
    <t>Efecto  económico que se mide en un mayor beneficio recibido por el concesionario, por el doble reconocimiento del mantenimiento y operación del proyecto básico entre 2023 y 2036.</t>
  </si>
  <si>
    <t>1. Preparación y Presentación Reforma de la demanda de Reconvención (Pretensión 18)
2. Res. 959 de 2013 - Bitácora                                                                                                          3.Manual de Contratación                                                                                 4. Manual de Supervisión e Interventoría                                                                      5. Contrato Estándar 4G</t>
  </si>
  <si>
    <t>Continúa en Tribunal de Arbitramento. Defensa Judicial debería haber solicitado ampliación de plazo. Se abre una nueva unidad de medida y se ajusta el % de avance. Claudia Mendoza confirmará este cambio con sus superiores. Por instrucción de la Vicepresidencia de la República todos los planes deben estar 100% al 30-jun-2015, por lo que la OCI ajustó el plazo inicial para alinearlo a la directiva de Vicepresidencia. Con memorandos 2015-500-006054-3 y 2015-500-006055-3 del 26-may-2015,se acredita el 100% de avance. Pendiente cierre de la CGR.</t>
  </si>
  <si>
    <r>
      <rPr>
        <b/>
        <sz val="12"/>
        <rFont val="Calibri"/>
        <family val="2"/>
        <scheme val="minor"/>
      </rPr>
      <t xml:space="preserve">Hallazgo 98. No.  Administrativo, Disciplinario y Fiscal - Otrosí No.3 Desplazamiento del Cronograma “Vía Paralela Circunvalar de Montería”. </t>
    </r>
    <r>
      <rPr>
        <sz val="12"/>
        <rFont val="Calibri"/>
        <family val="2"/>
        <scheme val="minor"/>
      </rPr>
      <t>El INCO  acordó con el concesionario la modificación del cronograma previsto para la ejecución de la Vía Paralela a la Circunvalar de Montería que hace parte del Otrosí No.3, mediante acta suscrita el 15 de octubre de 2009, variación que implica que el concesionario no ejecutara las obras de construcción y mantenimiento rutinario y periódico en las fechas y condiciones inicialmente previstas. Dado que el Estado, a través del componente financiero del otrosí, remunera al concesionario por el cumplimiento de sus obligaciones desde la fecha inicialmente prevista, la modificación del cronograma genera un desequilibrio financiero en contra del Estado y a favor del concesionario en un monto estimado de $4.890 millones ($ de 2005) que indexados a pesos de diciembre de 2011 corresponden a $6.347 millones.</t>
    </r>
  </si>
  <si>
    <t>Con la firma del Acta de suspensión y reprogramación de 15 de octubre de 2009, Inco y el concesionario acordaron la modificación del cronograma, lo que implicó que el concesionario no ejecutara las obras de construcción y mantenimiento rutinario y periódico en las fechas y condiciones inicialmente prevista.</t>
  </si>
  <si>
    <t>Efecto  económico que se mide en un mayor beneficio recibido por el concesionario, por el desplazamiento de la inversión pactada.</t>
  </si>
  <si>
    <t>1. Preparación y Presentación Reforma de la demanda de Reconvención (Pretensión 16)
2.Contrato Estándar 4G                                                                                           3.Manual de Supervisión e Interventoría                                                                4.Manual de Contratación</t>
  </si>
  <si>
    <t>1. Preparación y Presentación Reforma de la demanda de Reconvención (Pretensión 16)
2.Contrato Estándar 4G                                                                                           3.Manual de Supervisión e Interventoría
4.Manual de Contratación</t>
  </si>
  <si>
    <r>
      <rPr>
        <b/>
        <sz val="12"/>
        <rFont val="Calibri"/>
        <family val="2"/>
        <scheme val="minor"/>
      </rPr>
      <t>Hallazgo 99. Administrativo, Disciplinario (I.P.) - Otrosí No.3 Inclusión del AIU</t>
    </r>
    <r>
      <rPr>
        <sz val="12"/>
        <rFont val="Calibri"/>
        <family val="2"/>
        <scheme val="minor"/>
      </rPr>
      <t xml:space="preserve">. El modelo financiero del Otrosí No.3 incluye la Administración, Imprevistos y Utilidades – AIU- como componente del costo de las obras. La inclusión de estos valores presuntamente representa un doble reconocimiento de los costos de administración, imprevistos y utilidades, debido a que el modelo financiero también incluye el componente “Costos Administrativos y Operaciones Adicionales” para el que aplican un valor anual de $313 millones ($ de 2005); valor sustentado en el Estudio de Conveniencia y Oportunidad en el que indican en el numeral 7.3.6 Costos de Operación y Administrativos. </t>
    </r>
  </si>
  <si>
    <t xml:space="preserve">En el Otrosí No 3, se incluyó el AIU como componente del costo de las obras, no obstante que en el modelo financiero se contemplan estos ítems: "Costos administrativos y operaciones adicionales", y la TIR como utilidad y los imprevistos son riesgos asumidos por el concesionario. </t>
  </si>
  <si>
    <t>La inclusión de estos valores representan un doble reconocimiento de los costos de administración, imprevistos y utilidades en el otrosí No 3 y en el contrato inicial.</t>
  </si>
  <si>
    <t>1. Preparación y Presentación Reforma de la demanda de Reconvención (Pretensión 19 )
2.Manual de Contratación       3.Manual de Supervisión e Interventoría               
4. Res. 959 de 2013 - Bitácora</t>
  </si>
  <si>
    <t>1. Preparación y Presentación Reforma de la demanda de Reconvención (Pretensión 19 )
2.Manual de Contratación       
3.Manual de Supervisión e Interventoría               
4. Res. 959 de 2013 - Bitácora</t>
  </si>
  <si>
    <r>
      <rPr>
        <b/>
        <sz val="12"/>
        <rFont val="Calibri"/>
        <family val="2"/>
        <scheme val="minor"/>
      </rPr>
      <t>Hallazgo 100. No.  Administrativo, Disciplinario y Fiscal- Adicional No. 2 Forma de Pago-Recaudo Neto de Peajes</t>
    </r>
    <r>
      <rPr>
        <sz val="12"/>
        <rFont val="Calibri"/>
        <family val="2"/>
        <scheme val="minor"/>
      </rPr>
      <t>. se observa que contractualmente quedó pactado un reconocimiento al concesionario de un mes más del valor neto del recaudo del peaje El Carmen, sin que exista justificación alguna, implicando así un reconocimiento mayor que superaría el monto previsto para remunerar las obras objeto de la adición. Esta situación no ha sido advertida por el INCO (hoy Agencia Nacional de Infraestructura) y aunque no se han realizado dichos reconocimientos al concesionario, al momento de darse este pago se puede generar un daño al Estado. De acuerdo con el modelo financiero , el recaudo del peaje El Carmen en el mes de enero de 2013 correspondería a $430 millones ($ de 2005), valor que indexado a pesos de diciembre 2011 equivale a $558 millones.</t>
    </r>
  </si>
  <si>
    <t>En el adicional 2, contractualmente quedó pactado un reconocimiento al concesionario de un mes más del valor neto del recaudo del peaje El Carmen, sin que exista justificación alguna.</t>
  </si>
  <si>
    <t>Lo anterior implica un reconocimiento mayor por concepto de recaudo de peajes, que superaría el monto previsto para remunerar las obras objeto de la adición.</t>
  </si>
  <si>
    <t>1. Concepto de abogado externo sobre inclusión del hallazgo en las pretensiones de la reforma de la demanda de reconvención.
2. Manual de Interventoría y Supervisión
3. Manual de Contratación
4. Contrato Estándar 4G</t>
  </si>
  <si>
    <r>
      <t xml:space="preserve">Continúa en Tribunal de Arbitramento. Defensa Judicial debería haber solicitado ampliación de plazo. Se abre una nueva unidad de medida y se ajusta el % de avance. Claudia Mendoza confirmará este cambio con sus superiores. Por instrucción de la Vicepresidencia de la República todos los planes deben estar 100% al 30-jun-2015, por lo que la OCI ajustó el plazo inicial para alinearlo a la directiva de Vicepresidencia. </t>
    </r>
    <r>
      <rPr>
        <sz val="12"/>
        <color rgb="FFFF0000"/>
        <rFont val="Calibri"/>
        <family val="2"/>
        <scheme val="minor"/>
      </rPr>
      <t>Con memorando 2015-500-007526-3 del 30-jun-2015 se solicitó prórroga, ya que el hallazgo se retiró de la demanda de reconvención. En reunión del 8-jul-2015 se confirma que el hallazgo están en la demanda de reconvención pero se va a verificar si está en la reforma a la demanda de reconvención. De no estar incluidos se cambiarán las unidades de medida.</t>
    </r>
  </si>
  <si>
    <r>
      <rPr>
        <b/>
        <sz val="12"/>
        <rFont val="Calibri"/>
        <family val="2"/>
        <scheme val="minor"/>
      </rPr>
      <t>Hallazgo 101. No.  Administrativo, y Fiscal - Desequilibrio Financiero por Desplazamiento de Cronograma de Obras del Adicional 2</t>
    </r>
    <r>
      <rPr>
        <sz val="12"/>
        <rFont val="Calibri"/>
        <family val="2"/>
        <scheme val="minor"/>
      </rPr>
      <t xml:space="preserve">. Dado que el Estado, a través del componente financiero del otrosí, remunera al concesionario por el cumplimiento de sus obligaciones en la fecha inicialmente prevista, la modificación del cronograma genera un desequilibrio financiero a favor del concesionario en un monto estimado de $8.045 millones ($ de 2005) ($10.442  millones de $ de diciembre de 2011).  </t>
    </r>
  </si>
  <si>
    <t xml:space="preserve">Las fechas de ejecución de las obras inherentes al Adicional No.2 difieren de las previstas en el modelo financiero por cuanto las mismas se supeditaban a la suscripción de las actas de inicio. </t>
  </si>
  <si>
    <t xml:space="preserve">La modificación del cronograma en el adicional No 2, genera un desequilibrio financiero a favor del concesionario. </t>
  </si>
  <si>
    <t xml:space="preserve">1. Preparación y Presentación Reforma de la demanda de Reconvención  (Pretensión 22)
2. Manual de Contratación                     3. Manual de Supervisión e Interventoría                                
4. Contrato Estándar 4G
</t>
  </si>
  <si>
    <r>
      <rPr>
        <b/>
        <sz val="12"/>
        <rFont val="Calibri"/>
        <family val="2"/>
        <scheme val="minor"/>
      </rPr>
      <t>Hallazgo 102. Administrativo   (I.P.)- Inclusión del Concepto AIU en Obras del Adicional No.2</t>
    </r>
    <r>
      <rPr>
        <sz val="12"/>
        <rFont val="Calibri"/>
        <family val="2"/>
        <scheme val="minor"/>
      </rPr>
      <t>. El modelo financiero del Adicional No.2 incluye el AIU como componente del costo de las obras. La inclusión de estos valores representa un doble reconocimiento de los costos de administración, imprevistos y utilidades si se tiene en cuenta que el modelo también incluye este componente.</t>
    </r>
  </si>
  <si>
    <t xml:space="preserve">En el Adicional No 2, se incluyó el AIU como componente del costo de las obras, no obstante que en el modelo financiero se contemplan estos ítems: "Costos administrativos y operaciones adicionales", TIR como utilidad y los imprevistos son riesgos asumidos por el concesionario. </t>
  </si>
  <si>
    <t>La inclusión de estos valores representan un doble reconocimiento de los costos de administración, imprevistos y utilidades en el adicional No 2 y en el contrato inicial.</t>
  </si>
  <si>
    <t>1. Preparación y Presentación Reforma de la demanda de Reconvención  (Pretensión 21)
2.Manual de Contratación                                                                           3.Manual de Supervisión e Interventoría                                                                    4. Res. 959 de 2013 - Bitácora</t>
  </si>
  <si>
    <r>
      <rPr>
        <b/>
        <sz val="12"/>
        <rFont val="Calibri"/>
        <family val="2"/>
        <scheme val="minor"/>
      </rPr>
      <t xml:space="preserve">Hallazgo 107 - 177 - AR2008 - Administrativo -Supresión de Obras 
</t>
    </r>
    <r>
      <rPr>
        <sz val="12"/>
        <rFont val="Calibri"/>
        <family val="2"/>
        <scheme val="minor"/>
      </rPr>
      <t>En la concesión Córdoba – Sucre no se ejecutarán las labores correspondientes a los estudios, diseño y construcción de un puente y sus accesos sobre el río Sinú en la ciudad de Montería a la altura de la calle 42, a la fecha no existe modificación contractual que cambie el alcance básico del contrato en el sentido de suprimir estas actividades, así como no existe modificación al esquema financiero del proyecto que se ve alterado al dejar de hacerse una serie de inversiones por parte del concesionario ya que estas inversiones estaban contempladas para la etapa de preconstrucción en lo concerniente a los estudios y diseños y a los primeros doce meses de la etapa de construcción (que inició el 1 de noviembre de 2008) en lo que tiene que ver con la construcción del puente, todo esto por falta de gestión de la entidad que conoce la situación desde antes del inicio del contrato y no ha hecho las modificaciones pertinentes, lo que ocasiona desequilibrio financiero del contrato en detrimento de los intereses del estado.</t>
    </r>
    <r>
      <rPr>
        <b/>
        <sz val="12"/>
        <rFont val="Calibri"/>
        <family val="2"/>
        <scheme val="minor"/>
      </rPr>
      <t xml:space="preserve">
Hallazgo 103. Administrativo, Disciplinario y Fiscal - Alcance Básico Hito 1- Puente de la 41.</t>
    </r>
    <r>
      <rPr>
        <sz val="12"/>
        <rFont val="Calibri"/>
        <family val="2"/>
        <scheme val="minor"/>
      </rPr>
      <t xml:space="preserve"> La suspensión de la construcción del puente de la Calle 41, arroja una variación del VPN del proyecto en un monto estimado de $2.136 millones a $ de 2005 ($2.772 millones, $ de diciembre 2011), monto que representa un desbalance de la ecuación financiera del proyecto a favor del concesionario dado que el Estado ha venido remunerando la ejecución del hito que según informe de avance porcentual de las obras suministrado por la entidad presenta avance del 0% en su ejecución.</t>
    </r>
  </si>
  <si>
    <t>Desplazamiento del cronograma de la construcción de la obra del Puente de la 41.</t>
  </si>
  <si>
    <t>1. Preparación y Presentación Reforma de la demanda de Reconvención (Pretensión 2)
2.Manual de Contratación                                                                                     3.Contrato Estándar 4G                                                                                   4.Manual de Supervisión e Interventoría</t>
  </si>
  <si>
    <t>1. Preparación y Presentación Reforma de la demanda de Reconvención (Pretensión 2)
2.Manual de Contratación                       3.Contrato Estándar 4G                           4.Manual de Supervisión e Interventoría</t>
  </si>
  <si>
    <r>
      <rPr>
        <b/>
        <sz val="12"/>
        <rFont val="Calibri"/>
        <family val="2"/>
        <scheme val="minor"/>
      </rPr>
      <t>Hallazgo 104. Administrativo y Fiscal - Desconocimiento de conclusiones y recomendaciones del Estudio de Conveniencia y Oportunidad en el contenido del Adicional No. 2 y en el modelo financiero</t>
    </r>
    <r>
      <rPr>
        <sz val="12"/>
        <rFont val="Calibri"/>
        <family val="2"/>
        <scheme val="minor"/>
      </rPr>
      <t>. En el modelo financiero del Adicional No. 2 se aplica una Tasa Interna de Retorno Tir del 11.33% a pesar que el Estudio de Conveniencia y Oportunidad de dicho adicional la estableció en el 11,24%, lo que implica que el concesionario reciba una mayor rentabilidad.</t>
    </r>
  </si>
  <si>
    <t>En el Adicional No. 2 se aplica una Tasa Interna de Retorno TIR del 11.33%, superior a la establecida en el Estudio de Conveniencia y Oportunidad de dicho adicional.</t>
  </si>
  <si>
    <t>Efecto  económico que se mide en un mayor beneficio recibido por el concesionario, al obtener mayor rentabilidad por su inversión.</t>
  </si>
  <si>
    <t xml:space="preserve">Demostrar que aunque existe una aparente diferencia en los valores escritos en los dos documentos, los cálculos de los modelos y los valores son iguales. </t>
  </si>
  <si>
    <t xml:space="preserve">1. Informe financiero 
2. Informe jurídico
</t>
  </si>
  <si>
    <t>Pendiente</t>
  </si>
  <si>
    <t>La CGR revisará el modelo financiero para confirmar que se usó la TIR del 11,33%. Consultar a DJ si eventualmente hay espacio para que se corrija la inconsistencia.</t>
  </si>
  <si>
    <t>El informe financiero indica las variables que justifican el hallazgo se encuentran en la metodologia financiera del adicional N~2
La diferencia de la TIR utilizada es una aclaracion documental que no se tuvo en cuenta para el calculo de los resultados.
Se deduce que las dos tir en los dos documentos remuneran el mismo porcentaje que equivale al 11,33%
El concepto juridico ratifica el informe financiero. 
Queda sujeto a cierre de la CGR</t>
  </si>
  <si>
    <r>
      <rPr>
        <b/>
        <sz val="12"/>
        <rFont val="Calibri"/>
        <family val="2"/>
        <scheme val="minor"/>
      </rPr>
      <t>Hallazgo 105. Administrativo, Disciplinario y Fiscal- Doble Reconocimiento de Componentes del Proyecto a través del alcance básico y del Adicional No.3</t>
    </r>
    <r>
      <rPr>
        <sz val="12"/>
        <rFont val="Calibri"/>
        <family val="2"/>
        <scheme val="minor"/>
      </rPr>
      <t>. El alcance de las obras a ejecutar a través del Adicional No.3, incluye componentes que forman parte del alcance básico del contrato de concesión No.002 de 2007.</t>
    </r>
  </si>
  <si>
    <t xml:space="preserve">Con el Adicional No 3 se contrato nuevamente la construcción de obras las cuales ya hacían parte del  alcance básico del contrato. </t>
  </si>
  <si>
    <t>1. Preparación y Presentación Reforma de la demanda de Reconvención (Pretensión 24 )
2.Manual de Contratación                                                                                     3.Manual de Supervisión e Interventoría                                                                4. Res. 959 de 2013 - Bitácora</t>
  </si>
  <si>
    <r>
      <rPr>
        <b/>
        <sz val="12"/>
        <rFont val="Calibri"/>
        <family val="2"/>
        <scheme val="minor"/>
      </rPr>
      <t>Hallazgo 106. Administrativo, Disciplinario y Fiscal - Aporte Extemporáneo a Subcuenta 5</t>
    </r>
    <r>
      <rPr>
        <sz val="12"/>
        <rFont val="Calibri"/>
        <family val="2"/>
        <scheme val="minor"/>
      </rPr>
      <t>. La cláusula 22 numeral 7 del contrato de concesión, establecía que el Concesionario debía efectuar aportes en la Subcuenta 5 del fideicomiso, dentro de los 15 (quince) días hábiles siguientes a la suscripción del acta de inicio de la ejecución del contrato y de la etapa de Pre-construcción, sin embargo estos aportes se hicieron de manera extemporánea, sin que se evidencie que la Entidad haya realizado el cobro de los intereses moratorios correspondientes.</t>
    </r>
  </si>
  <si>
    <t>El concesionario no realizó los aportes a la subcuenta 5 dentro de las fechas establecidas contractualmente, sin reconocerle a la entidad los intereses moratorios por la demora, lo que denota falta de control de la Agencia a las obligaciones del concesionario.</t>
  </si>
  <si>
    <t>Incumpliendo de las cláusulas contractuales relacionadas con las sanciones económicas por aportes extemporáneos.</t>
  </si>
  <si>
    <t xml:space="preserve">1. Preparación y Presentación Reforma de la demanda de Reconvención (Pretensión 28 )
2.Manual de Contratación       3.Manual de Supervisión e Interventoría               
4.Res. 959 de 2013 - Bitácora
</t>
  </si>
  <si>
    <t xml:space="preserve">1. Preparación y Presentación Reforma de la demanda de Reconvención (Pretensión 28 )
2.Manual de Contratación       
3.Manual de Supervisión e Interventoría               
4.Res. 959 de 2013 - Bitácora
</t>
  </si>
  <si>
    <t>El hallazgo se encuentra dentro de las pretensiones de la demanda de reconvención y se cuentan con acciones preventivas que actúan sobre la causa del hallazgo. En la primera semana de agosto se recibió comunicado de la CGR cerrando el proceso fiscal.</t>
  </si>
  <si>
    <t>Continúa en Tribunal de Arbitramento. Defensa Judicial debería haber solicitado ampliación de plazo. Se abre una nueva unidad de medida y se ajusta el % de avance. Claudia Mendoza confirmará este cambio con sus superiores. Por instrucción de la Vicepresidencia de la República todos los planes deben estar 100% al 30-jun-2015, por lo que la OCI ajustó el plazo inicial para alinearlo a la directiva de Vicepresidencia.</t>
  </si>
  <si>
    <r>
      <t xml:space="preserve">
</t>
    </r>
    <r>
      <rPr>
        <b/>
        <sz val="12"/>
        <rFont val="Calibri"/>
        <family val="2"/>
        <scheme val="minor"/>
      </rPr>
      <t>Hallazgo 107. Administrativo, Disciplinario y Fiscal - Aportes Extemporáneos a Subcuenta 4.</t>
    </r>
    <r>
      <rPr>
        <sz val="12"/>
        <rFont val="Calibri"/>
        <family val="2"/>
        <scheme val="minor"/>
      </rPr>
      <t xml:space="preserve"> De acuerdo con la cláusula 23.4 del contrato de concesión relativa al manejo de los recursos del fideicomiso en subcuentas, corresponde a la subcuenta No.4 la cuenta especial para Recuperación, Preservación y Manejo de Cuencas Hidrográficas, en la cual el concesionario entregaría en fideicomiso el uno por ciento (1%) del costo total de las obras de construcción del proyecto, no se realizaron oportunamente, sin que se calcularan y reconocieran los intereses a que había lugar de acuerdo con lo pactado en la cláusula 56 del contrato de concesión, intereses que ascienden a $347.597.535.
</t>
    </r>
  </si>
  <si>
    <t>El concesionario no realizó los aportes a la subcuenta 4 dentro de las fechas establecidas contractualmente, sin reconocerle a la entidad los intereses moratorios por la demora, lo que denota falta de control de la Agencia a las obligaciones del concesionario.</t>
  </si>
  <si>
    <t>1. Preparación y Presentación Reforma de la demanda de Reconvención (Pretensión 27 )
2.Manual de Contratación       3.Manual de Supervisión e Interventoría               
4.Res. 959 de 2013 - Bitácora</t>
  </si>
  <si>
    <t>1. Preparación y Presentación Reforma de la demanda de Reconvención (Pretensión 27 )
2.Manual de Contratación       
3.Manual de Supervisión e Interventoría               
4.Res. 959 de 2013 - Bitácora</t>
  </si>
  <si>
    <r>
      <rPr>
        <b/>
        <sz val="12"/>
        <rFont val="Calibri"/>
        <family val="2"/>
        <scheme val="minor"/>
      </rPr>
      <t>Hallazgo 109. Administrativo y Disciplinario - Cesión y Control del Recaudo de Peajes en los Adicionales No.2 y No.3.</t>
    </r>
    <r>
      <rPr>
        <sz val="12"/>
        <rFont val="Calibri"/>
        <family val="2"/>
        <scheme val="minor"/>
      </rPr>
      <t xml:space="preserve">  La cesión de derechos de recaudo de peaje prevista en los Adicionales No. 2 y 3 no se cumple en la fecha pactada.</t>
    </r>
  </si>
  <si>
    <t>La cesión de derechos de recaudo de peaje prevista en los Adicionales No. 2 y 3 no se cumple en la fecha pactada</t>
  </si>
  <si>
    <t>Esta situación puede generar controversias y/o reclamaciones por parte del concesionario (incumplimiento de Inco y pago de intereses sobre los montos adeudados).</t>
  </si>
  <si>
    <t xml:space="preserve">Teniendo en cuenta que actualmente las controversias contractuales están siendo dirimidas por un Tribunal de Arbitramento como mecanismo de solución de controversias,  las acciones a adoptar están sujetas al resultado del mismo.
La Vicepresidencia Ejecutiva, con base en este hallazgo, solicitará a las Vicepresidencias de Estructuración y  Planeación, Riesgo y Entorno, se prevea en las futuras estructuraciones el cumplimiento adecuado de la entrega de peajes del contrato de concesión. </t>
  </si>
  <si>
    <t>Obtener decisión de la justicia arbitral que resuelva si efectivamente se presentó detrimento para el Concesionario que obligue a indemnizarlo.
Garantizar el cumplimiento de las fechas previstas contractualmente para el inicio y terminación del recaudo</t>
  </si>
  <si>
    <r>
      <rPr>
        <b/>
        <sz val="12"/>
        <rFont val="Calibri"/>
        <family val="2"/>
        <scheme val="minor"/>
      </rPr>
      <t>Hallazgo 110. Administrativo - Solicitud Aplicación de Multas al Concesionario. E</t>
    </r>
    <r>
      <rPr>
        <sz val="12"/>
        <rFont val="Calibri"/>
        <family val="2"/>
        <scheme val="minor"/>
      </rPr>
      <t>n los Estados Financieros a 31 de diciembre de 2009 y 2010 no se evidencia el reconocimiento de la multa por $8.467.2 millones, consistente en la disminución en la remuneración al Concesionario, que el Interventor Consorcio P&amp;B solicitó con oficio P&amp;B-INCO-153-09, radicado N° 2009.409.011613-3 al INCO, por el incumplimiento de las obligaciones ambientales, entrega de las estaciones de peaje y pesaje, centros de control de operación y áreas de servicio por parte del Consorcio Autopista de la Sabana.</t>
    </r>
  </si>
  <si>
    <t>por el incumplimiento de las obligaciones ambientales, entrega de las estaciones de peaje y pesaje, centros de control de operación y áreas de servicio por parte del Consorcio Autopista de la Sabana, tampoco se revela la gestión realizada frente a la solicitud realizada por el Interventor.</t>
  </si>
  <si>
    <t>hecho que afecta la situación financiera del Patrimonio Autónomo.</t>
  </si>
  <si>
    <r>
      <t xml:space="preserve">Hallazgo 130. Administrativo, Disciplinario y Penal - Otrosí No.1 del 27 de Junio de 2008 - Estudios Previos. </t>
    </r>
    <r>
      <rPr>
        <sz val="12"/>
        <rFont val="Calibri"/>
        <family val="2"/>
        <scheme val="minor"/>
      </rPr>
      <t>El 27 de junio de 2008 se suscribió el Otrosí No.1 , evidenciándose la inexistencia de los estudios previos de conveniencia y oportunidad, estudios técnicos, legales y económicos que soporten la suscripción de dicho otrosí.</t>
    </r>
  </si>
  <si>
    <t>una deficiente planeación, falta e inexistencia de un adecuado estudio previo y una adecuada estructuración del proyecto.</t>
  </si>
  <si>
    <t>Incertidumbre sobre algunas obras adicionadas en las que puede existir duplicidad.</t>
  </si>
  <si>
    <t xml:space="preserve">Implementar las medidas necesarias para garantizar que en los procesos de modificación contractual que se tramiten en la Entidad, se cuente con los respectivos soportes tanto técnicos, como financieros y legales que soporten en detalle los ajustes realizados y la conveniencia de los mismos.
</t>
  </si>
  <si>
    <t>Contar con los estudios necesarios y completos de acuerdo con la ley, para todas las modificaciones contractuales</t>
  </si>
  <si>
    <r>
      <t xml:space="preserve">VAF
1. Contrato de Firma
</t>
    </r>
    <r>
      <rPr>
        <sz val="12"/>
        <color rgb="FFFF0000"/>
        <rFont val="Calibri"/>
        <family val="2"/>
        <scheme val="minor"/>
      </rPr>
      <t>2. Índice</t>
    </r>
    <r>
      <rPr>
        <sz val="12"/>
        <rFont val="Calibri"/>
        <family val="2"/>
        <scheme val="minor"/>
      </rPr>
      <t xml:space="preserve">
3. Memorando Interno a VGC
</t>
    </r>
    <r>
      <rPr>
        <sz val="12"/>
        <color rgb="FFFF0000"/>
        <rFont val="Calibri"/>
        <family val="2"/>
        <scheme val="minor"/>
      </rPr>
      <t>4. Numeración actos Admón.. Por Orfeo</t>
    </r>
    <r>
      <rPr>
        <sz val="12"/>
        <rFont val="Calibri"/>
        <family val="2"/>
        <scheme val="minor"/>
      </rPr>
      <t xml:space="preserve">
5. Circular
VEJ
6. Procedimiento ANI- GADF-P-012 - Denuncia Reconstrucción de un documento extraviado. 
7. Procedimiento Entrega de informe a Control Interno Disciplinario y Área de Archivo.
8. Denuncia por la pérdida del documento
JURIDICA
9. Resolución 959 de 2013 - Procedimiento Bitácoras para modificaciones contractuales</t>
    </r>
  </si>
  <si>
    <t>VICEPRESIDENCIA EJECUTIVA - JURIDICA - ADMINISTRATIVA</t>
  </si>
  <si>
    <t>Las unidades de medida correctivas confirman que los documentos no aparecieron. Las acciones preventivas actúan sobre la causa del hallazgo.</t>
  </si>
  <si>
    <r>
      <t xml:space="preserve">Se amplía plazo por solicitud de los involucrados hasta el 31-dic-2015 (La ampliación para VEJ es el 30-jun-2015). Falta la reconstrucción del documento por parte de VEJ. Confirmar internamente el avance de las UM de VAF y Jurídica. El Manual está en ajuste por la Gerencia de Contratación. Por instrucción de la Vicepresidencia de la República todos los planes deben estar 100% al 30-jun-2015, por lo que la OCI ajustó el plazo inicial para alinearlo a la directiva de Vicepresidencia.
Las UM en rojo serán revisadas por la VAF para confirmar su inclusión o no en los planes. Pendiente publicar los soportes en el ftp. Se reemplaza la UM </t>
    </r>
    <r>
      <rPr>
        <i/>
        <sz val="12"/>
        <rFont val="Calibri"/>
        <family val="2"/>
        <scheme val="minor"/>
      </rPr>
      <t xml:space="preserve">9 Archivo de reconstrucción del documento con los documentos con que se cuenta. </t>
    </r>
    <r>
      <rPr>
        <sz val="12"/>
        <rFont val="Calibri"/>
        <family val="2"/>
        <scheme val="minor"/>
      </rPr>
      <t xml:space="preserve">Se reemplaza la UM 10 </t>
    </r>
    <r>
      <rPr>
        <i/>
        <sz val="12"/>
        <rFont val="Calibri"/>
        <family val="2"/>
        <scheme val="minor"/>
      </rPr>
      <t>Manual de contratacion Actualizado.</t>
    </r>
    <r>
      <rPr>
        <sz val="12"/>
        <rFont val="Calibri"/>
        <family val="2"/>
        <scheme val="minor"/>
      </rPr>
      <t>Con memorando 2015-409-005654-3 del 15-may-2015 se confirman los soportes de la VAF y se elimina la UM 6. Relacion de Documentacion (por ser igual al índice). Con memorandos 2015-500-006054-3 y 2015-500-006055-3 del 26-may-2015, de VEJ se acredita el 100% de avance. Pendiente cierre de la CGR.</t>
    </r>
  </si>
  <si>
    <r>
      <t xml:space="preserve">
</t>
    </r>
    <r>
      <rPr>
        <b/>
        <sz val="12"/>
        <rFont val="Calibri"/>
        <family val="2"/>
        <scheme val="minor"/>
      </rPr>
      <t>Hallazgo 131. Administrativo - Adicional No.1, Giro de Recursos y Requisitos de Ejecución</t>
    </r>
    <r>
      <rPr>
        <sz val="12"/>
        <rFont val="Calibri"/>
        <family val="2"/>
        <scheme val="minor"/>
      </rPr>
      <t>. De acuerdo con el informe de fiducia del mes de marzo de 2008  el INCO giro $30.793.469.888, el 31 de marzo de 2008 a la Subcuenta Cruz del Viso; pero la aprobación de la póliza se efectuó mediante oficio SGC 002965 de 2 de abril de 2008  y el pago de la publicación se realizó el 21 de julio de 2008 con el recibo No. 20805221 . Lo cual evidencia que el INCO giro los recursos sin que se hubieran cumplido las condiciones pactadas lo que evidencia deficiencias en el seguimiento y control de las obligaciones contractuales por parte de la Entidad.</t>
    </r>
  </si>
  <si>
    <t>No se realizo un adecuado control sobre las obligaciones contractuales</t>
  </si>
  <si>
    <t>se permitió el giro de recursos al Concesionario sin que se cumplieran los requisitos de ejecución.</t>
  </si>
  <si>
    <t>Asegurar nuevos controles para prevenir la repetición de estas anomalías</t>
  </si>
  <si>
    <t>1. Informe Financiero
2. Informe Jurídico
3. Manual de Supervisión e Interventoría
4. Res. 959 de 2013 - Bitácora del Proyecto</t>
  </si>
  <si>
    <t>Se confirma que la anomalía se presentó. Las acciones preventivas actúan sobre la causa del hallazgo</t>
  </si>
  <si>
    <r>
      <t xml:space="preserve">1. Se remitio  a Control Interno Disciplinario
2. La Unidad de Medida no atiende la causa raíz. Se solicita revaluar las unidades de medida.Se confirma que no existe conducta presuntamente irregular, razón por la cual no hay lugar a la iniciación de averiguación disciplinaria. </t>
    </r>
    <r>
      <rPr>
        <sz val="12"/>
        <color rgb="FFFF0000"/>
        <rFont val="Calibri"/>
        <family val="2"/>
        <scheme val="minor"/>
      </rPr>
      <t>Con memorando 2015-500-006421-3 del 3 de junio de 2015, se ajustaron las unidades de medida, se aportaron los respectivos soportes y se aseguró el 100% de avance. Pendiente cierre de la CGR.</t>
    </r>
  </si>
  <si>
    <r>
      <rPr>
        <b/>
        <sz val="12"/>
        <rFont val="Calibri"/>
        <family val="2"/>
        <scheme val="minor"/>
      </rPr>
      <t>Hallazgo 135. Administrativo, Disciplinario, (I.P.)- Obligaciones Interventoría Medición de Índice de Estado</t>
    </r>
    <r>
      <rPr>
        <sz val="12"/>
        <rFont val="Calibri"/>
        <family val="2"/>
        <scheme val="minor"/>
      </rPr>
      <t xml:space="preserve">- La Interventoría (contrato No.041-2008) tiene dentro de sus obligaciones las señaladas en la cláusula tercera, que incluyen las establecidas en el pliego de condiciones, documento que en su numeral 6.3.1.3.3-Funciones Técnicas, del punto 2, señala “realizar las mediciones del Índice de Estado y la medición de reflectividad en señalización, con la periodicidad pactada en el contrato de Concesión y/o la exigida por el INCO”. Dicha obligación debía realizarse una vez cada seis (6) meses en toda la vía, De acuerdo a la información obtenida, el consorcio interventor no realizó la medición del índice de estado para el segundo semestre de 2009 y primer y segundo semestre de 2010. Incumpliendo así las obligaciones contractuales pactadas. </t>
    </r>
  </si>
  <si>
    <t xml:space="preserve">Deficiencias por parte del INCO (hoy ANI), en el cumplimiento de sus funciones de seguimiento, supervisión y control frente a las obligaciones de la firma de interventoría y en la adecuada o pronta aplicación de los mecanismos establecidos en el contrato para lograr el cumplimiento de las obligaciones del contratista. </t>
  </si>
  <si>
    <t>Posibles deficiencias en la calidad de las obras entregadas por el concesionario, así como del estado de la vía.</t>
  </si>
  <si>
    <t>Definir y suscribir acta de liquidación</t>
  </si>
  <si>
    <t>1. Concepto sobre procedencia de tribunal de arbitramento
2. Manual de Interventoría y Supervisión
3. Manual de Contratación</t>
  </si>
  <si>
    <t>El monto final en controversia es de $7 MM por lo que no es viable económicamente convocar tribunal de arbitramento. Verificar con DJ si hay alguna acción posible adicional.</t>
  </si>
  <si>
    <r>
      <rPr>
        <sz val="12"/>
        <rFont val="Calibri"/>
        <family val="2"/>
        <scheme val="minor"/>
      </rPr>
      <t>La unidad de medida propuesta en enero de 2014, ya no es eficaz bajo las circunstancias actuales. Se solicita revaluar las unidades de medida. El plan sólo consta de una única unidad de medida que corresponde a la suscripción del acta de liquidación. Con memorando 2015-500-004887-3 del 29-mayo se acreditó 100% de avance frente al plan establecido. Sin embargo, se considera no efectivo mientras el proyecto confirma si la acción correctiva sigue siendo pertinente y si aplican acciones preventivas.</t>
    </r>
    <r>
      <rPr>
        <sz val="12"/>
        <color rgb="FFFF0000"/>
        <rFont val="Calibri"/>
        <family val="2"/>
        <scheme val="minor"/>
      </rPr>
      <t xml:space="preserve"> Con memorando 2015-500-007527-3 del 30-jun-2015 se solicitó ampliación de plazo, pese a que está 100%, con el fin de asegurar su efectividad.</t>
    </r>
  </si>
  <si>
    <r>
      <rPr>
        <b/>
        <sz val="12"/>
        <rFont val="Calibri"/>
        <family val="2"/>
        <scheme val="minor"/>
      </rPr>
      <t>Hallazgo 136. Administrativo, Disciplinario, (I.P.) - Obligaciones Interventoría</t>
    </r>
    <r>
      <rPr>
        <sz val="12"/>
        <rFont val="Calibri"/>
        <family val="2"/>
        <scheme val="minor"/>
      </rPr>
      <t xml:space="preserve">. La interventoría (contrato No.041-2008) tiene dentro de sus obligaciones las señaladas en la cláusula tercera, que incluyen las establecidas en el pliego de condiciones, documento que en el punto 5 del numeral 6.3.1.3.3 Funciones Técnicas señala: “Elaborar una página Web de la Interventoría que presente diferentes niveles de información (layers) sobre datos importantes del proyecto", Las obligaciones antes señaladas no fueron cumplidas por la firma interventora y debían cumplirse desde el inicio del contrato de interventoría y mantenerse hasta la fecha de terminación. </t>
    </r>
  </si>
  <si>
    <t>Incumplimiento de obligaciones contractuales, que afectan el adecuado control al proyecto,.</t>
  </si>
  <si>
    <r>
      <rPr>
        <sz val="12"/>
        <rFont val="Calibri"/>
        <family val="2"/>
        <scheme val="minor"/>
      </rPr>
      <t xml:space="preserve">La unidad de medida propuesta en enero de 2014, ya no es eficaz bajo las circunstancias actuales. Se solicita revaluar las unidades de medida. Con memorando 2015-500-004887-3 del 29-mayo se acreditó 100% de avance frente al plan establecido. Sin embargo, se considera no efectivo mientras el proyecto confirma si la acción correctiva sigue siendo pertinente y si aplican acciones preventivas. </t>
    </r>
    <r>
      <rPr>
        <sz val="12"/>
        <color rgb="FFFF0000"/>
        <rFont val="Calibri"/>
        <family val="2"/>
        <scheme val="minor"/>
      </rPr>
      <t>Con memorando 2015-500-007527-3 del 30-jun-2015 se solicitó ampliación de plazo, pese a que está 100%, con el fin de asegurar su efectividad.</t>
    </r>
  </si>
  <si>
    <r>
      <t>Hallazgo 137. Administrativo, Disciplinario y Penal - Pagos del Otrosí No.1.</t>
    </r>
    <r>
      <rPr>
        <sz val="12"/>
        <rFont val="Calibri"/>
        <family val="2"/>
        <scheme val="minor"/>
      </rPr>
      <t xml:space="preserve"> El Inco (hoy Agencia Nacional de Infraestructura), autorizó el giro de la totalidad de los recursos comprometidos para remunerar las obligaciones inherentes al Otrosí No.1, sin que el Concesionario hubiera cumplido a cabalidad con la totalidad de las obligaciones a su cargo, específicamente la ampliación a Ley 105 de 1993 de la vía Corozal – Puerta de Hierro. </t>
    </r>
  </si>
  <si>
    <t>El INCO realizó el pago del otrosí No. 1 sin que se cumplieran las condiciones pactadas en la cláusula No. 3 Forma de Pago, de dicho documento contractual, aunado a una presunta falsedad expresada en las actas de recibo.</t>
  </si>
  <si>
    <t>Pago de obligaciones sin recibir en su totalidad y de acuerdo a las condiciones pactadas las obras contratadas.</t>
  </si>
  <si>
    <t>1. Informe Financiero
2. Informe Jurídico
3. Manual de Contratación
4. Contrato Estándar 4G
5. Res. 959 de 2013 - Bitácora del Proyecto</t>
  </si>
  <si>
    <t>El concesionario ya cumplió. Se debe verificar soporte de esta condición.</t>
  </si>
  <si>
    <r>
      <t xml:space="preserve">1. Se remitio  a Control Interno Disciplinario
2. La Unidad de Medida no atiende la causa raíz. Se solicita revaluar las unidades de medida. </t>
    </r>
    <r>
      <rPr>
        <sz val="12"/>
        <color rgb="FFFF0000"/>
        <rFont val="Calibri"/>
        <family val="2"/>
        <scheme val="minor"/>
      </rPr>
      <t>Con memorando 2015-500-006421-3 del 3 de junio de 2015, se ajustaron las unidades de medida, se aportaron los respectivos soportes y se aseguró el 100% de avance. Pendiente cierre de la CGR.</t>
    </r>
  </si>
  <si>
    <r>
      <rPr>
        <b/>
        <sz val="12"/>
        <rFont val="Calibri"/>
        <family val="2"/>
        <scheme val="minor"/>
      </rPr>
      <t>Hallazgo 139. Administrativo y Disciplinario - Adición del Contrato de Concesión No.002 del 6 de marzo de 2007</t>
    </r>
    <r>
      <rPr>
        <sz val="12"/>
        <rFont val="Calibri"/>
        <family val="2"/>
        <scheme val="minor"/>
      </rPr>
      <t>. Teniendo en cuenta los documentos aportados por la Entidad auditada relacionados con las diferentes adiciones realizadas al contrato de Concesión Nº.002 del 2007, se pudo evidenciar que las adiciones realizadas a este contrato superan en un 298.8% el valor estipulado en la cláusula quinta del contrato$215.435 millones ($ de 2005), vulnerándose el parágrafo único del artículo 40 de la Ley 80 de 1993.</t>
    </r>
  </si>
  <si>
    <t>Deficiencias en la planeación, estructuración , seguimiento y control del contrato.</t>
  </si>
  <si>
    <t>Transgresión de la normatividad contractual, parágrafo único del artículo 40 de la ley 80 de 1993, así como de los principios de selección objetiva.</t>
  </si>
  <si>
    <t>Ajuste a políticas y solicitud de un nuevo concepto jurídico tendiente a establecer la viabilidad de una acción correctiva.</t>
  </si>
  <si>
    <r>
      <t xml:space="preserve">1. Manual de Contratación
2. Contrato Estándar 4G
3. Res. 959 de 2013- Bitácora
4. Manual de Interventoría y Supervisión
</t>
    </r>
    <r>
      <rPr>
        <sz val="12"/>
        <color rgb="FFFF0000"/>
        <rFont val="Calibri"/>
        <family val="2"/>
        <scheme val="minor"/>
      </rPr>
      <t>5. Procedimiento para modificaciones de contratos de concesión
6. Res. Que regula el funcionamiento del Comité de Contratación</t>
    </r>
  </si>
  <si>
    <t>El enfoque preventivo del plan actúa sobre la causa del hallazgo. No es posible actuar correctivamente en este caso.</t>
  </si>
  <si>
    <t>AJUSTAR EL PLAN INCLUYENDO: MANUAL DE CONTRATACIÓN + CONCEPTO EXPERTO SOBRE LAS ADICIONES. Con memorando 2015-500-007525-3 del 30 de junio de 2015 se acreditó el 100% de avance, con acciones solamente preventivas. Pendiente cierre de la CGR.</t>
  </si>
  <si>
    <r>
      <rPr>
        <b/>
        <sz val="12"/>
        <rFont val="Calibri"/>
        <family val="2"/>
        <scheme val="minor"/>
      </rPr>
      <t>Hallazgo  556 -132. AE2011 - Administrativo - Actas de Inicio Otrosí No.1 del 27 de junio de 2008 y Otrosí  No.3 del 10 de diciembre de 2010. Revisada la documentación</t>
    </r>
    <r>
      <rPr>
        <sz val="12"/>
        <rFont val="Calibri"/>
        <family val="2"/>
        <scheme val="minor"/>
      </rPr>
      <t xml:space="preserve"> contractual, no se observaron las actas de inicio de los otrosíes No. 1 y 3, razón por la cual se solicitó a la Entidad  dicha información y la respuesta dada  fue que no se encontraron las actas solicitadas.</t>
    </r>
    <r>
      <rPr>
        <b/>
        <sz val="12"/>
        <rFont val="Calibri"/>
        <family val="2"/>
        <scheme val="minor"/>
      </rPr>
      <t xml:space="preserve">
Hallazgo 140. Administrativo y Disciplinario - Inexistencia de documentos contractuales</t>
    </r>
    <r>
      <rPr>
        <sz val="12"/>
        <rFont val="Calibri"/>
        <family val="2"/>
        <scheme val="minor"/>
      </rPr>
      <t>. El Instituto Nacional de Concesiones (hoy Agencia Nacional de Infraestructura) presenta una deficiente gestión documental que dificulta el adecuado ejercicio del control fiscal, generando incertidumbre sobre la existencia y contenido de los documentos contractuales no allegados.</t>
    </r>
  </si>
  <si>
    <t>Desorden administrativo, inadecuada gestión documental.</t>
  </si>
  <si>
    <t>La ausencia de la documentación impide la realización de un adecuado control y seguimiento de las obligaciones y compromisos contractuales</t>
  </si>
  <si>
    <t>1. Fortalecer el archivo documental de la entidad, su organización y funcionamiento.  
2. Toda modificación contractual debe contar con: 
- Un Estudio de Necesidad y Conveniencia.
- Aval previo de la Interventoría o en su defecto de la supervisión del contrato.
- Análisis y debate ante el comité de asuntos contractuales 
-No es procedente la modificación de aquellos aspectos taxativamente previstos en los Pliegos de Condiciones de los contratos para evitar vulneración al principio de igualdad de los proponentes.</t>
  </si>
  <si>
    <t>Cumplir los principios de Planeación y  Transparencia en la contratación estatal.</t>
  </si>
  <si>
    <r>
      <t xml:space="preserve">VAF
1. Contrato de Firma
</t>
    </r>
    <r>
      <rPr>
        <sz val="12"/>
        <color rgb="FFFF0000"/>
        <rFont val="Calibri"/>
        <family val="2"/>
        <scheme val="minor"/>
      </rPr>
      <t>2. Índice</t>
    </r>
    <r>
      <rPr>
        <sz val="12"/>
        <rFont val="Calibri"/>
        <family val="2"/>
        <scheme val="minor"/>
      </rPr>
      <t xml:space="preserve">
3. Memorando Interno a VGC
</t>
    </r>
    <r>
      <rPr>
        <sz val="12"/>
        <color rgb="FFFF0000"/>
        <rFont val="Calibri"/>
        <family val="2"/>
        <scheme val="minor"/>
      </rPr>
      <t>4. Numeración actos Admón.. Por Orfeo</t>
    </r>
    <r>
      <rPr>
        <sz val="12"/>
        <rFont val="Calibri"/>
        <family val="2"/>
        <scheme val="minor"/>
      </rPr>
      <t xml:space="preserve">
5. Circular
VEJ
6. Entrega de informe a Control Interno Disciplinario y Área de Archivo.
7</t>
    </r>
    <r>
      <rPr>
        <sz val="12"/>
        <color rgb="FFFF0000"/>
        <rFont val="Calibri"/>
        <family val="2"/>
        <scheme val="minor"/>
      </rPr>
      <t>. Acta del proceso de búsqueda de los documentos</t>
    </r>
    <r>
      <rPr>
        <sz val="12"/>
        <rFont val="Calibri"/>
        <family val="2"/>
        <scheme val="minor"/>
      </rPr>
      <t xml:space="preserve">
JURIDICA
8. Resolución 959 de 2013 - Procedimiento Bitácoras para modificaciones contractuales</t>
    </r>
  </si>
  <si>
    <t>Las unidades correctivas demuestran la debida diligencia en la búsqueda documental y las acciones preventivas actúan sobre la causa del hallazgo.</t>
  </si>
  <si>
    <r>
      <t>Se amplía plazo por solicitud de los involucrados hasta el 31-dic-2015 (LA ampliación para VEJ es el 31-jun-2015). Falta la reconstrucción del documento por parte de VEJ. Confirmar internamente el avance de las UM de VAF y Jurídica.</t>
    </r>
    <r>
      <rPr>
        <sz val="12"/>
        <color rgb="FFFF0000"/>
        <rFont val="Calibri"/>
        <family val="2"/>
        <scheme val="minor"/>
      </rPr>
      <t xml:space="preserve"> Con memorando 2015-409-005654-3 del 15-may-2015 se confirman los soportes de la VAF y se elimina la UM 6. Relacion de Documentacion (por ser igual al índice). Con memorandos 2015-500-006054-3 y 2015-500-006055-3 del 26-may-2015, de VEJ se acredita el 100% de avance. Pendiente cierre de la CGR.</t>
    </r>
  </si>
  <si>
    <r>
      <t xml:space="preserve">Hallazgo 142. Administrativo - Informes de Interventoría contrato No. 005-2010. </t>
    </r>
    <r>
      <rPr>
        <sz val="12"/>
        <rFont val="Calibri"/>
        <family val="2"/>
        <scheme val="minor"/>
      </rPr>
      <t>El contrato de interventoría No. 005 del 25 de junio 2010, fue suscrito con la finalidad de realizar la Interventoría Técnica, Administrativa, Ambiental, Predial y Social de las obras ADICIONALES Nos. 2 y 3 del CONTRATO DE CONCESIÒN No. 002-2007. Revisados los 3 informes de interventoría presentados, se observaron algunas inconsistencias.</t>
    </r>
  </si>
  <si>
    <t>Deficiencias en el seguimiento y control de las obligaciones de la interventoría contratada</t>
  </si>
  <si>
    <t>Inconsistencias en la información.</t>
  </si>
  <si>
    <t>Aplicar la herramienta con que cuenta la Entidad y que permite que al momento de revisar los informes, se abarquen todos los temas considerados en el requerimiento contractual.</t>
  </si>
  <si>
    <t>Cumplir a cabalidad con las especificaciones de los informes de interventoría</t>
  </si>
  <si>
    <t>1. Guía de Interventoría del INCO (hoy ANI).
2. Informe de Interventoría 3. Informe de la Supervisión 4. Manual de Interventoría y Supervisión</t>
  </si>
  <si>
    <t>Se ajustan fechas de las unidades de medida y se aclaran las unidades de medida 2 y 3. Los soportes estàn en el ftp por lo que se acredita el 100% de avance. Pendiente cierre de la CGR. Con memorando XXXX se confirma el 100% de avance. Pendiente cierre de la CGR.</t>
  </si>
  <si>
    <r>
      <t xml:space="preserve">Hallazgo 144.   Administrativo - Garantía Fuerza Mayor o Caso Fortuito (Amparo contra todo riesgo). </t>
    </r>
    <r>
      <rPr>
        <sz val="12"/>
        <rFont val="Calibri"/>
        <family val="2"/>
        <scheme val="minor"/>
      </rPr>
      <t>El Concesionario no ha cumplido con la obligación establecida en al clausula 26 numeral 26.5.2, ya que no ha presentado la garantía por fuerza mayor o caso fortuito (amparo contrato todo riesgo), de igual forma, existe deficiencia por parte del INCO en el seguimiento, control y verificación del cumplimiento de las obligaciones del Concesionario.</t>
    </r>
  </si>
  <si>
    <t>Deficiencia en el seguimiento y control de las obligaciones contractuales.</t>
  </si>
  <si>
    <t xml:space="preserve">La posible ocurrencia de siniestros sin que se encuentran debidamente amparados. </t>
  </si>
  <si>
    <r>
      <rPr>
        <b/>
        <sz val="12"/>
        <rFont val="Calibri"/>
        <family val="2"/>
        <scheme val="minor"/>
      </rPr>
      <t>Hallazgo 146. Administrativo y Disciplinario - Adicional No. 2 y Otrosí No. 3 del Contrato de Concesión</t>
    </r>
    <r>
      <rPr>
        <sz val="12"/>
        <rFont val="Calibri"/>
        <family val="2"/>
        <scheme val="minor"/>
      </rPr>
      <t>. El contrato de concesión tiene una relevancia significativa en el cumplimiento de los fines esenciales del Estado, y encuentra una justificación importante en la medida que el sector público no posee los recursos necesarios para tener una infraestructura adecuada que le haga más competitivo, por lo que debe acudir al concurso de la inversión privada, la cual supone que además de facilitar y acelerar la satisfacción de las necesidades de la sociedad, libera recursos públicos y produce un alivio fiscal que le permite redistribuir el gasto y atender otras necesidades.</t>
    </r>
  </si>
  <si>
    <t>Deficiencias en la planeación, en los estudios previos, incumplimiento de lo establecido en el  artículo 13 de la Ley 105 de 1993.</t>
  </si>
  <si>
    <t>Transgresión del principio de selección objetiva y transparencia</t>
  </si>
  <si>
    <t>1. Manual de Contratación
2. Instructivo interno de protocolo de soportes para cualquier modificación contractual (bitácora)</t>
  </si>
  <si>
    <t>Se confirma que el hallazgo es real. El plan tiene, por tanto, un enfoque preventivo que actúa sobre la causa del hallazgo.</t>
  </si>
  <si>
    <t>Las acciones registradas son diferentes a las que reporta Claudia Mendoza. Se actualiza las acciones. Con memorandos 2015-500-006054-3 y 2015-500-006055-3 del 26-may-2015, se confirma el 100% de avance. Pendiente cierre de la CGR.</t>
  </si>
  <si>
    <r>
      <rPr>
        <b/>
        <sz val="12"/>
        <rFont val="Calibri"/>
        <family val="2"/>
        <scheme val="minor"/>
      </rPr>
      <t>Hallazgo 148. Administrativo y Disciplinario - Puente de Lorica</t>
    </r>
    <r>
      <rPr>
        <sz val="12"/>
        <rFont val="Calibri"/>
        <family val="2"/>
        <scheme val="minor"/>
      </rPr>
      <t>. A pesar que se solicitó la información a la Entidad respecto a la justificación del cambio en el valor total de la construcción del Puente de Lorica, obras incluidas en el Adicional No. 2 de 5 de agosto de 2009, no fue posible verificar porque en el Otrosí No. 4 de 31 de diciembre de 2008, el valor estimado de esta obra, es de $3,412,350,598,00 a pesos de 31 de diciembre de 2008, incluyendo compra de predios y, estudios y diseños del puente, y en el contrato Adicional No. 2 de 5-08-2009, que sustituye en todos sus términos al Otrosí No. 4 de 31 de diciembre de 2008, el valor de este Puente, incluyendo predios, es de $8,410,290,951,20, a pesos de 31 de diciembre de 2005, que indexado a pesos de diciembre de 2008 correspondería a $10.000.345.958,62.</t>
    </r>
  </si>
  <si>
    <t>Falta de Estudios y Diseños. Inadecuada planeación de las obras.</t>
  </si>
  <si>
    <t>Efecto Económico, atrasos en la ejecución de las obras.</t>
  </si>
  <si>
    <t>1. Preparación y Presentación Reforma de la demanda de Reconvención (80%)                                                        2.Resolución de Bitácora                                         3.Manual de Contratación                             4. Manual de Supervisión e Interventoría</t>
  </si>
  <si>
    <t>El hallazgo se encuentra dentro de las pretensiones de la demanda de reconvención y se cuentan con acciones preventivas que actúan sobre la causa del hallazgo. Corresponde a la pretensión 22.3. La CGR revisará la cifra registrada frente al hallazgo.</t>
  </si>
  <si>
    <t>Continúa en Tribunal de Arbitramento. Defensa Judicial debería haber solicitado ampliación de plazo. Se abre una nueva unidad de medida y se ajusta el % de avance. Claudia Mendoza confirmará este cambio con sus superiores. Por instrucción de la Vicepresidencia de la República todos los planes deben estar 100% al 30-jun-2015, por lo que la OCI ajustó el plazo inicial para alinearlo a la directiva de Vicepresidencia. Con memorandos 2015-500-006054-3 y 2015-500-006055-3 del 26-may-2015, se confirma el 100% de avance. Pendiente cierre de la CGR.</t>
  </si>
  <si>
    <r>
      <t xml:space="preserve">Hallazgo 149. Administrativo y Disciplinario - Alcance Básico Hitos 3, 4, 6 y 7. </t>
    </r>
    <r>
      <rPr>
        <sz val="12"/>
        <rFont val="Calibri"/>
        <family val="2"/>
        <scheme val="minor"/>
      </rPr>
      <t>Se evidenció  que a la fecha el Concesionario no ha cumplido con la ampliación a Ley 105 de 1993, en lo referente a la ampliación de bermas, en algunos hitos del contrato básico.</t>
    </r>
  </si>
  <si>
    <t>Incumplimiento de la Ley 105 de 1993. Deficiencias en el seguimiento y control de la Interventoría.</t>
  </si>
  <si>
    <t>Atrasos en la ejecución de las obras, desplazamiento de cronogramas.</t>
  </si>
  <si>
    <r>
      <t xml:space="preserve">Hallazgo 150. Administrativo, Disciplinario y Fiscal - Hito 2 Variante de Sincelejo. </t>
    </r>
    <r>
      <rPr>
        <sz val="12"/>
        <rFont val="Calibri"/>
        <family val="2"/>
        <scheme val="minor"/>
      </rPr>
      <t>Se evidencia que el Concesionario no ha efectuado de manera eficiente y oportuna los trámites para la obtención de la licencia ambiental necesaria para la construcción del Hito 2 Variante Oriental de Sincelejo. Una vez evaluada la cronología   de las actuaciones adelantadas por el concesionario.</t>
    </r>
  </si>
  <si>
    <t xml:space="preserve">Incumplimiento de los cronogramas de inversión por inoportunidad en la obtención de la licencia ambiental. </t>
  </si>
  <si>
    <t>Detrimento en el patrimonio del estado por desplazamiento en el cronograma dado que el concesionario no hace las inversiones en el tiempo establecido en el contrato.</t>
  </si>
  <si>
    <t>1. Preparación y Presentación Reforma de la demanda de Reconvención (80%)
2. Manual de Supervisión e Interventoría</t>
  </si>
  <si>
    <t>El hallazgo se encuentra dentro de las pretensiones de la demanda de reconvención y se cuentan con acciones preventivas que actúan sobre la causa del hallazgo. Corresponde a la pretensión 3.</t>
  </si>
  <si>
    <r>
      <rPr>
        <b/>
        <sz val="12"/>
        <rFont val="Calibri"/>
        <family val="2"/>
        <scheme val="minor"/>
      </rPr>
      <t>Hallazgo 151.  Administrativo, Disciplinario y Fiscal - Precios de mercado en Adicional No.3</t>
    </r>
    <r>
      <rPr>
        <sz val="12"/>
        <rFont val="Calibri"/>
        <family val="2"/>
        <scheme val="minor"/>
      </rPr>
      <t>. El 29 de marzo de 2010, se suscribe el Adicional No.3 al contrato de Concesión No.002 de 2007, por valor de $407.399.9 millones de diciembre 31 de 2005, con el objeto de adicionar obras varias, construcción de segunda calzada y rehabilitación. Para verificar la gestión de la entidad, respecto a la planeación, específicamente a la forma cómo se estableció el valor de las obras de este adicional, se solicitó a la entidad los estudios técnicos, legales, económicos y financieros que sirvieron de soporte para la suscripción del mencionado documento , en acatamiento de lo establecido en el Estatuto Contractual y en el APENDICE E de marzo 6 de 2007, página 20, donde se señala que para las obras del Alcance Progresivo, los precios deben ser de mercado.</t>
    </r>
  </si>
  <si>
    <t xml:space="preserve">Falta de Análisis y comparaciones de la propuesta del concesionario con los precios de mercado. </t>
  </si>
  <si>
    <t>Detrimento en el patrimonio del estado por mayores valores pagados, por encima de los precios de la estructuración.</t>
  </si>
  <si>
    <t>Teniendo en cuenta que actualmente las controversias contractuales están siendo dirimidas por un Tribunal de Arbitramento como mecanismo de solución de controversias,  las acciones a adoptar están sujetas al resultado del mismo.
Evaluar los mecanismos existentes en otras entidades publicas que celebren concesiones de obra para establecer el mecanismo a implementar en la ANI a fin de contar con bases de precios de referencia a considerar para  las modificaciones contractuales</t>
  </si>
  <si>
    <t>1.Obtener decisión de la justicia arbitral que resuelva si efectivamente se presentó desplazamiento en el Cronograma de Inversiones
2. Contar con una base de datos uniforme que sirva para futuras contrataciones</t>
  </si>
  <si>
    <t>1. Preparación y Presentación Reforma de la demanda de Reconvención (80%)                                           2.Manual de Contratación                                      3. Resolución de Bitácora                                 4. Manual de Supervisión e Interventoría</t>
  </si>
  <si>
    <t>El hallazgo se encuentra dentro de las pretensiones de la demanda de reconvención y se cuentan con acciones preventivas que actúan sobre la causa del hallazgo. Corresponde a la pretensión 25.</t>
  </si>
  <si>
    <t>Defensa Judicial 
Se encuentra en Tribunal de Arbitramento. Se revisará en SIRECI lo relacionado con las bases de precios. Por instrucción de la Vicepresidencia de la República todos los planes deben estar 100% al 30-jun-2015, por lo que la OCI ajustó el plazo inicial para alinearlo a la directiva de Vicepresidencia. Con memorandos 2015-500-006054-3 y 2015-500-006055-3 del 26-may-2015, se confirma el 100% de avance. Pendiente cierre de la CGR.</t>
  </si>
  <si>
    <r>
      <rPr>
        <b/>
        <sz val="12"/>
        <rFont val="Calibri"/>
        <family val="2"/>
        <scheme val="minor"/>
      </rPr>
      <t>Hallazgo 152. Administrativo y Disciplinario (I.P.) - Precios de Mercado en Otrosíes Nos. 1, 3 y Adicional No.2 de la Concesión Córdoba-Sucre</t>
    </r>
    <r>
      <rPr>
        <sz val="12"/>
        <rFont val="Calibri"/>
        <family val="2"/>
        <scheme val="minor"/>
      </rPr>
      <t>. El INCO, hoy Agencia Nacional de Infraestructura, no cuenta con un banco de datos de precios de mercado y análisis de precios unitarios, utilizados y aprobados para la suscripción de los Otrosíes Nos. 1, 3 y el Adicional No. 2 del proyecto de Concesión Córdoba - Sucre , que permita establecer con veracidad la existencia o no de sobreprecios en cada una de las obras que conforman el alcance de los mismos. Respecto al Otrosí No. 3, en la información suministrada, no se encontró el detalle de las obras incluidas, a pesar que en su respuesta la Entidad informa que entrega el soporte en medio magnético.</t>
    </r>
  </si>
  <si>
    <t>La Entidad no cuenta con base de datos de precios del mercado para realizar comparación con precios de las obras presentadas por el Concesionario.</t>
  </si>
  <si>
    <t>Incertidumbre sobre los valores con posible riesgo de que se hayan contratados con sobrecostos.</t>
  </si>
  <si>
    <r>
      <t xml:space="preserve">Defensa Judicial 
Se encuentra en Tribunal de Arbitramento. Se revisará en SIRECI lo relacionado con las bases de precios.Por instrucción de la Vicepresidencia de la República todos los planes deben estar 100% al 30-jun-2015, por lo que la OCI ajustó el plazo inicial para alinearlo a la directiva de Vicepresidencia. Con memorando 2015-500-004887-3 del 29-mayo se solicitó acreditar el 100% de avance pero al revisar los soportes sólo se encuentra la preparación de la demanda y las demás carpetas están vacías. No se ha solicitado modificar el plan para ajustarlo a la circular del 30-marzo-2015. </t>
    </r>
    <r>
      <rPr>
        <sz val="12"/>
        <color rgb="FFFF0000"/>
        <rFont val="Calibri"/>
        <family val="2"/>
        <scheme val="minor"/>
      </rPr>
      <t>Con memorando 2015-500-007526-3 del 30-jun-2015 se solicitó prórroga, ya que el hallazgo se retiró de la demanda de reconvención. En reunión del 8-jul-2015 se confirma que el hallazgo están en la demanda de reconvención pero se va a verificar si está en la reforma a la demanda de reconvención. De no estar incluidos se cambiarán las unidades de medida.</t>
    </r>
  </si>
  <si>
    <r>
      <t>Hallazgo 153. Administrativo - Determinación Real de los Recursos para la Adquisición Predial.</t>
    </r>
    <r>
      <rPr>
        <sz val="12"/>
        <rFont val="Calibri"/>
        <family val="2"/>
        <scheme val="minor"/>
      </rPr>
      <t xml:space="preserve"> El monto de los recursos establecidos en el contrato de concesión para la adquisición predial, dista abismalmente de los costos reales que ha demandado el proyecto, situación que deriva en la activación de fondeos adicionales por parte del Concesionario, en concordancia con los parámetros contractuales establecidos sobre el particular.</t>
    </r>
  </si>
  <si>
    <t xml:space="preserve">Así las cosas, y frente a los fondeos adicionales establecidos a nivel contractual  en la cláusula 37, se presenta en el siguiente cuadro el comportamiento de tales fondeos , frente al déficit de los recursos orientados para la compra de predios (ver cuadro en el informe) Es de indicar que la Agencia presentó dos casos : Tramo SINCELEJO- COROZAL y  La  “PARALELA A LA CIRCUNVALAR EN LA CIUDAD DE MONTERÍA”, que incidieron en el incremento del valor de la tierra. </t>
  </si>
  <si>
    <t>Esta situación deficitaria ha conllevado a un significativo impacto sobre el presupuesto, el cual vulnera el denominado principio de PLANIFICACION PRESUPUESTAL , dado que se generan compromisos de tipo fiscal por parte de la Entidad Estatal sobre un escenario incierto, y teniendo en cuenta su naturaleza, la determinación de los recursos a reconocer no es precisa, por lo que no existe disponibilidad de éstos para su reconocimiento oportuno, lo que obliga a la Entidad a su consecución en el Tesoro nacional, con la consecuente demora que ello ocasiona y la sanción que se traduce en el reconocimiento y pago de intereses.se traduce una gestión que no es consecuente con los principios que rigen el contexto del manejo de lo público consagrados en el artículo 209 de la Constitución Política y en la Ley 489 de 1998.</t>
  </si>
  <si>
    <t>Formular la política para la estructuración,  adjudicación y gestión contractual de proyectos de APP</t>
  </si>
  <si>
    <t>1. Ley (3)
2. Decreto (1)
3, Plan (1)</t>
  </si>
  <si>
    <r>
      <rPr>
        <b/>
        <sz val="12"/>
        <rFont val="Calibri"/>
        <family val="2"/>
        <scheme val="minor"/>
      </rPr>
      <t xml:space="preserve">Hallazgo 154. Administrativo - Procedimientos de control implementados por el Concesionario en materia de avalúos.  </t>
    </r>
    <r>
      <rPr>
        <sz val="12"/>
        <rFont val="Calibri"/>
        <family val="2"/>
        <scheme val="minor"/>
      </rPr>
      <t xml:space="preserve">Frente a la obligación en cabeza del Concesionario para el desarrollo de la gestión predial,  se han detectado falencias metodológicas en la elaboración de los avalúos comerciales, los cuales son realizados por subcontratistas.
</t>
    </r>
  </si>
  <si>
    <t xml:space="preserve">Por lo anterior se concluye, que dichas situaciones son la resultante de deficientes mecanismos de control, con que debe contar el Concesionario en consonancia con el  contrato de Concesión 002 de 2007, el cual establece en la cláusula 63, numeral 3 que “El interventor no ejercerá funciones de control de las actividades de los subcontratistas, ni de aprobación  del resultado de las mismas para lo cual EL CONCESIONARIO  dispondrá de su propio equipo de interventoría o control de calidad interno, cuyos costos ha incluido en la Propuesta”. </t>
  </si>
  <si>
    <t>Por tanto, se colige que dicha debilidad afecta la eficiencia y efectividad del proceso en la adquisición predial, en particular lo establecido en uno de los apéndices del contrato denominado “Gestión Predial” en su numeral 1.4.1.3 “Proceso de ejecución de avalúos”, donde en su décima viñeta que señala “Velar por la buena calidad de los trabajos y procedimientos utilizados en la elaboración del avalúo comercial, en virtud de lo cual efectuará las revisiones o modificaciones al informe del avalúo cuando el Concesionario así lo requiera..”</t>
  </si>
  <si>
    <t>Seguimiento al adecuado cumplimiento de las obligaciones contractuales del concesionario en materia predial, especialmente en lo relacionado con la metodología utilizada para la elaboración de los avalúos comerciales por parte de las lonjas contratadas</t>
  </si>
  <si>
    <t>1.- Un Acta de la reunión con la Lonja, Interventoría y Concesionario
2.- Un informe de la Gerencia Predial 
3. Oficializar o normalizar Protocolo de Avalúos.</t>
  </si>
  <si>
    <t>Las acciones preventivas actúan sobre la causa del hallazgo. Los protocolos forman parte del apéndice predial en los contratos 4G.</t>
  </si>
  <si>
    <t>En reunión del 16-jun-2015 se eliminaron las UM 2.- Un oficio al Concesionario y 3.- Un oficio del Concesionario y se confirma el avance del 100%.</t>
  </si>
  <si>
    <r>
      <rPr>
        <b/>
        <sz val="12"/>
        <color theme="1"/>
        <rFont val="Calibri"/>
        <family val="2"/>
        <scheme val="minor"/>
      </rPr>
      <t>Hallazgo 155. Administrativo - Rezago en la adquisición predial requerida para la construcción del puente vehicular en Lorica del adicional No. 2</t>
    </r>
    <r>
      <rPr>
        <sz val="12"/>
        <color theme="1"/>
        <rFont val="Calibri"/>
        <family val="2"/>
        <scheme val="minor"/>
      </rPr>
      <t xml:space="preserve"> Inoportuna gestión por parte del Concesionario en la adquisición de los predios necesarios para dar cumplimiento al cronograma de obras, para la construcción del puente vehicular en el PR 49+0149, en Lorica - Córdoba. Obra cuyo plazo vencía el 18 de septiembre de 2011 y al contrastar el avance en el proceso de negociación de predios al 28 de noviembre de 2011, solo se reporta la adquisición de 2 predios de los 13 requeridos.</t>
    </r>
  </si>
  <si>
    <t xml:space="preserve">Lo anterior debido a que  la Lonja contratada para  realizar dicha actividad aplicó el método de capitalización de rentas, el cual arroja un valor de m² el cual es una cifra integral ya que incluye el terreno y la construcción bajo la totalidad de características que ésta tenga, sin embargo la Lonja adicionó el valor de un ítem constructivo, denominado “Entrepiso o placa 3 piso en concreto por un valor de $38.2 millones de pesos. </t>
  </si>
  <si>
    <t>Esta situación genera un presunto detrimento al patrimonio del Estado, en cuantía de $38.2 millones de septiembre de 2010 que indexados a diciembre de 2011 corresponden a $39,97 millones, debido a que se está reconociendo al propietario dos veces el valor del entre piso o la placa 3, toda vez que en el valor calculado bajo dicha metodología incluye este ítem. Es de resaltar que este predio ya fue cancelado en su totalidad al propietario, conforme comunicación C303700230-0151, expedida el 11 de noviembre de 2011, por Fiducolombia.</t>
  </si>
  <si>
    <r>
      <rPr>
        <sz val="12"/>
        <color theme="4"/>
        <rFont val="Calibri"/>
        <family val="2"/>
        <scheme val="minor"/>
      </rPr>
      <t>1. Concepto de interventoría frente al cumplimiento de la gestión predial</t>
    </r>
    <r>
      <rPr>
        <sz val="12"/>
        <rFont val="Calibri"/>
        <family val="2"/>
        <scheme val="minor"/>
      </rPr>
      <t xml:space="preserve">
2. Manual de Interventoría y Supervisión
3. Procedimiento de adquisición predial
4. Contrato estándar 4G
5. Ley de Infraestructura</t>
    </r>
  </si>
  <si>
    <t>Consultar con DJ si hay acciones posibles para recuperar el dinero, ya que se confirma que se retiró del tribunal.</t>
  </si>
  <si>
    <t>Pendiente verificar comunicado de Defensa Judicial a Ejecutiva, solicitando el soporte para dar inicio a las acciones judiciales correspondientes. Con memorando 2015-500-004612-3 del 21-abr-2015 se solicitó plazo hasta el 30-jun-2015. Se autorizó el nuevo plazo por lo que se ajusta la fecha en concordancia. completar el plan con acciones que actúen sobre la causa del hallazgo. AJUSTAR PLAN PARA INCLUIR: CONTRATO ESTÁNDAR 4G. Con memorando 2015-500-007528-3 del 30-jun-2015 se solicitó y justificó solicitud de prórroga, que se incorporó al plan.Se incluyeron las unidades de medida preventivas, quedando pendiente el concepto de la interventoría que debe ser pedido por la Gerencia Predial. Esto permite acreditar avance al 80%. El 15-jul-2015 se aportó el informe de la interventoría de la UM 1, por lo que se acreditó el 100% de avance. Pendiente cierre de la CGR.</t>
  </si>
  <si>
    <t>Hallazgo 156. Administrativo y Fiscal - Falencia en la Determinación del Valor. 
Para el predio identificado como CCS-PTL-009, se evidenció inadecuada determinación del valor del inmueble, ya que la Lonja contratada para realizar dicha actividad aplicó el método de capitalización de rentas, el cual arroja un valor de m² como una cifra integral ya que incluye el terreno y la construcción bajo la totalidad de características que ésta tenga, sin embargo la Lonja adicionó el valor de un ítem constructivo, denominado “Entrepiso o placa 3 piso en concreto por un valor de $38.2 millones de pesos.</t>
  </si>
  <si>
    <t>Esta situación genera un presunto detrimento al patrimonio del Estado, en cuantía de $38.2 millones, de septiembre de 2010 que indexados a diciembre de 2011 corresponden a $39,97 millones, debido a que se está reconociendo al propietario dos veces el valor del entre piso o la placa 3, toda vez que en el valor calculado bajo dicha metodología incluye este ítem. Es de resaltar que este predio ya fue cancelado en su totalidad al propietario, conforme comunicación C303700230-0151, expedida el 11 de noviembre de 2011, por Fiducolombia.</t>
  </si>
  <si>
    <t xml:space="preserve">Es de anotar que de conformidad con lo establecido en el Contrato de Concesión en particular en sus clausulas quinta, undécima, vigésima tercera, vigésima quinta y trigésima séptima y en su Modificatorio suscrito el 8 de mayo de 2008, la responsabilidad de la adquisición predial queda asignada al Concesionario. Así las cosas, los mayores costos derivados por errores en la implementación de dicho proceso serán atribuibles únicamente a éste, según lo estipulado en el Parágrafo Primero de la Cláusula Segunda del precitado Modificatorio.  </t>
  </si>
  <si>
    <r>
      <t xml:space="preserve">La demanda de reconvención incluye las pretensiones sobre este hallazgo. En este sentido en la reunión se reformula y aprueba un nuevo plan de mejoramiento y se acredita un 80% de avance por el completamiento de la unidad de medida 1. Se requiere modificar las carpetas del ftp para que se puedan incorporar los respectivos soportes. Como consecuencia de lo anterior, se amplía el plazo hasta el 31-dic-2015. Por instrucción de la Vicepresidencia de la República todos los planes deben estar 100% al 30-jun-2015, por lo que la OCI ajustó el plazo inicial para alinearlo a la directiva de Vicepresidencia. No obstante, con  memorando 2015-500-004612-3 del 21-abr-2015 se solicitó plazo hasta el 30-jun-2015. </t>
    </r>
    <r>
      <rPr>
        <sz val="12"/>
        <color rgb="FFFF0000"/>
        <rFont val="Calibri"/>
        <family val="2"/>
        <scheme val="minor"/>
      </rPr>
      <t>Con memorando 2015-500-007528-3 del 30-jun-2015 se solicitó y justificó solicitud de prórroga, que se incorporó al plan. En reunión del 8-jul-2015 se confirma que el hallazgo están en la demanda de reconvención pero se va a verificar si está en la reforma a la demanda de reconvención. De no estar incluidos se cambiarán las unidades de medida.</t>
    </r>
  </si>
  <si>
    <r>
      <rPr>
        <b/>
        <sz val="12"/>
        <rFont val="Calibri"/>
        <family val="2"/>
        <scheme val="minor"/>
      </rPr>
      <t xml:space="preserve">Hallazgo 157. Administrativo y Fiscal - Aplicación metodológica valuatoria - Hito 5 - Tramo 1 construcción segunda calzada entre Cereté y Te del Aeropuerto - Variante Cereté. </t>
    </r>
    <r>
      <rPr>
        <sz val="12"/>
        <rFont val="Calibri"/>
        <family val="2"/>
        <scheme val="minor"/>
      </rPr>
      <t xml:space="preserve"> Teniendo en cuenta que la Lonja responsable de la elaboración de los avalúos de la zona afectada por  el desarrollo del hito, aplicó un sistema de puntos, con el fin de valorar el terreno con base a unos parámetros , y de esta forma determinar el valor por hectárea. Sin embargo, se detectaron dos casos donde la aplicación de dicha metodología el puntaje otorgado a “Adecuación e infraestructura”, no concuerda con las especificidades del terreno descritas en la carpeta del avalúo, tales como fotografías, explotación económica, entre otros, y por tanto  correspondería otra categoría y subsecuentemente otro puntaje (situación que afecta la determinación del valor de m² de terreno).</t>
    </r>
  </si>
  <si>
    <r>
      <rPr>
        <b/>
        <sz val="12"/>
        <rFont val="Calibri"/>
        <family val="2"/>
        <scheme val="minor"/>
      </rPr>
      <t>PREDIOS 087 Y 052:</t>
    </r>
    <r>
      <rPr>
        <sz val="12"/>
        <rFont val="Calibri"/>
        <family val="2"/>
        <scheme val="minor"/>
      </rPr>
      <t xml:space="preserve">  Con explotación ganadera, la Lonja asignó 25 puntos y al analizar la información del avalúo la CGR  concluye que  la categoría más concordante con las características es “Terreno en pasto natural o bosque  e infraestructura total” PUTAJE=20</t>
    </r>
  </si>
  <si>
    <t xml:space="preserve">Lo anterior genera incertidumbre sobre los criterios aplicados para determinar el valor de m² cancelado por concepto de terreno, y por ende la posibilidad del reconocimiento de un mayor valor que ascendería a $33.56 millones (pesos de diciembre e 2011) . La Agencia informó  que mediante oficio 2012-302-004427-1 del 09 de abril de 2012, solicitó al Concesionario  el reintegro de $ 21.419.094 y el reintegro  de $ 9.413.452, , sin embargo esta observación se mantiene hasta que efectivamente se logre el resarcimiento de daño causado.   </t>
  </si>
  <si>
    <r>
      <rPr>
        <sz val="12"/>
        <rFont val="Calibri"/>
        <family val="2"/>
        <scheme val="minor"/>
      </rPr>
      <t>Liliana Poveda va a revisar si la demanda de reconvención incluye las pretensiones asociadas con este hallazgo, con el fin de identificar si se requiere revaluar el plan. Con memorando 2015-500-004612-3 del 21-abr-2015 se solicitó plazo hasta el 30-jun-2015. Se autorizó el nuevo plazo por lo que se ajusta la fecha en concordancia. Se elimina la responsabilidad de la VPRE ya que no interviene en ninguna de las UM establecidas. PENDIENTE ESTABLECER ACCIONES PREVENTIVAS.</t>
    </r>
    <r>
      <rPr>
        <sz val="12"/>
        <color rgb="FFFF0000"/>
        <rFont val="Calibri"/>
        <family val="2"/>
        <scheme val="minor"/>
      </rPr>
      <t xml:space="preserve"> Con memorando 2015-500-007528-3 del 30-jun-2015 se solicitó y justificó solicitud de prórroga, que se incorporó al plan. En reunión del 8-jul-2015 se confirma que el hallazgo están en la demanda de reconvención pero se va a verificar si está en la reforma a la demanda de reconvención. De no estar incluidos se cambiarán las unidades de medida.</t>
    </r>
  </si>
  <si>
    <r>
      <rPr>
        <b/>
        <sz val="12"/>
        <rFont val="Calibri"/>
        <family val="2"/>
        <scheme val="minor"/>
      </rPr>
      <t>Hallazgo 158. Administrativo - Gestión de adquisición predial para  el desarrollo de la obra de la Paralela a la Circunvalar en la ciudad de Montería dentro de los términos pactados-Otrosí No3</t>
    </r>
    <r>
      <rPr>
        <sz val="12"/>
        <rFont val="Calibri"/>
        <family val="2"/>
        <scheme val="minor"/>
      </rPr>
      <t>. La gestión reportada en materia predial, la cual requiere de la adquisición de 108 predios para el desarrollo de la obra en cuestión ha presentado una serie de inconvenientes.</t>
    </r>
  </si>
  <si>
    <r>
      <t xml:space="preserve">Dichos retrasos se han generado entre otros  por los siguientes aspectos reportados por la Agencia: </t>
    </r>
    <r>
      <rPr>
        <b/>
        <sz val="12"/>
        <rFont val="Calibri"/>
        <family val="2"/>
        <scheme val="minor"/>
      </rPr>
      <t xml:space="preserve">(i) </t>
    </r>
    <r>
      <rPr>
        <sz val="12"/>
        <rFont val="Calibri"/>
        <family val="2"/>
        <scheme val="minor"/>
      </rPr>
      <t xml:space="preserve">Discrepancias en los resultados de la determinación de las zonas homogéneas  (económicas) contratadas por el Concesionario por diferentes empresas, lo cual conllevó que finalmente el proceso de elaboración de avalúos fuera contratado directamente con el Instituto Geográfico Agustín Codazzi (IGAC). </t>
    </r>
    <r>
      <rPr>
        <b/>
        <sz val="12"/>
        <rFont val="Calibri"/>
        <family val="2"/>
        <scheme val="minor"/>
      </rPr>
      <t>(ii)</t>
    </r>
    <r>
      <rPr>
        <sz val="12"/>
        <rFont val="Calibri"/>
        <family val="2"/>
        <scheme val="minor"/>
      </rPr>
      <t xml:space="preserve"> Diez de los avalúos comerciales  elaborados por el IGAC fueron objeto de interposición de recurso de revisión y en subsidio impugnación .</t>
    </r>
    <r>
      <rPr>
        <b/>
        <sz val="12"/>
        <rFont val="Calibri"/>
        <family val="2"/>
        <scheme val="minor"/>
      </rPr>
      <t xml:space="preserve"> (iii)</t>
    </r>
    <r>
      <rPr>
        <sz val="12"/>
        <rFont val="Calibri"/>
        <family val="2"/>
        <scheme val="minor"/>
      </rPr>
      <t xml:space="preserve"> El 46.3% se encuentra en expropiación o en vencimiento de términos. </t>
    </r>
    <r>
      <rPr>
        <b/>
        <sz val="12"/>
        <rFont val="Calibri"/>
        <family val="2"/>
        <scheme val="minor"/>
      </rPr>
      <t>(iv)</t>
    </r>
    <r>
      <rPr>
        <sz val="12"/>
        <rFont val="Calibri"/>
        <family val="2"/>
        <scheme val="minor"/>
      </rPr>
      <t xml:space="preserve"> predios urbanos con limitación de dominio por afectación a vivienda familiar </t>
    </r>
  </si>
  <si>
    <t xml:space="preserve">Del avance reportado, y al contrastarse éste con la fecha de entrega de la obra, cuyo plazo vence en noviembre de 2012;  conlleva a determinarse una situación que podría conllevar a la afectación del desarrollo de las obras en los términos previstos en el Otrosí No.3  </t>
  </si>
  <si>
    <t xml:space="preserve">Fortalecer el control, seguimiento y vigilancia por parte de la ANI y las INTERVENTORIAS sobre el proceso de  adquisición de predios del proyecto, desarrollado por el concesionario  </t>
  </si>
  <si>
    <t>1- Un oficio a la interventoría
2- Un informe de la Interventoría 
3- Contrato Estándar 4G
4- Manual de Interventoría y Supervisión
5- Procedimientos prediales</t>
  </si>
  <si>
    <t>El informe confirma que a la fecha está gestionado el 99.15% de los 108 predios. Sólo falta uno que está en expropiación y cuya decisión no depende de la Agencia. Las acciones preventivas actúan sobre la causa del hallazgo.</t>
  </si>
  <si>
    <r>
      <rPr>
        <sz val="12"/>
        <rFont val="Calibri"/>
        <family val="2"/>
        <scheme val="minor"/>
      </rPr>
      <t xml:space="preserve">Enviar la descripción del hallazgo completo para poder evaluar la pertinencia del plan de acción. No se encontraron los soportes en el ftp de VEJ. Con memorando 2015-500-004612-3 del 21-abr-2015 se solicitó plazo hasta el 30-jun-2015. Se autorizó el nuevo plazo por lo que se ajusta la fecha en concordancia. </t>
    </r>
    <r>
      <rPr>
        <sz val="12"/>
        <color rgb="FFFF0000"/>
        <rFont val="Calibri"/>
        <family val="2"/>
        <scheme val="minor"/>
      </rPr>
      <t>Con memorando 2015-500-007528-3 del 30-jun-2015 se solicitó y justificó solicitud de prórroga, que se incorporó al plan. Predial asegurará la idoneidad de los soportes de las unidades de medida 1 y 2. El 15-jul-2015 se aportó el informe de la interventoría (UM 2) por lo que se acreditó el 100%. Se debe solicitar a la interventoría complementar este informe ya que es muy pobre frente a lo requerido en la solicitud, con el fin de asegurar la efectividad del plan.</t>
    </r>
  </si>
  <si>
    <r>
      <rPr>
        <b/>
        <sz val="12"/>
        <rFont val="Calibri"/>
        <family val="2"/>
        <scheme val="minor"/>
      </rPr>
      <t>Hallazgo 159. Administrativo y Fiscal – Equilibrio Económico del Contrato de Concesión por Desplazamiento de la Etapa de Operación en la Ingeniería Financiera de la Fase I</t>
    </r>
    <r>
      <rPr>
        <sz val="12"/>
        <rFont val="Calibri"/>
        <family val="2"/>
        <scheme val="minor"/>
      </rPr>
      <t>. Se observa que la Etapa de Operación de la Fase I no inició su ejecución en abril de 2003 como se proyectó en la ingeniería financiera del modificatorio suscrito el 28 de septiembre de 2001, sino que empezó en marzo de 2004, con lo que se desplazaron en el tiempo los ítems: Mantenimiento de la Carretera y la Operación y Recaudo, rompiendo la ecuación contractual, debido a que al correr esas obras en el tiempo se genera un desequilibrio en contra de los intereses del Estado, y a favor del contratista en cuantía de $712 millones a pesos de 1994, teniendo en cuenta que estos costos se realizan en un tiempo posterior al pactado y ello representa un ahorro al contratista, con lo cual se ocasiona un presunto detrimento al patrimonio del Estado en cuantía de $2.972 millones a pesos de 2011.</t>
    </r>
  </si>
  <si>
    <t>Debilidades en su etapa de planeación, lo que originó problemas con la comunidad afectada por el proyecto, y ello conllevó a que la construcción que estaba programada para iniciarse 6 meses después de la suscripción del contrato, empezara solo hasta en octubre de 2001.</t>
  </si>
  <si>
    <t>Modificación de la estructura del contrato, vulnerando los principios de transparencia y selección objetiva.</t>
  </si>
  <si>
    <t>Analisis integral sobre las variaciones en los plazos con el fin de establecer las alternativas que permitan mantener el equilibrio financiero del proyecto</t>
  </si>
  <si>
    <t>Concepto jurídico con acciones a seguir</t>
  </si>
  <si>
    <t>Fontibón Facatativá Los Alpes</t>
  </si>
  <si>
    <t>El plan está cumplido pero es no efectivo. SE SUGIERE INTRODUCIR ACCIÓN PREVENTIVA: CONTRATO ESTÁNDAR 4G QUE ELIMINA EL CONCEPTO DE DESPLAZAMIENTO DE CRONOGRAMA. Este proyecto no tiene actualmente Tribunal de Arbitramento.</t>
  </si>
  <si>
    <r>
      <rPr>
        <b/>
        <sz val="12"/>
        <rFont val="Calibri"/>
        <family val="2"/>
        <scheme val="minor"/>
      </rPr>
      <t xml:space="preserve">Hallazgo 162. Administrativo y Disciplinario Indebida planeación. Desnaturalización del contrato de concesión. </t>
    </r>
    <r>
      <rPr>
        <sz val="12"/>
        <rFont val="Calibri"/>
        <family val="2"/>
        <scheme val="minor"/>
      </rPr>
      <t xml:space="preserve"> , el 30 de junio de 1995 se suscribe el contrato 0937/95, entre el INVIAS y la sociedad Concesionaria CCFC SA., cuyo objeto consistía en realizar por el sistema de concesión, los estudios, diseños definitivos, las obras de rehabilitación y de construcción, la operación y el mantenimiento de la carretera Bogotá (Fontibón) – Facatativá – Los Alpes, del tramo 08, de la ruta 50, en el departamento de Cundinamarca, el Concesionario presentó una propuesta alternativa que ajusta la diferencia entre el presupuesto de construcción calculado una vez aprobados los diseños definitivos y el valor inicialmente establecido en el contrato de concesión.</t>
    </r>
  </si>
  <si>
    <t>Con las diferentes modificaciones contractuales que se le han realizado al contrato de concesión.</t>
  </si>
  <si>
    <t>Se ha presentado desnaturalización del contrato de concesión, lo que evidencia falta de planeación del proyecto desde su estructuración.</t>
  </si>
  <si>
    <t>1. Manual de Contratación ajustado</t>
  </si>
  <si>
    <t>Pendiente subir el Manual de Contratación al ftp y presentar para cierre de la CGR. Con memorando 2015-306-005521-3 del 12-may-2015, se solicitó cambio a una unidad de medida y se acreditó 100% de avance. Pendiente cierre de la CGR.</t>
  </si>
  <si>
    <r>
      <rPr>
        <b/>
        <sz val="12"/>
        <rFont val="Calibri"/>
        <family val="2"/>
        <scheme val="minor"/>
      </rPr>
      <t>Hallazgo 163. Administrativo. - Activación de la FASE II sin el cumplimiento de las condiciones inicialmente establecidas en el contrato 0937/95</t>
    </r>
    <r>
      <rPr>
        <sz val="12"/>
        <rFont val="Calibri"/>
        <family val="2"/>
        <scheme val="minor"/>
      </rPr>
      <t>. Para el inicio de la ejecución de las obras pertenecientes a la FASE II, contractualmente se establecieron unas condiciones específicas , que las comunidades hayan expresado su consentimiento para permitir el cobro de peajes y que en virtud de ese consentimiento se haya procedido a su cobro respectivo durante un tiempo ininterrumpido no inferior a 6 meses. Sin embargo, pese a que no se cumplió lo pactado ni era posible hacerlo, como lo señala la Entidad y el Concesionario , se inició su construcción, con la suscripción el 30 de diciembre de 2008, del otrosí No. 6 al contrato de concesión 0937/95, con el objeto de ejecutar las siguientes obras pertenecientes a la FASE II.</t>
    </r>
  </si>
  <si>
    <t xml:space="preserve">Deficiencias en el control sobre el cumplimiento de los requisitos pactados en el contrato. </t>
  </si>
  <si>
    <t>Lo que puede impactar el cumplimiento de los compromisos adquiridos en materia económica.</t>
  </si>
  <si>
    <t>Eliminación de las condiciones especificas del modificatorio de 2001 por mutuo acuerdo, mediante la suscripción de un documento contractual que busque la reactivación de obras de fase II (otrosí o Modificatorio)en virtud a que se trata de un contrato estatal cuyas estipulaciones deben ir acorde con lo establecido en las normas previstas para ello en el derecho privado estas condiciones se pueden exigir según los lineamientos del artículo 1625 del código civil colombiano</t>
  </si>
  <si>
    <t>1. Firma de documento contractual
2. Resolución 959 de 2013 - Bitácora de los proyectos
3. Bitácora del proyecto Fontibón-Faca-Los Alpes</t>
  </si>
  <si>
    <r>
      <t xml:space="preserve">En la reunión se solicita y aprueba la eliminación de la unidad de medida denominada </t>
    </r>
    <r>
      <rPr>
        <i/>
        <sz val="12"/>
        <rFont val="Calibri"/>
        <family val="2"/>
        <scheme val="minor"/>
      </rPr>
      <t xml:space="preserve">Resolucion de ministerio de transporte categoria especial, </t>
    </r>
    <r>
      <rPr>
        <sz val="12"/>
        <rFont val="Calibri"/>
        <family val="2"/>
        <scheme val="minor"/>
      </rPr>
      <t>ya que no atiende la causa del hallazgo. En comunicado 2015-306-003086-3 del 11 de marzo, el proyecto reitera esta misma solicitud. Con memorando 2015-306-005521-3 del 12-may-2015, se solicitó reemplazar la UM relacionada con el estudio de conveniencia, por la Bitácora del proyecto. Con memorando 2015-300-0062423 del 29-mayo de 2015, la VGC solicitó plazo hasta el 30-jun-2015, que se aprueba, por lo que se ajusta dicho plazo.</t>
    </r>
    <r>
      <rPr>
        <sz val="12"/>
        <color rgb="FFFF0000"/>
        <rFont val="Calibri"/>
        <family val="2"/>
        <scheme val="minor"/>
      </rPr>
      <t xml:space="preserve"> En reunión del 24-jun-2015 se incorporó UM relacionada con la Bitácora del proyecto de Fontibón-FAca- Los Alpes y se acreditó el 100% de avance. Pendiente cierre de la CGR.</t>
    </r>
  </si>
  <si>
    <r>
      <t xml:space="preserve">Hallazgo 165. Administrativo, Disciplinario, Fiscal y Penal Indebida destinación de recursos. </t>
    </r>
    <r>
      <rPr>
        <sz val="12"/>
        <rFont val="Calibri"/>
        <family val="2"/>
        <scheme val="minor"/>
      </rPr>
      <t>El contrato 0937/95 establece un volumen de tránsito para la garantía, señalando que si el ingreso total obtenido por concepto de peaje durante un año determinado de operación, es menor que el ingreso por peaje garantizado para ese año de operación, el “INVIAS” compensará la diferencia al Concesionario. En modificación realizada en el año 2001  se altera tal disposición, y allí acuerdan distribuir en partes iguales (50% y 50%) entre el CONCESIONARIO Y EL INSTITUTO (Hoy Agencia Nacional de Infraestructura), los recaudos de peaje que durante un año respectivo se generen en exceso del valor que corresponda al ciento cinco por ciento (105%), del resultado de multiplicar los tráficos por las tarifas máximas estipuladas debidamente ajustadas, por lo que los recaudos de peaje que se generen en la Etapa de Operación incluido el 50% señalado, el cual ya no es para mayores mantenimientos, serán en su totalidad del concesionario.</t>
    </r>
  </si>
  <si>
    <t>Con lo pactado en el contrato de distribuir  en partes iguales 50%  y 50% los ingresos que superen el exceso en peajes.</t>
  </si>
  <si>
    <t>Se está vulnerando lo establecido en el artículo 33 de la Ley 105 de 1993.</t>
  </si>
  <si>
    <t>Convocatoria a Tribunal de Arbitramento para la recuperación del 50% destinado a la Concesión sin objetivo especifico resultante del Contrato Modificatorio de 2001.</t>
  </si>
  <si>
    <r>
      <t xml:space="preserve">1. Concepto Interventoría
2. Solicitud instauración tribunal de arbitramento
</t>
    </r>
    <r>
      <rPr>
        <sz val="12"/>
        <color rgb="FFFF0000"/>
        <rFont val="Calibri"/>
        <family val="2"/>
        <scheme val="minor"/>
      </rPr>
      <t>3. Manual de Contratación
4. Res. Que crea y reglamenta el Comité de Contratación</t>
    </r>
  </si>
  <si>
    <r>
      <t xml:space="preserve">Se prevé esperar el resultado del tribunal para DEVINORTE, con el fin de revisar las unidades de medida a seguir. Por lo anterior, se solicita y aprueba en la reunión, aplazamiento hasta el 31 de diciembre de 2015, con el fin de tener el resultado de DEVINORTE. Se cuenta con concepto juridico que considera pertinente la convocatoria al Tribunal de Arbitramento. Se revisará si se puede abrir una unidad de medida que contemple el trabajo que se ha hecho internamente y se pueda acreditar avance por este trabajo. Por instrucción de la Vicepresidencia de la República todos los planes deben estar 100% al 30-jun-2015, por lo que la OCI ajustó el plazo inicial para alinearlo a la directiva de Vicepresidencia. En sesión de trabajo del 3-jun-2015, se ajustan las unidades de medida para contemplar el trabajo interno realizado que se acredita como 100%, por lo que queda pendiente el cierre de la CGR. La convocatoria del tribunal queda sujeto a factores presupuestales ajenos al control de la ANI. </t>
    </r>
    <r>
      <rPr>
        <sz val="12"/>
        <color rgb="FFFF0000"/>
        <rFont val="Calibri"/>
        <family val="2"/>
        <scheme val="minor"/>
      </rPr>
      <t>Se hace necesario el cálculo financiero de la reclamación por parte del área financiera misional.</t>
    </r>
  </si>
  <si>
    <r>
      <rPr>
        <b/>
        <sz val="12"/>
        <rFont val="Calibri"/>
        <family val="2"/>
        <scheme val="minor"/>
      </rPr>
      <t>Hallazgo 166. Administrativo, Disciplinario y Fiscal – Ejecución del Objeto del Contrato</t>
    </r>
    <r>
      <rPr>
        <sz val="12"/>
        <rFont val="Calibri"/>
        <family val="2"/>
        <scheme val="minor"/>
      </rPr>
      <t xml:space="preserve">. El contrato de Concesión en su cláusula primera establece dentro del alcance básico y adicional de la construcción, entre otras obras, </t>
    </r>
    <r>
      <rPr>
        <b/>
        <u/>
        <sz val="12"/>
        <rFont val="Calibri"/>
        <family val="2"/>
        <scheme val="minor"/>
      </rPr>
      <t>ampliación del viaducto existente en La Caro, ampliación  del puente sobre el Río Bogotá, así como el paso subterráneo de acceso a la Universidad de la Sabana, Tercer Carril – La Caro – Centro Chía,</t>
    </r>
    <r>
      <rPr>
        <sz val="12"/>
        <rFont val="Calibri"/>
        <family val="2"/>
        <scheme val="minor"/>
      </rPr>
      <t xml:space="preserve"> sin embargo a la fecha no se han iniciado las obras, tal como se observó en la visita de inspección realizada por la CGR en noviembre de 2011, no obstante a que el inicio de estas obras debió darse como se establece a continuación, tal como lo establecen los cronogramas suministrados por la Entidad. Esta situación muestra menores inversiones en obras que las contractualmente definidas en el alcance básico, a pesar que el término de quince años inicialmente previsto en la concesión, se ha superado.</t>
    </r>
  </si>
  <si>
    <t>Incumplimiento de los cronogramas de inversión de las obras del alcance básico.</t>
  </si>
  <si>
    <t xml:space="preserve">Esta situación muestra menores inversiones en obras que las contractualmente definidas en el alcance básico, a pesar que el término de quince años inicialmente previsto en la concesión, se ha superado y beneficio para el Concesionario </t>
  </si>
  <si>
    <t>Control y seguimiento a las obligaciones contractuales establecidas</t>
  </si>
  <si>
    <t>1. Presentación demanda de Reconvención
2. Contrato Estándar 4G</t>
  </si>
  <si>
    <t xml:space="preserve">
En comunicado de la OCI de enero de 2015, relacionado con su memorando 2014-705-012816-3 del 31-dic-2014, se sugiere evaluar la existencia de algún desplazamiento de cronograma e incumplimientos contractuales y adelantar las acciones que se desprendan. En la primera semana de marzo de 2015 se decidió en la ANI no hacer algunas de las obras y reemplazarlas por otras. En proceso el otrosí respectivo. Se confirma que hubo desplazamiento y el impacto de este se verá reflejado en la actualización del modelo financiero requerido para el Otrosí. Por lo anterior se agrega una nueva unidad de medida relacionada con este Otrosí y se solicita y aprueba aplazamiento hasta el 31-dic-2015. Por instrucción de la Vicepresidencia de la República todos los planes deben estar 100% al 30-jun-2015, por lo que la OCI ajustó el plazo inicial para alinearlo a la directiva de Vicepresidencia. COMO ACCIÓN PREVENTIVA SE SUGIERE INCORPORAR EL CONTRATO ESTÁNDAR 4G QUE ELIMINA LAS ANOMALÍAS ASOCIADAS A DESPLAZAMIENTOS DE CRONOGRAMA + PRESENTACIÓN DEMANDA DE RECONVENCIÓN SI SE CONFIRMA QUE HAY PRETENSIONES SOBRES ESTE HALLAZGO. En memorando 20153060051053 se solicitó ajustes al plan y fecha, que fueron aprobadas. Actualmente existe un tribunal de arbitramento activo pero no se encuentra incorporada esta pretensión. Con memo 2015-306-005105-3 del 5-may-2015, se confirman las UM actuales. En reunión del 23 de junio se ajustan unidades de medida y se acredita el 100% de avance. pendiente cierre de la CGR.</t>
  </si>
  <si>
    <r>
      <rPr>
        <b/>
        <sz val="12"/>
        <rFont val="Calibri"/>
        <family val="2"/>
        <scheme val="minor"/>
      </rPr>
      <t>Hallazgo 167. Administrativo, Disciplinario y Fiscal - Desplazamiento del Cronograma en Obras Adicionales</t>
    </r>
    <r>
      <rPr>
        <sz val="12"/>
        <rFont val="Calibri"/>
        <family val="2"/>
        <scheme val="minor"/>
      </rPr>
      <t>. En visita de inspección realizada en noviembre de 2011, se observó que algunas obras debían ser terminadas en el año 2010, de acuerdo a la última reprogramación suministrada por la Entidad mediante oficio 2011-100-015425-1 del 01 de noviembre de 2011 y a la fecha de la visita no se encontraban terminadas las obras relacionadas en el siguiente cuadro. Por lo anterior, las citadas reprogramaciones estarían generando un presunto daño al patrimonio de la Nación por valor de $8.172,2 millones de 2011.</t>
    </r>
  </si>
  <si>
    <t xml:space="preserve">Incumplimiento de los cronogramas de inversión de las obras del alcance básico </t>
  </si>
  <si>
    <t>1. Presentación demanda de Reconvención
2. Contrato Estándar 4G que asigna los riesgos prediales
3. Manual de Supervisión e Interventoría</t>
  </si>
  <si>
    <t>Las unidades correctivas y preventivas actúan sobre la causa del hallazgo.</t>
  </si>
  <si>
    <t>Las pretensiones están incluidas en la demanda de rLas pretensiones están incluidas en la demanda de reconvención. Se ajustan las unidades de medida para incluir el trabajo de presentación de la demanda de contravención, lo que permite acreditar avance por dicho trabajo interno más tres unidades de medida relacionadas con acciones preventivas. Ante estos cambios se confirma el completamiento de las unidades de medida 1, 4, 5 y 6. Se solicita y aprueba aplazamiento hasta el 31 de diciembre de 2015.Por instrucción de la Vicepresidencia de la República todos los planes deben estar 100% al 30-jun-2015, por lo que la OCI ajustó el plazo inicial para alinearlo a la directiva de Vicepresidencia. Con comunicado 20153060051053 se solicitó ajuste a unidades de medida y plazo, que fue aprobado. Este hallazgo se encuetnra incorporado en la demanda de reconvención del Tribunal de Arbitramento activo “4.2.6 PRETENSIONES ASOCIADAS A LA ACTUALIZACIÓN DEL MODELO FINANCIERO POR LA DIFERENCIA ENTRE LAS FECHAS EN QUE SE EJECUTARON LAS OBRAS Y LAS PREVISTAS DE INVERSIÓN EN EL MODELO ECONÓMICO DEL CONTRATO. Con memo 2015-306-005105-3 del 5-may-2015, se confirman las UM actuales. En reunión del 10-jun se solicita y aprueba cambio a las unidades de medida, retirando las UM 2. Laudo Arbitral y 3. Informe Jurídico. Así se acredita el 100% de avance. Pendiente cierre de la CGR.</t>
  </si>
  <si>
    <r>
      <rPr>
        <b/>
        <sz val="12"/>
        <rFont val="Calibri"/>
        <family val="2"/>
        <scheme val="minor"/>
      </rPr>
      <t>Hallazgo 168. Administrativo, Disciplinario y Fiscal -  Peaje Teletón</t>
    </r>
    <r>
      <rPr>
        <sz val="12"/>
        <rFont val="Calibri"/>
        <family val="2"/>
        <scheme val="minor"/>
      </rPr>
      <t>. En la modificación del Contrato de Concesión del 16 de diciembre de 2004 se estableció la destinación de los recursos provenientes del recaudo del peaje de Teletón, distribuidos 50% para el INCO y 50% para el Concesionario, sin que se evidencie el estudio técnico y financiero que se debía realizar, de conformidad con los artículos 3, 4 y 5 de la Resolución 003084 del 25 de octubre de 2000 del Ministerio de Transporte , situación que podría configurarse en un presunto detrimento en el patrimonio del Estado,  por cuanto no se observa que se haya dado cumplimiento a lo establecido en dicha resolución, respecto de “…hasta tanto se defina mediante un análisis técnico y financiero si los recursos provenientes del recaudo del citado peaje, constituyen o no ingresos adicionales para el Concesionario..”, lo que permite concluir que estos recursos pertenecen al Instituto. Lo que se configura en un presunto detrimento al patrimonio del estado en cuantía aproximada de $7.021.1 millones de diciembre de 2011.</t>
    </r>
  </si>
  <si>
    <t xml:space="preserve">Incumplimiento de la Resolución del Ministerio de Transporte y entrega de recursos al Concesionario que no se encuentran en la remuneración pactada en el contrato </t>
  </si>
  <si>
    <t xml:space="preserve">Beneficio del Concesionario en detrimento del patrimonio del Estado </t>
  </si>
  <si>
    <t>1. Presentación demanda de Reconvención
2. Resolución 959 de 2013 - Bitácora de los proyectos y las Modificaciones contractuales
3. Acta de búsqueda documental.</t>
  </si>
  <si>
    <r>
      <t xml:space="preserve">Vicepresidencia de Gestión Contractual - </t>
    </r>
    <r>
      <rPr>
        <sz val="12"/>
        <rFont val="Calibri"/>
        <family val="2"/>
        <scheme val="minor"/>
      </rPr>
      <t>Vicepresidencia Jurídica - Vicepresidencia Administrativa y Financiera</t>
    </r>
  </si>
  <si>
    <r>
      <t xml:space="preserve">Andrés Figueredo - </t>
    </r>
    <r>
      <rPr>
        <sz val="12"/>
        <rFont val="Calibri"/>
        <family val="2"/>
        <scheme val="minor"/>
      </rPr>
      <t>Alfredo Bocanegra - María Clara Garrido</t>
    </r>
  </si>
  <si>
    <r>
      <t xml:space="preserve">Las pretensiones están incorporadas en la demanda de reconvención ante el Tribunal de Arbitramento. Se ajustan las unidades de medida para incluir el trabajo de presentación de la demanda de contravención, lo que permite acreditar avance por dicho trabajo interno </t>
    </r>
    <r>
      <rPr>
        <sz val="12"/>
        <color rgb="FFFF0000"/>
        <rFont val="Calibri"/>
        <family val="2"/>
        <scheme val="minor"/>
      </rPr>
      <t xml:space="preserve">más una unidad de medida relacionada con acciones preventivas. </t>
    </r>
    <r>
      <rPr>
        <sz val="12"/>
        <rFont val="Calibri"/>
        <family val="2"/>
        <scheme val="minor"/>
      </rPr>
      <t xml:space="preserve">Ante estos cambios se confirma el completamiento de las unidades de medida 1 y 4. Se solicita y aprueba aplazamiento hasta el 31 de diciembre de 2015. SE retira la UM </t>
    </r>
    <r>
      <rPr>
        <i/>
        <sz val="12"/>
        <rFont val="Calibri"/>
        <family val="2"/>
        <scheme val="minor"/>
      </rPr>
      <t xml:space="preserve">5. Aplicación procedimiento de reconstrucción documental </t>
    </r>
    <r>
      <rPr>
        <sz val="12"/>
        <rFont val="Calibri"/>
        <family val="2"/>
        <scheme val="minor"/>
      </rPr>
      <t>debido a que no hay evidencia de que el documento haya existido</t>
    </r>
    <r>
      <rPr>
        <i/>
        <sz val="12"/>
        <rFont val="Calibri"/>
        <family val="2"/>
        <scheme val="minor"/>
      </rPr>
      <t xml:space="preserve">. </t>
    </r>
    <r>
      <rPr>
        <sz val="12"/>
        <rFont val="Calibri"/>
        <family val="2"/>
        <scheme val="minor"/>
      </rPr>
      <t>Por instrucción de la Vicepresidencia de la República todos los planes deben estar 100% al 30-jun-2015, por lo que la OCI ajustó el plazo inicial para alinearlo a la directiva de Vicepresidencia. Con comunicado 20153060051053 se solicitó ajuste a unidades de medida y plazo, que fue aprobado. Con memo 2015-306-005105-3 del 5-may-2015, se confirman las UM actuales y se agrega UM sobre reconstrucción documental.  En reunión del 10-jun se solicita y aprueba eliminar las unidades de medida, UM 2. Laudo Arbitral y 3. Informe Jurídico. Se ajusta nombre de la UM 3 para orientarlo a la búsqueda del documento. Pendiente el proceso de búsqueda documental. En reunión del 30-jun-2015 se confirma que aparecieron los estudios de tránsito pero no los estudios financieros. Con este resultado se acredita el 100% de avance, con el compromiso que se hará el acta con Archivo en los próximos dos días. El acta se presentó el 2-jul-2015.</t>
    </r>
  </si>
  <si>
    <t>Tribunal Arbitramento - Pérdida documental</t>
  </si>
  <si>
    <r>
      <rPr>
        <b/>
        <sz val="12"/>
        <rFont val="Calibri"/>
        <family val="2"/>
        <scheme val="minor"/>
      </rPr>
      <t xml:space="preserve">Hallazgo 170. Administrativo, Disciplinario y Fiscal - Intereses de Mora. </t>
    </r>
    <r>
      <rPr>
        <sz val="12"/>
        <rFont val="Calibri"/>
        <family val="2"/>
        <scheme val="minor"/>
      </rPr>
      <t>El Acta de Acuerdo del día 7 de diciembre de 2006 dentro del contrato No.0664 de 1994, establece en la Cláusula Tercera: “De acuerdo con lo anterior, las partes acuerdan que los valores adeudados por el INCO al concesionario desde 2000 y hasta 30 de septiembre de 2006, incluyendo interés corriente e intereses de mora son los siguientes: …”,  y presenta a continuación una tabla en la que se evidencia el pago de intereses de mora por valor de $177,115 millones de  diciembre de 2011.  Este hecho constituye una falta al deber de atender el pago oportuno de las obligaciones contraídas por el INCO y su pago configura presunto daño al patrimonio de la Nación por el valor indicado.</t>
    </r>
  </si>
  <si>
    <t>Pago inoportuno de obligaciones a cargo del INCO.</t>
  </si>
  <si>
    <t xml:space="preserve">Detrimento en el patrimonio del Estado   por reconocimiento de intereses moratorios </t>
  </si>
  <si>
    <t>1. Informe Jurídico
2. Contrato Estándar 4G
3. Resolución Crea y Reglamenta Comité de Contratación.
4. Resolución 959 DE 2013 - Bitácora del proyecto</t>
  </si>
  <si>
    <t>VICEPRESIDENCIA GESTIÓN</t>
  </si>
  <si>
    <t>Si bien se aplicó la metodología establecida en el contrato, se esperaría acciones preventivas que ajusten dicha metodología y minimice el pago de estos intereses</t>
  </si>
  <si>
    <t>Confirmar la existencia de los soportes respectivos en el ftp. Con memo 2015-308-005409-1 del 13-marzo-2015 se solicitó el soporte de pago a la fiducia. Se solicita y aprueba aplazamiento hasta el 30-jun-2015. Se radicó memorando 2015-6010031153 en el que se solicita prórroga y cambio de responsable. Con comunicado 20153060051053 se solicitó ajuste a unidades de medida y plazo, que fue aprobado. El 13-may-2015 se retira responsabilidad de la VPRE ya que no participa en las UM actuales. Con memo 2015-306-005105-3 del 5-may-2015, se confirman las UM actuales. En reunión del 10-jun-2015 se acreditó el 100% de avance. Pendiente cierre de la CGR.</t>
  </si>
  <si>
    <r>
      <rPr>
        <b/>
        <sz val="12"/>
        <rFont val="Calibri"/>
        <family val="2"/>
        <scheme val="minor"/>
      </rPr>
      <t>Hallazgo 171. Administrativo y Disciplinario - Actualización Modelo Financiero</t>
    </r>
    <r>
      <rPr>
        <sz val="12"/>
        <rFont val="Calibri"/>
        <family val="2"/>
        <scheme val="minor"/>
      </rPr>
      <t>.  El Contrato No.664 de 1994, ha sufrido a la fecha  más de 50 modificaciones que entre otrosíes, adiciones, Actas de acuerdo, etc., han cambiado drásticamente las condiciones iniciales del proyecto de concesión, lo cual no se han reflejado en ajustes al modelo financiero cuya actualización se formalizó ante el INCO en el año 2005, bajo la consideración de ser un instrumento contractual dinámico. Aun así, la mencionada actualización no integró en ese momento la totalidad de las modificaciones que ya se habían suscrito por las partes del contrato, y tampoco posteriormente se han tomado las medidas por el INCO que permitan disponer del Modelo Financiero como un elemento de gestión para el debido seguimiento y control del proyecto. Este hecho refleja debilidades en la función de vigilancia y control de la Concesión que debe realizar el INCO, al punto de configurar incumplimiento de las funciones otorgadas mediante Decreto 1800 de 2003.</t>
    </r>
  </si>
  <si>
    <t>Deficiencia en el seguimiento y control de las modificaciones que se han dado al modelo financiero del proyecto.</t>
  </si>
  <si>
    <t>No permite que el INCO utilice el modelo financiero como un instrumento de gestión.</t>
  </si>
  <si>
    <t>1. Presentación demanda de Reconvención
2. Resolución 959 de 2013 - Bitácora de los proyectos y las Modificaciones contractuales</t>
  </si>
  <si>
    <t>Las pretensiones están incorporadas en la demanda de reconvención ante el Tribunal de Arbitramento. Se ajustan las unidades de medida para incluir el trabajo de presentación de la demanda de contravención, lo que permite acreditar avance por dicho trabajo interno más una unidad de medida preventiva. Se solicita y aprueba plazo hasta el 31 de diciembre de 2015. Por instrucción de la Vicepresidencia de la República todos los planes deben estar 100% al 30-jun-2015, por lo que la OCI ajustó el plazo inicial para alinearlo a la directiva de Vicepresidencia. Con comunicado 20153060051053 se solicitó ajuste a unidades de medida y plazo, que fue aprobado. este hallazgo se encuetnra incorporado en la demanda de reconvención del Tribunal de Arbitramento activo PRETENSIONES PARA EL RESTABLECIMIENTO DEL EQUILIBRIO ECONÓMICO DEL CONTRATO EN FAVOR DE LA AGENCIA NACIONAL DE INFRAESTRUCTURA, DERIVADAS DE LA ACTUALIZACIÓN Y CORRECCIÓN DEL MODELO FINANCIERO DEL CONTRATO. Con memo 2015-306-005105-3 del 5-may-2015, se confirman las UM actuales.En reunión del 10-jun se solicita y aprueba cambio a las unidades de medida, retirando las UM 2. Laudo Arbitral y 3. Informe Jurídico. Así se acredita el 100% de avance. Pendiente cierre de la CGR.</t>
  </si>
  <si>
    <r>
      <rPr>
        <b/>
        <sz val="12"/>
        <rFont val="Calibri"/>
        <family val="2"/>
        <scheme val="minor"/>
      </rPr>
      <t xml:space="preserve">Hallazgo 173. Administrativo y Disciplinario - Adiciones al Contrato de Concesión. </t>
    </r>
    <r>
      <rPr>
        <sz val="12"/>
        <rFont val="Calibri"/>
        <family val="2"/>
        <scheme val="minor"/>
      </rPr>
      <t>El Contrato de Concesión 664/1994, por valor de $305.165.3 millones de 2011, fue adicionado en un 109%, mediante modificaciones al contrato por valor de $333.382.278.528, situación que constituye una presunta violación al Estatuto General de Contratación, debido a que va en contravía de lo normado en el parágrafo del artículo 40 de la Ley 80 de 1993 según el cual los contratos no podrán adicionarse en más del cincuenta por ciento (50%) de su valor inicial, expresado éste en salarios mínimos legales mensuales y denota debilidades en la planeación, estructuración y ejecución del proyecto. Observación con presunta incidencia disciplinaria.</t>
    </r>
  </si>
  <si>
    <t xml:space="preserve">Incumplimiento del Art. 40 de la Ley 80 de 1993, adicionando en más del 50% el valor del contrato. </t>
  </si>
  <si>
    <t>Se genera una práctica habitual en el desarrollo del contrato, cuando esta adiciones deben ser excepcionales.</t>
  </si>
  <si>
    <r>
      <t>1. Concepto Interventoría
2. Concepto Jurídico
3. Concepto Financiero
4. Resolución Crea y Reglamenta Comité de Contratación.
5. Resolución creación Bitácoras.
6</t>
    </r>
    <r>
      <rPr>
        <sz val="12"/>
        <color rgb="FFFF0000"/>
        <rFont val="Calibri"/>
        <family val="2"/>
        <scheme val="minor"/>
      </rPr>
      <t>. Manual de Contratación</t>
    </r>
    <r>
      <rPr>
        <sz val="12"/>
        <rFont val="Calibri"/>
        <family val="2"/>
        <scheme val="minor"/>
      </rPr>
      <t xml:space="preserve">
7</t>
    </r>
    <r>
      <rPr>
        <sz val="12"/>
        <color rgb="FFFF0000"/>
        <rFont val="Calibri"/>
        <family val="2"/>
        <scheme val="minor"/>
      </rPr>
      <t>. Contrato Estándar 4G</t>
    </r>
    <r>
      <rPr>
        <sz val="12"/>
        <rFont val="Calibri"/>
        <family val="2"/>
        <scheme val="minor"/>
      </rPr>
      <t xml:space="preserve">
8. </t>
    </r>
    <r>
      <rPr>
        <sz val="12"/>
        <color rgb="FFFF0000"/>
        <rFont val="Calibri"/>
        <family val="2"/>
        <scheme val="minor"/>
      </rPr>
      <t>Procedimiento para modificaciones de contratos de concesión</t>
    </r>
  </si>
  <si>
    <t>En todo caso, la CGR revisará el concepto jurídico que es la base para los demás documentos de tipo correctivo.</t>
  </si>
  <si>
    <t>Se tiene concepto jurídico que indica el análisis sobre lo que son adiciones o no. Pendiente revisar si el concepto de la interventoría confirma si la adicion supera el tope legal o no. Con memorando 20153060051053 se solicitaron ajustes a las unidades de medida y fecha, que se han aprobado. Con memo 2015-306-005105-3 del 5-may-2015, se confirman las UM actuales. El memorando 2015-705-006117-3 del 27 de mayo de 2015 contiene concepto jurídico que concluye la necesidad de que con base en dicho concepto se establezca técnica y financieramente si se sobrepasa el límite legal establecido o no. Con dicho concepto se acredita el 20% de avance del plan. En reunión del 10-jun-2015 se acreditan los soportes para otorgar un avance del 80%. Pendiente el concepto financiero. El 24 de junio de 2015 se acredita el 100% de avance. Pendiente cierre de la CGR.</t>
  </si>
  <si>
    <r>
      <rPr>
        <b/>
        <sz val="12"/>
        <rFont val="Calibri"/>
        <family val="2"/>
        <scheme val="minor"/>
      </rPr>
      <t>Hallazgo 175. Administrativo y Disciplinario - Interventoría.</t>
    </r>
    <r>
      <rPr>
        <sz val="12"/>
        <rFont val="Calibri"/>
        <family val="2"/>
        <scheme val="minor"/>
      </rPr>
      <t xml:space="preserve"> Teniendo en cuenta los documentos aportados por la Entidad auditada relacionados con las diferentes adiciones realizadas al contrato de interventoría Nº 037 del 25 de julio de 2006, se pudo evidenciar que dichas adiciones superan en un 26.10% el valor estipulado en el contrato, que fija el valor  en $ 1.331.9 millones. El inciso final del parágrafo único del artículo 40 de la Ley 80 de 1993, fijó  un tope máximo para las adiciones que deban realizarse a los contratos estatales.</t>
    </r>
  </si>
  <si>
    <r>
      <t xml:space="preserve">1. Concepto Jurídico
2. Res. Comité de Contratación
3. Res. 959 de 2013 - Bitácora
</t>
    </r>
    <r>
      <rPr>
        <sz val="12"/>
        <color rgb="FFFF0000"/>
        <rFont val="Calibri"/>
        <family val="2"/>
        <scheme val="minor"/>
      </rPr>
      <t>4. Manual de Contratación
5. Contrato Estándar 4G
6. Procedimiento para modificaciones de contratos de concesión</t>
    </r>
  </si>
  <si>
    <t>Las acciones correctivas y preventivas atacan la causa del hallazgo. No obstante, la CGR revisará el concepto jurídico.</t>
  </si>
  <si>
    <t>Pendiente verificar si se ha solicitado el concepto al experto. No se acredita avance. Revisar el concepto de la Interventoría a ver si aplica cambio a las unidades de medida. Con memorando 20153060051053 se solicitaron ajustes a las unidades de medida y fecha, que se han aprobado. Con memo 2015-306-005105-3 del 5-may-2015, se confirman las UM actuales. Con memorando 2015-705-006116-3 del 27 de mayo de 2015, se aporta el concepto jurídico que enuncia que no habría lugar al hallazgo de la CGR. Se espera que con este concepto se evalúen eventuales cambios a las unidades de medida, de cara a acreditar el 100% de avance. En reunión del 10-jun-2015 se solicita y aprueba eliminar las UM 1 de concepto interventoría y 3. concepto financiero y se acredita el 100% de avance. pendiente cierre de la CGR. En reunión del 10-jun se solicita y aprueba cambio a las unidades de medida, retirando las UM 2. Laudo Arbitral y 3. Informe Jurídico. Así se acredita el 100% de avance. Pendiente cierre de la CGR. En reunión del 30-jun-2015 se ajustaron las UM.</t>
  </si>
  <si>
    <r>
      <rPr>
        <b/>
        <sz val="12"/>
        <rFont val="Calibri"/>
        <family val="2"/>
        <scheme val="minor"/>
      </rPr>
      <t>Hallazgo 178. Administrativo, Disciplinario, Fiscal y Penal - Variante Cajicá.</t>
    </r>
    <r>
      <rPr>
        <sz val="12"/>
        <rFont val="Calibri"/>
        <family val="2"/>
        <scheme val="minor"/>
      </rPr>
      <t xml:space="preserve"> La Fiducia realizó desembolso por valor de $10.578 millones de Mayo de 1994, mediante Acta de marzo de 2006, lo que indica que se efectuó desembolso para el pago de esta construcción por mayor valor y previamente al cumplimiento del requisito de liquidación de la misma. Esta situación representa un pago sin cumplimiento de requisitos, negligencia en la función de seguimiento y control por parte de la entidad concedente y constituye presunto detrimento al patrimonio público por el mayor valor que sobre la liquidación se pagó por la obra, lo que representan $12.947.4 millones de diciembre de 2011.</t>
    </r>
  </si>
  <si>
    <t xml:space="preserve">Pago de un mayor valor al  establecido en el Acta de recibo de la Interventoría </t>
  </si>
  <si>
    <t>Detrimento en el patrimonio del Estado por mayor reconocimiento al Concesionario.</t>
  </si>
  <si>
    <t xml:space="preserve">Establecer con base en el análisis integral de los documentos contractuales el cumplimiento o no de los presupuestos de tal decisión para adoptar las medidas que correspondan </t>
  </si>
  <si>
    <t xml:space="preserve">1. Informe de la Interventoría.
2.Informe Técnico.
3. Informe Financiero.
4. Informe jurídico 
</t>
  </si>
  <si>
    <t>Las unidades correctivas confirman que no hubo un mayor valor pagado con cargo al modelo financiero.</t>
  </si>
  <si>
    <t>1. El informe de interventoria indica que para ellos no existe un mayor valor pagado con cargo al modelo financiero.
2. Los informes, tecnicos, financieros y juridicos indican que no se presentaria detrimento patrimonial y por tanto no aplica ningun tipo de accion</t>
  </si>
  <si>
    <r>
      <rPr>
        <b/>
        <sz val="12"/>
        <rFont val="Calibri"/>
        <family val="2"/>
        <scheme val="minor"/>
      </rPr>
      <t>Hallazgo 181. Administrativo y Disciplinario – Cierres Ambientales</t>
    </r>
    <r>
      <rPr>
        <sz val="12"/>
        <rFont val="Calibri"/>
        <family val="2"/>
        <scheme val="minor"/>
      </rPr>
      <t>. Se evidenció que el INCO no realiza adecuadamente el seguimiento ambiental del proyecto, por cuanto no se evidencia el seguimiento de la información requerida sobre permisos y licencias, tal es el caso de la localización de los sitios de depósito de escombros y los correspondientes cierres ambientales de los depósitos de las obras adelantadas en el proyecto, incumpliendo lo establecido en el contrato de Concesión en las Cláusulas Séptima, Décima Cuarta, en la Licencia Ambiental, Resolución 703/1996 y modificaciones de la Licencia Ambiental, Resolución 848/2003 y Resolución 99 del 27 de enero de 2011, Plan de Manejo Ambiental, emanados en virtud de la Ley 99 de 1993,  ya que en comunicación INCO, 2011-302-018134-1 del 30 de diciembre de 2011 la Subgerente de Gestión Contractual informa que “En la medida  en la que se reúnan los demás permisos ambientales y paz y salvos ambientales le serán remitidos.</t>
    </r>
  </si>
  <si>
    <t xml:space="preserve">Incumpliendo lo establecido en el contrato de Concesión en las Cláusulas Séptima, Décima Cuarta, en la Licencia Ambiental, Resolución 703/1996 y modificaciones de la Licencia Ambiental, Resolución 848/2003 y Resolución 99 del 27 de enero de 2011, Plan de Manejo Ambiental, </t>
  </si>
  <si>
    <t>Que no haya dado la debida protección del medio ambiente y se generen requerimiento por parte del Ministerio de Medio Ambiente y la CAR.</t>
  </si>
  <si>
    <t>La Gerencia Socio-Ambiental viene adelantando el seguimiento a cada una de estas actividades para proceder al cierre de estos permisos</t>
  </si>
  <si>
    <r>
      <t xml:space="preserve">1. Un (1) pronunciamiento de la Interventoría
2. Un (1) informe de seguimiento ambiental
</t>
    </r>
    <r>
      <rPr>
        <sz val="12"/>
        <color rgb="FFFF0000"/>
        <rFont val="Calibri"/>
        <family val="2"/>
        <scheme val="minor"/>
      </rPr>
      <t>3. Manual de Supervisión e Interventoría</t>
    </r>
  </si>
  <si>
    <t>Se confirman las acciones resueltas y la visita de las autoridades ambientales en junio de 2011 de la que nunca entregaron concepto. La auditora indica que falta documento de aceptación del propietario y cierre por parte de planeación, que son requerimientos en el PMA.</t>
  </si>
  <si>
    <t>Las unidades de medida 1 y 2 están completadas. Así el plan está cumplido pero No es efectivo. Se agrega una tercera unidad como acción preventiva, relacionada con el manual de supervisión e interventoría. En este sentido se solicita y aprueba plazo hasta el 30 de junio de 2015. Estos cambios se formalizaron con el memorando Con memorando 20153060051053.</t>
  </si>
  <si>
    <r>
      <rPr>
        <b/>
        <sz val="12"/>
        <rFont val="Calibri"/>
        <family val="2"/>
        <scheme val="minor"/>
      </rPr>
      <t>Hallazgo 185. Administrativo, Disciplinario y Fiscal – Cicloruta.</t>
    </r>
    <r>
      <rPr>
        <sz val="12"/>
        <rFont val="Calibri"/>
        <family val="2"/>
        <scheme val="minor"/>
      </rPr>
      <t xml:space="preserve"> se evidenciaron daños en la Cicloruta construida en el sector entre K11 al K14, generados posiblemente por deficiencias en el proceso constructivo y calidad de los materiales. Así mismo, se observó que no se dio cumplimiento al  requerimiento efectuado por Interventoría en julio de 2010, dado que no se repararon los daños detectados y no se efectuó seguimiento y control por parte del INCO, contraviniendo el numeral 1 del artículo 4 de la Ley 80 de 1993 y se configura en un presunto detrimento en el patrimonio del Estado en cuantía aproximada de $2.415 millones de 2011.</t>
    </r>
  </si>
  <si>
    <t xml:space="preserve">Deficiencias en el seguimiento y control por parte del Concesionario y la Interventoría para la ejecución de las obras  </t>
  </si>
  <si>
    <t>Detrimento en el patrimonio del Estado en cuantía aproximada de $2.415 millones de 2011. Inadecuado nivel de servicio en la cicloruta, afectando la transitabilidad de los ciclistas.</t>
  </si>
  <si>
    <t>Requerir a la Interventoría con el fin de ratificar  la información enviada mediante informe radicado N°  20134090527982
Allegar informe presentado por la interventoría</t>
  </si>
  <si>
    <t>1. Informe interventoría
2. Según el concepto emitido por la interventoría del proyecto, iniciar las acciones jurídicas necesarias, si es el caso.</t>
  </si>
  <si>
    <t>La auditora va a revisar los conceptos con el abogado de la CGR. Remitirle el informe a color a la auditora.</t>
  </si>
  <si>
    <t>Mediante Informe radicado N° 20134090527982, la Interventoría señala que se adelantaron actividades de parcheo en este sector de la cicloruta.
Se presenta concepto juridico. Pendiente cierre de la CGR.</t>
  </si>
  <si>
    <r>
      <rPr>
        <b/>
        <sz val="12"/>
        <rFont val="Calibri"/>
        <family val="2"/>
        <scheme val="minor"/>
      </rPr>
      <t>Hallazgo 188. Administrativo y Disciplinario – Box UniSabana.</t>
    </r>
    <r>
      <rPr>
        <sz val="12"/>
        <rFont val="Calibri"/>
        <family val="2"/>
        <scheme val="minor"/>
      </rPr>
      <t xml:space="preserve"> Deficiencias en el diseño efectuado por el Concesionario, teniendo en cuenta que no contempló la operación ni las restricciones que pueda tener, ya que no tiene identificados los riesgos y el plan de contingencia y de mitigación en caso de crecidas y desbordamiento del Río Bogotá.</t>
    </r>
  </si>
  <si>
    <t>El Concesionario no ha ejecutado la obra que hace parte del alcance básico del proyecto, incumpliendo esta obligación contractual.</t>
  </si>
  <si>
    <t>No se han obtenido los beneficios de la ejecución del Box Unisabana, afectando la seguridad de los peatones del sector. Se disminuyen las obligaciones al Concesionario, no solo por la no ejecución de la obra sino porque la operación y mantenimiento de las obras ejecutadas en la concesión están a su  cargo y no le está dado trasladar sus responsabilidades a un  particular.</t>
  </si>
  <si>
    <t xml:space="preserve">1. Verificar la aprobación de la solución ingenieril  que mitigue los riesgos evidenciados.
2. Efectuar seguimiento a los diseños y al inicio de la obra.
</t>
  </si>
  <si>
    <r>
      <t xml:space="preserve">1. Informe de interventoría.
2. Informe técnico.
3. Acta de Inicio
4. Documento de Modificación
5. Concepto Jurídico
</t>
    </r>
    <r>
      <rPr>
        <sz val="12"/>
        <color rgb="FFFF0000"/>
        <rFont val="Calibri"/>
        <family val="2"/>
        <scheme val="minor"/>
      </rPr>
      <t>6. Manual de Supervisión e Interventoría</t>
    </r>
  </si>
  <si>
    <t>Las acciones a cargo de la agencia están 100% terminadas. La solución está asociada al tribunal y depende de una decisión externa, por lo que se debe ajustar el plan de mejora para que incluya esta acción. También puede incluirse el Contrato estándar 4G que cambia la aprobación de diseños por la ANI por la "no objeción".</t>
  </si>
  <si>
    <t>El box unisabana ya no es pertinente, por lo cual se construirá un puente peatonal. Se ajusta la fecha de terminación para hacerlo consistente con otros planes de mejoramiento que incluyen esta modificación contractual. Se debe gestionar el ajuste de las carpetas del ftp para que sea consistente con el plan. Por instrucción de la Vicepresidencia de la República todos los planes deben estar 100% al 30-jun-2015, por lo que la OCI ajustó el plazo inicial para alinearlo a la directiva de Vicepresidencia. AJUSTAR PLAN PARA QUE INCLUYA: PRESENTACIÓN DEMANDA DE RECONVENCIÓN YA QUE EL MODELO FINANCIERO SE AFECTÓ Y ESTÁ EN TRIBUNAL. Como està en tribunal se debe verificar ftp para acreditar el 80% de avance. Con memorando 20153060051053 se solicitaron ajustes a las unidades de medida y fecha, que se han aprobado. Con memorando 2015-705-006118-3 del 27-may-2015 la VJ remite concepto jurídico a la VGC indicando las dos alternativas jurìdicas para solucionar esta situación. En reunión del 30-jun-2015 se ajustaron las UM.</t>
  </si>
  <si>
    <r>
      <rPr>
        <b/>
        <sz val="12"/>
        <rFont val="Calibri"/>
        <family val="2"/>
        <scheme val="minor"/>
      </rPr>
      <t xml:space="preserve">Hallazgo 189. Administrativo, Disciplinario y Fiscal – Programa de Mantenimiento. </t>
    </r>
    <r>
      <rPr>
        <sz val="12"/>
        <rFont val="Calibri"/>
        <family val="2"/>
        <scheme val="minor"/>
      </rPr>
      <t>El Concesionario manifiesta que tuvo lugar un mantenimiento periódico entre los años 8 y 9 del término contractual, pese a que en el modelo financiero se establecieron mantenimientos periódicos, uno entre los años 2004-2005 y otro  2009-2010, por lo que se evidencia que no se efectuó el gasto correspondiente al mantenimiento periódico de los años 2004 -2005, situación que genera un presunto detrimento en el Patrimonio del Estado correspondiente al valor que no fue erogado por el Concesionario en cuantía aproximada $3.559.7  millones (pesos de 1994) y $15.485.5 millones a pesos de 2011.</t>
    </r>
  </si>
  <si>
    <t xml:space="preserve">No se efectuó el mantenimiento periódico programado para el año 8 y 9 de la concesión sin que se desafectara la estructuración financiera del proyecto para la disposición de los recursos. </t>
  </si>
  <si>
    <t xml:space="preserve">Detrimento en el Patrimonio del Estado correspondiente al valor que no fue erogado por el Concesionario en cuantía aproximada $3.559.7  millones (pesos de 1994) y $15.485.5 millones a pesos de 2011.
</t>
  </si>
  <si>
    <t>1. Presentación demanda de Reconvención
2. Manual de Interventoría y Supervisión</t>
  </si>
  <si>
    <t>Las acciones correctivas y preventivas atacan la causa del hallazgo.</t>
  </si>
  <si>
    <t>Las pretensiones están incluidas en la demanda de reconvención. Se ajustan las unidades de medida para incluir el trabajo de presentación de la demanda de contravención, lo que permite acreditar avance por dicho trabajo interno más una unidad de medida preventiva. Se solicita y aprueba aplazamiento hasta el 31-dic-2015. Por instrucción de la Vicepresidencia de la República todos los planes deben estar 100% al 30-jun-2015, por lo que la OCI ajustó el plazo inicial para alinearlo a la directiva de Vicepresidencia. este hallazgo se encuetnra incorporado en la demanda de reconvención del Tribunal de Arbitramento activo “4.1.13 PRETENSIONES RELATIVAS AL PROGRAMA DE MANTENIMIENTO. Con memorando 20153060051053 se confirmaron los ajustes a las unidades de medida y fecha. En reunión del 10-jun se solicita y aprueba cambio a las unidades de medida, retirando las UM 2. Laudo Arbitral y 3. Informe Jurídico. Así se acredita el 100% de avance. Pendiente cierre de la CGR.</t>
  </si>
  <si>
    <r>
      <rPr>
        <b/>
        <sz val="12"/>
        <rFont val="Calibri"/>
        <family val="2"/>
        <scheme val="minor"/>
      </rPr>
      <t>Hallazgo 190. Administrativo y Disciplinario, (I.P.)  –Publicidad en Peajes.</t>
    </r>
    <r>
      <rPr>
        <sz val="12"/>
        <rFont val="Calibri"/>
        <family val="2"/>
        <scheme val="minor"/>
      </rPr>
      <t xml:space="preserve"> La Estación de Peaje Andes presentan gran cantidad de publicidad en las doce casetas de recaudo, en lo correspondiente a Pase Ya y publicidad comercial de una marca de carros, lo mismo que una pantalla gigante de televisión que presenta un video de esa citada marca de carros, lo cual podría generar distracción de los usuarios e inseguridad en el tránsito. se evidencia que existe un procedimiento de aprobación por parte del INVIAS, según oficio  del 1 de octubre de 2001con radicado 031419 en el cual se indica “…antes de procederse  a la instalación  de cada una de las vallas publicitarias, deberá acreditarse ante la Subdirección de Concesiones del INVIAS el cumplimiento de los requisitos mencionados. Conforme a lo anterior el Concesionario deberá entregar al INCO los documentos que acrediten el cumplimiento de los requisitos legales establecidos en la Ley 140 de 1994.</t>
    </r>
  </si>
  <si>
    <t>teniendo en cuenta que actualmente las controversias contractuales están siendo dirimidas por un tribunal de arbitramento como mecanismo de solución de controversias, las acciones a adoptar están sujetas al mismo</t>
  </si>
  <si>
    <t>Detrimento en el patrimonio del Estado por recaudo de ingresos que le corresponden al Estado por ser el dueño de la vía.</t>
  </si>
  <si>
    <r>
      <rPr>
        <sz val="12"/>
        <color rgb="FFFF0000"/>
        <rFont val="Calibri"/>
        <family val="2"/>
        <scheme val="minor"/>
      </rPr>
      <t>1. Presentación demanda de Reconvención</t>
    </r>
    <r>
      <rPr>
        <sz val="12"/>
        <rFont val="Calibri"/>
        <family val="2"/>
        <scheme val="minor"/>
      </rPr>
      <t xml:space="preserve">
2</t>
    </r>
    <r>
      <rPr>
        <sz val="12"/>
        <color rgb="FFFF0000"/>
        <rFont val="Calibri"/>
        <family val="2"/>
        <scheme val="minor"/>
      </rPr>
      <t>. Contrato Estándar 4G que regula la explotación comercial</t>
    </r>
  </si>
  <si>
    <t>Las pretensiones están incluidas en la demanda de reconvención. Se ajustan las unidades de medida para incluir el trabajo de presentación de la demanda de contravención, lo que permite acreditar avance por dicho trabajo interno más una unidad de medida preventiva. Se solicita y aprueba aplazamiento hasta el 31-dic-2015. Por instrucción de la Vicepresidencia de la República todos los planes deben estar 100% al 30-jun-2015, por lo que la OCI ajustó el plazo inicial para alinearlo a la directiva de Vicepresidencia. Con memorando 20153060051053 se confirman ajustes a las unidades de medida y fecha. En reunión del 10-jun se solicita y aprueba cambio a las unidades de medida, retirando las UM 2. Laudo Arbitral y 3. Informe Jurídico. Así se acredita el 100% de avance. Pendiente cierre de la CGR.</t>
  </si>
  <si>
    <r>
      <rPr>
        <b/>
        <sz val="12"/>
        <rFont val="Calibri"/>
        <family val="2"/>
        <scheme val="minor"/>
      </rPr>
      <t>Hallazgo 192. Administrativo y Disciplinario (I.P.) – Área de Servicio</t>
    </r>
    <r>
      <rPr>
        <sz val="12"/>
        <rFont val="Calibri"/>
        <family val="2"/>
        <scheme val="minor"/>
      </rPr>
      <t>. El numeral 1.4, literal E, N del Pliego de Condiciones se establece que el Concesionario debe construir y mantener, para el uso del público, áreas de servicio con: batería  de baños, expendios de alimentos, destinada al parqueo  de vehículos,  sin embargo estas áreas no han sido construidas por el Concesionario y no se observa requerimientos y/o sanciones conminatorias para el cumplimiento de la citada obligación, situación que podría configurarse en un presunto detrimento en el patrimonio del Estado.</t>
    </r>
  </si>
  <si>
    <t xml:space="preserve">Incumplimiento Contractual por la no construcción de las áreas de servicio y falta de seguimiento y control por parte de la Interventoría e INCO </t>
  </si>
  <si>
    <t>Detrimento en el patrimonio del Estado por cuanto no se han efectuado las inversiones que se debían realizar en infraestructura de operación.</t>
  </si>
  <si>
    <r>
      <rPr>
        <sz val="12"/>
        <color rgb="FFFF0000"/>
        <rFont val="Calibri"/>
        <family val="2"/>
        <scheme val="minor"/>
      </rPr>
      <t>1. Presentación demanda de Reconvención</t>
    </r>
    <r>
      <rPr>
        <sz val="12"/>
        <rFont val="Calibri"/>
        <family val="2"/>
        <scheme val="minor"/>
      </rPr>
      <t xml:space="preserve">
2</t>
    </r>
    <r>
      <rPr>
        <sz val="12"/>
        <color rgb="FFFF0000"/>
        <rFont val="Calibri"/>
        <family val="2"/>
        <scheme val="minor"/>
      </rPr>
      <t>. Contrato estándar 4G que regula el pago por unidades funcionales operativas y aprobadas por la Interventoría</t>
    </r>
  </si>
  <si>
    <r>
      <rPr>
        <b/>
        <sz val="12"/>
        <rFont val="Calibri"/>
        <family val="2"/>
        <scheme val="minor"/>
      </rPr>
      <t>Hallazgo 193. Administrativo, Disciplinario y Fiscal -  Variante Teletón</t>
    </r>
    <r>
      <rPr>
        <sz val="12"/>
        <rFont val="Calibri"/>
        <family val="2"/>
        <scheme val="minor"/>
      </rPr>
      <t>. El Concesionario asume el riesgo de los estudios y diseños del proyecto, según lo establecido en la cláusula primera  del contrato; la construcción de la variante Teletón se realizó al nivel de la cota mínima de diseño con lo que se aumentó el riesgo de inundación, que se hizo efectivo en el mes de abril de 2010 afectando la transitabilidad de la vía y en consecuencia disminuyendo el nivel de servicio. El INCO autorizó y pagó el contrato con la firma Soletanche Bachy Cimas S.A. para ejecutar la instalación de bolsacretos en la margen oriental de la Variante, no obstante que estas actividades corresponden a las obligaciones a cargo del Concesionario que debe garantizar la operación y el nivel de servicio de manera permanente y continua.</t>
    </r>
  </si>
  <si>
    <t xml:space="preserve">La Agencia Nacional de Infraestructura paga obras que son obligación del concesionario asumir. </t>
  </si>
  <si>
    <t>Detrimento en el patrimonio del Estado por pago de obras que son de cuenta y riesgo de del Concesionario</t>
  </si>
  <si>
    <r>
      <rPr>
        <sz val="12"/>
        <color rgb="FFFF0000"/>
        <rFont val="Calibri"/>
        <family val="2"/>
        <scheme val="minor"/>
      </rPr>
      <t>1. Presentación demanda de Reconvención</t>
    </r>
    <r>
      <rPr>
        <sz val="12"/>
        <rFont val="Calibri"/>
        <family val="2"/>
        <scheme val="minor"/>
      </rPr>
      <t xml:space="preserve">
2</t>
    </r>
    <r>
      <rPr>
        <sz val="12"/>
        <color rgb="FFFF0000"/>
        <rFont val="Calibri"/>
        <family val="2"/>
        <scheme val="minor"/>
      </rPr>
      <t>. Matriz de Riesgos 4G que asigna claramente los riesgos de las partes</t>
    </r>
    <r>
      <rPr>
        <sz val="12"/>
        <rFont val="Calibri"/>
        <family val="2"/>
        <scheme val="minor"/>
      </rPr>
      <t xml:space="preserve">
</t>
    </r>
  </si>
  <si>
    <r>
      <rPr>
        <sz val="12"/>
        <color rgb="FFFF0000"/>
        <rFont val="Calibri"/>
        <family val="2"/>
        <scheme val="minor"/>
      </rPr>
      <t>1. Presentación demanda de Reconvención</t>
    </r>
    <r>
      <rPr>
        <sz val="12"/>
        <rFont val="Calibri"/>
        <family val="2"/>
        <scheme val="minor"/>
      </rPr>
      <t xml:space="preserve">
2</t>
    </r>
    <r>
      <rPr>
        <sz val="12"/>
        <color rgb="FFFF0000"/>
        <rFont val="Calibri"/>
        <family val="2"/>
        <scheme val="minor"/>
      </rPr>
      <t>. Matriz de Riesgos 4G que asigna claramente los riesgos de las partes</t>
    </r>
  </si>
  <si>
    <t>Las pretensiones están incluidas en la demanda de reconvención. Se ajustan las unidades de medida para incluir el trabajo de presentación de la demanda de contravención, lo que permite acreditar avance por dicho trabajo interno más una unidad de medida preventiva. Se solicita y aprueba aplazamiento hasta el 31-dic-2015. Por instrucción de la Vicepresidencia de la República todos los planes deben estar 100% al 30-jun-2015, por lo que la OCI ajustó el plazo inicial para alinearlo a la directiva de Vicepresidencia. Con memorando 20153060051053 se confirmaron ajustes a las unidades de medida y fecha. En reunión del 23-jun-2015 se acreditó el 100% de avance. pendiente cierre de la CGR.</t>
  </si>
  <si>
    <r>
      <rPr>
        <b/>
        <sz val="12"/>
        <rFont val="Calibri"/>
        <family val="2"/>
        <scheme val="minor"/>
      </rPr>
      <t>Hallazgo 197. Administrativo y Disciplinario - Accidentalidad.</t>
    </r>
    <r>
      <rPr>
        <sz val="12"/>
        <rFont val="Calibri"/>
        <family val="2"/>
        <scheme val="minor"/>
      </rPr>
      <t xml:space="preserve"> El informe de Interventoría presentado mediante comunicación DIS. S.A. – IPC- S.A. 2002-013-1106 del 21 de diciembre de 2011, permite establecer que la accidentalidad en la concesión DEVINORTE bajo el contrato No.664 de 1994, ha alcanzado niveles que distan de ofrecer mejoramiento en las condiciones de seguridad a los usuarios; por el contrario, se observa un incremento significativo en el número de accidentes, muertos y heridos, alcanzando niveles de 61.11% y 19.61% respectivamente para la Ruta 55 y la Ruta 45ª respectivamente. Esta situación genera incertidumbre sobre el nivel de servicio en la vía concesionada, en lo relativo a la garantía de calidad y seguridad que debe ofrecer a los usuarios.</t>
    </r>
  </si>
  <si>
    <t xml:space="preserve">Deficiencias en el seguimiento y control de la accidentalidad, tanto por el Concesionario como la Interventoría </t>
  </si>
  <si>
    <t>Incertidumbre sobre el nivel de servicio en la vía concesionada, en lo relativo a la garantía de calidad y seguridad que debe ofrecer a los usuarios,</t>
  </si>
  <si>
    <t>La Interventoría hará seguimiento mensual , análisis de las estadísticas y conforme lo anterior requerir al concesionario para efectuar campañas de seguridad enfocadas a los usuarios e incrementar operativos de control de velocidad y estado de los conductores.</t>
  </si>
  <si>
    <t>1. Informe de interventoría que evidencie el seguimiento a las campañas efectuadas
2. Informe del Concesionario</t>
  </si>
  <si>
    <t>Pendiente remitir informes operativos del concesionario en el que se observe la ejecución de las campañas publicitarias e informes de interventoría de dic-2013 y 2014 en que se confirme dichas actividades.</t>
  </si>
  <si>
    <r>
      <t xml:space="preserve">H225-18 - AR 2009 - Administrativo </t>
    </r>
    <r>
      <rPr>
        <sz val="12"/>
        <rFont val="Calibri"/>
        <family val="2"/>
        <scheme val="minor"/>
      </rPr>
      <t>Se presenta un beneficio adicional del concesionario en $8.132 millones de diciembre de 2004, ocasionados por retrasos en el cronograma de obra en los tramos 1 al 9, excepto el tramo No 3, generando desequilibrio en contra del Estado, lo anterior teniendo en cuenta que la clausula 7,3 del contrato establece que las obras de construcción y rehabilitación se entregarán en un plazo máximo de 48 meses a partir de la fecha de suscripción del acta de iniciación de la etapa de construcción, de acuerdo a los siguientes plazos: tramos 1, 7 y 9 en 24 meses; tramos 2, 4 y 5 en 48 meses; tramo 3, en 36 meses; tramo 6, en 42 meses; tramo 8 en 12 meses.</t>
    </r>
    <r>
      <rPr>
        <b/>
        <sz val="12"/>
        <rFont val="Calibri"/>
        <family val="2"/>
        <scheme val="minor"/>
      </rPr>
      <t xml:space="preserve">
H240-33  AR 2009 - Administrativo </t>
    </r>
    <r>
      <rPr>
        <sz val="12"/>
        <rFont val="Calibri"/>
        <family val="2"/>
        <scheme val="minor"/>
      </rPr>
      <t>Se presenta atraso en la ejecución del cronograma de obras en diferentes trayectos, que se evidencia en el avance a mayo de 2010 y puede afectar la estructura financiera del proyecto de concesión.
Aclarando que al tramo 1 le faltan dos retornos, trabajos de ornamentación, empradización de taludes. Igualmente, de acuerdo con el Cronograma de Ejecución de Obras Alcance Adicional ZMB, establecido en el Adicional No. 2, se evidenció retraso en la ejecución de las obras del Paseo de las Frutas</t>
    </r>
    <r>
      <rPr>
        <b/>
        <sz val="12"/>
        <rFont val="Calibri"/>
        <family val="2"/>
        <scheme val="minor"/>
      </rPr>
      <t>.
Hallazgo 623- 199. Administrativo y Fiscal - Cumplimiento de Obras.</t>
    </r>
    <r>
      <rPr>
        <sz val="12"/>
        <rFont val="Calibri"/>
        <family val="2"/>
        <scheme val="minor"/>
      </rPr>
      <t xml:space="preserve"> Como producto del análisis a la ejecución de cada uno de los tramos y la sensibilización del modelo inicial se observa un incremento en el VPN por valor de $1.955 millones, generados por ineficiencias (retrasos e incumplimientos) en la ejecución del cronograma de obras especialmente en los tramos 5, 6, y 7, lo cual hace que se genere una mayor rentabilidad para el concesionario y un desequilibrio en la ecuación contractual, generando un presunto detrimento al patrimonio del Estado en cuantía de $2.660.5 millones de diciembre de 2011.</t>
    </r>
  </si>
  <si>
    <t xml:space="preserve">se evidencian retrasos en cuanto al cumplimiento del cronograma de obras establecido en el contrato inicial y durante la contratación de adicionales. </t>
  </si>
  <si>
    <t xml:space="preserve">Se genera un desequilibrio financiero en el contrato de concesión a favor del particular y en contra del estado en este caso representado por la Agencia Nacional de Infraestructura </t>
  </si>
  <si>
    <t>1. Demanda de reconvención (Pretensiones: Primera, Cuadragésima Cuarta y Cuadragésima Quinta)                                                              2.Modelo Contrato Estándar 4G                                         3.Manual de Supervisión e Interventoría                                           4.Manual de Contratación</t>
  </si>
  <si>
    <t>1. Demanda de reconvención (Pretensiones: Primera, Cuadragésima Cuarta y Cuadragésima Quinta)              2.Modelo Contrato Estándar 4G              
3.Manual de Supervisión e Interventoría
4.Manual de Contratación</t>
  </si>
  <si>
    <r>
      <rPr>
        <b/>
        <sz val="12"/>
        <rFont val="Calibri"/>
        <family val="2"/>
        <scheme val="minor"/>
      </rPr>
      <t>Hallazgo 200. Administrativo y Fiscal – Modelo Marginal Adicional No.2.</t>
    </r>
    <r>
      <rPr>
        <sz val="12"/>
        <rFont val="Calibri"/>
        <family val="2"/>
        <scheme val="minor"/>
      </rPr>
      <t xml:space="preserve"> Por el desplazamiento del cronograma de obras del alcance progresivo (puentes del rio de oro) y mantenimiento rutinario, las cuales fueron proyectadas para el año 2009, sin embargo las obras se iniciaron a finales del año 2010, lo cual no se evidenció en el modelo financiero, Se evidencia un mayor ingreso esperado por $11.652 millones de diciembre de 2004, este valor llevado a VPN equivale $1.589 millones, indexado a diciembre de 2011 equivale $2.162 millones. </t>
    </r>
  </si>
  <si>
    <t xml:space="preserve">El contratista no realizo las inversiones en las fechas establecidas en el contrato adicional No.2, para la construcción de los puentes vehiculares en rio de oro, lo cual afecta el modelo marginal establecido. </t>
  </si>
  <si>
    <t xml:space="preserve">Cuando no se realizan las inversiones en el tiempo establecido inicialmente, se genera un desequilibrio financiero en el contrato de concesión a favor del particular y en contra del estado en este caso representado por la Agencia Nacional de Infraestructura. </t>
  </si>
  <si>
    <t>1. Demanda de reconvención (Pretensiones: Segunda y Vigésima)                                        2.Modelo Contrato Estándar 4G                                         3.Manual de Supervisión e Interventoría                                           4.Manual de Contratación</t>
  </si>
  <si>
    <r>
      <rPr>
        <b/>
        <sz val="12"/>
        <rFont val="Calibri"/>
        <family val="2"/>
        <scheme val="minor"/>
      </rPr>
      <t xml:space="preserve">Hallazgo 201. Administrativo y Disciplinario  – Incumplimiento en la entrega de tramos de vía.  </t>
    </r>
    <r>
      <rPr>
        <sz val="12"/>
        <rFont val="Calibri"/>
        <family val="2"/>
        <scheme val="minor"/>
      </rPr>
      <t xml:space="preserve">Una vez verificados los cronogramas de avance se encontró que el plazo para la  entrega de los tramos 1, 3, 8 y 9 ya se encuentra vencido, situación que demuestra el desplazamiento en el cronograma, además de lo anterior se evidencia que la entidad no ha procedido a realizar la disminución de la remuneración al concesionario de acuerdo con lo establecido en la clausula 26.1.10 del contrato No.002 de 2006, situación que incrementa la ineficiencia en el desarrollo del proyecto.
</t>
    </r>
  </si>
  <si>
    <t>Por los continuos retrasos evidenciados, además de las ineficiencias generadas durante la etapa de construcción del proyecto, el concesionario NO cumple con los plazos establecidos para dicha etapa.</t>
  </si>
  <si>
    <t>Esta situación genera que el proyecto se retrase y no entre en operación en las fechas pactadas inicialmente, lo cual a futuro significará nuevas erogaciones de recursos para el estado; además de los recursos anteriormente establecidos y de las sanciones en la remuneración que le debe realizar la Agencia Nacional de Infraestructura.</t>
  </si>
  <si>
    <t xml:space="preserve">Adelantar las gestiones necesarias para lograr la entrega a satisfacción de los mencionados tramos del proyecto cumpliendo con las especificaciones técnicas descritas en el contrato de concesión y sus apéndices </t>
  </si>
  <si>
    <t>Tramos 3, 8 y 9
1.Otrosi 9                                                                      
2. Aprobación del Tribunal de Arbitramento  
3. Documento de recibo a satisfacción de los Tramos 1, 3, 8 y 9 avalado por la interventoría.
Tramo 1:
4. Acta de entrega del predio Aldana.</t>
  </si>
  <si>
    <t>Se demuestra que los tramos están completados. Como resultado de la conciliación se generó el otrosí 9.</t>
  </si>
  <si>
    <t>Se ajustan las unidades de medida. Se actualiza avance al 100%. Pendiente presentar para cierre de la CGR.</t>
  </si>
  <si>
    <r>
      <rPr>
        <b/>
        <sz val="12"/>
        <rFont val="Calibri"/>
        <family val="2"/>
        <scheme val="minor"/>
      </rPr>
      <t>Hallazgo 202. Administrativo, Disciplinario, Fiscal y Penal - Irregularidades en el pago de la cláusula 20.</t>
    </r>
    <r>
      <rPr>
        <sz val="12"/>
        <rFont val="Calibri"/>
        <family val="2"/>
        <scheme val="minor"/>
      </rPr>
      <t xml:space="preserve"> Señala el contrato 002 de 2006, que el proyecto ZMB posee unos recursos que se encuentran depositados en Fidupetrol, provenientes del cobro de peaje de las estaciones de Lebrija y Rionegro, y que al momento de ser adjudicado el contrato deberán ser trasladados por el lNVIAS al INCO y/o al proyecto de concesión. Para el efecto, cuando se vaya a realizar el traslado de los mismos, el INVIAS y/o la Fiducia deben certificar los dineros existentes a la fecha de adjudicación del contrato (6 de diciembre de 2006). CLAUSULA 20. Debido a lo anterior se generó un mayor valor pagado por la entidad en cuantía de $ 18.184.2 millones; cifra que con intereses corrientes liquidados de la misma forma que los pagados al concesionario con ocasión al Principio de Reciprocidad (DTF+7%) ascienden a 31 de diciembre de 2011 a $19.670 millones. Todo lo anterior generó un presunto detrimento al patrimonio del Estado en cuantía de  $30.644,99 millones de pesos de diciembre 31 de 2011.</t>
    </r>
  </si>
  <si>
    <t>El compromiso de unos recursos sobre los cuales no tenía disponibilidad la entidad y las deficiencias en La determinación del capital adeudado y de las tasas de interés a las cuales se debían hacer las liquidaciones según lo pactado en el contrato de concesión.</t>
  </si>
  <si>
    <t>El pago de 30.644,99 millones de pesos más de lo que existía como compromiso contractual con el concesionario, que se consideran un presunto daño al patrimonio del Estado</t>
  </si>
  <si>
    <t>1. Reforma a la demanda de Reconvención
2. Manual de Contratación
3. Manual de Interventoría y Supervisión</t>
  </si>
  <si>
    <t>El nombre de la UM es Reforma a la Demanda Principal. El hallazgo se encuentra en las pretensiones de la demanda. Las acciones preventivas actúan sobre la causa del hallazgo</t>
  </si>
  <si>
    <t>De acuerdo a memorando Nª 0030083 de abril 4 de 2014 se indica que se incluyo en demanda arbitral. Pendiente de fallo. Con memorando 2015-500-004682-3 del 21-abr-2015 se solicitó plazo hasta el 30-jun-2015. Se autorizó el nuevo plazo por lo que se ajusta la fecha en concordancia. Con memorando 2015-500-007553-3 del 30-jun-2015 se ajustaron las unidades de medida y se acreditó el 100% de avance. Pendiente cierre de la CGR.</t>
  </si>
  <si>
    <r>
      <rPr>
        <b/>
        <sz val="12"/>
        <rFont val="Calibri"/>
        <family val="2"/>
        <scheme val="minor"/>
      </rPr>
      <t>H32-47 Rendimientos de Aportes Estatales</t>
    </r>
    <r>
      <rPr>
        <sz val="12"/>
        <rFont val="Calibri"/>
        <family val="2"/>
        <scheme val="minor"/>
      </rPr>
      <t>. En los Contratos de Concesión con Aporte Estatal actualmente administrados por el INCO, se estipuló una destinación diferente a los rendimientos financieros producidos por los Aportes contraria a lo establecido en la ley, como en el caso de los Contratos de Concesión Desarrollo Vial del Oriente de Medellín, Los Patios – La Calera – Guasca, Briceño – Tunja – Sogamoso, generando un presunto detrimento en cuantía aproximada de $5.342.3 millones.</t>
    </r>
    <r>
      <rPr>
        <b/>
        <sz val="12"/>
        <rFont val="Calibri"/>
        <family val="2"/>
        <scheme val="minor"/>
      </rPr>
      <t xml:space="preserve"> H136-209: </t>
    </r>
    <r>
      <rPr>
        <sz val="12"/>
        <rFont val="Calibri"/>
        <family val="2"/>
        <scheme val="minor"/>
      </rPr>
      <t xml:space="preserve">Se han dejado de girar a la Dirección del Tesoro Nacional rendimientos financieros generados por los aportes de partidas presupuestales por los contratos de concesión por $38.418 millones, de acuerdo a lo registrado en Cuentas de Orden de los Estados Contables a noviembre de 2008, debido a que el INCO tomó la decisión de no realizar estos registros. </t>
    </r>
    <r>
      <rPr>
        <b/>
        <sz val="12"/>
        <rFont val="Calibri"/>
        <family val="2"/>
        <scheme val="minor"/>
      </rPr>
      <t>H200-291</t>
    </r>
    <r>
      <rPr>
        <sz val="12"/>
        <rFont val="Calibri"/>
        <family val="2"/>
        <scheme val="minor"/>
      </rPr>
      <t xml:space="preserve"> Rendimientos Financieros : EL INCO pactó la disposición de los rendimientos de los Aportes Estatales por fuera de la Ley, en consecuencia no han sido reintegrados al Tesoro Nacional 
</t>
    </r>
    <r>
      <rPr>
        <b/>
        <sz val="12"/>
        <rFont val="Calibri"/>
        <family val="2"/>
        <scheme val="minor"/>
      </rPr>
      <t>Hallazgo 436 -12. - AE2011 - Santa Marta Riohacha Paraguachón</t>
    </r>
    <r>
      <rPr>
        <sz val="12"/>
        <rFont val="Calibri"/>
        <family val="2"/>
        <scheme val="minor"/>
      </rPr>
      <t xml:space="preserve"> - Administrativo – Rendimientos sin Reintegrar al Tesoro. Reposan en la cartera colectiva BBVA-FAM a 30 de octubre de 2011, recursos por valor de $8.589 millones para el cumplimiento de lo estipulado en el adicional  No.9 del contrato de Concesión No.445 de 1994. </t>
    </r>
    <r>
      <rPr>
        <b/>
        <sz val="12"/>
        <rFont val="Calibri"/>
        <family val="2"/>
        <scheme val="minor"/>
      </rPr>
      <t xml:space="preserve">
Hallazgo 537 -113.AE2011 -Córdoba Sucre</t>
    </r>
    <r>
      <rPr>
        <sz val="12"/>
        <rFont val="Calibri"/>
        <family val="2"/>
        <scheme val="minor"/>
      </rPr>
      <t xml:space="preserve"> - Administrativo - Rendimientos Contratos FAM. A 30 de septiembre de 2008 se registraron los rendimientos generados por la subcuenta principal por el contrato FAM por $2.931.9 millones, en la cuenta (pasivo) Ingresos Recibidos por Anticipado – Otros Títulos de Inversión, esta cuenta se encuentra sobrestimada y la cuenta Ingreso no Operacional presenta una subestimación, teniendo en cuenta que se trata de la causación de un ingreso generado por rendimientos financieros
</t>
    </r>
    <r>
      <rPr>
        <b/>
        <sz val="12"/>
        <rFont val="Calibri"/>
        <family val="2"/>
        <scheme val="minor"/>
      </rPr>
      <t>Hallazgo 585 -161. - AE2011-Fontibón Facatativá Los Alpes</t>
    </r>
    <r>
      <rPr>
        <sz val="12"/>
        <rFont val="Calibri"/>
        <family val="2"/>
        <scheme val="minor"/>
      </rPr>
      <t xml:space="preserve"> -Administrativo, Disciplinario y Fiscal – .Rendimientos Financieros. Los Rendimientos Financieros generados en las cuentas: Recursos del Proyecto, Predios, Peajes, y Cuenta Especial del INCO, suman $26.685 millones, 
</t>
    </r>
    <r>
      <rPr>
        <b/>
        <sz val="12"/>
        <rFont val="Calibri"/>
        <family val="2"/>
        <scheme val="minor"/>
      </rPr>
      <t xml:space="preserve">Hallazgo 596 -172. AE-2011-DEVINORTE </t>
    </r>
    <r>
      <rPr>
        <sz val="12"/>
        <rFont val="Calibri"/>
        <family val="2"/>
        <scheme val="minor"/>
      </rPr>
      <t xml:space="preserve">- Administrativo, Disciplinario y Fiscal – Rendimientos Financieros Recursos de Predios para la Vía. Se han dejado de girar a la Dirección del Tesoro Nacional rendimientos financieros generados por los aportes del Estado para la compra de predios para el contrato de Concesión 664/2004, por la suma de $4.285.2 millones, de acuerdo con lo registrado en el Informe de Ejecución de Recursos de diciembre de 2011. 
</t>
    </r>
    <r>
      <rPr>
        <b/>
        <sz val="12"/>
        <rFont val="Calibri"/>
        <family val="2"/>
        <scheme val="minor"/>
      </rPr>
      <t xml:space="preserve">Hallazgo 627-203. AE-2011 - ZMB </t>
    </r>
    <r>
      <rPr>
        <sz val="12"/>
        <rFont val="Calibri"/>
        <family val="2"/>
        <scheme val="minor"/>
      </rPr>
      <t>-Administrativo, Fiscal y Disciplinario – Rendimientos Financieros. Los rendimientos financieros generados por los recursos que la entidad ha entregado a la concesión a título de aportes estatales a entre enero 17 de 2008 y febrero 29 de 2012, ascienden a la suma de $373.9 millones</t>
    </r>
  </si>
  <si>
    <t>Omisión al cumplimiento de lo establecido en el Parágrafo 2 del artículo 16 del Decreto 111 de 1996.</t>
  </si>
  <si>
    <t>El Estado ha dejado de percibir los rendimientos financieros del contrato de concesión 002/06, lo que genera un presunto detrimento patrimonial.</t>
  </si>
  <si>
    <t xml:space="preserve">Solicitud de un nuevo concepto jurídico </t>
  </si>
  <si>
    <t xml:space="preserve">Mesas de trabajo para análisis concreto de cada caso en particular </t>
  </si>
  <si>
    <t>1. Art. 24 de la ley 1508 de 2012
2. Concepto de la sala de consulta y servicio civil del Consejo de Estado del 3 de marzo de 2007 sobre destinación de rendimientos
3. Contrato estándar 4G
4. Concepto de dr. Gabriel de la Vega</t>
  </si>
  <si>
    <t>Gerencia Juridica</t>
  </si>
  <si>
    <t>Vicepresidencia de Gestión Contractual - Vicepresidencia Ejecutiva</t>
  </si>
  <si>
    <t>Andrés Figueredo - Germán Córdoba</t>
  </si>
  <si>
    <t>No se presentó solicitud al Ministerio de Transporte  para que se elevara consulta. Con memo 2015-500-005113-3 del 5-may-2015, se solicitó y aprobó plazo hasta el 30 de junio de 2015. El 16-jul-2015 por correo electrónico de Luis Vizcaino se aprobó el cambio de las unidades de medida que permitieron llevar el plan al 100%.</t>
  </si>
  <si>
    <r>
      <rPr>
        <b/>
        <sz val="12"/>
        <rFont val="Calibri"/>
        <family val="2"/>
        <scheme val="minor"/>
      </rPr>
      <t>Hallazgo 204. Administrativo y Disciplinario – proceso de cobro coactivo de una sanción interpuesta a la interventoría, concesión ZMB</t>
    </r>
    <r>
      <rPr>
        <sz val="12"/>
        <rFont val="Calibri"/>
        <family val="2"/>
        <scheme val="minor"/>
      </rPr>
      <t>. El INCO (Hoy Agencia Nacional de Infraestructura), mediante Resolución 159 de mayo 11 de 2010, declaró el incumplimiento parcial del contrato de Interventoría 042 de 2008, ordenando a título de indemnización hacer efectiva la cláusula penal pecuniaria por un valor de $276.56 millones, decisión notificada el 10 de junio de 2010.</t>
    </r>
  </si>
  <si>
    <t xml:space="preserve">Omisión al cumplimiento del artículo 64 del CCA, el cual señala que los actos que queden en firme serán suficientes, por sí mismos, para que la administración pueda ejecutar de inmediato los actos necesarios para su cumplimiento. </t>
  </si>
  <si>
    <t>El Estado ha dejado de percibir el valor de la clausula penal por el incumplimiento del contrato 042/08, lo que genera un presunto detrimento patrimonial.</t>
  </si>
  <si>
    <t>Adelantar las gestiones necesarias para lograr el pago de la sanción interpuesta a la Interventoría, mediante la  Resolución 159 de mayo 11 de 2010.</t>
  </si>
  <si>
    <r>
      <t xml:space="preserve">1. Declaratoria de siniestro                                        
2. Verificación del pago del siniestro por parte de la Aseguradora
</t>
    </r>
    <r>
      <rPr>
        <sz val="12"/>
        <color rgb="FFFF0000"/>
        <rFont val="Calibri"/>
        <family val="2"/>
        <scheme val="minor"/>
      </rPr>
      <t>3. Manual de Supervisión e Interventoría</t>
    </r>
  </si>
  <si>
    <t xml:space="preserve">Las acciones actúan sobre la causa del hallazgo. </t>
  </si>
  <si>
    <t>Pendiente hacer seguimiento por Elizabeth a Defensa Judicial. El 3-marzo-2015, Elizabeth envía a CI copia del memorando enviado a VJ solicitando reporte del avance de las unidades de medida establecidas. Con memorando 2015-500-004682-3 del 21-abr-2015 se solicitó plazo hasta el 30-jun-2015. Se autorizó el nuevo plazo por lo que se ajusta la fecha en concordancia. Con memorando 2015-500-005653-3 del 15-may-2015, se acreditó el 100% de avance. Pendiente cierre de la CGR</t>
  </si>
  <si>
    <r>
      <rPr>
        <b/>
        <sz val="12"/>
        <rFont val="Calibri"/>
        <family val="2"/>
        <scheme val="minor"/>
      </rPr>
      <t xml:space="preserve">H52-85 - AR2007 - Administrativo  </t>
    </r>
    <r>
      <rPr>
        <sz val="12"/>
        <rFont val="Calibri"/>
        <family val="2"/>
        <scheme val="minor"/>
      </rPr>
      <t>Prestación de servicios Básicos y Complementarios en la vía. La concesión cuenta con un Centro de Control de Operación a un lado de la estación de peaje de Lebrija(así como de las áreas de servicio) debe prestar los servicios tanto básicos como complementarios de que hablan las especificaciones de operación y mantenimiento, ya que estos están siendo pagados por los usuarios de la vía mediante las tarifas de peaje; es así como no se encontró que se preste servicios sanitarios, servicios de venta de alimentos, servicios de telefonía convencional y celular, SOS,  servicios de suministros de bienes para operación de vehículos. Etc.</t>
    </r>
    <r>
      <rPr>
        <b/>
        <sz val="12"/>
        <rFont val="Calibri"/>
        <family val="2"/>
        <scheme val="minor"/>
      </rPr>
      <t xml:space="preserve">
H239-32 AR2007 - Administrativo </t>
    </r>
    <r>
      <rPr>
        <sz val="12"/>
        <rFont val="Calibri"/>
        <family val="2"/>
        <scheme val="minor"/>
      </rPr>
      <t>El área de servicio de La Cemento, se encuentra en adecuación, en un predio en arriendo, incumpliendo con los requisitos mínimos del Contrato 002 de 2006, suscrito con Autopistas de Santander S.A, que establecen que se debe cumplir con unas dimensiones mínimas.</t>
    </r>
    <r>
      <rPr>
        <b/>
        <sz val="12"/>
        <rFont val="Calibri"/>
        <family val="2"/>
        <scheme val="minor"/>
      </rPr>
      <t xml:space="preserve">
H237-30 AR2007 - </t>
    </r>
    <r>
      <rPr>
        <sz val="12"/>
        <rFont val="Calibri"/>
        <family val="2"/>
        <scheme val="minor"/>
      </rPr>
      <t>Administrativo No se evidencian acciones tendientes a la instalación del sistema de telefonía (Hitos SOS), para la comunicación gratuita con el Centro de Control, de acuerdo con lo pactado contractualmente,  teniendo en cuenta que hay un tramo que se encuentran terminado, lo que puede ocasionar deficiencias en la prestación del servicio a los usuarios.</t>
    </r>
    <r>
      <rPr>
        <b/>
        <sz val="12"/>
        <rFont val="Calibri"/>
        <family val="2"/>
        <scheme val="minor"/>
      </rPr>
      <t xml:space="preserve">
Hallazgo 205. Administrativo y Fiscal - Construcción, Operación y Mantenimiento de la Estación de Pesaje Fija de Rionegro</t>
    </r>
    <r>
      <rPr>
        <sz val="12"/>
        <rFont val="Calibri"/>
        <family val="2"/>
        <scheme val="minor"/>
      </rPr>
      <t xml:space="preserve">. Al momento de hacer una visita a la concesión (21 al 23 de noviembre de 2011), la CGR encontró en funcionamiento solamente una de las dos estaciones de pesaje fijas, la correspondiente a Lebrija, en Rionegro no se ha construido, y la estación de pesaje móvil se encuentra operando pero no cumple con las especificaciones dadas en el contrato de concesión, además de estar prestando servicio en un solo sentido de la vía, contrario a lo pactado en el contrato de concesión. Con ello se está configurando un presunto detrimento al patrimonio estatal en cuantía de $3.017 millones a diciembre 31 de 2011, correspondientes a los costos de operación y mantenimiento de la estación de pesaje, aclarando que esta cifra seguirá aumentando hasta el momento en que el concesionario cumpla con su obligación contractual de entregar la estación de pesaje fija de Rionegro
</t>
    </r>
    <r>
      <rPr>
        <b/>
        <sz val="12"/>
        <rFont val="Calibri"/>
        <family val="2"/>
        <scheme val="minor"/>
      </rPr>
      <t>H241-34</t>
    </r>
    <r>
      <rPr>
        <sz val="12"/>
        <rFont val="Calibri"/>
        <family val="2"/>
        <scheme val="minor"/>
      </rPr>
      <t xml:space="preserve"> En Río Negro no se evidenció la construcción y operación de la estación de pesaje, lo cual ocasiona incumplimiento del contrato en lo establecido en el numeral 4.1.3.3 “Áreas de pesaje”, del Apéndice B de las Especificaciones Técnicas de Operación, deberá existir como mínimo dos estaciones de pesaje fijas y una móvil. Actualmente se cuenta con una estación de pesaje fija y una móvil.</t>
    </r>
  </si>
  <si>
    <t>El incumplimiento por parte del concesionario en la construcción, operación y mantenimiento de la Estación de Pesaje Fija de Rionegro y las deficiencias en el control sobre la concesión que deben tener la entidad y la interventoría asignada a la concesión.</t>
  </si>
  <si>
    <t>El desequilibrio financiero en contra de los intereses del Estado representado por el costo de la operación y mantenimiento de la Estación de Pesaje Fija de Rionegro durante el tiempo que dure el incumplimiento del concesionario en su construcción y puesta en operación, más los costos financieros que se derivan de ese incumplimiento dentro de la ecuación financiera de la concesión, que a dic de 2011 ascienden a la suma de 3.017 millones</t>
  </si>
  <si>
    <t>1. Demanda de reconvención.
2. Manual de Interventoría y Supervisión</t>
  </si>
  <si>
    <t>El hallazgo se encuentra en las pretensiones primera, tercera y cuarta. Las acciones preventivas actúan sobre la causa del hallazgo.</t>
  </si>
  <si>
    <t>Se solicitó plazo para el cumplimiento de las unidades de medida. Se ajustaron las unidades de medida y el porcentaje de avance. La respuesta a la demanda ya se generó. Se espera resultado en un término de seis meses. Por instrucción de la Vicepresidencia de la República todos los planes deben estar 100% al 30-jun-2015, por lo que la OCI ajustó el plazo inicial para alinearlo a la directiva de Vicepresidencia. Con memorando 2015-500-005653-3 del 15-may-2015, se acreditó el 100% de avance. Pendiente cierre de la CGR. Con memorando 2015-500-007076-3 del 19 de junio de 2015 se confirman las unidades de medida actuales.</t>
  </si>
  <si>
    <r>
      <rPr>
        <b/>
        <sz val="12"/>
        <rFont val="Calibri"/>
        <family val="2"/>
        <scheme val="minor"/>
      </rPr>
      <t>Hallazgo 208. Administrativo - Áreas de Servicio de Lebrija y Rionegro</t>
    </r>
    <r>
      <rPr>
        <sz val="12"/>
        <rFont val="Calibri"/>
        <family val="2"/>
        <scheme val="minor"/>
      </rPr>
      <t>. Al momento de hacer la visita a la concesión (21 al 23 de noviembre de 2011), se encontró que las áreas de servicio con que cuenta no cumplen con los requisitos mínimos contractuales; el área de servicio del sector de Lebrija, que coincide con el Centro de Control de Operaciones - CCO, en lo que respecta a zonas de alimentación, puestos de parqueo, oficina de Policía de Carreteras y enfermería dotada, su tamaño es inferior a lo pactado contractualmente.</t>
    </r>
  </si>
  <si>
    <t>El incumplimiento por parte del concesionario en la construcción y operación  de las áreas de servicio de Lebrija y Rionegro y las deficiencias en el control sobre la concesión que deben tener la entidad y la interventoría asignada a la concesión.</t>
  </si>
  <si>
    <t>Condiciones de operación del proyecto con deficiencias respecto a las condiciones pactadas contractualmente en detrimento de condiciones óptimas de atención y servicio al usuario de la vía.</t>
  </si>
  <si>
    <t>Revisión de los compromisos establecidos en el Otrosí No. 9 frente a las áreas de servicio y verificación de cumplimiento.</t>
  </si>
  <si>
    <t xml:space="preserve">1.Otrosi                                                                       2. Aprobación del Tribunal de Arbitramento                      
3. Informe técnico de Interventoría y/o supervisión.
</t>
  </si>
  <si>
    <t>Las áreaas de servicio están terminadas.</t>
  </si>
  <si>
    <t>Se reporta el 100% del avance. Listo para presentar a cierre de la CGR</t>
  </si>
  <si>
    <r>
      <rPr>
        <b/>
        <sz val="12"/>
        <rFont val="Calibri"/>
        <family val="2"/>
        <scheme val="minor"/>
      </rPr>
      <t>Hallazgo 209. Administrativo - Estado de Pavimentos Tramos La Virgen–La Cemento, La Cemento–El Cero, Café Madrid–La Cemento</t>
    </r>
    <r>
      <rPr>
        <sz val="12"/>
        <rFont val="Calibri"/>
        <family val="2"/>
        <scheme val="minor"/>
      </rPr>
      <t>. Se encontraron múltiples deficiencias en el estado del pavimento de algunos tramos de la concesión, en contravía de lo pactado en el contrato 002 de 2006, específicamente en su apéndice B, donde se observa la obligación que tiene el concesionario de mantener en óptimas condiciones el pavimento. Ello denota deficiencias en la Interventoría y en la Supervisión, debido a que la ejecución del mantenimiento no es del todo idónea, poniendo en riesgo la seguridad de los usuarios, y no se ve gestión alguna por parte de la Agencia que conmine al concesionario al cumplimiento pleno y adecuado del mantenimiento como obligación contractual.</t>
    </r>
  </si>
  <si>
    <t>El incumplimiento por parte del concesionario en las labores de mantenimiento de los pavimentos en los diferentes tramos de la concesión y las deficiencias en el control sobre la concesión que deben tener la entidad y la interventoría asignada a la concesión.</t>
  </si>
  <si>
    <t>Estrategia para garantizar las condiciones mínimas del estado de los pavimentos de acuerdo con lo establecido en el apéndice B del contrato de Concesión</t>
  </si>
  <si>
    <t xml:space="preserve">1. Otrosí                                                                       2. Aprobación del Tribunal de Arbitramento          
3. Informe de la interventoría del estado de las vías y seguimiento al cronograma de mantenimiento.
4. Medición del índice de estado por parte de la Interventoría.                                                           </t>
  </si>
  <si>
    <t xml:space="preserve">1. Otrosí                                                   2. Aprobación del Tribunal de Arbitramento          
3. Informe de la interventoría del estado de las vías y seguimiento al cronograma de mantenimiento.
4. Medición del índice de estado por parte de la Interventoría.                                                           </t>
  </si>
  <si>
    <t>Los hechos descritos se acordaron en la conciliación.</t>
  </si>
  <si>
    <t>Se ajustan las unidades de medida. Se actualiza avance al 100%. Listo para presentar a cierre de la CGR</t>
  </si>
  <si>
    <r>
      <rPr>
        <b/>
        <sz val="12"/>
        <rFont val="Calibri"/>
        <family val="2"/>
        <scheme val="minor"/>
      </rPr>
      <t>Hallazgo 210. Administrativo - Daños Tramo El Cero - Bocas</t>
    </r>
    <r>
      <rPr>
        <sz val="12"/>
        <rFont val="Calibri"/>
        <family val="2"/>
        <scheme val="minor"/>
      </rPr>
      <t>. De acuerdo con el Apéndice A al Contrato de Concesión, denominado Alcances del Proyecto, el tramo El Cero – Bocas comprende la Rehabilitación y Mantenimiento de este sector en una longitud aproximada de 2.6 kilómetros; durante la visita efectuada se encontró que aunque la rehabilitación ya se realizó, existe un sector de aproximadamente 150 metros que colapsó y no ha sido reparado, incumpliendo con la obligación de mantener en óptimas condiciones los tramos concesionados.</t>
    </r>
  </si>
  <si>
    <t>El incumplimiento por parte del concesionario en las labores de mantenimiento y operación en los diferentes tramos de la concesión y las deficiencias en el control sobre la concesión que deben tener la entidad y la interventoría asignada a la concesión.</t>
  </si>
  <si>
    <t>Definición de la estrategia jurídica para la solución de la problemática existente en tramo 8.</t>
  </si>
  <si>
    <t>1. Informe de la interventoría.
2. Otrosí 9</t>
  </si>
  <si>
    <t>Los 150 metros colapsados siguen sin arreglar por imposibilidad jurídical y contractual de hacerlo por parte de la ANI.</t>
  </si>
  <si>
    <r>
      <t xml:space="preserve">Se ajustan las Unidades de medida. </t>
    </r>
    <r>
      <rPr>
        <sz val="12"/>
        <color rgb="FFFF0000"/>
        <rFont val="Calibri"/>
        <family val="2"/>
        <scheme val="minor"/>
      </rPr>
      <t>Las unidades de medida están completadas. Presentar para cierre de la CGR.</t>
    </r>
  </si>
  <si>
    <r>
      <t>Hallazgo 211. Administrativo - Demarcación Horizontal y Señalización Vertical.</t>
    </r>
    <r>
      <rPr>
        <sz val="12"/>
        <rFont val="Calibri"/>
        <family val="2"/>
        <scheme val="minor"/>
      </rPr>
      <t xml:space="preserve"> Se encontraron múltiples deficiencias en señalización en la mayoría de tramos de la concesión, en contravía de lo pactado en apéndice B del contrato de concesión Nº 002 de 2006, donde se observa la obligación que tiene el concesionario de cumplir con una señalización óptima durante todo el periodo de la concesión. </t>
    </r>
  </si>
  <si>
    <t>El incumplimiento por parte del concesionario en las labores de mantenimiento y colocación de señalización de acuerdo a la normatividad establecida en el contrato de concesión en los diferentes tramos de la concesión y las deficiencias en el control sobre la concesión que deben tener la entidad y la interventoría asignada a la concesión.</t>
  </si>
  <si>
    <t>Seguimiento por parte de la Agencia y la interventoría a las obligaciones contractuales de señalización y demarcación vial especificadas en el Manual de Señalización Vial del Ministerio de Transporte vigente para el contrato, atendiendo los plazos establecidos en el Anexo No. 1 al Otrosí No. 9.</t>
  </si>
  <si>
    <t xml:space="preserve">1. Otrosí 9                                                                      2. Aprobación del Tribunal de Arbitramento   
3. Concepto Técnico de Interventoría.
</t>
  </si>
  <si>
    <t>La señalización es una obligación permanente del concesionario que es objeto de monitoreo periódico.</t>
  </si>
  <si>
    <t>Las unidades de medida están completadas. Presentar para cierre de la CGR.</t>
  </si>
  <si>
    <r>
      <rPr>
        <b/>
        <sz val="12"/>
        <rFont val="Calibri"/>
        <family val="2"/>
        <scheme val="minor"/>
      </rPr>
      <t>H 235-28 AR2008- Administrativo</t>
    </r>
    <r>
      <rPr>
        <sz val="12"/>
        <rFont val="Calibri"/>
        <family val="2"/>
        <scheme val="minor"/>
      </rPr>
      <t xml:space="preserve"> Actualmente no realizan algunas actividades de mantenimiento rutinario, especialmente reparcheo, y específicamente en los trayectos donde se realizan obras de construcción de la segunda calzada, tal es el caso de trayecto cuatro.  
El mantenimiento rutinario de los trayectos está sujeto a la medición del índice de estado, al verificar los informes de índice de estado de los años 2008 y 2009, se evidencia que éste se ha incrementado sustancialmente, con valores superiores a 4 en 2009, que indicaría que verificados factores importantes en comodidad y seguridad la vía se califica como “muy bueno”, sin que esto se evidencie en algunos trayectos del proyecto especialmente por la presencia de fisuras y grietas.</t>
    </r>
    <r>
      <rPr>
        <b/>
        <sz val="12"/>
        <rFont val="Calibri"/>
        <family val="2"/>
        <scheme val="minor"/>
      </rPr>
      <t xml:space="preserve">
Hallazgo 212. Administrativo - Mantenimiento rutinario y periódico</t>
    </r>
    <r>
      <rPr>
        <sz val="12"/>
        <rFont val="Calibri"/>
        <family val="2"/>
        <scheme val="minor"/>
      </rPr>
      <t>. En general, en la mayoría de los tramos concesionados se encontraron deficiencias en el mantenimiento rutinario, especialmente en lo que tiene que ver con las actividades de Limpieza General, Rocería, Remoción de Derrumbes, Estado de las Bermas, Reparación de Baches y/o Parcheo, Limpieza de Obras de Drenaje, y Señalización. Es de aclarar que estas deficiencias son mucho más marcadas en algunos tramos, por ejemplo, en cuanto a rocería y zonas laterales así como limpieza general, los tramos más descuidados son el 5, 6, 7 y 9; en cuanto al estado de la carpeta asfáltica y bermas, los tramos más descuidados son el 5, 6 y 7; en cuanto a señalización había deficiencias en prácticamente todos los tramos pero era más notoria en los tramos que se encontraban con ejecución de obras; en cuanto a remoción de derrumbes, aunque no se encontraron grandes derrumbes, si se encontró que los pequeños que no alcanzan a taponar la vía.</t>
    </r>
  </si>
  <si>
    <t>El incumplimiento por parte del concesionario en las labores de mantenimiento rutinario y periódico en los diferentes tramos de la concesión y las deficiencias en el control sobre la concesión que deben tener la entidad y la interventoría asignada a la concesión.</t>
  </si>
  <si>
    <t>Condiciones de operación del proyecto con deficiencias respecto a las condiciones pactadas contractualmente en detrimento de condiciones óptimas de seguridad, atención y servicio al usuario de la vía.</t>
  </si>
  <si>
    <t>Seguimiento por parte de la Agencia y la interventoría a las obligaciones contractuales de mantenimiento rutinario y periódico, atendiendo los plazos establecidos en el Anexo No. 1 al Otrosí No. 9.</t>
  </si>
  <si>
    <t xml:space="preserve">1. Otrosí 9
2. Aprobación del Tribunal de Arbitramento.
3. Concepto Técnico de Interventoría.
</t>
  </si>
  <si>
    <r>
      <rPr>
        <b/>
        <sz val="12"/>
        <rFont val="Calibri"/>
        <family val="2"/>
        <scheme val="minor"/>
      </rPr>
      <t>Hallazgo 213. Administrativo - Equipos de control de peajes de Interventoría</t>
    </r>
    <r>
      <rPr>
        <sz val="12"/>
        <rFont val="Calibri"/>
        <family val="2"/>
        <scheme val="minor"/>
      </rPr>
      <t>.
Durante la visita efectuada en el mes de noviembre de 2011, se encontró que la Interventoría no tiene en operación los equipos de control de recaudo de peajes y llevan más de un mes fuera de funcionamiento, adicional al hecho que no se tiene por parte la interventoría un Plan de Contingencia para esta eventualidad, haciendo que se genere un alto riesgo en el recaudo de peajes al no tener un control en tiempo real del recaudo efectuado. La entidad no ha tomado medidas para conminar al Interventor a cumplir con estas obligaciones.</t>
    </r>
  </si>
  <si>
    <t>El incumplimiento por parte del interventor en su obligación de vigilar adecuadamente las labores de recaudo del concesionario y las deficiencias en el control sobre la interventoría que debe tener la entidad.</t>
  </si>
  <si>
    <t>Riesgo en el recaudo de peajes al no tener un control en tiempo real del recaudo efectuado por el concesionario.</t>
  </si>
  <si>
    <t>Teniendo en cuenta que para la liquidación del contrato de interventoría deben considerarse la omisión en la ejecución de estas actividades, debe convocarse Tribunal de Arbitramento en cuya demanda deberá ser incluida esta pretensión.</t>
  </si>
  <si>
    <t xml:space="preserve">1. Concepto sobre la procedencia de tribunal de arbitramento
2. Manual de Interventoría y Supervisión
</t>
  </si>
  <si>
    <r>
      <t xml:space="preserve">Se actualizan las unidades de medida y plazo, según solicitud de Jurídica recibida el 26-dic.-2014. Se entregaron los soportes a Defensa Judicial para que proceda a la respectiva demanda. Pendiente conocer avance de Defensa Judicial. </t>
    </r>
    <r>
      <rPr>
        <sz val="12"/>
        <color rgb="FFFF0000"/>
        <rFont val="Calibri"/>
        <family val="2"/>
        <scheme val="minor"/>
      </rPr>
      <t>Con memorando 2015-500-007537-3 del 30-jun-2015, se solicitó y justificó ampliación de plazo, por lo que se procedió a aplicar dicho ajuste en el plan.</t>
    </r>
  </si>
  <si>
    <r>
      <rPr>
        <b/>
        <sz val="12"/>
        <rFont val="Calibri"/>
        <family val="2"/>
        <scheme val="minor"/>
      </rPr>
      <t>Hallazgo 214. Administrativo y Disciplinario - Proceso de interventoría para el tema predial. E</t>
    </r>
    <r>
      <rPr>
        <sz val="12"/>
        <rFont val="Calibri"/>
        <family val="2"/>
        <scheme val="minor"/>
      </rPr>
      <t>xisten deficiencias en la labor de interventoría respecto al tema predial, teniendo en cuenta que la clausula primera del Contrato de Interventoría No. 042 de 2008, Lo anterior permite determinar la existencia del incumplimiento de las obligaciones del interventor.</t>
    </r>
  </si>
  <si>
    <t xml:space="preserve">el equipo auditor determinó que “En los archivos del Instituto no hay referencia a algún concepto emitido por la interventoría...” 
</t>
  </si>
  <si>
    <t xml:space="preserve">Lo anterior permite determinar la existencia del incumplimiento de estas obligaciones, vulnerando presuntamente lo establecido en el Artículo 53 de la Ley 80 de 1993, el cual establece que los interventores responderán civil, fiscal, penal y disciplinariamente, por el cumplimiento de las obligaciones derivadas del contrato de interventoría. A la vez, ello genera incertidumbre al concesionario, respecto a determinar si se encuentra actuando dentro del marco de la Ley.
</t>
  </si>
  <si>
    <r>
      <t xml:space="preserve">Hallazgo 215. Administrativo y Disciplinario - Garantía de sostenibilidad financiera para la compra de predios por la activación del Alcance Progresivo: TRAMO –PALENQUE (PR71+000 RUTA 8801) – LA SALLE (PR75+200 RUTA 8801) Otrosí 04 de dic-11-08. </t>
    </r>
    <r>
      <rPr>
        <sz val="12"/>
        <rFont val="Calibri"/>
        <family val="2"/>
        <scheme val="minor"/>
      </rPr>
      <t>Mediante Otrosí No. 4 del 11 de diciembre de 2008, se adicionó el alcance físico del proyecto, decisión que se tomó sin que se reuniera la totalidad de  las condiciones para activar la ejecución del alcance progresivo, actuación que va en contravía de lo establecido en el Apéndice “E” denominado Alcances Progresivos del Proyecto, Lo anterior, teniendo en cuenta que el parágrafo tercero del otrosí 4 “Valor de las inversiones”  no incluyó recursos para la gestión predial del tramo Palenque – La Salle. Adicionalmente, en el estudio de necesidad y conveniencia de fecha 11 de diciembre de 2008, efectuado para suscribir el Otrosí 4, se indica que los recursos requeridos para los predios en este tramo del alcance progresivo serán con cargo a los recursos de la subcuenta de predios, cuando el contrato de concesión en forma clara establece  que éstos dineros serán destinados únicamente para el Alcance Básico, los cuales han resultado insuficientes.</t>
    </r>
  </si>
  <si>
    <t xml:space="preserve">Lo anterior, teniendo en cuenta que el parágrafo tercero del otrosí 4 “Valor de las inversiones”  no incluyó recursos para la gestión predial del tramo Palenque – La Salle. Adicionalmente, en el estudio de necesidad y conveniencia de fecha 11 de diciembre de 2008, efectuado para suscribir el Otrosí 4, se indica que los recursos requeridos para los predios en este tramo del alcance progresivo serán con cargo a los recursos de la subcuenta de predios, cuando el contrato de concesión en forma clara establece  que éstos dineros serán destinados únicamente para el Alcance Básico, los cuales han resultado insuficientes.
</t>
  </si>
  <si>
    <t>Con ello se vulnera el Estatuto Orgánico del Presupuesto y la Ley 734 de 2002, que señalan, que no se deben comprometer recursos sin que estén debidamente apropiados, además del posible impacto que se va a generar en la ejecución de las obras y la cancelación de intereses al concesionario. Lo que conlleva a una presunta responsabilidad disciplinaria.</t>
  </si>
  <si>
    <t>1. Demanda de reconvención (Pretensiones Trigésima primera, trigésima segunda y trigésima segunda subsidiaria)
2. Resolución de Bitácora                                            3.Manual de Contratación                                           4.Manual de Interventoría y Supervisión</t>
  </si>
  <si>
    <t>El hallazgo se encuentra en las pretensiones de la demanda. Las acciones preventivas actúan sobre la causa del hallazgo.</t>
  </si>
  <si>
    <r>
      <t xml:space="preserve">Hallazgo 216. Administrativo y Disciplinario - Obligaciones contingentes dado que éste no cubre el “Riesgo de adquisición predial”. </t>
    </r>
    <r>
      <rPr>
        <sz val="12"/>
        <rFont val="Calibri"/>
        <family val="2"/>
        <scheme val="minor"/>
      </rPr>
      <t>El numeral quinto de los considerandos del contrato obliga a que se hagan los aportes pertinentes al Fondo de contingencias, sin embargo, presentada la contingencia relacionada con los mayores costos por concepto de adquisición predial, la Agencia no hace uso de este Fondo para cancelar en su oportunidad los valores adicionales aportados por el Concesionario, de acuerdo con lo establecido en el numeral 34.3 de la clausula 34.</t>
    </r>
  </si>
  <si>
    <t xml:space="preserve"> lo que nos indica que se debió acudir a dicha herramienta, cuya finalidad es contar con un sistema basado en un criterio preventivo de disciplina fiscal . Lo que conlleva a una presunta responsabilidad disciplinaria.</t>
  </si>
  <si>
    <t>Lo anterior vulnera lo establecido en el artículo 3 de la Ley 448 de 1998, el cual señala que el Fondo de Contingencias de las Entidades Estatales tendrá por objeto atender las obligaciones contingentes de las Entidades Estatales que determine el Gobierno, y para el presente caso el Gobierno mediante CONPES 3107, establece la Política de Manejo de Riesgo Contractual del Estado para Procesos de Participación Privada en Infraestructura, tipificando como un riesgo la adquisición de predios,</t>
  </si>
  <si>
    <t xml:space="preserve">1.Demanda de reconvención (Pretensiones Decima Sexta y Decima Séptima)
2.Modelo Contrato Estándar 4G
3.Manual de Interventoría y Supervisión
</t>
  </si>
  <si>
    <t>Se solicitó plazo para el cumplimiento de las unidades de medida. Se ajustaron las unidades de medida y el porcentaje de avance. La respuesta a la demanda ya se generó. Se espera resultado en un término de seis meses. Con memorando 2015-500-007076-3 del 19 de junio de 2015 se acredita el 100% de avance. Pendiente cierre de la CGR.</t>
  </si>
  <si>
    <r>
      <t xml:space="preserve">Hallazgo 217. Administrativo - Proceso de Notificación. </t>
    </r>
    <r>
      <rPr>
        <sz val="12"/>
        <rFont val="Calibri"/>
        <family val="2"/>
        <scheme val="minor"/>
      </rPr>
      <t>El predio CAS-1-U-189 se adquirió por medio de enajenación voluntaria, sin embargo, previo a ello se expidió la Resolución No. GT 361 del 30 de septiembre de 2010, que ordenaba por motivos de utilidad pública e interés social, la iniciación del trámite judicial de expropiación, cuya notificación no se realizó como lo disponen los artículos 44 y ss del CCA, debido a que el Edicto se fijó el 17 de marzo de 2011, es decir, 6 meses después de su expedición.</t>
    </r>
  </si>
  <si>
    <t xml:space="preserve">la iniciación del trámite judicial de expropiación, cuya notificación no se realizó como lo disponen los artículos 44 y ss del CCA, debido a que el Edicto se fijó el 17 de marzo de 2011, es decir, 6 meses después de su expedición.
</t>
  </si>
  <si>
    <t>De lo anterior se desprenden dos aspectos i) De haberse requerido la aplicación del proceso de expropiación la fijación por fuera de los términos hubiese dado lugar a una eventual  nulidad ii) La fijación del edicto se dio en una fecha posterior al cierre de la enajenación voluntaria, cuando dicho mecanismo ya no era requerido.</t>
  </si>
  <si>
    <t xml:space="preserve">1.Demanda de reconvención (Pretensión Octava) 
2.Manual de Interventoría y Supervisión
3.Ley de Infraestructura
</t>
  </si>
  <si>
    <r>
      <rPr>
        <b/>
        <sz val="12"/>
        <rFont val="Calibri"/>
        <family val="2"/>
        <scheme val="minor"/>
      </rPr>
      <t>Hallazgo 218. Administrativo, Disciplinario y Fiscal - Aplicación de la Ley 388 de 1997, frente al tema de notificación de la oferta de compra</t>
    </r>
    <r>
      <rPr>
        <sz val="12"/>
        <rFont val="Calibri"/>
        <family val="2"/>
        <scheme val="minor"/>
      </rPr>
      <t>. En la compra del predio identificado con el No. CAS-1-U-110, se reconoció un mayor valor de $31.2 millones que indexados a diciembre de 2011 corresponden a $32.6 millones. Esta situación se detectó al revisar la carpeta del predio en cuestión, se observó un primer avalúo con fecha 19 de enero de 2009, sin embargo, no se hace la notificación de ésta oferta formal de compra en los términos que establece el artículo 61 de la Ley 388.</t>
    </r>
  </si>
  <si>
    <t xml:space="preserve">el cual indica que la comunicación del acto por medio del cual se hace la oferta de compra se hará con sujeción a las reglas del Código Contencioso Administrativo y no dará lugar a recursos en vía gubernativa, pese a ello, la misma se surtió 9 meses después (octubre 16 de 2009), y conllevó a que los procesos de presentación de objeciones por parte del propietario se iniciaran tardíamente. Es así que mediante comunicación de noviembre 10 de 2009, el propietario solicita la revisión de las áreas de construcción, y ante el trámite de dicha revisión, el avalúo perdió  vigencia ya que la norma establece un periodo de  un (1) año, contados desde la fecha de su expedición y por ende el requerimiento de la actualización del valor del mismo, a través del índice de valoración Predial, para el componente de terreno e índice de costos de construcción de vivienda, lo que conllevó al incremento del metro cuadrado de terreno y construcción. De la aplicación de dicho procedimiento generó el siguiente comportamiento:  (ver cuadro en el informe) </t>
  </si>
  <si>
    <t xml:space="preserve"> Lo anterior representa una posible gestión antieconómica, debido a que la oferta inicial no fue comunicada oportunamente, de haberse hecho no se hubiera tenido que reconocer suma adicional alguna a la establecida en el primer avalúo, desconociendo con ello los principios de celeridad, eficiencia y eficacia, teniendo en cuenta que la actualización del avalúo reconoció un mayor valor, generando un presunto detrimento al patrimonio del Estado, en cuantía de $31.2 millones.</t>
  </si>
  <si>
    <t xml:space="preserve">1.Demanda de reconvención (Pretensiones Octava, Novena y Décima Cuarta)
2. Manual de Interventoría y Supervisión
</t>
  </si>
  <si>
    <t>1.Demanda de reconvención (Pretensiones Octava, Novena y Décima Cuarta)
2. Manual de Interventoría y Supervisión</t>
  </si>
  <si>
    <r>
      <t xml:space="preserve">Hallazgo 219. Administrativo, Disciplinario y Fiscal – Inscripción de oferta de compra en el folio de matricula inmobiliaria. </t>
    </r>
    <r>
      <rPr>
        <sz val="12"/>
        <rFont val="Calibri"/>
        <family val="2"/>
        <scheme val="minor"/>
      </rPr>
      <t>La Agencia en oficio 2011-302-01841-1 de diciembre 28 de 2011, informa que “El predio CAS-2-R-029 no tenía registrada la afectación en el momento del avalúo.”, lo que nos permite concluir que la oferta de compra del avalúo de Junio 18 de 2008 no fue inscrita en la oficina de Instrumentos Públicos, procedimiento a cargo del Concesionario en consonancia con lo establecido en el modificatorio  al contrato de concesión No.002 de 2006  suscrito el 08 de abril de 2008 en su cláusula segunda numeral 2.4.</t>
    </r>
  </si>
  <si>
    <t>lo que nos permite concluir que la oferta de compra del avalúo de Junio 18 de 2008 no fue inscrita en la oficina de Instrumentos Públicos, procedimiento a cargo del Concesionario en consonancia con lo establecido en el modificatorio  al contrato de concesión No.002 de 2006  suscrito el 08 de abril de 2008 en su cláusula segunda numeral 2.4 . Así las cosas, pese a existir oferta de compra con base en el avalúo del 18 de junio de 2008, la misma no fue inscrita ni notificada en debida forma, que de haberse hecho, hubiera afectado el uso del predio, tal como lo establece el Artículo 13 de la Ley 9 de 1989 .</t>
  </si>
  <si>
    <t>Ante tal omisión, se expidió licencia de construcción No. 0075-2009, la cual empezó a regir a partir de junio 24 de 2009. Dicha situación conllevo a que se actualizara su avalúo en julio de 2009, incrementando su valor en cuantía de $255 millones. En tal orden de ideas, se establece una posible omisión de los principios de eficiencia y eficacia de la administración pública contemplados en el artículo 209 de nuestra Constitución Política, razón por la cual se determina un posible detrimento al patrimonio del Estado en cuantía de $255.67 millones de octubre de 2010, que indexados a diciembre de 2011 corresponden a 267,43 millones, producto del mayor valor que reconoció la Agencia, ante la omisión de la inscripción de la oferta de compra, lo cual debió haber hecho en junio de 2008, fecha en la que se inició el proceso de negociación.</t>
  </si>
  <si>
    <t xml:space="preserve">1. Demanda de reconvención (Pretensiones Octava y Vigésima Tercera)
2. Modelo de Contrato Estándar 4G
3.Manual de Interventoría y Supervisión
</t>
  </si>
  <si>
    <r>
      <t xml:space="preserve">Hallazgo 220. Administrativo, Disciplinario y  Fiscal -  Pago de pozo de agua sin permiso de la respectiva concesión. </t>
    </r>
    <r>
      <rPr>
        <sz val="12"/>
        <rFont val="Calibri"/>
        <family val="2"/>
        <scheme val="minor"/>
      </rPr>
      <t>Al propietario del predio CAS-1-U-207, se le reconoció la suma de $44.2 millones de junio de 2010, que indexados a diciembre de 2011 corresponden a $46.16 millones, por concepto de un pozo de extracción de agua, pero verificada la carpeta del avalúo efectuado por la Lonja respectiva, se determinó que no  se encuentra el correspondiente permiso de concesión para la extracción de agua que debe expedir la Corporación Autónoma Regional, de conformidad con lo establecido en la Ley 99 de 1993, los Decretos 1541 de 1978 y 2858 de 1981 y el Decreto Ley 2811 de 1974.</t>
    </r>
  </si>
  <si>
    <t>pero verificada la carpeta del avalúo efectuado por la Lonja respectiva, se determinó que no  se encuentra el correspondiente permiso de concesión para la extracción de agua que debe expedir la Corporación Autónoma Regional.</t>
  </si>
  <si>
    <t xml:space="preserve">de conformidad con lo establecido en la Ley 99 de 1993, los Decretos 1541 de 1978 y 2858 de 1981 y el Decreto Ley 2811 de 1974. Lo anterior genera un presunto detrimento al patrimonio del Estado en la cuantía señalada y además ocasiona una presunta falta disciplinaria.
.  </t>
  </si>
  <si>
    <t>1. Demanda de reconvención (pretensión Trigésima Tercera)
2. Ley de Infraestructura
3. Modelo Contrato Estándar 4G</t>
  </si>
  <si>
    <r>
      <t xml:space="preserve">Vicepresidencia Ejecutiva </t>
    </r>
    <r>
      <rPr>
        <sz val="12"/>
        <rFont val="Calibri"/>
        <family val="2"/>
        <scheme val="minor"/>
      </rPr>
      <t>-</t>
    </r>
    <r>
      <rPr>
        <b/>
        <sz val="12"/>
        <rFont val="Calibri"/>
        <family val="2"/>
        <scheme val="minor"/>
      </rPr>
      <t xml:space="preserve"> </t>
    </r>
    <r>
      <rPr>
        <sz val="12"/>
        <rFont val="Calibri"/>
        <family val="2"/>
        <scheme val="minor"/>
      </rPr>
      <t>Vicepresidencia Jurídica</t>
    </r>
  </si>
  <si>
    <t>Germán Córdoba - Alfredo Bocanegra</t>
  </si>
  <si>
    <t xml:space="preserve">También la pretensión vigésima tercera que confirma el riesgo predial y social en cabeza del concesionario. Las </t>
  </si>
  <si>
    <r>
      <rPr>
        <b/>
        <sz val="12"/>
        <rFont val="Calibri"/>
        <family val="2"/>
        <scheme val="minor"/>
      </rPr>
      <t>Hallazgo 221. Administrativo, Disciplinario y Fiscal  -  Reconocimiento de “Factor de Comercialización”</t>
    </r>
    <r>
      <rPr>
        <sz val="12"/>
        <rFont val="Calibri"/>
        <family val="2"/>
        <scheme val="minor"/>
      </rPr>
      <t xml:space="preserve">. En el avalúo del predio CAS-1-U-103 se reconoció un factor de comercialización, incrementando con ello su valor en la suma de $22.3 millones de marzo de 2010, que indexados a diciembre de 2011 corresponden a $23.44 millones. Analizada la Resolución No.620 de septiembre 23 de 2008 expedida por el Instituto Geográfico Agustín Codazzi, a través de la cual se establecen los procedimientos para los avalúos ordenados dentro del marco de la Ley 388 de 1997, no se observa el denominado “factor de comercialización” parámetro inexistente en la citada Resolución, por lo que no se debió reconocer dicho valor.
</t>
    </r>
  </si>
  <si>
    <t>Analizada la Resolución No.620 de septiembre 23 de 2008 expedida por el Instituto Geográfico Agustín Codazzi, a través de la cual se establecen los procedimientos para los avalúos ordenados dentro del marco de la Ley 388 de 1997, no se observa el denominado “factor de comercialización”</t>
  </si>
  <si>
    <t xml:space="preserve">parámetro inexistente en la citada Resolución, por lo que no se debió reconocer dicho valor. Llama la atención a este Órgano de Control, que dicho factor solo se utilizó en este caso, cuando existían predios en condiciones similares. Lo anterior genera un presunto detrimento al patrimonio del Estrado en la cuantía señalada y además ocasiona una presunta falta disciplinaria. </t>
  </si>
  <si>
    <t>1. Demanda de reconvención (Pretensión Octava)
2. Ley de Infraestructura
3. Modelo Contrato Estándar 4G</t>
  </si>
  <si>
    <r>
      <rPr>
        <b/>
        <sz val="12"/>
        <rFont val="Calibri"/>
        <family val="2"/>
        <scheme val="minor"/>
      </rPr>
      <t>Hallazgo 222. Administrativo y Disciplinario - Implementación y desarrollo metodológico para la realización de los avalúos.</t>
    </r>
    <r>
      <rPr>
        <sz val="12"/>
        <rFont val="Calibri"/>
        <family val="2"/>
        <scheme val="minor"/>
      </rPr>
      <t xml:space="preserve"> Teniendo en cuenta lo previsto por el marco normativo, y en particular el Decreto 1420 de 1998, donde se indica que los avalúos tendrán una vigencia de un (1) año, lo cual significa que transcurrido tal periodo caducan; y en dicho orden de ideas se tiene que realizar otro proceso valuatorio, Sin embargo la Firma contratada para la elaboración de los avalúos aplicó el INDICE DE VALORACION PREDIAL (IVP), para realizar actualización, situación que configura dentro del ejercicio de avalúos comerciales como una práctica incorrecta, ya que dicha figura se utiliza para efectos del reajuste anual de avalúos catastrales, es decir para valoraciones masivas, tal índice fue definido mediante Ley 242 de 1995.</t>
    </r>
  </si>
  <si>
    <t xml:space="preserve">Sin embargo la Firma contratada para la elaboración de los avalúos aplicó el INDICE DE VALORACION PREDIAL (IVP), para realizar actualización, situación que configura dentro del ejercicio de avalúos comerciales como una práctica incorrecta, ya que dicha figura se utiliza para efectos del reajuste anual de avalúos catastrales, es decir para valoraciones masivas, tal índice fue definido mediante Ley 242 de 1995. 
</t>
  </si>
  <si>
    <t xml:space="preserve">Errores en la actualización de avalúos, por fallas metodológicas. por tanto conlleva a una posible connotación de tipo disciplinario por la vulneración de lo establecido en el artículo 2 del Decreto 1420 de 1998, el cual establece, que el valor comercial de un inmueble es aquel precio más probable por el cual éste se transaría en un mercado donde el comprador y el vendedor actuarían libremente, con el conocimiento de las condiciones físicas y jurídicas que afectan el bien, así como la vulneración del artículo 3º ibídem, el cual señala que la determinación del valor comercial de los inmuebles se hará a través de un avalúo. </t>
  </si>
  <si>
    <t>1. Demanda de reconvención (Pretensión Octava)
2. Ley de Infraestructura
3. Modelo contrato Estándar 4G
4. Manual de Interventoría y Supervisión</t>
  </si>
  <si>
    <r>
      <rPr>
        <b/>
        <sz val="12"/>
        <rFont val="Calibri"/>
        <family val="2"/>
        <scheme val="minor"/>
      </rPr>
      <t xml:space="preserve">Hallazgo 223. Administrativo - Actuaciones  por parte de la Agencia Nacional de Infraestructura para superar la problemática que ha restringido la adquisición de terrenos para el  desarrollo de las obras del Tramo 6: La Virgen – La Cemento. </t>
    </r>
    <r>
      <rPr>
        <sz val="12"/>
        <rFont val="Calibri"/>
        <family val="2"/>
        <scheme val="minor"/>
      </rPr>
      <t>El porcentaje de avance en materia de adquisición predial que se reporta para el Tramo No.6 solamente corresponde al 19% de los 219 predios que se deben adquirir para su ejecución; situación que impacta el avance de las obras teniendo en cuenta que el plazo contractual para su entrega venció en octubre de 2011.</t>
    </r>
  </si>
  <si>
    <t>Sí bien la gestión predial fue delegada al Concesionario, no es menos cierto que la Agencia dentro de su radio funcional y dentro del contexto del Contrato de Concesión 002 de 2006, en su cláusula 11 relativa a “Obligaciones del INCO “, numeral 10, indica que es su obligación “Adelantar las labores propias de su gestión para acompañar al concesionario en el proceso de adquisición de predios…”Ello en concordancia con lo establecido en el artículo 3 de la Ley 80 de 1993, el cual señala que las entidades estatales con la celebración y ejecución de los contratos deben buscar el cumplimiento de los fines del Estado, independiente de las delegaciones que se hagan o de a quien competan las diferentes obligaciones contractuales.</t>
  </si>
  <si>
    <t>Obligaciones que no se han cumplido de manera eficiente por parte de la Agencia, lo cual se refleja en el bajo nivel de adquisición de predios, con el consecuente incremento de las dificultades que se presentan para su compra, lo que finalmente impacta en la entrega del Tramo 6</t>
  </si>
  <si>
    <t xml:space="preserve">1.Demanda de reconvención (Decima Cuarta)
2. Modelo Contrato Estándar4G
3. Ley de Infraestructura
</t>
  </si>
  <si>
    <r>
      <rPr>
        <b/>
        <sz val="12"/>
        <rFont val="Calibri"/>
        <family val="2"/>
        <scheme val="minor"/>
      </rPr>
      <t>Hallazgo 224. Administrativo - Determinación real de los recursos necesarios para la adquisición predial</t>
    </r>
    <r>
      <rPr>
        <sz val="12"/>
        <rFont val="Calibri"/>
        <family val="2"/>
        <scheme val="minor"/>
      </rPr>
      <t>. El monto de los recursos establecidos en el contrato de concesión para la adquisición predial, dista abismalmente de los costos reales que ha demandado el proyecto, situación que deriva en la activación de fondeos adicionales por parte del Concesionario, en concordancia con los parámetros contractuales establecidos sobre el particular.</t>
    </r>
  </si>
  <si>
    <t>Esta situación deficitaria ha conllevado a un significativo impacto sobre el presupuesto, el cual vulnera el denominado principio de PLANIFICACION PRESUPUESTAL , dado que se generan compromisos de tipo fiscal por parte de la Entidad Estatal sobre un escenario incierto, y teniendo en cuenta su naturaleza, la determinación de los recursos a reconocer no es precisa, por lo que no existe disponibilidad de éstos para su reconocimiento oportuno, lo que obliga a la Entidad a su consecución en el Tesoro nacional, con la consecuente demora que ello ocasiona y la sanción que se traduce en el reconocimiento y pago de intereses. (ver cuadro e información complementaria en el informe)</t>
  </si>
  <si>
    <t>Lo anterior repercute en que el Estado debe salir a buscar recursos para cubrir ese déficit, con lo que el alivio fiscal que se pretende obtener a través de las concesiones desaparece, además, se debe entrar a reconocer y pagar intereses corrientes y moratorios. Dichos aspectos reflejan  debilidades en el proceso de planeación de los recursos necesarios para compra de predios y del principio de economía toda vez que la Agencia no cuenta con claridad de cifra adeudada al Concesionario, situación que se traduce en una gestión que no es consecuente con los principios que rigen el contexto del manejo de lo público consagrados en el artículo 209 de la Constitución Política y en la Ley 489 de 1998.</t>
  </si>
  <si>
    <r>
      <t xml:space="preserve">Vicepresidencia Ejecutiva </t>
    </r>
    <r>
      <rPr>
        <sz val="12"/>
        <rFont val="Calibri"/>
        <family val="2"/>
        <scheme val="minor"/>
      </rPr>
      <t>-</t>
    </r>
    <r>
      <rPr>
        <b/>
        <sz val="12"/>
        <rFont val="Calibri"/>
        <family val="2"/>
        <scheme val="minor"/>
      </rPr>
      <t xml:space="preserve"> </t>
    </r>
    <r>
      <rPr>
        <sz val="12"/>
        <rFont val="Calibri"/>
        <family val="2"/>
        <scheme val="minor"/>
      </rPr>
      <t>Vicepresidencia de Planeación, Riesgos y Entorno</t>
    </r>
  </si>
  <si>
    <t>Germán Córdoba - Camilo Mendoza</t>
  </si>
  <si>
    <t>La entidad cuenta con herramientas para actuar de manera más eficaz y eficiente sobre el componente predial de los proyectos.</t>
  </si>
  <si>
    <t>Verificar si se pueden aplicar las mismas unidades de medida establecidas para el hallazgo sobre deudas prediales tratado el 10-feb-2015. Revisar el tema con Paula Piñeros. Frente al plan actual se acredita el 100% de avance.</t>
  </si>
  <si>
    <r>
      <rPr>
        <b/>
        <sz val="12"/>
        <rFont val="Calibri"/>
        <family val="2"/>
        <scheme val="minor"/>
      </rPr>
      <t>Hallazgo 225. Administrativo, Disciplinario y Fiscal –  Pago de Intereses por Aportes Estatales</t>
    </r>
    <r>
      <rPr>
        <sz val="12"/>
        <rFont val="Calibri"/>
        <family val="2"/>
        <scheme val="minor"/>
      </rPr>
      <t xml:space="preserve">. El INCO reconoció intereses de aportes estatales e Ingreso Mínimo Garantizado (IMG) por valor de $2.058,7 millones, como consecuencia del pago inoportuno de la suma de dinero que contractualmente debía ser cancelada al Concesionario.
</t>
    </r>
    <r>
      <rPr>
        <b/>
        <sz val="12"/>
        <rFont val="Calibri"/>
        <family val="2"/>
        <scheme val="minor"/>
      </rPr>
      <t xml:space="preserve">Hallazgo 229. </t>
    </r>
    <r>
      <rPr>
        <sz val="12"/>
        <rFont val="Calibri"/>
        <family val="2"/>
        <scheme val="minor"/>
      </rPr>
      <t>Ingreso Mínimo Garantizado. Se presenta deuda por $47.163,8 millones, correspondiente a las garantías generadas por déficit del recaudo real de peajes y el Ingreso Mínimo Garantizado, de los años 2004, 2008 y 2009, que a 31 de diciembre de 2011, el saldo por capital asciende a $23.500,7 millones, intereses corrientes $3.318,7 millones, intereses moratorios $20.344,4 millones.</t>
    </r>
  </si>
  <si>
    <t xml:space="preserve">Mayor desembolso por el pago de intereses. </t>
  </si>
  <si>
    <t>1. Memorando solicitud anteproyecto
2. Anteproyecto
3. Acta aprobación anteproyecto
Informe
4. Procedimiento de Consolidación y reconocimiento de deudas y necesidades GCSP-P-017
5. Informe de pago
6. Manual de Supervisión e interventoría</t>
  </si>
  <si>
    <r>
      <t xml:space="preserve">Vicepresidencia de Gestión Contractual </t>
    </r>
    <r>
      <rPr>
        <sz val="12"/>
        <rFont val="Calibri"/>
        <family val="2"/>
        <scheme val="minor"/>
      </rPr>
      <t>-</t>
    </r>
    <r>
      <rPr>
        <b/>
        <sz val="12"/>
        <rFont val="Calibri"/>
        <family val="2"/>
        <scheme val="minor"/>
      </rPr>
      <t xml:space="preserve"> </t>
    </r>
    <r>
      <rPr>
        <sz val="12"/>
        <rFont val="Calibri"/>
        <family val="2"/>
        <scheme val="minor"/>
      </rPr>
      <t>Vicepresidencia de Planeación, Riesgos y Entorno</t>
    </r>
  </si>
  <si>
    <r>
      <rPr>
        <b/>
        <sz val="12"/>
        <rFont val="Calibri"/>
        <family val="2"/>
        <scheme val="minor"/>
      </rPr>
      <t xml:space="preserve">Andrés Figueredo </t>
    </r>
    <r>
      <rPr>
        <sz val="12"/>
        <rFont val="Calibri"/>
        <family val="2"/>
        <scheme val="minor"/>
      </rPr>
      <t>- Camilo Mendoza</t>
    </r>
  </si>
  <si>
    <t>Se confirma el pago correspondiente. Las acciones preventivas orientadas al cambio de modalidad de pago de IMG, actúan sobre la causa del hallazgo.</t>
  </si>
  <si>
    <t>La VGC a través de sus gerencias tecnica y financiera dieron concepto a través de memorando 2014-3018012712-3 del 30 de dic /2014 cumpliendo con sus unidades de medida. SE confirma el cumplimiento de las unidades de medida también de Planeación. La Unidad de medida 7. Guia de supervisión e interventoria, se reemplaza por el procedimiento de Consolidación y reconocimiento de deudas y necesidades GCSP-P-017 ya que es una acción más enfocada en la causa del hallazgo. Con memorando 2015-300-004127-3 del 31-marzo-2015, se solicita reemplazar la guía de supervisión por Seguimiento Anual de los riesgos del proyecto, pero en reunión del 13 de mayo de 2015 se confirma que se mantiene la guía de supervisión. Se verifican soportes en el ftp y se acredita el 100%</t>
  </si>
  <si>
    <r>
      <rPr>
        <b/>
        <sz val="12"/>
        <rFont val="Calibri"/>
        <family val="2"/>
        <scheme val="minor"/>
      </rPr>
      <t xml:space="preserve">H 137- 210 - AR2008 - Administrativo - </t>
    </r>
    <r>
      <rPr>
        <sz val="12"/>
        <rFont val="Calibri"/>
        <family val="2"/>
        <scheme val="minor"/>
      </rPr>
      <t>Se evidenciaron inconsistencias en los supuestos del modelo financiero de la reestructuración del 15/06/05 de APM, situación que crea incertidumbre sobre si el plazo otorgado es el adecuado. Lo anterior se sustenta en los siguientes hechos: 
-Para deflactar los precios del flujo de caja y algunos de sus insumos, se utilizó una proyección de la inflación del 2004 en adelante del 7%, sin tener en cuenta el MFMP de  2004, elaborado por el MHCP. - Algunos de los costos de inversión incluidos y la línea de ingresos garantizados, en el modelo del 15/06/05, no coinciden con los establecidos en el Otrosí de la misma fecha.</t>
    </r>
    <r>
      <rPr>
        <b/>
        <sz val="12"/>
        <rFont val="Calibri"/>
        <family val="2"/>
        <scheme val="minor"/>
      </rPr>
      <t xml:space="preserve">
Hallazgo 226. Administrativo (I.P.) - Ingeniería Financiera del Otrosí del 15 de Junio de 2005</t>
    </r>
    <r>
      <rPr>
        <sz val="12"/>
        <rFont val="Calibri"/>
        <family val="2"/>
        <scheme val="minor"/>
      </rPr>
      <t>.Se evidencia un mayor beneficio para el Concesionario en cuantía de $91.681,30   Millones de diciembre de 2011, ocasionado por las diferencias o inconsistencias presentadas en el modelo financiero frente al valor pactado contractualmente, generando un desequilibrio de la ecuación contractual en contra de los intereses del Estado, debido a que la ecuación económica presentada por el concesionario refleja mayor construcción de obras e incrementos en los costos de mitigación ambiental, Construcción Infraestructura de Operación, Interventoría del Instituto durante la etapa de Construcción, Aseguramiento de Calidad durante las etapas de diseño y Programación de la Construcción, sin que se evidencie soporte legal que las respalde.</t>
    </r>
  </si>
  <si>
    <t>Falta de verificación de la ecuación contractual con las obras de construcción y otros conceptos pactadas en el otrosí del 15 de junio de 2005.</t>
  </si>
  <si>
    <t>Desequilibrio en la ecuación contractual a favor del concesionario.</t>
  </si>
  <si>
    <t>1) Adelantar mesas de trabajo permanentes entre el área financiera, técnica y jurídica de la agencia y la interventoría para la reconstrucción del modelo financiero que detalle y sustente la diferencia de los $91,681 millones en beneficio del concesionario
2) Una vez reconstruido el modelo financiero, se propenderá por obtener su validación por parte de una banca de inversión
3) Socializar a la Gerencia Jurídica y otras, los resultados de los conceptos técnicos y financieros, con el fin de determinar las acciones a que haya lugar.</t>
  </si>
  <si>
    <t>Realizar las gestiones tendientes al restablecimiento del equilibrio de la ecuación financiera del contrato en caso a que haya lugar (presentación de los documentos que respaldan la demanda)</t>
  </si>
  <si>
    <r>
      <t xml:space="preserve">1. Informe de interventoría - ANI sobre el programa de ejecución real de las obras 
2. Informe técnico
3. Evaluación financiera sobre el impacto en el plazo de la TIR contractual del proyecto
4. Concepto jurídico
5. Planteamiento de Controversia
</t>
    </r>
    <r>
      <rPr>
        <sz val="12"/>
        <color rgb="FFFF0000"/>
        <rFont val="Calibri"/>
        <family val="2"/>
        <scheme val="minor"/>
      </rPr>
      <t>6. Manual de Contratación
7. Res. que crea y reglamenta el Comité de Contratación
8. Res. 959 de 2015 - Bitácora del proyecto</t>
    </r>
  </si>
  <si>
    <r>
      <t xml:space="preserve">Sobre las nuevas unidades de medida que se complementan en la reunión, se establece un avance del 50% frente al plan global de este hallazgo. Por solicitud del memorando 2015-300-004127-3 del 31-marzo-2015 la unidad de medida 7 se deja como </t>
    </r>
    <r>
      <rPr>
        <i/>
        <sz val="12"/>
        <color rgb="FFFF0000"/>
        <rFont val="Calibri"/>
        <family val="2"/>
        <scheme val="minor"/>
      </rPr>
      <t>"Socialización a la Gerencia Jurídica y otras, de los resultados de los conceptos técnicos financieros, con el fin de determinar las acciones a que haya lugar",</t>
    </r>
    <r>
      <rPr>
        <sz val="12"/>
        <color rgb="FFFF0000"/>
        <rFont val="Calibri"/>
        <family val="2"/>
        <scheme val="minor"/>
      </rPr>
      <t xml:space="preserve"> ya que no necesariamente debe ser instauración de un tribunal de arbitramento. Cuando salga este concepto, se definirá exactamente la unidad de medida específica. SE DEBE INCLUIR UNIDAD PREVENTIVA: RESOLUCIÒN 959 DE 2013 - BITÁCORA DEL PROYECTO QUE REQUIERE UNA DOCUMENTACIÓN RIGUROSA DE LOS ANTECEDENTES PARA APROBAR MODIFICACIONES CONTRACTUALES. Este proyecto no tiene actualmente Tribunal de Arbitramento. Se eliminan las siguientes unidades de medida ya que corresponderán  a acciones eventuales de soluciòn de controversias: 5. Remision de antecedentes a Gerencia Juridica, 6. Un concepto Juridico, 7. Socializar conceptos técnicos y financieros a Gerencia Jurídica y otras, para  determinar las acciones a que haya lugar. SE elimina la UM 3. Validación del modelo por parte de la ANI y su impacto en el plazo del proyecto ya que está implícito en la UM 4 Evaluación financiera. El 30-jun-2015 se eliminó la UM de Bitácora y se agregó la UM Concepto Financiero. Queda pendiente plantear la controversia con el Concesionario.</t>
    </r>
  </si>
  <si>
    <r>
      <rPr>
        <b/>
        <sz val="12"/>
        <rFont val="Calibri"/>
        <family val="2"/>
        <scheme val="minor"/>
      </rPr>
      <t>Hallazgo 227. Administrativo, Disciplinario y Fiscal - Modelo Financiero del Otrosí de Junio 16 de 2005</t>
    </r>
    <r>
      <rPr>
        <sz val="12"/>
        <rFont val="Calibri"/>
        <family val="2"/>
        <scheme val="minor"/>
      </rPr>
      <t xml:space="preserve">. Se evidencia un desequilibrio de la ecuación contractual en contra de los intereses del Estado en cuantía de $93,37 millones ($ de 1996), que indexados a pesos de diciembre de 2011 corresponden a $220,3 millones, medido en valor presente (VPN), ocasionado por la no ejecución oportuna de las obras de construcción del puente Circasia 1 por $559,09 millones, Intersección circasia 1 por $609,07 millones, generando un presunto detrimento al patrimonio del Estado en $220,3 millones.
</t>
    </r>
    <r>
      <rPr>
        <b/>
        <sz val="12"/>
        <rFont val="Calibri"/>
        <family val="2"/>
        <scheme val="minor"/>
      </rPr>
      <t xml:space="preserve">H141-214 </t>
    </r>
    <r>
      <rPr>
        <sz val="12"/>
        <rFont val="Calibri"/>
        <family val="2"/>
        <scheme val="minor"/>
      </rPr>
      <t>El Concesionario AKF incumplió con la fecha de finalización de la etapa de construcción de la Concesión Vial APM, ya que a mayo de 2009 no se han terminado de construir todas las obras del proyecto, sin que se evidencie que el INCO haya adelantado alguna gestión para la aplicación de las sanciones contempladas en el Contrato No. 0113 de 1997. Esto puede generar pérdidas económicas para la Nación, porque a pesar del retraso en las inversiones del Concesionario,  éste está recibiendo ingresos tanto por aporte estatal, como por recaudo de peajes y pago de la diferencias entre éste y el ingreso mínimo garantizado. Así mismo, ocasiona también un inconformismo por parte de los usuarios del proyecto, quienes vienen esperando la terminación de la construcción de las obras, las cuales se han tenido que aplazar en varias ocasiones.</t>
    </r>
  </si>
  <si>
    <t>Desplazamiento del la inversión por construcción pactada para ejecutarla en el 2008</t>
  </si>
  <si>
    <t>Mayor beneficio para el concesionario y aumento de la rentabilidad.</t>
  </si>
  <si>
    <t>1) Requerimiento formal al concesionario solicitándole restablecer el equilibrio económico por desplazamiento de la inversión
2) Implementar medidas para resarcir los efectos de desplazamiento de la inversión
3) Socializar a la Gerencia Jurídica y otras, los resultados de los conceptos técnicos y financieros, con el fin de determinar las acciones a que haya lugar.</t>
  </si>
  <si>
    <t>1. Informe de interventoría - ANI sobre el programa de ejecución real de las obras 
2. Informe técnico
3. Evaluación del impacto financiero por desplazamiento de inversión
4. Remisión de resultados técnicos y financieros a Gerencia Jurídica
5. Concepto jurídico
6. Contrato estándar 4G</t>
  </si>
  <si>
    <r>
      <t xml:space="preserve">Vicepresidencia de Gestión Contractual </t>
    </r>
    <r>
      <rPr>
        <sz val="12"/>
        <rFont val="Calibri"/>
        <family val="2"/>
        <scheme val="minor"/>
      </rPr>
      <t>-</t>
    </r>
    <r>
      <rPr>
        <b/>
        <sz val="12"/>
        <rFont val="Calibri"/>
        <family val="2"/>
        <scheme val="minor"/>
      </rPr>
      <t xml:space="preserve"> </t>
    </r>
    <r>
      <rPr>
        <sz val="12"/>
        <rFont val="Calibri"/>
        <family val="2"/>
        <scheme val="minor"/>
      </rPr>
      <t>Vicepresidencia Jurídica</t>
    </r>
  </si>
  <si>
    <t>Andrés Figueredo - Alfredo Bocanegra</t>
  </si>
  <si>
    <t>Falta una unidad de medida</t>
  </si>
  <si>
    <r>
      <t xml:space="preserve">Las pretensiones se incluirán en la demanda ante el tribunal de arbitramento. </t>
    </r>
    <r>
      <rPr>
        <sz val="12"/>
        <color rgb="FFFF0000"/>
        <rFont val="Calibri"/>
        <family val="2"/>
        <scheme val="minor"/>
      </rPr>
      <t>Marco revisará que los soportes de las unidades de medida 1 y 2 estén subidas en el ftp. Una vez la Gerencia Financiera le sea remitido el memorando con el insumo técnico (concepto interventoría y concepto área técnica ANI), procederá a realizar su concepto sobre impacto financiero por desplazamiento de Inversión. Por solicitud del memorando 2015-300-004127-3 del 31-marzo-2015, la unidad de medida 6 se deja como "Socialización a la Gerencia Jurídica y otras, de los resultados de los conceptos técnicos financieros, con el fin de determinar las acciones a que haya lugar", ya que no necesariamente debe ser instauración de un tribunal de arbitramento. Cuando salga este concepto, se definirá exactamente la unidad de medida específica. INCLUIR CONTRATO ESTÁNDAR 4G QUE ELIMINA EL CONCEPTO DE DESPLAZAMIENTO DE CRONOGRAMA. Este proyecto no tiene actulamente Tribunal de Arbitramento. En reunion del 30-jun-2015 se incluyó concepto jurídico y se acreditó el 100% de avance. Pendiente cierre de la CGR.</t>
    </r>
  </si>
  <si>
    <r>
      <rPr>
        <b/>
        <sz val="12"/>
        <rFont val="Calibri"/>
        <family val="2"/>
        <scheme val="minor"/>
      </rPr>
      <t>Hallazgo 229. Administrativo - Ingreso Mínimo Garantizado</t>
    </r>
    <r>
      <rPr>
        <sz val="12"/>
        <rFont val="Calibri"/>
        <family val="2"/>
        <scheme val="minor"/>
      </rPr>
      <t>. Se presenta deuda por $47.163,8 millones, correspondiente a las garantías generadas por déficit del recaudo real de peajes y el Ingreso Mínimo Garantizado, de los años 2004, 2008 y 2009, que a 31 de diciembre de 2011, el saldo por capital asciende a $23.500,7 millones, intereses corrientes $3.318,7 millones, intereses moratorios $20.344,4 millones.</t>
    </r>
  </si>
  <si>
    <t>Documento contractual cambio modalidad</t>
  </si>
  <si>
    <t>Pendiente restructurar las unidades de medida y los responsables y solicitar aplazamiento para este hallazgo. Unidades de medida 7 y 8 están completadas. Marco coordinará reunión con los interesados e invitará a CI para este aspecto. Sólo después de definir la totalidad de las unidades de medida se acreditará el nivel de avance respectivo. Por lo pronto se asigna un 25%. el 5-may-2005 se redefine el plan cuyos soportes ya se han incorporado al ftp, por lo que se acredita el 100% de avance. Pendiente cierre de la CGR.</t>
  </si>
  <si>
    <r>
      <rPr>
        <b/>
        <sz val="12"/>
        <rFont val="Calibri"/>
        <family val="2"/>
        <scheme val="minor"/>
      </rPr>
      <t>Hallazgo 231. Administrativo - Sobrantes de Recursos, Contrato Adicional de Agosto 28 de 2006</t>
    </r>
    <r>
      <rPr>
        <sz val="12"/>
        <rFont val="Calibri"/>
        <family val="2"/>
        <scheme val="minor"/>
      </rPr>
      <t>. se observó  en el avance de obra del otrosí No. 9 respecto a las obras de ACCESO BARRIO DE LOS ARTESANOS, EN SANTA ROSA DE CABAL (2) , señalan que el valor de dicha obra es de $507.9 millones ($ de 1996) y que a 30 de septiembre de 2010 el porcentaje de ejecución de esta obra es del 100% y el valor causado de acuerdo al avance es de $278.4 millones ($ de 1996), señalando la existencia de recursos sobrantes en cuantía de $278.4 millones ($ de 1996). De acuerdo a lo antes expuesto, el costo de esta obra es de $278.428.250 ($ de 1996) existiendo un saldo de $278.4 millones ($1996), sin que hasta la fecha la Entidad haya realizado ajuste alguno sobre el valor de dicho contrato adicional y  tampoco se ha definido la destinación de los recursos sobrantes, teniendo en cuenta que esta conocía desde septiembre del año 2010, sobre la existencia de estos recursos.</t>
    </r>
  </si>
  <si>
    <t xml:space="preserve">Falta de procedimiento y planeación que determine uso de estos recursos. </t>
  </si>
  <si>
    <t>riesgo de posible destinación indebida de estos recursos.</t>
  </si>
  <si>
    <t>Confirmar la disponibilidad de los recursos y evaluar las alternativas le destinación de estos recursos de acuerdo a las posibilidades dentro del contrato de concesión.</t>
  </si>
  <si>
    <t>Destinar estos recursos a las posibles aplicaciones que permita el Contrato de Concesión.</t>
  </si>
  <si>
    <r>
      <t xml:space="preserve">1. Concepto jurídico
2. Solicitud de reasignación de los recursos
3. </t>
    </r>
    <r>
      <rPr>
        <sz val="12"/>
        <color rgb="FFFF0000"/>
        <rFont val="Calibri"/>
        <family val="2"/>
        <scheme val="minor"/>
      </rPr>
      <t>Manual de Supervisión e Interventoría</t>
    </r>
  </si>
  <si>
    <r>
      <t>Jurídica ya emitió concepto. La interventoría confirma que los dineros ociosos pasen a Hacienda. Sólo queda pendiente conocer el valor exacto de los intereses para poder hacer el giro a Hacienda. Se actualiza porcentaje de avance. Se aprobó aplazamiento al</t>
    </r>
    <r>
      <rPr>
        <sz val="12"/>
        <color rgb="FFFF0000"/>
        <rFont val="Calibri"/>
        <family val="2"/>
        <scheme val="minor"/>
      </rPr>
      <t xml:space="preserve"> 30-ene-2015. </t>
    </r>
  </si>
  <si>
    <r>
      <t xml:space="preserve">Hallazgo 232. Administrativo, Fiscal y Penal - Distribución del Exceso del Ingreso Mínimo Garantizado. </t>
    </r>
    <r>
      <rPr>
        <sz val="12"/>
        <rFont val="Calibri"/>
        <family val="2"/>
        <scheme val="minor"/>
      </rPr>
      <t>La cláusula Decima Quinta numeral 2 del Anexo No.1 (16/06/2000) del Acta de Acuerdo del 18 de abril de 2000 , es inequitativa al favorecer al Concesionario con una utilidad adicional y que contraría los lineamientos o parámetros establecidos en el artículo 33 de la Ley 105 de 1993, Garantía de Ingresos “Igualmente, se podrá establecer que cuando los ingresos sobrepasen un máximo, los ingresos adicionales podrán ser transferidos a la entidad contratante a medida que se causen, ser llevados a reducir el plazo de la concesión, o utilizados para obras adicionales, dentro del mismo sistema vial, el Acta de Revisión de Aforos de tránsito del año 2010  se observa que para dicho año existieron ingresos en exceso (ingresos superiores al IMG) por $1.337.5 millones de pesos corrientes ($467.7 millones de pesos de 1996). La Entidad señala en el numeral 5 de dicha Acta  que el valor de los ingresos en exceso para cada una de las partes será el 50% del valor establecido anteriormente, es decir $668.7 millones pesos corrientes para cada una de las partes.</t>
    </r>
  </si>
  <si>
    <t>La clausula contractual, contraría lo estipulado en el articulo 33 de la ley 105 de 1993</t>
  </si>
  <si>
    <t>Se le reconoció al concesionario la suma de $ 5.312,2 millones, como una utilidad adicional, sin que legalmente este permitido</t>
  </si>
  <si>
    <t xml:space="preserve">Analisis de las inversiones efectuadas por el concesionario derivadas de la distribución del 50% de los excedentes de recaudo de peaje, por impacto en los costos de operación y mantenimiento derivados del mayor trafico
Como resultado del anterior análisis, se promoverá la revisión de la estipulación contractual con el objetivo de garantizar que los excedentes de ingresos se destinen a labores de mantenimiento y operación </t>
  </si>
  <si>
    <t>Restablecimiento del equilibrio en las condiciones financieras pactadas por las partes.</t>
  </si>
  <si>
    <t>1. Concepto interventoría
2. Concepto técnico
3. Concepto financiero 
4. Concepto jurídico con acciones a seguir</t>
  </si>
  <si>
    <t>FISCAL Y PENAL</t>
  </si>
  <si>
    <r>
      <t xml:space="preserve">Se completaron las unidades de medida 1, 2, 3 y 4. Se demostró que los hechos presentados son provechosos para la Nación. </t>
    </r>
    <r>
      <rPr>
        <sz val="12"/>
        <color rgb="FFFF0000"/>
        <rFont val="Calibri"/>
        <family val="2"/>
        <scheme val="minor"/>
      </rPr>
      <t>Marco asegurará que los soportes estén cargados en el ftp para poder acreditar el avance en este hallazgo. Pendiente cierre de la CGR.</t>
    </r>
  </si>
  <si>
    <r>
      <rPr>
        <b/>
        <sz val="12"/>
        <rFont val="Calibri"/>
        <family val="2"/>
        <scheme val="minor"/>
      </rPr>
      <t>Hallazgo 233. Administrativo, (I.P.) - Comité de Conciliación Reconocimiento de Aporte de Capital</t>
    </r>
    <r>
      <rPr>
        <sz val="12"/>
        <rFont val="Calibri"/>
        <family val="2"/>
        <scheme val="minor"/>
      </rPr>
      <t>. De acuerdo con el Acta No.17 del 1 de septiembre de 2004, del Comité de Conciliación del Instituto Nacional de Concesiones, en aras de llegar a un arreglo conciliatorio decide acoger los acuerdos contenidos en el Acta de Entendimiento suscrita por la partes, acogiendo reconocer los intereses corrientes y de mora  por el pago tardío de los aportes al Concesionario del año 2000, Acta No.11 del Tribunal de Arbitramento del 16 de septiembre de 2004, a través del cual se aprueba la conciliación total y definitiva celebrada por las partes, se observó en el numeral 2.2.1 respecto de la pretensión del Concesionario relacionada con el retraso en el pago de los aportes estatales correspondientes al año 2000, que “El INCO le reconocerá a EL CONCESIONARIO por ésta pretensión, los intereses corrientes y de mora causados por el pago tardío de los aportes del año 2000 (ver anexo 2 de pago de aportes ), los cuales ascienden a la suma de $2.282 millones, De acuerdo a lo antes expuesto, se observan discrepancias sustanciales entre el valor del capital y por ende sobre los intereses reconocidos, aunado a lo anterior en los diversos documentos se señala que se reconocerán interés corriente y de mora, pero no se estipula el reconocimiento de capital.</t>
    </r>
  </si>
  <si>
    <t>La Entidad no tiene debidamente soportado el valor que se  reconoció a través de las actas de los tribunales de arbitramento.</t>
  </si>
  <si>
    <t>Se le reconoció al concesionario una suma de dinero sin que exista certeza sobre la deuda de capital e interés.</t>
  </si>
  <si>
    <t>Buscar los soportes correspondientes al pago de este valor, así como presentar la gestión realizada por esta agencia para el pago de estos intereses</t>
  </si>
  <si>
    <t>Establecer si el pago reconocido al concesionario por concepto de intereses era acorde con los establecido contractualmente y con lo establecido en la Ley</t>
  </si>
  <si>
    <t>1. Oficio al concesionario y a Invias
2. Oficio al Tribunal
3. Concepto financiero 
4. Concepto  jurídico con acciones a seguir
5. Procedimiento de consolidación y reconocimiento de deudas y necesidades
6. Res. 959 de 2013 - Bitácora del proyecto</t>
  </si>
  <si>
    <t>Los soportes demuestran que no apareció el soporte del cálculo, por lo que el sustento principal es preventivo.</t>
  </si>
  <si>
    <r>
      <rPr>
        <sz val="12"/>
        <color rgb="FFFF0000"/>
        <rFont val="Calibri"/>
        <family val="2"/>
        <scheme val="minor"/>
      </rPr>
      <t xml:space="preserve">Frente a la prevención: </t>
    </r>
    <r>
      <rPr>
        <sz val="12"/>
        <rFont val="Calibri"/>
        <family val="2"/>
        <scheme val="minor"/>
      </rPr>
      <t>Manual de Contratación y procedimiento para  las conciliaciones y bitácora, que requieren de los respectivos soportes para cualquier acción contractual.</t>
    </r>
    <r>
      <rPr>
        <sz val="12"/>
        <color rgb="FFFF0000"/>
        <rFont val="Calibri"/>
        <family val="2"/>
        <scheme val="minor"/>
      </rPr>
      <t xml:space="preserve"> </t>
    </r>
    <r>
      <rPr>
        <sz val="12"/>
        <rFont val="Calibri"/>
        <family val="2"/>
        <scheme val="minor"/>
      </rPr>
      <t xml:space="preserve">Adicionalmente, el concepto financiero demuestra que se pagó por menor valor de lo acordado inicialmente. </t>
    </r>
    <r>
      <rPr>
        <sz val="12"/>
        <color rgb="FFFF0000"/>
        <rFont val="Calibri"/>
        <family val="2"/>
        <scheme val="minor"/>
      </rPr>
      <t>Se retira la UM 5. Aplicación Reconstrucción Documental ya que no actúa sobre la causa del hallazgo. Pendiente incorporar en el ftp el procedimiento para la consolidación y reconocimiento de deudas para acreditar el 100% de avance. En reunión del 30-jun-2015 se acreditó el 100% de avance. Pendiente cierre de la CGR.</t>
    </r>
  </si>
  <si>
    <r>
      <rPr>
        <b/>
        <sz val="12"/>
        <rFont val="Calibri"/>
        <family val="2"/>
        <scheme val="minor"/>
      </rPr>
      <t xml:space="preserve">Hallazgo 234. Administrativo, Disciplinario, (I.P.) - Aporte Equity. </t>
    </r>
    <r>
      <rPr>
        <sz val="12"/>
        <rFont val="Calibri"/>
        <family val="2"/>
        <scheme val="minor"/>
      </rPr>
      <t>Se solicitó a la Entidad  de acuerdo con lo señalado en la Cláusula Cuarta del Acta de Acuerdo del 18 de abril de 2000, indicar si el Concesionario realizó los aportes en las cuantías y fechas establecidas; a lo cual dio respuesta indicando que “…mediante comunicación ACC-3889 del 4 de julio de 2000, donde estableció que a 31 de diciembre de 2001, los aportes a realizar son de cuarenta y ocho mil ciento treinta y ocho millones de pesos ($48.138.000.000), según el programa mensual de Aportes de Equity. El 31 de Diciembre de 2001, el Concesionario realizó un aporte de $46.466.877.539,45, De acuerdo a lo anterior, existiría un saldo de Equity por pagar de $1.671,12 millones. No obstante lo anterior, se considera que al no realizar el Aporte Equity dentro de los plazos establecidos, se generó un desequilibrio a favor del Concesionario, el cual indexado a pesos de diciembre de 2011 asciende a $2.733.7 millones, generándose un hallazgo administrativo con presunta incidencia fiscal en la cuantía antes indicada.</t>
    </r>
  </si>
  <si>
    <t>La Entidad no realizo un adecuado control, para verificar que el concesionario realizara oportunamente y de acuerdo a la cantidad de dinero establecido, los aportes equito a que se encontraba obligado. Ni requirió oportunamente  al concesionario</t>
  </si>
  <si>
    <t>Lo que llevó a que el Concesionario no aportara el dinero que se requería para financiar las obras.</t>
  </si>
  <si>
    <t>Revisión de las aportes de inversión realizados por el concesionario  Vs las aportes de capital que contractualmente realizó considerando la línea base de tiempo</t>
  </si>
  <si>
    <t>Verificar la información relacionada con el aporte Equity, y determinar el impacto financiero</t>
  </si>
  <si>
    <t>1. Concepto de interventoría
2. Informe financiero</t>
  </si>
  <si>
    <t>Se confirma que la situación presentada no tuvo efectos en el modelo financiero.</t>
  </si>
  <si>
    <r>
      <t xml:space="preserve">Se ajustan las unidades de medida y el porcentaje de avance. Los conceptos confirmarían que la situaciòn presentada no tuvo efectos en el modelo financiero. Las dos unidades que quedan están 100% completadas. SE SOLICITA INCORPORAR MANUAL DE INTERVENTORIA Y SUPERVISIÓN COMO ACCIÓN PREVENTIVA. </t>
    </r>
    <r>
      <rPr>
        <sz val="12"/>
        <color rgb="FFFF0000"/>
        <rFont val="Calibri"/>
        <family val="2"/>
        <scheme val="minor"/>
      </rPr>
      <t>Confirmar soportes en ftp. Pendiente cierre de la CGR. Este proyecto no tiene actulamente Tribunal de Arbitramento</t>
    </r>
  </si>
  <si>
    <t>30-jul-2015: En reunión con la CGR se determinó que no se agregaron las unidades preventivas: manual de contratación y contrato estándar. La doctora Martha verificará si se puede hacer algo frente al hecho que en SIRECI no se incluyeron estas acciones que efectivamente tiene ejecutadas la ANI.</t>
  </si>
  <si>
    <r>
      <rPr>
        <b/>
        <sz val="12"/>
        <rFont val="Calibri"/>
        <family val="2"/>
        <scheme val="minor"/>
      </rPr>
      <t>Hallazgo 236. Administrativo y Disciplinario - Desnaturalización del Contrato Mediante Contratos Adicionales</t>
    </r>
    <r>
      <rPr>
        <sz val="12"/>
        <rFont val="Calibri"/>
        <family val="2"/>
        <scheme val="minor"/>
      </rPr>
      <t>. En la ejecución del Contrato de Concesión No. 113 de 1997, se evidenció que se adicionaron obras al mismo con cargo al Presupuesto Estatal, con lo cual se presenta la desnaturalización del contrato de concesión, desvirtuándose totalmente los elementos esenciales del contrato de concesión contemplado en el artículo 32 de la ley 80 de 1993.</t>
    </r>
  </si>
  <si>
    <t>No se está cumpliendo con el objetivo buscado por el Estado al concesionar un servicio público cuando no cuenta con los recursos para el desarrollo de infraestructura vial y tiene que recurrir a recursos del sector privado con el fin de “estimularlo” para que invierta en la construcción, rehabilitación y conservación de esta infraestructura a cambio de su explotación por un periodo determinado.</t>
  </si>
  <si>
    <t>El estado financia la mayoría de las obras, sin que existan aportes del privado, ni se establezcan unas reglas claras sobre como debe realizar el aporte el privado.</t>
  </si>
  <si>
    <t>Análisis comparativo de la contratación con las condiciones del contrato de concesión existente Vs contratación con presupuesto estatal
Mediante la adopción de medidas en el manual de contratación definir la estrategia contractual para la ejecución de las futuras obras en el proyecto</t>
  </si>
  <si>
    <t>Análisis de las alternativas de contratación existentes para las obras contratadas con presupuesto de la nación
Adopción de estrategias que identifiquen el marco para la contratación de obras futuras</t>
  </si>
  <si>
    <t>1. Concepto jurídico
2. Memorando
3. Manual de contratación</t>
  </si>
  <si>
    <r>
      <t xml:space="preserve">Se emitió el concepto jurídico. </t>
    </r>
    <r>
      <rPr>
        <sz val="12"/>
        <color rgb="FFFF0000"/>
        <rFont val="Calibri"/>
        <family val="2"/>
        <scheme val="minor"/>
      </rPr>
      <t>Se actualiza el porcentaje de avance. confirmar el estado de las unidades de medida 2 y 3. Se solicita y acuerda un nuevo plazo para el cierre del hallazgo hasta el 30-jun-2015. Con memorando 2015-300-004086-3 del 30 de marzo de 2015 se solicitó plazo hasta el 30 de julio de 2015 para completar el Manual de contratación pero solo se autoriza plazo hasta el 30 de junio de 2015.</t>
    </r>
  </si>
  <si>
    <r>
      <rPr>
        <b/>
        <sz val="12"/>
        <rFont val="Calibri"/>
        <family val="2"/>
        <scheme val="minor"/>
      </rPr>
      <t>Hallazgo 237. Administrativo y Disciplinario - Adiciones al Contrato de Concesión No.113-1997</t>
    </r>
    <r>
      <rPr>
        <sz val="12"/>
        <rFont val="Calibri"/>
        <family val="2"/>
        <scheme val="minor"/>
      </rPr>
      <t>. Se evidencio que al Contrato de Concesión Nº.113 de 1997 se le efectuaron adiciones al contrato que superan en un 80% el valor estipulado en la cláusula cuarta del contrato $177.950.000.000 ($ de septiembre de 1996), vulnerándose el parágrafo único del Artículo 40 de la Ley 80 de 1993.</t>
    </r>
  </si>
  <si>
    <t>Una inadecuada planeación y control sobre el proyecto</t>
  </si>
  <si>
    <t>Se transgredió el parágrafo del articulo 40 de la el 80 de 1993.</t>
  </si>
  <si>
    <t>1. Identificar las razones que justificaron un cambio en las condiciones de planeación inicialmente previstas en el proyecto
2. Implementar en las adiciones contractuales estrictos mecanismos  para el seguimiento a las obras contenidas en cada uno de los contratos adicionales para su cumplimiento y protección del patrimonio publico. 
3. A futuro realizar una planeación adecuada de cada uno de los proyectos con el fin de cubrir las posibles contingencias que puedan generar cambios en la estructuración  de los mismos.</t>
  </si>
  <si>
    <t>1. Evidenciaron las condiciones que motivaron los cambios en la planeación del proyecto
2. Oficio solicitando concepto  a un experto del tema  sobre  la adición al Contrato.
3. Concepto  jurídico con el fin de establecer si proceden acciones a seguir.</t>
  </si>
  <si>
    <t>Un enfoque netamente preventivo ya que no es posible aplicar acción correctiva alguna</t>
  </si>
  <si>
    <t>Se solicitó aplazamiento para el 30-jun-2015. Efrén revisará estado de las unidades de medida. Con memorando 2015-300-004086-3 del 30 de marzo de 2015 se solicitó plazo hasta el 30 de julio de 2015 para completar el Manual de contratación pero solo se autoriza plazo hasta el 30 de junio de 2015.  Se acredita 100% aunque sólo con unidades preventivas ya que se confirma que efectivamente superó el tope establecido.</t>
  </si>
  <si>
    <r>
      <rPr>
        <b/>
        <sz val="12"/>
        <rFont val="Calibri"/>
        <family val="2"/>
        <scheme val="minor"/>
      </rPr>
      <t>Hallazgo 239. Administrativo y Disciplinario -  Plazo Etapas  del Proyecto</t>
    </r>
    <r>
      <rPr>
        <sz val="12"/>
        <rFont val="Calibri"/>
        <family val="2"/>
        <scheme val="minor"/>
      </rPr>
      <t>. La etapa de Diseño y Programación del proyecto, tenía fecha de terminación  el 16 de diciembre de 1997 finalmente fue terminada siete meses y medio después el 3 de agosto de 1998, de acuerdo al acta. Como se puede observar, la etapa de construcción iniciada el 4 de agosto de 1998, fue postergada 18 meses de acuerdo a las suspensiones, y ampliada en 100 meses, aunado a lo anterior, no se evidencian los soportes de la ampliación de la etapa de construcción desde octubre de 2004 a febrero de 2005, evidenciándose inconsistencias en el cumplimiento de los plazos contractuales.</t>
    </r>
  </si>
  <si>
    <t>Deficiente control por parte de la Entidad y debilidades en la toma oportuna de decisiones.</t>
  </si>
  <si>
    <t>La etapa de construcción del proyecto se afecto aproximadamente en  9 años.</t>
  </si>
  <si>
    <t xml:space="preserve">Verificación documental de la ampliación contractual en los tiempos inicialmente previstos de planeación y de construcción.
Confirmar la no existencia de soportes relacionados con  la ampliación de la etapa de construcción desde octubre de 2004 a febrero de 2005.
</t>
  </si>
  <si>
    <t>Verificar que los posibles soportes respaldan la ampliación del termino de la etapa de construcción</t>
  </si>
  <si>
    <t>VAF
1. Contrato de Firma
2. Índice
3. Memorando Interno a VGC
4. Numeración actos Admón.. Por Orfeo
5. Circular   
6. Concepto técnico equipo de supervisión
7. Proceso de pérdida y/o reconstrucción documental
8. Res. 959 de 2013 - Bitácora</t>
  </si>
  <si>
    <t>Sin embargo no se encontró el soporte contractual del cambio de octubre de 2004 a febrero de 2005. Esto por tanto requiere generar un acto administrativo para reconocer este hecho. Se incluye la Bitácora como acción preventiva. Con memorando 2015-300-004086-3 del 30 de marzo de 2015 se solicitó y aprobó la inclusión de la unidad de medida: proceso de pérdida y/o reconstrucción documental pero el plazo se otorgó solo hasta el 30-jun-2015. Con memorando 2015-409-005654-3 del 15-may-2015 se confirman los soportes de la VAF. Está pendiente certificación del proceso de búsqueda.</t>
  </si>
  <si>
    <r>
      <rPr>
        <b/>
        <sz val="12"/>
        <rFont val="Calibri"/>
        <family val="2"/>
        <scheme val="minor"/>
      </rPr>
      <t>Hallazgo 240. Administrativo y Disciplinario - Contrato de Interventoría No. 034-2005</t>
    </r>
    <r>
      <rPr>
        <sz val="12"/>
        <rFont val="Calibri"/>
        <family val="2"/>
        <scheme val="minor"/>
      </rPr>
      <t>. En el contrato de Interventoría Nº 034 de 2005, se pudo evidenciar que a través del Acta de fecha 9 de octubre de 2006 denominada por la Entidad de Restablecimiento del Equilibrio Económico del Contrato, presuntamente  se  pretendió burlar el inciso final del parágrafo único del Artículo 40 de la Ley 80 de 1993, ya que  en el mismo documento manifiestan que este reconocimiento no se lleva a cabo atendiendo un evento de fuerza mayor, si no se  realiza para cancelar unas labores pactadas de común acuerdo a través de los otrosíes del 31 de enero de 2006, junio 8 de 2006 y el contrato adicional de obras complementarias del 28 de agosto de 2006 del Contrato de Concesión No. 113 de 1997.</t>
    </r>
  </si>
  <si>
    <t>Deficiencias en la planeación y seguimiento y control del contrato.</t>
  </si>
  <si>
    <t>Se utilizan figuras  como  restablecimiento del equilibrio económico, para subsanar deficiencias de planeación y control.</t>
  </si>
  <si>
    <t>Identificar las razones que justificaron un cambio en las condiciones de planeación inicialmente previstas en el proyecto
Mediante la adopción de medidas en el manual de contratación definir la estrategia contractual para  las futuras contrataciones en el proyecto</t>
  </si>
  <si>
    <t>Evidenciaron las condiciones que motivaron los cambios en la planeación del proyecto
Adopción de estrategias que identifiquen el marco para las futuras contrataciones</t>
  </si>
  <si>
    <t>1. Informe jurídico
2. Memorando
3. Manual de contratación</t>
  </si>
  <si>
    <r>
      <t xml:space="preserve">Efrén hará memorando para indicar que las sugerencias al Manual de Contratación cubren este aspecto. El Manual está en proceso de ajuste. </t>
    </r>
    <r>
      <rPr>
        <sz val="12"/>
        <color rgb="FFFF0000"/>
        <rFont val="Calibri"/>
        <family val="2"/>
        <scheme val="minor"/>
      </rPr>
      <t>Pendiente conocer estado de dicho manual. Se solicitará ampliación de plazo para el cierre del hallazgo.Con memorando 2015-300-004086-3 del 30 de marzo de 2015 se solicitó plazo hasta el 30 de julio de 2015 para completar el Manual de contratación pero solo se autoriza plazo hasta el 30 de junio de 2015.</t>
    </r>
  </si>
  <si>
    <r>
      <rPr>
        <b/>
        <sz val="12"/>
        <rFont val="Calibri"/>
        <family val="2"/>
        <scheme val="minor"/>
      </rPr>
      <t>Hallazgo 241. Administrativo - Actas de Inicio y Terminación del Otrosí No.1 y Adicional No.9 del 9 de junio de 2005</t>
    </r>
    <r>
      <rPr>
        <sz val="12"/>
        <rFont val="Calibri"/>
        <family val="2"/>
        <scheme val="minor"/>
      </rPr>
      <t>. Al Otrosí No. 1 del 9 de junio de 2005 no se le suscribió acta de inicio, si bien, señala que el plazo de ejecución es a partir de la suscripción de dicho documento, esto va en contravía a lo señalado en la Cláusula Sexta de dicho otrosí ya que para la ejecución se requería la aprobación de la modificación de la garantía. Igual situación, se presentó en el Adicional No. 9 del 9 de junio de 2005.</t>
    </r>
  </si>
  <si>
    <t>La entidad no ha establecido claramente los mecanismos para controlar el inicio y la terminación de los otrosíes y adicionales</t>
  </si>
  <si>
    <t>Incertidumbre sobre el inicio y terminación de las obras</t>
  </si>
  <si>
    <t xml:space="preserve">Adelantar las gestiones necesarias para establecer la fecha de inicio del Otrosí No. 1 y del Adicional No. 9 </t>
  </si>
  <si>
    <t>Verificación del cumplimiento de las obligaciones contractuales</t>
  </si>
  <si>
    <r>
      <t xml:space="preserve">        
1. Concepto integral por las áreas técnica y jurídica
</t>
    </r>
    <r>
      <rPr>
        <sz val="12"/>
        <color rgb="FFFF0000"/>
        <rFont val="Calibri"/>
        <family val="2"/>
        <scheme val="minor"/>
      </rPr>
      <t>2. Acta con el resultado del proceso de búsqueda documental
3. Manual de Contratación</t>
    </r>
  </si>
  <si>
    <r>
      <rPr>
        <b/>
        <sz val="12"/>
        <rFont val="Calibri"/>
        <family val="2"/>
        <scheme val="minor"/>
      </rPr>
      <t>Vicepresidencia de Gestión Contractual</t>
    </r>
    <r>
      <rPr>
        <sz val="12"/>
        <rFont val="Calibri"/>
        <family val="2"/>
        <scheme val="minor"/>
      </rPr>
      <t xml:space="preserve"> - Vicepresidencia Administrativa y Financiera</t>
    </r>
  </si>
  <si>
    <r>
      <rPr>
        <b/>
        <sz val="12"/>
        <rFont val="Calibri"/>
        <family val="2"/>
        <scheme val="minor"/>
      </rPr>
      <t xml:space="preserve">Andrés Figueredo - </t>
    </r>
    <r>
      <rPr>
        <sz val="12"/>
        <rFont val="Calibri"/>
        <family val="2"/>
        <scheme val="minor"/>
      </rPr>
      <t>María Clara Garrido</t>
    </r>
  </si>
  <si>
    <r>
      <rPr>
        <sz val="12"/>
        <rFont val="Calibri"/>
        <family val="2"/>
        <scheme val="minor"/>
      </rPr>
      <t xml:space="preserve">Se autorizó plazo hasta el 30-jun-2015. No se encontró el Acta de inicio pero el concepto jurídico es que no aplicaría este documento para los otrosíes o adiciones. Sí se encontró concepto jurídico indicando que la póliza para la adición 9 se podía aprobar pero no para el otrosí 1. Efrén revisará respuesta de Control Interno para completar los pasos a seguir y cargará los soportes en el ftp. Plazo: 6-mar-2015. Efrén hará revisión del contrato 034. Con memorando 2015-300-004086-3 del 30 de marzo de 2015 se solicitó y aprobó la inclusión de la unidad de medida: proceso de pérdida y/o reconstrucción documental. En reunión del 30-jun-2015 se elimina la UM 1 - Soporte documental ya que está implícita en la UM 3- Pérdida documental. Queda pendiente el Acta de búsqueda documental. </t>
    </r>
    <r>
      <rPr>
        <sz val="12"/>
        <color rgb="FFFF0000"/>
        <rFont val="Calibri"/>
        <family val="2"/>
        <scheme val="minor"/>
      </rPr>
      <t>En reunión del 8-jul-2015, se elimina la UM 2. Proceso de pérdida y/o reconstrucción documental y se reemplaza por el acta con el resultado del proceso de búsqueda. También se adicionó la unidad preventiva relacionada con el Manual de Contratación, en consonancia con el concepto jurídico. El mismo 8-jul se recibió notificación sobre la acreditación del acta del proceso de búsqueda. El concepto aportado es solo jurídico por lo que estaría pendiente el concepto técnico referido en la unidad de medida 1.</t>
    </r>
  </si>
  <si>
    <t xml:space="preserve">
Hallazgo 448 -24.- AE2011- Cartagena Barranquilla -Administrativo y Disciplinario -  Supervisión Contrato de Concesión con Cargo al Proyecto. se observó en el Informe de Fiducia de julio de 2011 que se efectuaron pagos por concepto de Gastos de Supervisión.
Hallazgo 478 -54. AE2011 - Bogotá Villavicencio - Administrativo y Disciplinario - Honorarios del Supervisor con Cargo a la Subcuenta Interventoría. La clausula sexta del contrato No. 444-94 señaló dentro de las obligaciones del concesionario la financiación del proyecto, incluidos los costos de interventoría y supervisión técnica y financiera del mismo. Por su parte el acta de acuerdo No 51 del 27/06/08
Hallazgo 569 -145 - AE2011 - Córdoba Sucre -Administrativo, Disciplinario y Penal - Modificación Cláusula Subcuenta Interventoría. EL CONCESIONARIOS depositará los valores necesarios para el pago de los honorarios del Interventor...La cláusula anterior, fue modificada a través del Otrosí No.2 del 2 de octubre de 2008.se observó que se están realizando los pagos de honorarios y viáticos del supervisor, los honorarios de un profesional en economía o finanzas, así como, pagos a un técnico, asignados al contrato.
Hallazgo 603 -179. -AE2011- DEVINORTE - Administrativo, Disciplinario y Penal - Supervisión Devinorte. como supervisores, profesionales de apoyo a la gestión administrativa y servicios de apoyo técnico, cuya remuneración está a cargo de los recursos del proyecto depositados en la Fiducia. El uso de los recursos a este propósito es doblemente impropio puesto que genera entre otros gastos de administración fiduciaria
Hallazgo 666-242. AE2011 -Autopistas del Café S.A - Administrativo y Disciplinario -Honorarios a Cargo de la Subcuenta Interventoría. En la Concesión Armenia-Pereira-Manizales, se observó que con cargo a la subcuenta de interventoría del proyecto, se están pagando los honorarios de un profesional en economía, el cual presta el apoyo financiero al proyecto, no observándose soporte contractual que permita dichos pagos.</t>
  </si>
  <si>
    <t>Se cargo al proyecto costos adicionales y mayores, ya que el Estado tiene que retribuirle al Concesionario.</t>
  </si>
  <si>
    <t xml:space="preserve">El Estado está incurriendo en gastos adicionales al realizar los pagos a través de la subcuenta de interventoría  por concepto de evaluación financiera, afectando una de las partidas de inversión dentro del modelo económico del proyecto de concesión vial y su efecto se vería reflejado hasta la finalización del proyecto, teniendo en cuenta que los valores de inversión se afectan con una tasa de rentabilidad.  </t>
  </si>
  <si>
    <t>1. Realizar la contratación del personal de apoyo a la supervisión con cargo al presupuesto de la Agencia</t>
  </si>
  <si>
    <t>Garantizar un adecuado seguimiento por parte de la Supervisión de los Proyectos concesionados</t>
  </si>
  <si>
    <t xml:space="preserve">Pagos a supervisores con recursos de la ANI </t>
  </si>
  <si>
    <r>
      <t>Hallazgo 243. Administrativo - Seguridad Vial.</t>
    </r>
    <r>
      <rPr>
        <sz val="12"/>
        <rFont val="Calibri"/>
        <family val="2"/>
        <scheme val="minor"/>
      </rPr>
      <t xml:space="preserve"> No obstante que durante el año 2011 en la vía concesionada Armenia-Pereira-Manizales se presentaron 375 accidentes que dieron lugar a 199 heridos y 8 muertos, no se evidenció un estudio de seguridad vial por parte del Concesionario orientado a identificar las condiciones físicas, ambientales de la vía y demás causas generadoras de accidentes, que permita realizar las acciones contingentes y definitivas  necesarias para mejorar al máximo las condiciones de seguridad en la operación vehicular. Estudio de seguridad vial apoyado en una simulación e operación vehicular en los sentidos de transito, especialmente en aquellos sectores en los cuales se presentan accidentes en forma repetida.</t>
    </r>
  </si>
  <si>
    <t>Ausencia de estudios de seguridad vial apoyados en una simulación de operación vehicular .</t>
  </si>
  <si>
    <t>Incremento en la inseguridad para la operación en la vía Concesionada.</t>
  </si>
  <si>
    <t>1 Solicitar al concesionario adoptar las medidas de seguridad vial que arroje un estudio de simulación de tráfico
2.  Evaluar las posibles obras, intervenciones, etc. que se requieran como resultado de la auditoria de seguridad vial que realice la interventoría</t>
  </si>
  <si>
    <t>Propender por la implementación de las medidas de seguridad vial tendientes a reducir los indicadores de accidentalidad, heridos y fatalidades en la vía.</t>
  </si>
  <si>
    <t>1. Oficio
2. Informe de auditoria vial por parte de la interventoría
3. Informe final
4. Contrato estándar 4G
5. Contrato estándar de interventoría que incluye auditorias de seguridad vial</t>
  </si>
  <si>
    <t>Los soportes demuestran que las acciones relacionadas con la seguridad vial se han ejecutado. Y cuenta con acciones preventivas</t>
  </si>
  <si>
    <r>
      <rPr>
        <sz val="12"/>
        <color rgb="FFFF0000"/>
        <rFont val="Calibri"/>
        <family val="2"/>
        <scheme val="minor"/>
      </rPr>
      <t>Falta el informe final</t>
    </r>
    <r>
      <rPr>
        <sz val="12"/>
        <rFont val="Calibri"/>
        <family val="2"/>
        <scheme val="minor"/>
      </rPr>
      <t>. Se actualiza porcentaje de avance. Con memorando 2015-300-004086-3 del 30 de marzo de 2015 se solicitó y aprobó plazo hasta el 30 de abril de 2015. Efrén verificará si el contrato 4G incluye la obligación de estudios de seguridad vial. Con memorando 2015-300-0062423 del 29-mayo de 2015, la VGC solicitó plazo hasta el 30-jun-2015, que se aprueba, por lo que se ajusta dicho plazo. En reunión del 30-jun-2015 y con memorando 2015-300-007543-3 del mismo día, se acreditó el 100% de avance. Pendiente cierre de la CGR.</t>
    </r>
  </si>
  <si>
    <r>
      <rPr>
        <b/>
        <sz val="12"/>
        <rFont val="Calibri"/>
        <family val="2"/>
        <scheme val="minor"/>
      </rPr>
      <t>Hallazgo 244. Administrativo – Comunicaciones</t>
    </r>
    <r>
      <rPr>
        <sz val="12"/>
        <rFont val="Calibri"/>
        <family val="2"/>
        <scheme val="minor"/>
      </rPr>
      <t>. De acuerdo al Reglamento para la Operación de la Concesión Armenia-Pereira –Manizales, en el numeral 3.12 se establece “COMUNICACIÓN TELEFÓNICA. La instalación de un sistema de comunicación gratuita con el centro de control de operaciones a lo largo de todo el proyecto…”  Las variantes Sur de Pereira, Troncal de Occidente y el sector comprendido entre El Mandarino-Estadio de Santa Rosa, aun no cuentan con este sistema de comunicación. En la inspección realizada a cinco SOS (43, 32, 10, 01, y 20) en el sector comprendido entre Calarcá y la Paila (CGR del 23 al 25 de noviembre de 2011), se evidenció que  únicamente funcionó el No.43, los demás presentaron fallas en la comunicación con el Centro de Control Operacional de la Concesión.</t>
    </r>
  </si>
  <si>
    <t>Debilidades en la gestión de supervisión y seguimiento al cumplimiento contractual etapa de operación por parte del INCO hoy Agencia Nacional de Infraestructura.</t>
  </si>
  <si>
    <t xml:space="preserve">Baja calidad en el  servicio de comunicación que debe prestar el concesionario en la etapa de operación . </t>
  </si>
  <si>
    <t>Análisis de trazabilidad del seguimiento realizado por la Entidad y la interventoría ante el posible incumplimiento
Aplicación del mecanismo de descuento pecuniario por el  incumplimiento, después de cumplir el debido proceso</t>
  </si>
  <si>
    <t>Seguimiento al cumplimiento de la obligación contractual relacionada con las comunicaciones SOS y proceder a aplicar los mecanismos contractuales por el incumplimiento de las obligaciones</t>
  </si>
  <si>
    <t>1. Informe técnico verificación de cumplimiento de la obligación contractual.
2. Manual de Supervisión e Interventoría</t>
  </si>
  <si>
    <t>ok</t>
  </si>
  <si>
    <t>El informe tecnico indica que está cumplido y no se encuentra fundamento para aplicar un descuento. Las unidades están completadas 100% para presentar a la CGR. En reunión del 19 de junio se ajustaron las unidades de medida incluyendo una acción preventiva que corresponde al Manual de Supervisión e Interventoría.</t>
  </si>
  <si>
    <r>
      <rPr>
        <b/>
        <sz val="12"/>
        <rFont val="Calibri"/>
        <family val="2"/>
        <scheme val="minor"/>
      </rPr>
      <t>Hallazgo 245. Administrativo - Mantenimiento</t>
    </r>
    <r>
      <rPr>
        <sz val="12"/>
        <rFont val="Calibri"/>
        <family val="2"/>
        <scheme val="minor"/>
      </rPr>
      <t>. En visita practicada por la CGR del 23 al 25 de noviembre de 2011, se encontró que la vía concesionada presenta deficiencias en su señalización vertical y horizontal tales como: En el tramo Calarcá – La Paila, la demarcación horizontal tanto la línea central como laterales presentan un desgaste pronunciado que las hace invisibles especialmente en las curvas, con ausencia notoria de las tachas reflectivas. Además los delineadores de curva en varios sectores presentan deterioro y funcionan sólo para un sentido de circulación de los dos que tiene la vía. Situación que muestra debilidades en el mantenimiento periódico a cargo del Concesionario con la consecuente disminución de las condiciones de seguridad  para la operación de los vehículos que circulan por la zona.</t>
    </r>
  </si>
  <si>
    <t xml:space="preserve">Baja calidad en  las buenas condiciones que deben existir para operación vehicular, lo cual incrementa  el riesgo de accidentalidad. . </t>
  </si>
  <si>
    <t>Determinar si el concesionario atendió dentro del termino señalado en el reglamento de operación las deficiencias en la evaluación del índice de estado en la fecha señalada por la CGR, por cuanto el reglamento de operación otorga el período de cura respectivo.
Es posible que de acuerdo  a los informes de estado de la vía el concesionario de cumplimiento a lo ordenado en el reglamento de operación. No obstante, los temas relacionados con la demarcación, están siendo analizados por el grupo interno de trabajo.</t>
  </si>
  <si>
    <r>
      <t xml:space="preserve">Proceder a la evaluación de las actividades adelantadas por el Concesionario en el periodo comprendido entre noviembre 2011 y enero de 2012  para determinar si atendió observaciones relacionadas con el índice de estado de la vía
Si el concesionario no atendió las observaciones dentro del término del reglamento de operación proceder a la aplicación del mecanismo de descuento pecuniario 
</t>
    </r>
    <r>
      <rPr>
        <b/>
        <sz val="12"/>
        <rFont val="Arial Narrow"/>
        <family val="2"/>
      </rPr>
      <t/>
    </r>
  </si>
  <si>
    <r>
      <t xml:space="preserve">1. Informe técnico y financiero
2. </t>
    </r>
    <r>
      <rPr>
        <sz val="12"/>
        <color rgb="FFFF0000"/>
        <rFont val="Calibri"/>
        <family val="2"/>
        <scheme val="minor"/>
      </rPr>
      <t>Aplicación descuento en caso de requerirlo</t>
    </r>
    <r>
      <rPr>
        <sz val="12"/>
        <rFont val="Calibri"/>
        <family val="2"/>
        <scheme val="minor"/>
      </rPr>
      <t xml:space="preserve">
3. Manual de Supervisión e Interventoría</t>
    </r>
  </si>
  <si>
    <t>El concesionario ya cumple pero se notificó el incumplimiento. Tambièn incluye preventivo</t>
  </si>
  <si>
    <r>
      <rPr>
        <sz val="12"/>
        <rFont val="Calibri"/>
        <family val="2"/>
        <scheme val="minor"/>
      </rPr>
      <t xml:space="preserve">Se hace necesario reformular las unidades de medida, ya que no hay sustento para hacer el descuento. Se va a presentar solicitud de aplazamiento. Con memorando 2015-300-004086-3 del 30 de marzo de 2015 se solicitó y aprobó plazo hasta el 30 de junio de 2015. </t>
    </r>
    <r>
      <rPr>
        <sz val="12"/>
        <color rgb="FFFF0000"/>
        <rFont val="Calibri"/>
        <family val="2"/>
        <scheme val="minor"/>
      </rPr>
      <t>En reunión del 19 de junio de 2015, se cambia la UM - Decisión sobre aplicación de descuento, por Aplicación del descuento.</t>
    </r>
  </si>
  <si>
    <r>
      <rPr>
        <b/>
        <sz val="12"/>
        <rFont val="Calibri"/>
        <family val="2"/>
        <scheme val="minor"/>
      </rPr>
      <t>Hallazgo 246. Administrativo - Servicio de Ambulancia</t>
    </r>
    <r>
      <rPr>
        <sz val="12"/>
        <rFont val="Calibri"/>
        <family val="2"/>
        <scheme val="minor"/>
      </rPr>
      <t>.  En el trayecto de la vía concesionada el  23, 24 y  25 de noviembre de 2011 la CGR no observó la  presencia de las tres ambulancias con equipo completo, conductor y  auxiliar de enfermería.    Además para la prestación de este servicio en los años 2010 y 2011 no se obtuvo soporte contractual  alguno sobre el cumplimiento de esta obligación por parte del Concesionario.</t>
    </r>
  </si>
  <si>
    <t xml:space="preserve">Inoportunidad en  la prestación del servicio de ambulancias a los usuarios de la vía concesionada.  </t>
  </si>
  <si>
    <t xml:space="preserve">Aplicación del mecanismo de descuento pecuniario por el  incumplimiento </t>
  </si>
  <si>
    <t>Aplicación del mecanismo contractual por el incumplimiento en las obligaciones del contrato</t>
  </si>
  <si>
    <t>1. Informe de evaluación de aplicación descuento
2. Manual de Supervisión e Interventoría</t>
  </si>
  <si>
    <t>Se confirma que la obligación está cumplida</t>
  </si>
  <si>
    <t>Se hace necesario reformular las unidades de medida, ya que no hay sustento para hacer el descuento. Se agrega manual de supervisión e interventoría como acción preventiva. En comunicado de la interventoría se confirma que al 1-ene-2013 y 5-sep-2014, el concesionario está cumpliendo esta obligación contractual. Se verificará si hay soporte de que se contaba con el servicio de las tres ambulancias para el momento del levantamiento del hallazgo. En reunión del 19 de junio se retira la UM - decisión de descuento pecuniario y se reemplazó por Informe de evaluación de aplicación de descuento, ya que se concluyó que no aplica el descuento. Con memorando 2015-300-007497-3 del 26-jun-2015 de se confirma el 100% de avance. Pendiente cierre de la CGR.</t>
  </si>
  <si>
    <r>
      <rPr>
        <b/>
        <sz val="12"/>
        <rFont val="Calibri"/>
        <family val="2"/>
        <scheme val="minor"/>
      </rPr>
      <t>Hallazgo 247. Administrativo - Servicio de Grúas</t>
    </r>
    <r>
      <rPr>
        <sz val="12"/>
        <rFont val="Calibri"/>
        <family val="2"/>
        <scheme val="minor"/>
      </rPr>
      <t xml:space="preserve">. En la vía concesionada durante el recorrido realizado por  la CGR el 23, 24 y 25 de noviembre de 2011, no se observó la  existencia de las tres grúas de acuerdo con lo pactado contractualmente, una con capacidad suficiente para movilizar vehículos de peso bruto vehicular hasta de 60 toneladas y dos para movilizar 30 toneladas. Al respecto existe un contrato con la Distribuidora Mayorista de Automóviles Madiautos S.A.S, en el cual no se especifica la capacidad de las grúas contratadas.
</t>
    </r>
  </si>
  <si>
    <t xml:space="preserve">Baja calidad en  la prestación del servicio de grúas a los usuarios de la vía concesionada.  </t>
  </si>
  <si>
    <t xml:space="preserve">Aplicación del mecanismo de descuento pecuniario por el presunto incumplimiento </t>
  </si>
  <si>
    <t>1. Informe técnico y contractual
2. Informe sobre los simulacros efectuados en el que se detalle si se cumple o no.
3. Manual de Supervisión e Interventoría</t>
  </si>
  <si>
    <r>
      <t xml:space="preserve">Se hace necesario reformular las unidades de medida, ya que no hay sustento para hacer el descuento. </t>
    </r>
    <r>
      <rPr>
        <sz val="12"/>
        <rFont val="Calibri"/>
        <family val="2"/>
        <scheme val="minor"/>
      </rPr>
      <t>Las unidades se relacionan con verificación de antecedentes tecnicos y contractuales y realización de simulacros, que demuestran que no hay sustento para hacer el descuento, por lo que se acredita el 100% de avance. Con memorando 2015-300-004086-3 del 30 de marzo de 2015 se confirmó y aprobó el cambio de las unidades de medida. Con memorando 2015-300-007497-3 del 26-jun-2015  se confirma el 100% de avance. Pendiente cierre de la CGR.</t>
    </r>
  </si>
  <si>
    <r>
      <rPr>
        <b/>
        <sz val="12"/>
        <rFont val="Calibri"/>
        <family val="2"/>
        <scheme val="minor"/>
      </rPr>
      <t>Hallazgo 248. Administrativo - Señalización</t>
    </r>
    <r>
      <rPr>
        <sz val="12"/>
        <rFont val="Calibri"/>
        <family val="2"/>
        <scheme val="minor"/>
      </rPr>
      <t>. A noviembre de 2011, en los sectores donde se viene colocando sobre carpeta nueva en aproximaciones a La Paila (Valle del Cauca),  la vía se encuentra sin puntear con pintura reflectiva, no siendo adecuada la  orientación de carril que se debe dar a  los vehículos usuarios tanto en el día como en las horas de la noche.  Por otra parte,  el túnel de acceso al puente helicoidal de la vía Pereira – Santa Rosa de Cabal, se encuentra sin la señal de tránsito correspondiente  que indique la altura o gálibo permitido  a los vehículos para circular por dicho túnel. Situación que pone en riesgo de accidentalidad los vehículos.</t>
    </r>
  </si>
  <si>
    <t xml:space="preserve">Seguimiento por parte de la ANI y la interventoría a las obligaciones contractuales de señalización y demarcación vial especificadas en el Manual de Señalización Vial del Ministerio de Transporte vigente para el contrato </t>
  </si>
  <si>
    <t>1. Informe técnico y financiero
2. Aplicación descuento en caso de requerirlo
3. Manual de Supervisión e Interventoría</t>
  </si>
  <si>
    <r>
      <t xml:space="preserve">Se hace necesario reformular las unidades de medida, ya que no hay sustento para hacer el descuento. </t>
    </r>
    <r>
      <rPr>
        <sz val="12"/>
        <rFont val="Calibri"/>
        <family val="2"/>
        <scheme val="minor"/>
      </rPr>
      <t>Las unidades se relacionan con verificación de antecedentes tecnicos y contractuales, realización de simulacros e informe sobre el nivel se servicio actual por aparte de la interventoría y la supervisión. Con memorando 2015-300-004086-3 del 30 de marzo de 2015 se solicitó y aprobó plazo hasta el 30 de junio de 2015. En reunión del 19 de junio se ajustan las unidades de medida del plan.</t>
    </r>
  </si>
  <si>
    <r>
      <rPr>
        <b/>
        <sz val="12"/>
        <rFont val="Calibri"/>
        <family val="2"/>
        <scheme val="minor"/>
      </rPr>
      <t>Hallazgo 249. Administrativo y Disciplinario (I.P.) - Obras Contrato Básico</t>
    </r>
    <r>
      <rPr>
        <sz val="12"/>
        <rFont val="Calibri"/>
        <family val="2"/>
        <scheme val="minor"/>
      </rPr>
      <t>.  A diciembre 31 de 2011 se encuentra pendiente la construcción de obras que hacen parte del alcance básico del proyecto tales como  la Intersección a desnivel de Circasia Construcción Puente Circasia 1, las dos áreas de servicio y la Estación de Pesaje la María. Obligación contractual no adelantada por el Concesionario la cual debió haberse ejecutado a más tardar el 1 de febrero de 2009 fecha en la cual se inició la etapa de operación. Situación que denota una disminución de la calidad del servicio en la operación por parte del Concesionario.2</t>
    </r>
  </si>
  <si>
    <t xml:space="preserve">Incumplimiento contractual de la ejecución de obras de la etapa de construcción  por parte del Concesionario. </t>
  </si>
  <si>
    <t xml:space="preserve">Baja calidad en  las  condiciones de infraestructura de circulación y de servicios que deben existir para la operación vehicular, lo cual genera un presunto detrimento patrimonial. </t>
  </si>
  <si>
    <t xml:space="preserve">Se anexó el acta de terminación de Circasia 1
Iniciar la construcción o sustituir previo análisis técnico , y jurídico del contrato aquellas obras que no se requieran por inconveniencia de carácter técnico, social, o ambiental 
</t>
  </si>
  <si>
    <t>Verificación de la viabilidad normativa con respecto a la construcción de la estación de pesaje en la María.</t>
  </si>
  <si>
    <r>
      <t xml:space="preserve">1. Concepto Interventoría sobre viabilidad de la construcción de la estación.
2. Informe integral Documento de alternativas de localización de la estación o sustitución de la obligación
</t>
    </r>
    <r>
      <rPr>
        <sz val="12"/>
        <color rgb="FFFF0000"/>
        <rFont val="Calibri"/>
        <family val="2"/>
        <scheme val="minor"/>
      </rPr>
      <t>3. Contrato estándar 4G</t>
    </r>
  </si>
  <si>
    <t>Aún no se define si se sustituirá la obra y en qué condiciones. Con oficio de la CGR 20154090546482 de 01/09/2015 se notifica cierre de indagación preliminar por falta de méritos.</t>
  </si>
  <si>
    <r>
      <rPr>
        <sz val="12"/>
        <color rgb="FFFF0000"/>
        <rFont val="Calibri"/>
        <family val="2"/>
        <scheme val="minor"/>
      </rPr>
      <t xml:space="preserve">Se requiere reformular el plan de acción e incluir un informe técnico - financiero asociado al desplazamiento de las inversiones. </t>
    </r>
    <r>
      <rPr>
        <sz val="12"/>
        <rFont val="Calibri"/>
        <family val="2"/>
        <scheme val="minor"/>
      </rPr>
      <t>Construcción Puente Circasia 1 y las dos áreas de servicio terminados. No es posible construir la estación de pesaje en la María por restricción normativa. Por correo del 30/12/2014 se solicitó aplazamiento. Con memorando 2015-300-004086-3 del 30 de marzo de 2015 se solicitó y aprobó ajuste a las unidades de medida y se debe reportar el cargue de soportes en el ftp para poder acreditar avance. Se ajustan las unidades de medida para lograr el 100% al 30-junio-2015. Con memorando 2015-300-0062423 del 29-mayo de 2015, la VGC solicitó plazo hasta el 30-jun-2015, que se aprueba, por lo que se ajusta dicho plazo. En reunion del 30-jun-2015 y con memo 2015-300-007543-3 del mismo día, se acreditó el 100% de avance. Pendiente cierre de la CGR.</t>
    </r>
  </si>
  <si>
    <r>
      <rPr>
        <b/>
        <sz val="12"/>
        <rFont val="Calibri"/>
        <family val="2"/>
        <scheme val="minor"/>
      </rPr>
      <t>Hallazgo 250. Administrativo y Disciplinario - Obras Complementarias</t>
    </r>
    <r>
      <rPr>
        <sz val="12"/>
        <rFont val="Calibri"/>
        <family val="2"/>
        <scheme val="minor"/>
      </rPr>
      <t>. Las siguientes obras complementarias presentan atraso en su ejecución: La Bocatoma de Finlandia, el Puente peatonal los Artesanos (Adicional 5), Quiebra del Billar y Terminación Segunda Calzada Avenida del Ferrocarril. Situación que denota deficiencias en el control que debe realizar la Entidad frente al cronograma de ejecución, así como una disminución de la calidad del servicio en la operación por parte del Concesionario, en presunto incumplimiento de los deberes y obligaciones del servidor público, consagrados en los  artículos  34 y 35 de la Ley 734 de 2002.</t>
    </r>
  </si>
  <si>
    <t xml:space="preserve">Incumplimiento contractual de la ejecución de obras complementarias   por parte del Concesionario. </t>
  </si>
  <si>
    <t xml:space="preserve">Baja calidad en  las  condiciones de infraestructura de circulación  para la operación vehicular. </t>
  </si>
  <si>
    <t>Adjuntar acta de terminación de la quiebra El Billar, segunda calzada Avenida del ferrocarril y del puente Los Artesanos.
Verificar un posible desplazamiento del cronograma de inversiones por la no entrega de las obras dentro del plazo oportuno
Revisión de la decisión judicial respecto a al bocatoma de Filanduia</t>
  </si>
  <si>
    <t>Verificar el cumplimiento contractual en la entrega de las obras, en el evento contrario analizar los efectos económicos producto del aplazamiento de las inversiones</t>
  </si>
  <si>
    <r>
      <t xml:space="preserve">1. Actas de entrega   
2. Informe técnico                       
3. Informe financiero
4. Informe de evaluación de la sentencia judicial - bocatoma Finlandia
5. Informe Integral por parte de la Interventoría
</t>
    </r>
    <r>
      <rPr>
        <sz val="12"/>
        <color rgb="FFFF0000"/>
        <rFont val="Calibri"/>
        <family val="2"/>
        <scheme val="minor"/>
      </rPr>
      <t>6. Contrato estándar 4G</t>
    </r>
  </si>
  <si>
    <r>
      <t xml:space="preserve">Se requiere reformular el plan para que incluya el informe de la interventoría  y la recuperación del dinero que aplique. No obstante se actualiza el avance al 70%. Hay dos obras en que aplica el desplazamiento (2da calzada av. Ferrocarrill y Quebrada el Billar) y las otras dos en que no aplica ya que el pago es contra entrega. Ya están los informes respectivos. Se comunicará al area jurídica para que proceda analizar la alternativas para su ejecución. Se adicionará una unidad de medida para cerrar el hallazgo y se solicitará la amplicación del plazo. Esta solicitud se hizo el 31-marzo-2015, con el memorando 2015-300-004127-3. </t>
    </r>
    <r>
      <rPr>
        <sz val="12"/>
        <color rgb="FFFF0000"/>
        <rFont val="Calibri"/>
        <family val="2"/>
        <scheme val="minor"/>
      </rPr>
      <t>En reunión del 19 de junio se acredita el 100% de avance. Pendiente cierre de la CGR.</t>
    </r>
  </si>
  <si>
    <r>
      <rPr>
        <b/>
        <sz val="12"/>
        <rFont val="Calibri"/>
        <family val="2"/>
        <scheme val="minor"/>
      </rPr>
      <t>Hallazgo 251. Administrativo y Disciplinario, (I.P.) - Precios de Mercado en los Adicionales de la Concesión A-P-M</t>
    </r>
    <r>
      <rPr>
        <sz val="12"/>
        <rFont val="Calibri"/>
        <family val="2"/>
        <scheme val="minor"/>
      </rPr>
      <t>. El INCO hoy Agencia Nacional de Infraestructura no cuenta con un banco de datos de precios de mercado, ni con el informe final de estructuración del proyecto de concesión Armenia-Pereira-Manizales que fue analizado por el estructurador para elaborar su modelo financiero de estructuración, que permita establecer con veracidad la existencia o no de sobreprecios en cada una de las obras que conforman el alcance tanto del contrato Básico de Concesión como de sus adicionales en valor suscritos hasta la fecha.</t>
    </r>
  </si>
  <si>
    <t>Falta de precios de mercado que impide efectuar un análisis sobre la gestión económica realizada por la entidad en la etapa precontractual.</t>
  </si>
  <si>
    <t>Posibles sobreprecios en la adjudicación de la construcción de las obras que hacen parte del proyecto de Concesión. Situación que genera un posible detrimento patrimonial al Estado.</t>
  </si>
  <si>
    <t xml:space="preserve">Elaboración de una base de datos de precios uniformes </t>
  </si>
  <si>
    <t>Contar con una base de datos uniforme que sirva para futuras contrataciones</t>
  </si>
  <si>
    <t>1. Elaborar oficio destinado al INVIAS con el fin de solicitar los precios utilizados  
2. Elaboración de la base de datos
3. Resolución 959 de 2013 - Bitácora del Proyecto</t>
  </si>
  <si>
    <t>Con oficio de la CGR 20154090546482 de 01/09/2015 se notifica cierre de proceso de responsabilidad fiscal por falta de méritos.</t>
  </si>
  <si>
    <r>
      <t xml:space="preserve">Se elimina unidad de medida:2. </t>
    </r>
    <r>
      <rPr>
        <i/>
        <sz val="12"/>
        <rFont val="Calibri"/>
        <family val="2"/>
        <scheme val="minor"/>
      </rPr>
      <t xml:space="preserve">Establecer un promedio de precios con los que haya trabajado  la Agencia </t>
    </r>
    <r>
      <rPr>
        <sz val="12"/>
        <rFont val="Calibri"/>
        <family val="2"/>
        <scheme val="minor"/>
      </rPr>
      <t>ya que no hay posibilidad de comparación. Las otras unidades de medida están 100% por lo que se presentará para cierre de la CGR.</t>
    </r>
  </si>
  <si>
    <r>
      <t>Hallazgo 252. Administrativo, Disciplinario y Fiscal - Mantenimiento Segunda Calzada Tramo 2.</t>
    </r>
    <r>
      <rPr>
        <sz val="12"/>
        <rFont val="Calibri"/>
        <family val="2"/>
        <scheme val="minor"/>
      </rPr>
      <t xml:space="preserve"> Se evidencia un mayor beneficio al concesionario por $443 millones de agosto de 1995, correspondientes a $1.604 millones de diciembre de 2011, medido en el Valor Presente Neto; generado por los atrasos en la construcción del Tramo 2 de la Doble Calzada de la Autopista Medellín- Bogotá por los problemas en los en la adquisición de los predios, al no retirarse de la sensibilización a la ingeniería financiera, revisada por el concesionario y la Entidad, el mantenimiento rutinario correspondiente a los periodos en que esta no se aplicó, considerando el valor pactado inicialmente para esta variable.</t>
    </r>
  </si>
  <si>
    <t>Deficiencias en el seguimiento realizado a las actualizaciones del Modelo Financiero.</t>
  </si>
  <si>
    <t>Mayor beneficio al concesionario por $443 millones de agosto de 1995, correspondientes a $1.604 millones de diciembre de 2011, medido en el Valor Presente Neto</t>
  </si>
  <si>
    <t xml:space="preserve"> Analisis técnico sobre las variaciones en los plazos de entrega de las obras . Analisis financiero , valoración del impacto financiero generado por la variación de los cronogramas de las obras . Revisión y actualización del Modelo Financiero por parte de la Gerencia Financiera del Modo Carretero.</t>
  </si>
  <si>
    <t>Se entrego actualización del Modelo Financiero del Contrato de concesión 0275-96</t>
  </si>
  <si>
    <t>1. Concepto Financiero</t>
  </si>
  <si>
    <t>Desarrollo Vial del Oriente de Medellín y Valle de Rionegro</t>
  </si>
  <si>
    <r>
      <t xml:space="preserve">El modelo vigente acordado por las partes no incluye el mantenimiento mencionado por la CGR, por lo que se verificará si esto aplica y se hará memorando indicando esta situación, replanteando las unidades de medida y solicitando cierre por la CGR. </t>
    </r>
    <r>
      <rPr>
        <sz val="12"/>
        <color rgb="FFFF0000"/>
        <rFont val="Calibri"/>
        <family val="2"/>
        <scheme val="minor"/>
      </rPr>
      <t>Se confirma que no es necesario actualizar el modelo por este concepto ya que el mantenimiento no está incluido. El documento que revisó la CGR era un borrador, por lo que no se consolida un detrimento patrimonial. Ante esta situación, se ajustan las unidades de medida y se deja solamente el CONCEPTO FINANCIERO que sustenta la anterior afirmacion. Por lo anterior se solicitará cierre de la CGR. Este proyecto no tiene actualmente Tribunal de Arbitramento.</t>
    </r>
  </si>
  <si>
    <r>
      <rPr>
        <b/>
        <sz val="12"/>
        <rFont val="Calibri"/>
        <family val="2"/>
        <scheme val="minor"/>
      </rPr>
      <t>Hallazgo 253. Administrativo - Aplicación del Principio de Planeación</t>
    </r>
    <r>
      <rPr>
        <sz val="12"/>
        <rFont val="Calibri"/>
        <family val="2"/>
        <scheme val="minor"/>
      </rPr>
      <t>. Se presentaron deficiencias en la planeación por cuanto no se dio continuidad a la construcción de la Doble calzada de la Autopista Medellín Bogotá, teniendo en cuenta que con adicional 9 del 25/01/2006 se incluye la construcción del sector comprendido entre el K28 al K30 (Rancherito- Partidas de San Vicente) y entre Belén K38 a Marinilla K42 , y del K50 al K52 en Santuario y además se incluye La Variante de La Ceja que corresponde al tramo 3, dejándose de lado el sector Partidas de San Vicente- Intercambio de Rionegro, que es incluido posteriormente en el Adicional 11. Lo anterior trae como consecuencia que aunque el servicio no se interrumpe si disminuye la eficiencia del mismo, por cuanto posteriormente se deban iniciar obras que interrumpen la continuidad y varios sectores a la vez.</t>
    </r>
  </si>
  <si>
    <t xml:space="preserve">Deficiencias en la planeación </t>
  </si>
  <si>
    <t>Lo anterior conllevó que finalmente las obras no se entregaran oportunamente.</t>
  </si>
  <si>
    <t>Garantizar dentro de las obligaciones y alcance del contrato la correcta continuidad de los tramos de acuerdo a los principios planeativos institucionales</t>
  </si>
  <si>
    <t>1. Informe de Verificación
2. Otrosí Nª14
3. Acta de Inicio
4. Manual de Contratación
5. Manual de Supervisión e Interventoría</t>
  </si>
  <si>
    <t>Las unidades de medida 1 y 2 están completadas. Se actualiza porcentaje de avance. Pendiente cierre de la CGR</t>
  </si>
  <si>
    <r>
      <rPr>
        <b/>
        <sz val="12"/>
        <rFont val="Calibri"/>
        <family val="2"/>
        <scheme val="minor"/>
      </rPr>
      <t>Hallazgo 255. Administrativo y Disciplinario - Estudios de Conveniencia y Oportunidad</t>
    </r>
    <r>
      <rPr>
        <sz val="12"/>
        <rFont val="Calibri"/>
        <family val="2"/>
        <scheme val="minor"/>
      </rPr>
      <t>. Las justificaciones para suscribir los adicionales 1, 2, 6, 8, 9, 10 y 11 no presentan de manera adecuada los estudios de Conveniencia y Oportunidad, dado que no se precisa sobre los estudios Técnicos, Legales y Financieros. no obstante lo anterior, este último hace la justificación a las obras adicionadas, más no presenta los mencionados estudios. Presentándose deficiencias en la planeación y justificación de los mencionados adicionales; lo que incumple con lo establecido en el artículo 25, numeral 7 de la Ley 80 de 1993.</t>
    </r>
  </si>
  <si>
    <t xml:space="preserve">Incumple con lo establecido en el artículo 25, numeral 7 de la Ley 80 de 1993. </t>
  </si>
  <si>
    <t>Se solicito a la oficina de Archivo y correspondencia que certificara si dentro de los documentos que tiene en custodia esta dependencia se encontraban los Estudios de Conveniencia y oportunidad, dicha dependencia no dio la certificación correspondiente . La solicitud se realizo mediante memorandos 2013-3060065799-3 y memorando 2014-308-004776-3</t>
  </si>
  <si>
    <t>Verificar en los Archivos de la Entidad si se encuentran los Estudios de conveniencia y oportunidad en los Archivos de la Entidad.</t>
  </si>
  <si>
    <r>
      <t xml:space="preserve">VAF
1. Contrato de Firma
</t>
    </r>
    <r>
      <rPr>
        <sz val="12"/>
        <color rgb="FFFF0000"/>
        <rFont val="Calibri"/>
        <family val="2"/>
        <scheme val="minor"/>
      </rPr>
      <t>2. Índice</t>
    </r>
    <r>
      <rPr>
        <sz val="12"/>
        <rFont val="Calibri"/>
        <family val="2"/>
        <scheme val="minor"/>
      </rPr>
      <t xml:space="preserve">
3. Memorando Interno a VGC
</t>
    </r>
    <r>
      <rPr>
        <sz val="12"/>
        <color rgb="FFFF0000"/>
        <rFont val="Calibri"/>
        <family val="2"/>
        <scheme val="minor"/>
      </rPr>
      <t>4. Numeración actos Admón.. Por Orfeo</t>
    </r>
    <r>
      <rPr>
        <sz val="12"/>
        <rFont val="Calibri"/>
        <family val="2"/>
        <scheme val="minor"/>
      </rPr>
      <t xml:space="preserve">
5. Circular
VGC
6</t>
    </r>
    <r>
      <rPr>
        <sz val="12"/>
        <color rgb="FFFF0000"/>
        <rFont val="Calibri"/>
        <family val="2"/>
        <scheme val="minor"/>
      </rPr>
      <t xml:space="preserve">. Acta de Revisión Documental
</t>
    </r>
    <r>
      <rPr>
        <sz val="12"/>
        <rFont val="Calibri"/>
        <family val="2"/>
        <scheme val="minor"/>
      </rPr>
      <t xml:space="preserve">
JURIDICA
7. Resolución 959 de 2013 - Procedimiento Bitácoras para modificaciones contractuales</t>
    </r>
  </si>
  <si>
    <t>VICEPRESIDENCIA JURIDICA - ADMINISTRATIVA</t>
  </si>
  <si>
    <r>
      <t xml:space="preserve">Se encontraron cuatro de los 7 estudios de conveniencia y oportunidad. Se requiere reiterar a Archivo para que certifique la existencia de los documentos faltantes. </t>
    </r>
    <r>
      <rPr>
        <sz val="12"/>
        <color rgb="FFFF0000"/>
        <rFont val="Calibri"/>
        <family val="2"/>
        <scheme val="minor"/>
      </rPr>
      <t xml:space="preserve">Con memorando 2015-409-005654-3 del 15-may-2015 se confirman los soportes de la VAF y se elimina la UM 6. Relacion de Documentacion (por ser igual al índice). </t>
    </r>
    <r>
      <rPr>
        <u/>
        <sz val="12"/>
        <color rgb="FFFF0000"/>
        <rFont val="Calibri"/>
        <family val="2"/>
        <scheme val="minor"/>
      </rPr>
      <t>Está pendiente certificación del proceso de búsqueda e informe a CID</t>
    </r>
    <r>
      <rPr>
        <sz val="12"/>
        <color rgb="FFFF0000"/>
        <rFont val="Calibri"/>
        <family val="2"/>
        <scheme val="minor"/>
      </rPr>
      <t>. Se actualiza avance al 75%. Con memorando 2015-300-0062423 del 29-mayo de 2015, la VGC solicitó plazo hasta el 30-jun-2015, que se aprueba, por lo que se ajusta dicho plazo. En reunión del 30-jun-2015 se eliminó la UM 6. Entrega de informe a Control Interno Disciplinario y Área de Archivo y se acreditó el 100% de avance. Pendiente cierre de la CGR.</t>
    </r>
  </si>
  <si>
    <r>
      <rPr>
        <b/>
        <sz val="12"/>
        <rFont val="Calibri"/>
        <family val="2"/>
        <scheme val="minor"/>
      </rPr>
      <t>Hallazgo 256. Administrativo, Disciplinario y Penal - Adiciones al Contrato 275-1996</t>
    </r>
    <r>
      <rPr>
        <sz val="12"/>
        <rFont val="Calibri"/>
        <family val="2"/>
        <scheme val="minor"/>
      </rPr>
      <t>. A través de los adicionales 1, 2, 6, 8, 9, 10, 11, 12, 13, otrosí de octubre de 2000 y Acta de Acuerdo de 2004, se adicionó el contrato de concesión 0275 de 1996. En la respuesta a la observación, la entidad admite que se adicionaron obras que no estaban contempladas en el contrato original de concesión y que las adiciones en dinero que se efectuaron para obras contempladas inicialmente obedecieron a insuficiencia en la estimación de los predios, entre otros, lo que se identifica con falta de planeación y reitera que lo planteado se constituya una situación con presunta incidencia disciplinaria.</t>
    </r>
  </si>
  <si>
    <t>Deficiencias en el control y seguimiento.</t>
  </si>
  <si>
    <t>Presunta desviación de procedimiento,   previstos en la Ley 80 de 1993 y el Código Penal</t>
  </si>
  <si>
    <r>
      <t xml:space="preserve">1. Oficio solicitando concepto
2. Concepto  emitido por el experto 
3. Formulación de acciones jurídicas pertinentes, de cara al contrato, si aplican
</t>
    </r>
    <r>
      <rPr>
        <sz val="12"/>
        <color rgb="FFFF0000"/>
        <rFont val="Calibri"/>
        <family val="2"/>
        <scheme val="minor"/>
      </rPr>
      <t>4. Manual de Contratación - Capítulo Adiciones
5. Procedimiento para modificaciones de contratos de concesión
6. Res. Que regula el funcionamiento del Comité de Contratación
7. Res. 959 de 2013 - Bitácora del Proyecto
8. Contrato Estándar 4G</t>
    </r>
  </si>
  <si>
    <r>
      <t xml:space="preserve">Se cuenta con el concepto experto, lo que permite el completamiento de dos de las tres unidades de medida y el ajuste del avance al 70%. </t>
    </r>
    <r>
      <rPr>
        <sz val="12"/>
        <color rgb="FFFF0000"/>
        <rFont val="Calibri"/>
        <family val="2"/>
        <scheme val="minor"/>
      </rPr>
      <t>Con memorando 2015-305-005831-3 se adjunta el concepto jurídico que desvirtúa el hallazgo de la CGR y, además confirma que no se superó el tope establecido legalmente. Por lo anterior no aplican acciones adicionales y se acredita el 100% de avance el plan. Pendiente cierre de la CGR</t>
    </r>
  </si>
  <si>
    <r>
      <rPr>
        <b/>
        <sz val="12"/>
        <rFont val="Calibri"/>
        <family val="2"/>
        <scheme val="minor"/>
      </rPr>
      <t>Hallazgo 258. Administrativo, Disciplinario, Penal y Fiscal - Menores Cantidades de Obras Ejecutadas en Otrosí No.23/08 – Queja 2010 ER-37260</t>
    </r>
    <r>
      <rPr>
        <sz val="12"/>
        <rFont val="Calibri"/>
        <family val="2"/>
        <scheme val="minor"/>
      </rPr>
      <t>. Se evidenciaron inconsistencias entre los ítems contratados con el Otrosí 23 , la justificación señalada en los estudios de conveniencia y oportunidad y las obras construidas, diferencias que ascienden a $1.187 millones junio/2008 , cifra que actualizada a dic./11 corresponde a $1.296 millones, según detalle en el anexo No.1. La situación descrita se confirmó una vez revisados los documentos contractuales, los estudios previos, los estudios de conveniencia y oportunidad, los informes de interventoría y supervisión suscritos y recibidos por el INCO entre julio de 2010 y julio de 2011, las actas de obra, las actas de inicio de las diferentes etapas del proyecto.</t>
    </r>
  </si>
  <si>
    <t>Debido a deficiencias en los mecanismos de control, calidad y seguimiento a la ejecución de las obras contratadas.</t>
  </si>
  <si>
    <t xml:space="preserve"> Las conductas descritas en el hallazgo pueden tener una presunta incidencia disciplinaria por el posible incumplimiento de los artículos 25, principio de economía y 26, principio de responsabilidad, establecidos en la Ley 80 de 1993, y presuntamente se incurre en una conducta tipificada en la Ley 599 de 2000 Código Penal Colombiano</t>
  </si>
  <si>
    <t>Verificar mediante Actas de recibo de obra , que lo contratado se ejecuto. ACTA DE RECIBO OTROSI 23 o Anexar documentos modificatorios,. Remitir a control interno disciplinario</t>
  </si>
  <si>
    <t xml:space="preserve">1. Oficio a la  Interventoría solicitando las Actas de recibo de las obras .                
2. Informe de la Interventoría 
3. Análisis técnico de la supervisión del contrato
4. Manual de Contratación
5. Manual de Supervisión e Interventoría
</t>
  </si>
  <si>
    <t>Las unidades de medida están completadas. Todo lo contratado en el otrosí se ejecutó. Hay solo un caso que no se ha aceptado y, por tanto, no se ha pagado. Posiblemente genere una controversia con el concesionario. Sin embargo, este es un hecho fuera del alcance del hallazgo. El Manual de Supervisión e Interventoría tiene como objetivo final que las obligaciones contractuales se verifiquen y controlen.El informe de interventoría confirma las diferencias y concluye que se debe determinar la adopción de mecanismos tendientes a recuperar los eventuales detrimentos patrimoniales. El informe del supervisor concluye que se presentaron desplazamientos de inversión. Sin embargo, en correo del 19-mayo-2015, el Supervisor confirma que no hay tribunal instaurado.</t>
  </si>
  <si>
    <r>
      <rPr>
        <b/>
        <sz val="12"/>
        <color indexed="8"/>
        <rFont val="Calibri"/>
        <family val="2"/>
        <scheme val="minor"/>
      </rPr>
      <t xml:space="preserve">Hallazgo 8. Administrativo - Bienes Dados en Concesión Modo Portuario. </t>
    </r>
    <r>
      <rPr>
        <sz val="12"/>
        <color indexed="8"/>
        <rFont val="Calibri"/>
        <family val="2"/>
        <scheme val="minor"/>
      </rPr>
      <t>En los Estados Financieros de la Agencia Nacional de Infraestructura a 31 de diciembre de 2011, aún no se han realizado los registros contables de los Bienes, Construcciones e Inmuebles que fueron entregados al momento de la suscripción de los contratos, homologaciones, licencias y autorizaciones temporales de las 55 Sociedades Portuaria que administra la Agencia.</t>
    </r>
  </si>
  <si>
    <t xml:space="preserve">No obstante, que la Entidad realizo los requerimientos pertinentes con el fin de establecer el Inventario valorizado de los mismos. </t>
  </si>
  <si>
    <t>Esta situación genera incertidumbre en cuantía indeterminada sobre la razonabilidad de las Cuentas de Orden (934618), subestimando el saldo de la cuenta.</t>
  </si>
  <si>
    <t>Gestionar la ubicación de la información de inventarios y/o avalúos entregada al momento de la suscripción  de los contratos, licencias y autorizaciones temporales de las 55 sociedades Portuarias, con el fin de registrarla en los Estados Contables de la Entidad</t>
  </si>
  <si>
    <t>Registrar en los Estados Financieros de la ANI los inventarios y/o avalúos iniciales entregados al momento de la suscripción  de los contratos, licencias y autorizaciones temporales de las 55 Sociedades Portuarias, garantizando el cumplimiento del Plan General de Contabilidad Publica y la Resolución 237 de 2010 en el registro de la información de los bienes dados en concesión</t>
  </si>
  <si>
    <t>1. Oficio.
2. Oficio.
3. Memorando Interno.
4. Memorando Interno.
5. Memorando Interno.</t>
  </si>
  <si>
    <t>Área Contable Portuario</t>
  </si>
  <si>
    <t>Con oficio 2014-102-022881-1 del 25 de noviembre de 2014, se remite a la CGR para dar traslado del hallazgo al INVIAS, por lo que se acredita el 100% de avance.</t>
  </si>
  <si>
    <r>
      <rPr>
        <b/>
        <sz val="12"/>
        <color indexed="8"/>
        <rFont val="Calibri"/>
        <family val="2"/>
        <scheme val="minor"/>
      </rPr>
      <t xml:space="preserve">Hallazgo 16. Administrativo - </t>
    </r>
    <r>
      <rPr>
        <sz val="12"/>
        <color indexed="8"/>
        <rFont val="Calibri"/>
        <family val="2"/>
        <scheme val="minor"/>
      </rPr>
      <t>Reversión Concesiones Portuarias- De acuerdo con la información suministrada por la Entidad, se evidencia que siete (7) Sociedades  Portuarias han realizado reversiones, sin embargo, no se  aportan documentos administrativo donde se evidencie la entrega de las actas de reversión enviadas al Instituto Nacional de Vías o a la Entidad correspondiente, junto con los avalúos correspondientes y anexos contables a que haya lugar.</t>
    </r>
  </si>
  <si>
    <t xml:space="preserve">Debido a que no se aplican en su totalidad  los procedimientos establecidos por la Agencia para la reversión de las concesiones. </t>
  </si>
  <si>
    <t>Deficiencias en los mecanismos de comunicación, control y  seguimiento que realiza la Agencia, lo cual tiene incidencia en el patrimonio de la Nación</t>
  </si>
  <si>
    <t>1. Recopilar de expedientes documentos de traslado de actas de reversión al INVIAS y avalúos
2. Solicitar al INVIAS copia de los oficios de trasladando  de las actas de reversión de aquellos que no reposan en la entidad.
3. De acuerdo a información recopilada, realizar oficios de envío de las actas de reversión y avalúos al INVIAS
4. Enviar documentación al INVIAS acorde con el proceso de reversiones.</t>
  </si>
  <si>
    <t>Lograr que se cumpla con la ejecución de las vigencias futuras  solicitadas para éste proyectos.</t>
  </si>
  <si>
    <t>1. Informe con las reversiones que se han hecho a las Sociedades Portuarias
2. Un oficio remisorio INVIAS
3. Procedimiento para la Reversión</t>
  </si>
  <si>
    <t>Se cuenta con 2 de cinco soportes. El 20-mayo-2015, se elimina la UM 1. Acta de reunion ya que no agrega valor y se incorpora la unidad de medida 5. Procedimiento para las Reversiones y se elimina la UM 4. Informe de verificacion de las  Sociedades  Portuarias, referidas en el hallazgo ya que esto se incluye en la UM 1. Con memorando 2015-300-0062423 del 29-mayo de 2015, la VGC solicitó plazo hasta el 30-jun-2015, que se aprueba, por lo que se ajusta dicho plazo. A partir del oficio 2015-303-006561-3 del 5 de junio y el ajuste dado en la reunión del 9 de junio de 2015, se dejaron sólo tres unidades de medida y se acreditó el 100% de avance. Pendiente cierre de la CGR.</t>
  </si>
  <si>
    <r>
      <rPr>
        <b/>
        <sz val="12"/>
        <color indexed="8"/>
        <rFont val="Calibri"/>
        <family val="2"/>
        <scheme val="minor"/>
      </rPr>
      <t>Hallazgo  27 Administrativo - Procedimiento para el Uso de Vehículos.</t>
    </r>
    <r>
      <rPr>
        <sz val="12"/>
        <color indexed="8"/>
        <rFont val="Calibri"/>
        <family val="2"/>
        <scheme val="minor"/>
      </rPr>
      <t xml:space="preserve"> En la Agencia Nacional de Infraestructura NO existe ni se ha implementado un sistema de control, donde se pueda saber la ubicación de los vehículos de la Entidad en los tiempos que no están en uso Oficial y según el Articulo Noveno y Decimo Tercero(parágrafo primero) de la Resolución 109 del 15 de Febrero de 2011 emanada y firmada por la Subgerente Administrativa y Financiera de la Entidad, donde reglamenta el uso de los vehículos, sobre todo en los días sábado, domingo y festivos. </t>
    </r>
  </si>
  <si>
    <t xml:space="preserve">NO existe ni se ha implementado un sistema de control para los vehículos de la Entidad </t>
  </si>
  <si>
    <t xml:space="preserve">No se pueda saber la ubicación de los vehículos de la Entidad en los tiempos que no están en uso Oficial y sin saber el uso que se le da en ese tiempo. </t>
  </si>
  <si>
    <t>Mediante seguimiento garantizar el cumplimiento de la Resolución 109 del 15 de Febrero de 2011</t>
  </si>
  <si>
    <t>1. Reportes</t>
  </si>
  <si>
    <t>Caja Menor Servicios Generales</t>
  </si>
  <si>
    <t>Se encontraba vigente es la 305 de 2012. 
Vigente la 306 de marzo de 2012
Articulo 10. Se confirman los soportes en el ftp.</t>
  </si>
  <si>
    <r>
      <rPr>
        <b/>
        <sz val="12"/>
        <rFont val="Calibri"/>
        <family val="2"/>
        <scheme val="minor"/>
      </rPr>
      <t xml:space="preserve">H10 - AR2008- Administrativo </t>
    </r>
    <r>
      <rPr>
        <sz val="12"/>
        <rFont val="Calibri"/>
        <family val="2"/>
        <scheme val="minor"/>
      </rPr>
      <t>Actividades del Plan de Acción  En el Plan de acción se encuentran 34 actividades que corresponden a las funciones propias del INCO y/o a las obligaciones contractuales del interventor, que no debieron incluirse en los planes de acción, cuyo objetivo se dirige a los Planes y Programas de la Entidad. Lo que evidencia deficiencias en la planeación.</t>
    </r>
    <r>
      <rPr>
        <b/>
        <sz val="12"/>
        <rFont val="Calibri"/>
        <family val="2"/>
        <scheme val="minor"/>
      </rPr>
      <t xml:space="preserve">
H11 - AR2008- Administrativo Adecuación </t>
    </r>
    <r>
      <rPr>
        <sz val="12"/>
        <rFont val="Calibri"/>
        <family val="2"/>
        <scheme val="minor"/>
      </rPr>
      <t>Objetivos Misionales Se observa que en los Planes de Acción de la Entidad no contemplan metas dirigidas a cumplir con las siguientes funciones: -Elaborar los estudios de viabilidad técnica, legal y financiera de los proyectos. -Elaborar los estudios requeridos para definir los peajes, tasas, tarifas, contribución de valorización en los proyectos a su cargo y otras modalidades de financiación a cobrar por el uso o para la construcción, mantenimiento o rehabilitación de la infraestructura del sector transporte. -Realizar la medición de las variables requeridas en cada proyecto para verificar el cumplimiento de los niveles de servicio -Imponer las multas y demás sanciones establecidas en los contratos y en la Ley.</t>
    </r>
    <r>
      <rPr>
        <b/>
        <sz val="12"/>
        <rFont val="Calibri"/>
        <family val="2"/>
        <scheme val="minor"/>
      </rPr>
      <t xml:space="preserve">
H 213-6 - AR2008- Administrativo </t>
    </r>
    <r>
      <rPr>
        <sz val="12"/>
        <rFont val="Calibri"/>
        <family val="2"/>
        <scheme val="minor"/>
      </rPr>
      <t>La Entidad en cumplimiento del Artículo 26.de la Ley 152 de 1994, elaboró su Plan de Acción para las diferentes áreas , sin embargo, se evidencian algunas debilidades en su estructuración, por cuanto no definieron las metas que se pretendían alcanzar durante la vigencia (Cuanto se quiere hacer); además se incluyen actividades como: “recursos ingresos red férrea”, “diseño”, “implementación”, que no definen claramente las diferentes acciones que se desarrollaran a lo largo de los proyectos, deficiencias reconocidas por la propia Entidad . Es de anotar que dichas situaciones dificultan realizar seguimiento a las actividades que deben llevar a cabo las dependencias, para dar cumplimiento a los objetivos fijados en el Plan Estratégico.</t>
    </r>
    <r>
      <rPr>
        <b/>
        <sz val="12"/>
        <rFont val="Calibri"/>
        <family val="2"/>
        <scheme val="minor"/>
      </rPr>
      <t xml:space="preserve">
H 349-2 - AR2010- </t>
    </r>
    <r>
      <rPr>
        <sz val="12"/>
        <rFont val="Calibri"/>
        <family val="2"/>
        <scheme val="minor"/>
      </rPr>
      <t>Administrativo Se evidencian deficiencias en la adecuación de las metas del Plan de Acción Institucional a 31 de diciembre de 2010</t>
    </r>
    <r>
      <rPr>
        <b/>
        <sz val="12"/>
        <rFont val="Calibri"/>
        <family val="2"/>
        <scheme val="minor"/>
      </rPr>
      <t xml:space="preserve">
H 351-4 - AR2010- Administrativo </t>
    </r>
    <r>
      <rPr>
        <sz val="12"/>
        <rFont val="Calibri"/>
        <family val="2"/>
        <scheme val="minor"/>
      </rPr>
      <t xml:space="preserve">En el Plan de Acción presentado en la Cuenta Rendida con corte a 31 de diciembre de 2010 se observan metas operativas, propias del quehacer institucional, como son las relacionadas con el seguimiento a las concesiones, </t>
    </r>
    <r>
      <rPr>
        <b/>
        <sz val="12"/>
        <rFont val="Calibri"/>
        <family val="2"/>
        <scheme val="minor"/>
      </rPr>
      <t xml:space="preserve">
H 712- 30 - AR2011 - . Administrativo. Elaboración Plan de Acción vigencia 2011.</t>
    </r>
    <r>
      <rPr>
        <sz val="12"/>
        <rFont val="Calibri"/>
        <family val="2"/>
        <scheme val="minor"/>
      </rPr>
      <t xml:space="preserve">
Evaluado el Plan de Acción vigencia 2011 de la Agencia Nacional de Infraestructura, se determinaron las siguientes debilidades en su elaboración: 
• La metodología para el desarrollo del plan de acción que hace parte del Sistema Integrado de gestión no contempla el procedimiento para la aprobación del mencionado plan, por lo cual la agencia solo realizó publicación en la página WEB de la Agencia, pero si contempla que cualquier modificación debe ser autorizada por la Gerencia y/o Presidencia.
• No identifica el responsable de la ejecución del proyecto por área, ni los indicadores de  evaluación de los principios de economía, eficacia, eficiencia, efectividad, financieros ni ambientales como lo establece el documento “Metodología Plan de Acción” adoptado por la Agencia.  
• En el proceso de formulación del plan de acción no se dio aplicación a la “Metodología Plan de Acción”, en lo relativo a la identificación del objetivo de Calidad y del Plan Nacional de Desarrollo al cual apunta cada objetivo del mencionado plan, lo que dificulta una revisión integral, eficiente y efectiva de estos dos planes complementarios.  
Lo anterior implica debilidades en el seguimiento al cumplimiento de las actividades propuestas.</t>
    </r>
  </si>
  <si>
    <t>No contempla   el procedimiento para la aprobación del plan de acción, no identifica el responsable del proyecto, no se dio aplicación a la metodología plan de acción</t>
  </si>
  <si>
    <t>Lo que ha generado debilidades en el seguimiento al cumplimiento de las actividades del plan.</t>
  </si>
  <si>
    <t>certificación no existencia deuda</t>
  </si>
  <si>
    <t>1. Acta diligenciada
2. Guía
3. Formatos
4. Plan de acción consolidado alineado con Planeación Estratégica.</t>
  </si>
  <si>
    <t>La Agencia cuenta con una metodología para elaborar el plan de acción y alinearlo con la planeación estratégica.</t>
  </si>
  <si>
    <t>Las unidades de medida están completadas. Pasar a cierre de la CGR.</t>
  </si>
  <si>
    <r>
      <rPr>
        <b/>
        <sz val="12"/>
        <rFont val="Calibri"/>
        <family val="2"/>
        <scheme val="minor"/>
      </rPr>
      <t>H208-1  - AR- 2009 - Administrativo -</t>
    </r>
    <r>
      <rPr>
        <sz val="12"/>
        <rFont val="Calibri"/>
        <family val="2"/>
        <scheme val="minor"/>
      </rPr>
      <t xml:space="preserve"> De las 22 concesiones viales existentes, en 13 no se logró la meta de kilómetros construidos, rehabilitados de calzada sencilla y de doble calzada en operación, según  compromisos establecidos entre la Presidencia de la República, el INCO y los concesionarios</t>
    </r>
    <r>
      <rPr>
        <b/>
        <sz val="12"/>
        <rFont val="Calibri"/>
        <family val="2"/>
        <scheme val="minor"/>
      </rPr>
      <t>.
H210-3 AR- 2009 - Administrativo -</t>
    </r>
    <r>
      <rPr>
        <sz val="12"/>
        <rFont val="Calibri"/>
        <family val="2"/>
        <scheme val="minor"/>
      </rPr>
      <t xml:space="preserve"> El INCO durante el 2009 no estructuró ninguna concesión del modo férreo y en el modo carretero estructuró dos (Ruta del Sol 1 y 2).</t>
    </r>
    <r>
      <rPr>
        <b/>
        <sz val="12"/>
        <rFont val="Calibri"/>
        <family val="2"/>
        <scheme val="minor"/>
      </rPr>
      <t xml:space="preserve">
H212-5 AR- 2009 - Administrativo - </t>
    </r>
    <r>
      <rPr>
        <sz val="12"/>
        <rFont val="Calibri"/>
        <family val="2"/>
        <scheme val="minor"/>
      </rPr>
      <t>El INCO se propuso rehabilitar 112 kilómetros de la Red Férrea del Atlántico y lo ejecutado fue 37 kilómetros., lo que equivale al 33% de la meta. En la Férrea del Pacifico se ejecutaron 374 kilómetros, de 498 kilómetros programados  o sea 75%.</t>
    </r>
    <r>
      <rPr>
        <b/>
        <sz val="12"/>
        <rFont val="Calibri"/>
        <family val="2"/>
        <scheme val="minor"/>
      </rPr>
      <t xml:space="preserve">
H353-6- AR 2010 - Administrativo - </t>
    </r>
    <r>
      <rPr>
        <sz val="12"/>
        <rFont val="Calibri"/>
        <family val="2"/>
        <scheme val="minor"/>
      </rPr>
      <t>En el Plan de Acción de la Entidad con corte a 31 de diciembre de 2010 se evidencia el incumplimiento o cumplimiento parcial de algunas de las metas</t>
    </r>
    <r>
      <rPr>
        <b/>
        <sz val="12"/>
        <rFont val="Calibri"/>
        <family val="2"/>
        <scheme val="minor"/>
      </rPr>
      <t xml:space="preserve">
H 713-31. Administrativo. Cumplimiento Metas Plan de Acción Vigencia 2011.</t>
    </r>
    <r>
      <rPr>
        <sz val="12"/>
        <rFont val="Calibri"/>
        <family val="2"/>
        <scheme val="minor"/>
      </rPr>
      <t xml:space="preserve">
Realizado el seguimiento al cumplimiento de las metas del Plan de Acción vigencia 2011, se determino: 
• De un total de 25 concesiones viales, 14 de ellas (56%) presentaron cumplimientos parciales. 
• La ponderación de los porcentajes de cumplimiento de las metas del Plan de Acción, generan deficiencias en la evaluación del cumplimiento del mismo, al observarse que 49 acciones que presentaron cumplimientos inferiores al 60%, frente a 24 que superaron el 100%, (con porcentajes de cumplimiento del 1.180%, 500%, 742%, 315%, 233%, 218% y 200%), generaron un porcentaje promedio de cumplimiento del 91%, si estos porcentajes con cumplimientos superiores al 100%, se tomasen como 100%, el cumplimiento promedio sería del 76% y no del 91%, como se presento en el informe oficial. 
• Realizada la evaluación de cumplimiento con el criterio de número de actividades cumplidas y no por promedio de porcentajes de cumplimiento. Se determino que de un total de 184 actividades, 24 presentaron cumplimientos superiores al 100%, 79 actividades cumplimientos del 100%, 32 cumplimientos entre el 99% y 60%, 28 actividades cumplimientos entre 59% y 1%, y 21 cumplimientos del 0%, en resumen 49 actividades Incumplidas 27%, y 135 acciones cumplidas  que equivalen al 73% porcentaje no coherente con el cumplimiento promedio del 91%, tal como se indica en el siguiente cuadro:    • No definen claramente las diferentes acciones que se desarrollaran a lo largo de los proyectos. En una actividad se enumeran varias acciones y se da un porcentaje de cumplimiento para todas esas actividades (promedio). 
• En actividades se registra la palabra reprogramación pero no es claro que actividad se reprograma ni se cuantifica, dificultando establecer de donde provienen los porcentajes de cumplimiento. 
De las anteriores debilidades se concluye que afecta la gestión de la entidad y la evaluación del cumplimiento del Plan de Acción  </t>
    </r>
  </si>
  <si>
    <t>Cumplimiento parciales de actividades , no se define claramente las diferentes acciones que se desarrollan  a lo largo del proyecto</t>
  </si>
  <si>
    <t>Lo que afecta  la gestión  de la entidad y la evaluación  del cumplimiento del plan de acción</t>
  </si>
  <si>
    <t>1. Continuar con la planeación del Plan de Acción acorde con la programación de la entidad y los compromisos contractualmente establecidos con los concesionarios.
2. Formular el Plan de Acción de la vigencia 2014 en el cual se incluyan actividades con metas, responsables y unidades de medida claras
3. Hacer seguimiento al Plan de Acción, presentar informe trimestral.</t>
  </si>
  <si>
    <t xml:space="preserve">1. Acta 
2. Formatos SEPG-F-011 (24)
3. Informe de seguimiento trimestral (3)
</t>
  </si>
  <si>
    <t>1. Acta
2. Formatos SEPG-F-011 (24)
3. Informe de seguimiento trimestral (3)</t>
  </si>
  <si>
    <t xml:space="preserve">Camilo Mendoza </t>
  </si>
  <si>
    <t>Se evidencia seguimiento al plan de acción orientado a verificar el avance frente a lo planeado y la toma de acciones correctivas y preventivas ante desvíos reales o potenciales.</t>
  </si>
  <si>
    <r>
      <rPr>
        <b/>
        <sz val="12"/>
        <rFont val="Calibri"/>
        <family val="2"/>
        <scheme val="minor"/>
      </rPr>
      <t>Administrativo 34. Costos Predios en Procesos de Expropiación</t>
    </r>
    <r>
      <rPr>
        <sz val="12"/>
        <rFont val="Calibri"/>
        <family val="2"/>
        <scheme val="minor"/>
      </rPr>
      <t xml:space="preserve">
La Agencia Nacional de Infraestructura actualmente adelanta ante juzgados 488 procesos de expropiación de predios, de los cuales llama especialmente la atención 41 predios cuyo valor del peritazgo allegado al Juzgado, frente el valor del Avalúo Comercial Ofertado por la Entidad, es superior en $47.644.millones (con porcentajes de sobrevaloración del 18.238%, 3.759%, 1.981%, 924% entre otros) sobre los cuales la Entidad adelanta procesos legales de aclaración, objeción del dictamen y en algunos de estos mismos, acciones penales contra jueces y peritos, en procesos que regularmente no prosperan a favor del Estado, lo cual representa aumento de costos representados en valores adicionales a los predios necesarios para la ejecución de las obras (ver anexo predios en expropiación).</t>
    </r>
  </si>
  <si>
    <t>Se cuenta con 41 predios cuyo valor del peritazgo allegado al juzgado, frente al valor del avaluó comercial ofertado por la entidad.</t>
  </si>
  <si>
    <t>Lo que representa aumento de costos representados en valores adicionales a los predios necesarios para la ejecución de las obras</t>
  </si>
  <si>
    <t xml:space="preserve">Formulación de un procedimiento de control y seguimiento de los procesos de expropiación con el fin de identificar los casos en que se presenten incrementos inusitados  del valor del avalúo elaborado en el transcurso del proceso judicial de expropiación, con relación al valor del avalúo con base en el cual se realizó la oferta en la etapa de enajenación voluntaria y adoptar las medidas pertinentes, comenzando con los 41 casos identificados en el hallazgo.
</t>
  </si>
  <si>
    <t>1. Procedimiento para control y seguimiento de procesos de expropiación
2. Instrumentos de control y seguimiento
3. Concepto sobre alcance de la gestión de la entidad dentro de los procesos de expropiación
4. Acciones judiciales / administrativas
5. Ley de Infraestructura de 2014
6. Código general del proceso (oralidad)</t>
  </si>
  <si>
    <t>Gerencia Jurídico Predial</t>
  </si>
  <si>
    <r>
      <t xml:space="preserve">Las unidades de medida 1, 2 y 4 están completadas por lo que se ajusta el nivel de avance. El 16-marzo-2015, Defensa Judicial incorporó soporte de actuaciones administrativas adelantadas en el marco de las expropiaciones del proyecto Vial del Valle del Cauca y Cauca. La unidad de medida 3 debe reasignarse para que sea asumida por la Gerencia Predial. Inicialmente se asigna plazo hasta el 30-sep-2015. Por instrucción de la Vicepresidencia de la República todos los planes deben estar 100% al 30-jun-2015, por lo que la OCI ajustó el plazo inicial para alinearlo a la directiva de Vicepresidencia. </t>
    </r>
    <r>
      <rPr>
        <sz val="12"/>
        <color rgb="FFFF0000"/>
        <rFont val="Calibri"/>
        <family val="2"/>
        <scheme val="minor"/>
      </rPr>
      <t>En reunión del 9-jul se ajusta el nombre de la UM 3 y se agregan dos unidades preventivas.</t>
    </r>
  </si>
  <si>
    <t>22-jul: Se aportaron los soportes de las UM 3, y 6, acreditando así el 100% de avance. Pendiente cierre de la CGR.</t>
  </si>
  <si>
    <r>
      <rPr>
        <b/>
        <sz val="12"/>
        <rFont val="Calibri"/>
        <family val="2"/>
        <scheme val="minor"/>
      </rPr>
      <t xml:space="preserve">H 214-7 - AR2009 - Administrativo - </t>
    </r>
    <r>
      <rPr>
        <sz val="12"/>
        <rFont val="Calibri"/>
        <family val="2"/>
        <scheme val="minor"/>
      </rPr>
      <t xml:space="preserve">Dentro de la relación de indicadores para las dependencias, se incluyen algunos que no cumplen con las características propias de éstos, a algunas actividades descritas en los planes de acción, no se les propone indicadores y el catálogo de indicadores por procesos, no incluye indicadores de economía y equidad. De otra parte, algunas actividades descritas en los planes de acción, no se les propone indicadores
</t>
    </r>
    <r>
      <rPr>
        <b/>
        <sz val="12"/>
        <rFont val="Calibri"/>
        <family val="2"/>
        <scheme val="minor"/>
      </rPr>
      <t xml:space="preserve">Hallazgo 355-8 AUD 2010 - Administrativo </t>
    </r>
    <r>
      <rPr>
        <sz val="12"/>
        <rFont val="Calibri"/>
        <family val="2"/>
        <scheme val="minor"/>
      </rPr>
      <t>En los indicadores se observa deficiencias en la construcción toda vez que los presentados en los principios de eficiencia, economía y los financieros, son relativos al principio de eficacia por cuanto solo permiten medir del grado de cumplimiento de las metas. En cuanto al comportamiento de estos se evidencia baja gestión en Kilómetros Activados de la Red Férrea (7%), en razón a que en la red férrea del Pacifico no se cuenta aun con los predios para la Variantes de Cartago y el Municipio de Pereira y al atraso del Concesionario en el Plan de Rehabilitación- reconstrucción del tramo comprendido entre Cartago-La Felisa, situación que debe ser sustentada por el Instituto; de igual manera la Entidad no presentó Indicadores de Valoración de Costos Ambientales, ni de Equidad</t>
    </r>
    <r>
      <rPr>
        <b/>
        <sz val="12"/>
        <rFont val="Calibri"/>
        <family val="2"/>
        <scheme val="minor"/>
      </rPr>
      <t xml:space="preserve">
H 710- 28.  AR2011 - Administrativo -  Manual de Indicadores. </t>
    </r>
    <r>
      <rPr>
        <sz val="12"/>
        <rFont val="Calibri"/>
        <family val="2"/>
        <scheme val="minor"/>
      </rPr>
      <t>La Agencia Nacional de Infraestructura no ha desarrollado, ni implementado al Manual de Indicadores, al tomar una muestra se pudo establecer que la Entidad no construyó los indicadores con base en la guía emitida por el Departamento Administrativo de la Función Publica.</t>
    </r>
    <r>
      <rPr>
        <b/>
        <sz val="12"/>
        <rFont val="Calibri"/>
        <family val="2"/>
        <scheme val="minor"/>
      </rPr>
      <t xml:space="preserve">
H 711- 29. Administrativo, Disciplinario - </t>
    </r>
    <r>
      <rPr>
        <sz val="12"/>
        <rFont val="Calibri"/>
        <family val="2"/>
        <scheme val="minor"/>
      </rPr>
      <t>Indicadores de Gestión. Los indicadores Implementados por la Agencia Nacional de Infraestructura, presentan las siguientes deficiencias: * Se realizó la medición de los Indicadores sobre los 3 últimos meses de la vigencia 2011, obviando los primeros 9 meses y tomando esta medición para todo el año de la vigencia 2011. * Las Dependencias Modo Férreo, Modo Carretero, Servicio al Usuario y Comunicaciones, no enviaron las mediciones de indicadores a Evaluación y seguimiento. * Se determinó que la entidad no hace comparativos con los medidores anteriores, Incumpliendo con uno de los otros principios del Indicador como lo contempla EL MECI. *  se observó que el indicador "Eficacia de la Entrega de Correspondencia" fue eliminado, lo que evidencia la falta de coordinación y comunicación entre las dependencias de la entidad, ya que de acuerdo a información recibida por el Área de archivo y correspondencia mediante correo electrónico donde manifiesta se modificara y no la eliminación del Indicador "Eficacia de la Entrega de Correspondencia", como aparece plasmado en el informe de indicadores emitido por la entidad. * El indicador "Solicitudes no Atendidas" fue modificado por el jefe de Archivo Y correspondencia sin aportar ninguna justificación,</t>
    </r>
    <r>
      <rPr>
        <b/>
        <sz val="12"/>
        <rFont val="Calibri"/>
        <family val="2"/>
        <scheme val="minor"/>
      </rPr>
      <t xml:space="preserve">
H 717- 35. AR 2011 - Administrativo -Indicadores Seguimiento Plan de Acción y SISMEG Vigencia 2011.</t>
    </r>
    <r>
      <rPr>
        <sz val="12"/>
        <rFont val="Calibri"/>
        <family val="2"/>
        <scheme val="minor"/>
      </rPr>
      <t xml:space="preserve">
La entidad cuenta con la guía para el diseño de indicadores desde el 15/09/2008, sin embargo, los indicadores misionales, como los de las áreas de apoyo y los que se deben presentar al DNP y/o SISMEG (metas gobierno) presentan debilidades ya que no fue posible tener en cuenta los porcentajes reflejados en el plan de acción para el seguimiento al SISMEG, debido a la falta de criterios unificadores de este mecanismo de evaluación</t>
    </r>
  </si>
  <si>
    <t>En cuanto a los indicadores Sismeg presentan debilidades no fue posible tener en cuenta los porcentajes reflejados en el plan de acción</t>
  </si>
  <si>
    <t>Representa a la entidad un desgaste adicional al tener que implementar otros procedimientos para consolidar los indicadores de seguimiento.</t>
  </si>
  <si>
    <t xml:space="preserve">1. Actualizar la Guía para la elaboración de indicadores
2. Elaborar el Balance Scorecard de la Agencia
3. Formular el Plan de Acción de la vigencia 2014 en el cual se incluyan actividades con metas, responsables y unidades de medida claras
4. Alinear el Plan Estratégico con el Plan de Acción Anual
5. Hacer seguimiento al Plan de Acción, presentar informe trimestral </t>
  </si>
  <si>
    <t>1. Guía de elaboración de Indicadores (1)
2. Herramienta Balance ScoreCard (1)
3. Formatos Plan de Acción (8)
4. Informe de seguimiento Plan de Acción (3)
5. Matriz de Alineación Plan Estratégico con el Plan de Acción (1)
6. Matriz de planeación SISMEG y seguimiento a indicadores (11)</t>
  </si>
  <si>
    <t>Se cuenta con indicadores y un sistema de información para su reporte, seguimiento y control.</t>
  </si>
  <si>
    <t>El BSC está contratado y en proceso de implementación. El 12 - marzo -2015, se radicó memorando 2015-6010031163 en el que se solicitó prórroga hasta el 31-jul-2015. Por instrucción de la Vicepresidencia de la República todos los planes deben estar 100% al 30-jun-2015, por lo que la OCI ajustó el plazo inicial para alinearlo a la directiva de Vicepresidencia. Se confirma el 100% de avance. Pendiente cierre de la CGR.</t>
  </si>
  <si>
    <r>
      <rPr>
        <b/>
        <sz val="12"/>
        <rFont val="Calibri"/>
        <family val="2"/>
        <scheme val="minor"/>
      </rPr>
      <t>H 96-157 - AR2008 - Administrativo - Metas SIGOB:</t>
    </r>
    <r>
      <rPr>
        <sz val="12"/>
        <rFont val="Calibri"/>
        <family val="2"/>
        <scheme val="minor"/>
      </rPr>
      <t xml:space="preserve"> Algunas metas SIGOB presentan nula o baja ejecución: Concesiones adjudicadas para la Operación y mantenimiento y construcción de vías primarias, No de kilómetros de vías contratadas para la pavimentación y "No de kilómetros Activados en la red Férrea</t>
    </r>
    <r>
      <rPr>
        <b/>
        <sz val="12"/>
        <rFont val="Calibri"/>
        <family val="2"/>
        <scheme val="minor"/>
      </rPr>
      <t xml:space="preserve">
Administrativo 36. Cumplimiento Metas SISMEG Vigencia 2011.</t>
    </r>
    <r>
      <rPr>
        <sz val="12"/>
        <rFont val="Calibri"/>
        <family val="2"/>
        <scheme val="minor"/>
      </rPr>
      <t xml:space="preserve">
Evaluados los cumplimientos de las metas de la Agencia Nacional de Infraestructura vigencia 2011 registradas en el SISMEG, se pudo determinar que de un total de siete (7) metas, una (1) no se cumplió, (3) tres no tenían establecida meta y las restantes tres (3), que representan el 43%, si cumplieron, así mismo se determinó que en 8 de las 27 concesiones no cumplieron con el total de las actividades propuestas como se observo en la siguientes concesiones: Bosa –Granada- Girardot, Área metropolitana de Cúcuta, Rumichaca -Pasto -Chachagui, Área Metropolitana de Bucaramanga, Ruta Caribe, Girardot -Ibagué -Cajamarca, Malla vial del Valle y Cauca, Briceño -Tunja –Sogamoso.
La Entidad manifiesta que como la evaluación es cuatrienal, el cumplimiento de las metas anuales es opcional, lo importante es el cumplimiento de las metas del cuatrienio, según lo indicado en el cuadro. Se observa que por lo antes citado la gestión anual de la entidad se ve afectada al no cumplir con las metas anuales.</t>
    </r>
  </si>
  <si>
    <t>En cuanto a las metas sismeg se determinó que una no se cumplió, 3 no tenían establecida  la meta, así mismo se determinó que en 8 de las 27 concesiones no cumplieron  con el total de las actividades propuestas</t>
  </si>
  <si>
    <t>La gestión de la entidad se ve afectada al no cumplir con las metas anuales</t>
  </si>
  <si>
    <t>Realizar la programación de actividades con metas alcanzables y haciendo un seguimiento permanente</t>
  </si>
  <si>
    <t>1. Metodología actualizada
2. Informes de seguimiento Plan de Acción (3)
3. Informes de seguimiento SISMEG (11)</t>
  </si>
  <si>
    <t>Se cuenta con una metodología para la planeación y herramientas para el monitoreo.</t>
  </si>
  <si>
    <r>
      <rPr>
        <b/>
        <sz val="12"/>
        <rFont val="Calibri"/>
        <family val="2"/>
        <scheme val="minor"/>
      </rPr>
      <t>Administrativo 37. Armonización entre planes de la Entidad</t>
    </r>
    <r>
      <rPr>
        <sz val="12"/>
        <rFont val="Calibri"/>
        <family val="2"/>
        <scheme val="minor"/>
      </rPr>
      <t xml:space="preserve">
Analizados el Plan de Acción (PA), Plan Estratégico (PE) frente al Plan Nacional de Desarrollo (PND), se pudo determinar que las actividades y metas incluidas en el PA el cual fue aprobado en enero de 2011, no fueron ajustadas una vez fue aprobado el PND en Junio de 2011. De otra parte el PE, solo fue aprobado en marzo de 2012 ocho meses después de la aprobación del PND, por lo anterior las metas y actividades del PA vigencia 2011 no se encuentran armonizadas con las de los restantes dos planes, generando que los indicadores de seguimiento, no sean integrales, ni coherentes y dificultando la revisión articulada de los planes en mención.
</t>
    </r>
  </si>
  <si>
    <t>los planes de acción, estratégico y Nacional de Desarrollo fueron realizados y aprobados en fechas diferentes</t>
  </si>
  <si>
    <t>Por ser elaborados y aprobados en fecha diferente las metas no son coherentes.</t>
  </si>
  <si>
    <t>Actualizar la Matriz de Plan Estratégico alineándola con el Plan de Acción Anual</t>
  </si>
  <si>
    <t xml:space="preserve">1. Instructivo para la formulación de la Planeación Estratégica, armonizada con PND, SISMEG y Plan de Acción.
2. Matriz de armonización actualizada  2014 </t>
  </si>
  <si>
    <r>
      <rPr>
        <b/>
        <sz val="12"/>
        <rFont val="Calibri"/>
        <family val="2"/>
        <scheme val="minor"/>
      </rPr>
      <t xml:space="preserve">H160 AUD 2008 - ADMINISTRATIVO </t>
    </r>
    <r>
      <rPr>
        <sz val="12"/>
        <rFont val="Calibri"/>
        <family val="2"/>
        <scheme val="minor"/>
      </rPr>
      <t xml:space="preserve">Obras Se evidenciaron los predios de la Universidad de la Sabana y de Centro Chía que no han sido adquiridos para realizar la obras de construcción de la doble calzada, no obstante que ya se cumplió el TPD, según las obligaciones contractuales para este sector, situación que evidencia debilidades en el control y seguimiento de las obligaciones contractuales. </t>
    </r>
    <r>
      <rPr>
        <b/>
        <sz val="12"/>
        <rFont val="Calibri"/>
        <family val="2"/>
        <scheme val="minor"/>
      </rPr>
      <t xml:space="preserve">
Administrativo 38. Cumplimiento Meta Plan de Acción - Devinorte.</t>
    </r>
    <r>
      <rPr>
        <sz val="12"/>
        <rFont val="Calibri"/>
        <family val="2"/>
        <scheme val="minor"/>
      </rPr>
      <t xml:space="preserve">
En la evaluación de las metas incluidas en el Plan de Acción vigencia 2011 se evidencio que los cumplimientos de éstas para la vigencia 2011 se vieron afectados porque el concesionario DEVINORTE en fecha 14/05/2009 realizó las gestiones de compra de un predio a la Universidad de la Sabana, sin advertir que en él se había construido el sistema de acueducto del municipio de Chía en el año 2000, lo anterior pesé a que la firma de interventoría DIS-IPC S.A, contratada por el concesionario y el supervisor asignado por el INCO vigentes a la fecha de realización la obra del acueducto; en desarrollo de sus funciones debieron advertir a las partes interesadas sobre la construcción de la obra, soportado en que la concesión vial inicio desde el año 1994 y tanto la interventoría como el supervisor conocedores que el trazado de la vía incluía este predio, debieron advertir sobre el tema con el fin de evitar la suspensión de obras en este tramo de la vía y aumento en el costo de la obra en cuantía y responsable aún por determinar. Lo anterior afecto el cumplimiento de la meta del plan de acción, es de anotar situación que fue detectada en la auditoria a la concesión realizada en el segundo semestre de la vigencia 2011 cuyo hallazgo tiene connotación fiscal y disciplinaria.</t>
    </r>
  </si>
  <si>
    <t>Se evidenció que los cumplimientos  de las metas  se vieron afectadas, debido a que el concesionario devinorte realizó las gestiones de compra de un predio sin advertir que en el se había construido el sistema de acueducto del municipio de Chía</t>
  </si>
  <si>
    <t>Por lo que afecto el cumplimiento de la meta del plan de acción</t>
  </si>
  <si>
    <t xml:space="preserve">Fortalecer el control, seguimiento y vigilancia por parte de la ANI y la INTERVENTORIA sobre el proceso de  adquisición del predio de la Universidad de La Sabana, desarrollado por el Concesionario  </t>
  </si>
  <si>
    <t xml:space="preserve">VP
1. Informe del Grupo Predial y Jurídico Predial acerca del cumplimiento de la  disponibilidad de los predios necesarios, para la construcción del tercer carril por parte del concesionario
VGC
2.Oficio a la Interventoría. 
3. Informe interventoría.
4. Manual de Supervisión e Interventoría
</t>
  </si>
  <si>
    <t>VP
1. Informe del Grupo Predial y Jurídico Predial acerca del cumplimiento de la  disponibilidad de los predios necesarios, para la construcción del tercer carril por parte del concesionario
VGC
2.Oficio a la Interventoría. 
3. Informe interventoría.
4. Manual de Supervisión e Interventoría</t>
  </si>
  <si>
    <t>Pendiente aportar los soportes de la UM 2 y 3</t>
  </si>
  <si>
    <r>
      <t xml:space="preserve">Este hallazgo es idéntico al referenciado como 160 - 238. En este sentido se ajustan las unidades de medida para hacerlas iguales a dicho hallazgo. Se acredita por tanto el 100% del avance y pendiente cierre de la CGR. </t>
    </r>
    <r>
      <rPr>
        <sz val="12"/>
        <color rgb="FFFF0000"/>
        <rFont val="Calibri"/>
        <family val="2"/>
        <scheme val="minor"/>
      </rPr>
      <t>Pendiente verificar el cargue en el ftp.</t>
    </r>
  </si>
  <si>
    <r>
      <rPr>
        <b/>
        <sz val="12"/>
        <rFont val="Calibri"/>
        <family val="2"/>
        <scheme val="minor"/>
      </rPr>
      <t>Hallazgo 39. Administrativo</t>
    </r>
    <r>
      <rPr>
        <sz val="12"/>
        <rFont val="Calibri"/>
        <family val="2"/>
        <scheme val="minor"/>
      </rPr>
      <t xml:space="preserve"> - Contrato de Concesión Red Férrea del Pacifico.
Se presentó incumplimiento a las metas y objetivos del plan de acción y del plan estratégico, al determinarse el incumplimiento a los objetos de los contratos de concesión del 18/12/1998 y de transacción del 31/07/2002 de la Red Férrea del Pacífico, para el mantenimiento, reparación, operación, reconstrucción del tramo Cartago-La Felisa, construcción de las dos variantes Cartago y Caimalito, además de la  recuperación  del corredor operacional en el citado tramo; debido a las siguientes situaciones:
• La  concesión no ha cumplido  con la construcción de las variantes, debido a que no cuenta con la totalidad de los predios requeridos para la construcción de las mismas.
• La concesión tren de occidente dispone de $1.700 millones, para la compra de un total de 13 predios, de los cuales 9 están pendiente de procesos de expropiación y uno de compra directa.
• Se observan diferencias entre los avalúos de los predios, realizados por la firma contratada por la Agencia Nacional de Infraestructura y los precios de los mismos determinados en los fallos de los jueces, luego de los procesos de expropiación (Ver cuadro No 1) .  
• Por incumplimiento del cronograma de ejecución de obra al contrato de concesión, la Agencia  impuso multa, mediante resolución  No. 386 del 14/09/2010,  por valor  de $ 290.8 millones, de acuerdo a lo establecido en el Capitulo XIX, clausula 94; proceso que se encuentra  en conciliación ante la Procuraduría, último aplazamiento el 16/08/2012, respecto del contrato de transacción no ha hecho efectivas las Clausulas Decima (multas) y Decima primera (penal pecuniaria), teniendo en cuenta que el Plazo del contrato venció entre el 05/08/2005. 
• Los Municipios de Cartago y Pereira se comprometieron a comprar los predios para la construcción de las variantes, al establecer la responsabilidad de los mismos en la legalización de los asentamientos civiles en predios que eran de propiedad del Estado, gestión que no cumplieron estos Municipios.
• De otra parte se presento afectación  por ola invernal  en  8 sectores del tramo habilitado y 18 del tramo rehabilitado, este último aún no ha iniciado ejecución de la obra.
• El concesionario convocó a Tribunal de arbitramento ante la Cámara de Comercio de Bogotá, quien falló a favor del concesionario  el 22/06/2011, declarando el incumplimiento del contrato por parte del INCO (cláusula 115 del contrato), con pretensiones que ascienden a $39.000 millones.
• El Apoderado de la Agencia  Nacional de Infraestructura, presentó la demanda de Reconvención  por los incumplimientos en el mantenimiento, conservación  y operación  del corredor férreo, con pretensiones por multa de $358.6 millones (a diciembre de 2011) o la terminación  anticipada del contrato.
• La sociedad Tren de Occidente se presentó a proceso de reorganización empresarial (ley 1116 de 2006 Nuevo Régimen de Insolvencia Empresarial), ante la Superintendencia de Sociedades, la cual fue aceptada en noviembre de 2011. Actualmente se encuentra en etapa de objeciones al proyecto de reconocimiento y graduación  de créditos.
Todo lo anterior ha afectado las metas establecidas de incrementar la capacidad de toneladas de carga transportadas, con el fin de lograr un impacto a nivel económico y potenciar la capacidad del sistema ferroviario actual, además de afectar la gestión misional de la Entidad.</t>
    </r>
  </si>
  <si>
    <t>Incumplimientos a los objetos de los contratos de concesión y de transacción de la red férrea del pacifico</t>
  </si>
  <si>
    <t>Lo que ha representado el Incumplimiento clausula 1 objeto del contrato de concesión el cual es optimizar los beneficios fiscales que se pueden obtener al explotar el potencial carbonífero de la zona oriental del país, al aumentar la capacidad de transporte entre los distritos carboníferos del Departamento del Cesar y los puertos marítimos en el Departamento de Magdalena.</t>
  </si>
  <si>
    <t>Preparar de un informe  donde se indique los responsables y los avances en la compra de predios requeridos para las variantes de Caimalito y Cartago
Se solicitará un informe a la Gerencia de Defensa Judicial  de la Agencia sobre el estado de la multa impuesta con la resolución No. 386 del 14 de septiembre de 2010  y las acciones adelantadas sobre la vigencia del contrato de transacción.
Se solicita agrupar este tema con la parte 1 del hallazgo la acción de mejora y su seguimiento es  igual porque es el tema de los predios para la variante de Cartago y Caimalito
Preparar de un informe  donde se indiquen los sitios afectados por la ola invernal, con su respectiva ubicación y las actividades adelantadas en los mismos.
Preparar de un informe  donde se indique el estado de los tribunales interpuestos en desarrollo del contrato de concesión, el estado y las acciones adelantadas por parte de la entidad.</t>
  </si>
  <si>
    <r>
      <rPr>
        <sz val="12"/>
        <rFont val="Calibri"/>
        <family val="2"/>
        <scheme val="minor"/>
      </rPr>
      <t xml:space="preserve">1. Informe variante de Cartago y variante de Caimalito
2. Informe de Supervisión sobre multas impuestas y proceso de liquidación
3. Informe de interventoría sobre sitios afectados por la ola invernal
4. Laudos arbitrales Tribunales de Arbitramento instaurados
5. Acuerdo reorganización y calificación deudas en Supersociedades.
</t>
    </r>
    <r>
      <rPr>
        <sz val="12"/>
        <color rgb="FFFF0000"/>
        <rFont val="Calibri"/>
        <family val="2"/>
        <scheme val="minor"/>
      </rPr>
      <t>6. GCSP-P-009 Procedimiento para la gestión predial</t>
    </r>
  </si>
  <si>
    <t>Se cuenta con las acciones correctivas y preventivas implementadas.</t>
  </si>
  <si>
    <t>Se autorizó prórroga hasta el 31-jul-2015. Por instrucción de la Vicepresidencia de la República todos los planes deben estar 100% al 30-jun-2015, por lo que la OCI ajustó el plazo inicial para alinearlo a la directiva de Vicepresidencia. Con memorando 2015-307-004848-3 del 28-abr-2015 se reporta el estado de avance a la fecha: La ANI cuenta con 11 de los 13 predios requeridos para la variante de Cartago. Los avalúos de los predios de 2010 y 2011 ya se consignaron en los juzgados y se cuenta con el CDP para los restantes. No es cierto que la Cámara de Ccio de Bogotá falló a favor del Concesionario. Es todo lo contrario, el tribunal denegó las pretensiones del concesionario y condenó a tren de Occidente al pago de las costas del tribunal. En reunión del 3-jun-2015 se ajustan las unidades de medida y se acredita avance del 25% mientras se suben los demás soportes para subir al 100%. Con memorando 2015-307-006799-3 del 12 de junio de 2015 se acredita el 100% de avance. Pendiente cierre de la CGR.</t>
  </si>
  <si>
    <r>
      <rPr>
        <b/>
        <sz val="12"/>
        <rFont val="Calibri"/>
        <family val="2"/>
        <scheme val="minor"/>
      </rPr>
      <t>Hallazgo Administrativo - Contrato de Concesión Red Férrea del Atlántico.
S</t>
    </r>
    <r>
      <rPr>
        <sz val="12"/>
        <rFont val="Calibri"/>
        <family val="2"/>
        <scheme val="minor"/>
      </rPr>
      <t xml:space="preserve">e presentó incumplimiento a las metas y objetivos del plan de acción y del plan estratégico, al determinarse el incumplimiento al objeto del contrato de concesión Red Férrea del Atlántico FENOCO, debido a las siguientes situaciones:  • No se adelantó oportuno proceso de sanción al concesionario por incumplimiento del anexo III, numeral 2, del otrosí No. 12, en el cual se establecía como fecha máxima para la terminación de la construcción de la segunda línea, el 31 de diciembre de 2008; solo inicia la primera comunicación al concesionario el 10/08/2010 (un año ocho meses después), mediante oficio 20103070107201, con el cual hizo la notificación por incumplimiento del plan de obras de la construcción de la segunda línea. </t>
    </r>
    <r>
      <rPr>
        <b/>
        <sz val="12"/>
        <rFont val="Calibri"/>
        <family val="2"/>
        <scheme val="minor"/>
      </rPr>
      <t xml:space="preserve">
• </t>
    </r>
    <r>
      <rPr>
        <sz val="12"/>
        <rFont val="Calibri"/>
        <family val="2"/>
        <scheme val="minor"/>
      </rPr>
      <t>La Entidad no ha exigido al concesionario la responsabilidad de obtener la licencia ambiental, soportándose en lo citado en la hoja No. 3 del anexo III, numeral 2 – Doble línea, del otrosí No. 12, que dice “Además incluirá la solución de impactos sociales y ambientales”; ni en los numerales 9 y 10 , de la clausula 14, obligaciones del concesionario derivadas de la concesión de infraestructura, del otrosí No. 12. 
El concesionario Controvierte lo argumentado, aduciendo que la construcción de la segunda línea en el sector 2, no ha sido posible iniciarla, principalmente por que la misma incluye cinco centros poblados que requieren de solución de impacto social, que inciden en la aprobación de la licencia ambiental, el concesionario mediante comunicación No. 2010-409-02577-2, argumenta que las compensaciones son responsabilidad de la Agencia o del estado.  
• Incumplimiento de la clausula 23 del otrosí No. 12, en los literales i el plan de obras y (iii) cronograma de ejecución de las mismas, la clausula 29 variación plan de obras establece ante la presencia de situaciones constitutivas de fuerza mayor que sean sobrevinientes e impredecibles, podrán incluirse variaciones, sin embargo el concesionario no ha demostrado que estos hechos hayan sido sobrevinientes y/o impredecibles.  
• El concesionario FENOCO, inicio demanda el 14/01/2010, ante tribunal de arbitramento por el no reconocimiento y pago al concesionario por las actividades de control operación, mantenimiento, administración y vigilancia en los tramos desafectados desde el 01/10/2007 y hasta el 10/09/2008. Con pretensiones por valor de $33.509.millones, es importante anotar que el proceso aún se encuentra activo, sin fallo que decida sobre las pretensiones. Lo anterior ha representado el Incumplimiento clausula 1 objeto del contrato de concesión el cual es optimizar los beneficios fiscales que se pueden obtener al explotar el potencial carbonífero de la zona oriental del país, al aumentar la capacidad de transporte entre los distritos carboníferos del Departamento del Cesar y los puertos marítimos en el Departamento de Magdalena.</t>
    </r>
  </si>
  <si>
    <t>Incumplimiento al objeto del contrato de concesión  red férrea del atlántico</t>
  </si>
  <si>
    <t>Ha representado el Incumplimiento clausula 1 objeto del contrato de concesión el cual es optimizar los beneficios fiscales que se pueden obtener al explotar el potencial carbonífero de la zona oriental del país, al aumentar la capacidad de transporte entre los distritos carboníferos del Departamento del Cesar y los puertos marítimos en el Departamento de Magdalena.</t>
  </si>
  <si>
    <t>1.Informe con acuerdo conciliatorio del mes de junio de 2013
2. Otrosí 19 del 1 de octubre de 2014.                           
3. Comunicación de ANI sobre el levantamiento de la sanción por el incumplimiento del CTC                     
 4. Informe mensual de Interventoría sobre avances para culminación segunda línea
5. Informe mensual de movilización de carga
6. Acta liquidación tramo sur</t>
  </si>
  <si>
    <t>Con memorando 2015-307-005668-3 del 15-may-2015, se incluyen las UM 5 y 6 y se confirma el 100% de avance que estaba previamente asignado.</t>
  </si>
  <si>
    <r>
      <rPr>
        <b/>
        <sz val="12"/>
        <rFont val="Calibri"/>
        <family val="2"/>
        <scheme val="minor"/>
      </rPr>
      <t>Hallazgo 41. Administrativo - Metas Plan Estratégico - Estructuración de Proyectos.</t>
    </r>
    <r>
      <rPr>
        <sz val="12"/>
        <rFont val="Calibri"/>
        <family val="2"/>
        <scheme val="minor"/>
      </rPr>
      <t xml:space="preserve">
La Entidad durante la vigencia 2011 ejerció parcialmente la función de Estructurar Técnica, Financiera y legalmente los proyectos de concesión, establecida en el artículo 10° del Decreto-Ley 1800 de 2003, no obstante haberse fijado en el Plan Estratégico, metas para estructurar proyectos de concesión de los modos vial y férreo, que complementaran la infraestructura existente. Evaluado el avance y cumplimiento de estas metas se determinó que aún no han sido estructurados dichos proyectos.</t>
    </r>
  </si>
  <si>
    <t>se determinó han desarrollado actividades complementarias pero aún no han sido estructurados. Además, se observa que la Entidad suscribió cuatro (4) convenios interadministrativos con FONADE en diciembre de 2011, para los cuales firmo igual número de contratos con el objeto de ejecutar la Gerencia Integral de los proyectos, y de cumplir con la función de estructurar los proyectos, estos contratos representaron un costo adicional por la función efectuada por FONADE por un valor de $4.251,7 millones. (Ver Cuadro)
Así mismo, la Entidad suscribió un convenio interadministrativo con el Fondo de Adaptación en diciembre de 2011, bajo el cual firmó con la misma entidad, el contrato No.001 de estructuración integral de los proyectos de corredores viales Centro Nororiente. 
Teniendo en cuenta que los contratos fueron firmados en el último mes de la vigencia, esto represento que durante la misma durante la vigencia hayan desarrollado actividades complementarias pero no hayan estructurado proyectos de concesión del modo carretero y férreo directamente por la Agencia ni por intermedio de terceros.</t>
  </si>
  <si>
    <t xml:space="preserve">Lo anterior evidencia falencias en el cumplimiento de las funciones misionales, generando costos adicionales por la contratación de la gerencia de éstos proyectos contratada con FONADE.
</t>
  </si>
  <si>
    <t>1. Hacer seguimiento a las actividades programadas y generar las alertas en caso de atrasos o desviaciones
2. Durante las vigencias 2012, 2013 y 2014  la Agencia realizará estructuraciones técnicas, financieras y jurídicas de  proyectos de asociación público - privada  para el diseño, construcción, mantenimiento, operación, administración y/o explotación de la infraestructura pública de transporte</t>
  </si>
  <si>
    <t>PLANEACION
1. Procedimiento de Planeación Estratégica
2. Programación Plan de Acción 2014
3. Informes de seguimiento al Plan de Acción
VE
4. Plan de Acción
5. Documentos contractuales estructuraciones
6. Procedimiento estructuración</t>
  </si>
  <si>
    <t>Vicepresidencia de Estructuracion - Gerencia Planeación</t>
  </si>
  <si>
    <r>
      <t xml:space="preserve">Vicepresidencia de Planeación, Riesgos y Entorno </t>
    </r>
    <r>
      <rPr>
        <sz val="12"/>
        <rFont val="Calibri"/>
        <family val="2"/>
        <scheme val="minor"/>
      </rPr>
      <t>- Vicepresidencia de Estructuración</t>
    </r>
  </si>
  <si>
    <t>Camilo Mendoza - Camilo Jaramillo</t>
  </si>
  <si>
    <t>Las unidades de medida están completadas. Se envía comunicado 2015-6010031183 en el que se soporta y solicita cierre del hallazgo ante la CGR.  Pendiente cierre de la CGR</t>
  </si>
  <si>
    <r>
      <rPr>
        <b/>
        <sz val="12"/>
        <rFont val="Calibri"/>
        <family val="2"/>
        <scheme val="minor"/>
      </rPr>
      <t>Hallazgo 45.   Administrativo – Sistemas de Información.</t>
    </r>
    <r>
      <rPr>
        <sz val="12"/>
        <rFont val="Calibri"/>
        <family val="2"/>
        <scheme val="minor"/>
      </rPr>
      <t xml:space="preserve">
Se evidencia que algunos procesos de contratación de la vigencia 2011, no se encuentran actualizados en la Página del Sistema Electrónico para la Contratación Pública - SECOP, los cuales a la fecha se encuentran publicados en estado de “Borrador y Convocado”, y los mismos ya han sido adjudicados. Lo anterior denota falta de control y seguimiento de la Entidad en la actualización de la información.</t>
    </r>
  </si>
  <si>
    <r>
      <t xml:space="preserve"> Algunos</t>
    </r>
    <r>
      <rPr>
        <sz val="12"/>
        <color indexed="10"/>
        <rFont val="Calibri"/>
        <family val="2"/>
        <scheme val="minor"/>
      </rPr>
      <t xml:space="preserve"> </t>
    </r>
    <r>
      <rPr>
        <sz val="12"/>
        <rFont val="Calibri"/>
        <family val="2"/>
        <scheme val="minor"/>
      </rPr>
      <t xml:space="preserve">procesos de contratación de la vigencia 2011, no se encuentran actualizados en la Página del Sistema Electrónico para la Contratación Pública - SECOP, los cuales a la fecha se encuentran publicados en estado de “Borrador y Convocado”, y los mismos ya han sido adjudicados. </t>
    </r>
  </si>
  <si>
    <t xml:space="preserve">Lo anterior denota falta de control y seguimiento de la Entidad en la actualización de la información.
Lo anterior se observó en los procesos contractuales que fueron señalados en el oficio AUD- ANI-087 DE FECHA 17/08/2012.
</t>
  </si>
  <si>
    <t>Informe  de verificación de actualización del SECOP</t>
  </si>
  <si>
    <t>1. Informe</t>
  </si>
  <si>
    <t>Si bien no se publica la nueva versión del Manual, el ítem 4.2.7 del manual actual instruye sobre el requerimiento de publicidad de los procesos de contratación. Tanto la auditoria de control interno como el informe de verificación confirman que la polìtica se cumple.</t>
  </si>
  <si>
    <r>
      <rPr>
        <b/>
        <sz val="12"/>
        <rFont val="Calibri"/>
        <family val="2"/>
        <scheme val="minor"/>
      </rPr>
      <t xml:space="preserve">Hallazgo 46. Administrativo – Recursos Ola Invernal.   </t>
    </r>
    <r>
      <rPr>
        <sz val="12"/>
        <rFont val="Calibri"/>
        <family val="2"/>
        <scheme val="minor"/>
      </rPr>
      <t xml:space="preserve"> 
En la evaluación de los recursos asignados a la Ola Invernal, con corte a junio 30 de 2012, se evidenciaron retrasos en la contratación y en la ejecución de los diferentes proyectos, tanto en estudios y diseños como en obras, con relación al plazo de ejecución de los convenios. El atraso en las obras, puede obedecer a deficiencias en la oportuna, planeación y elaboración de los estudios y como consecuencia de lo anterior no se han atendido en debida forma y en el tiempo programado las Necesidades y Fases de Intervención, persistiendo la afectación de los corredores viales y los perjuicios causados a la infraestructura, lo que afecta la actividad económica y social de las áreas afectadas.</t>
    </r>
  </si>
  <si>
    <r>
      <rPr>
        <b/>
        <sz val="12"/>
        <rFont val="Calibri"/>
        <family val="2"/>
        <scheme val="minor"/>
      </rPr>
      <t xml:space="preserve">Contratación de Obras: </t>
    </r>
    <r>
      <rPr>
        <sz val="12"/>
        <rFont val="Calibri"/>
        <family val="2"/>
        <scheme val="minor"/>
      </rPr>
      <t xml:space="preserve">El avance físico de ejecución de Obras es del 19.9%, es decir, del total aprobado $93.800 millones se han ejecutado $18.642.5 millones, quedando por ejecutar $75.157.5 millones que corresponden al 80.1%. El plazo de ejecución pactado en el convenio 1005-09-663-2011, suscrito el 26 de octubre de 2011 es de un año y el tiempo restante para su terminación es de 27 días correspondientes al 7%. (Ver cuadro que se anexo mediante oficio AUD- ANI-087 de Fecha 17/08/2012)                                                                                              </t>
    </r>
    <r>
      <rPr>
        <b/>
        <sz val="12"/>
        <rFont val="Calibri"/>
        <family val="2"/>
        <scheme val="minor"/>
      </rPr>
      <t>Contratación de Estudios y Diseños:</t>
    </r>
    <r>
      <rPr>
        <sz val="12"/>
        <rFont val="Calibri"/>
        <family val="2"/>
        <scheme val="minor"/>
      </rPr>
      <t xml:space="preserve">
El avance en su ejecución es del 47.4%, es decir, del total aprobado $2.074.5 millones se han ejecutado $983.2 millones, quedando por ejecutar $1.091.2 millones que corresponden al 52.6%. El plazo de ejecución pactado en el convenio 1005-09-330-2011, suscrito el 27 de julio de 2011 es de un año y el tiempo restante para su terminación es de 118 días correspondientes al 32%. (Ver cuadro que se anexo mediante oficio AUD- ANI-087 de Fecha 17/08/2012).                                                                                                                                                                                     </t>
    </r>
  </si>
  <si>
    <r>
      <t xml:space="preserve">Retrasos en cuanto a los recursos que fueron asignados para la </t>
    </r>
    <r>
      <rPr>
        <b/>
        <sz val="12"/>
        <rFont val="Calibri"/>
        <family val="2"/>
        <scheme val="minor"/>
      </rPr>
      <t>contratación de las obras</t>
    </r>
    <r>
      <rPr>
        <sz val="12"/>
        <rFont val="Calibri"/>
        <family val="2"/>
        <scheme val="minor"/>
      </rPr>
      <t xml:space="preserve">  equivalentes al 80.1% del total asignado, ya que la misma debería estar en un  68%. y con relación a los </t>
    </r>
    <r>
      <rPr>
        <b/>
        <sz val="12"/>
        <rFont val="Calibri"/>
        <family val="2"/>
        <scheme val="minor"/>
      </rPr>
      <t>estudios y diseños</t>
    </r>
    <r>
      <rPr>
        <sz val="12"/>
        <rFont val="Calibri"/>
        <family val="2"/>
        <scheme val="minor"/>
      </rPr>
      <t xml:space="preserve"> atrasos de los recursos asignados equivalentes al 52.6% del total asignado, el cual debería tener un porcentaje de ejecución a la fecha  del  93%.
</t>
    </r>
  </si>
  <si>
    <t xml:space="preserve">Con relación a los rendimientos generados por los convenios interadministrativos; la disposición de estos recursos no corresponde a la ANI, estos recursos serán dispuestos por el Fondo de Adaptación de acuerdo con las clausulas Octava del Convenio 08 de 2011, Séptima del Convenio 03 de 2012 y Quinta parágrafo 2 del Convenio 092 de 2012. 
Teniendo en cuenta los decretos emitidos para  atender la Ola Invernal de 2011 y en especial la Etapa 3 que se desprende de la división de los alcances que están a cargo del Fondo de Adaptación, que contempla las obras definitivas que requerían de estudios y diseños, con la seriedad y los criterios claros que contrarresten la situación que se esta presentando en el cambio climático, dentro de este alcance se supervisará la ejecución de los contratos de estructuración vial para 6 corredores, los cuales hacen parte de los convenios interadministrativos 008 de 2011 y 003 de 2012 y los contratos de diseño y ejecución de obra para red vial y red férrea que hacen parte del convenio interadministrativos 092 de 2012 suscritos entre el Fondo de Adaptación y la ANI.
</t>
  </si>
  <si>
    <t>Realizar la supervisión de los proyectos de Estructuración y Gestión Contractual que hacen parte de los objetos de los Convenios interadministrativos 008 de 2011, 003 de 2012 y 092 de 2012.</t>
  </si>
  <si>
    <t>1. Informe Semestral No 1 (Diciembre de 2014)
2. Informe Semestral No 2 (Junio de 2015)</t>
  </si>
  <si>
    <t>Presidencia</t>
  </si>
  <si>
    <t>PRESIDENCIA</t>
  </si>
  <si>
    <t xml:space="preserve">Silvia Urbina Restrepo (Gerente de Proyecto) </t>
  </si>
  <si>
    <t>El 5-jun-2015 se agrega unidad de medida que describe los antecedentes y el estado vigente de las acciones ejecutadas por la Agencia. Con memo 2015-300-007478-3 del 26-junio-2015 se radicaron los informes que permiten acreditar el 100% de avance. Pendiente cierre de la CGR.</t>
  </si>
  <si>
    <r>
      <t>Hecho Relevante No 1 - Administrativo, Disciplinario, Penal y Fiscal- Construcción Túnel de Daza.</t>
    </r>
    <r>
      <rPr>
        <sz val="12"/>
        <rFont val="Calibri"/>
        <family val="2"/>
        <scheme val="minor"/>
      </rPr>
      <t xml:space="preserve">
</t>
    </r>
    <r>
      <rPr>
        <i/>
        <sz val="12"/>
        <rFont val="Calibri"/>
        <family val="2"/>
        <scheme val="minor"/>
      </rPr>
      <t>"(...) se evidenció que la construcción del Túnel de Daza, no se ajusta a las dimensiones técnicas del diseño inicial, puesto que se presenta una diferencia en el ancho de la calzada, ya que en los diseños iniciales era de 10.60m (2 carriles de 3.65m c/u y 2 bermas de 1.65m c/u), y en lo construido sólo se encuentran 8.01 m en promedio (2 carriles de 4.0 m c/u), dicha diferencia no fue tenida en cuenta por las partes para disminuir el valor del túnel y así modificar (disminuir) el ingreso esperado generado por la adición del túnel a la concesión, acorde a las modificaciones del diseño. Conforme al Numeral 1 del Artículo 4 de la Ley 80 de 1993, se debe exigir al contratista la ejecución idónea y oportuna del objeto contratado, puesto que el Concesionario pretende entregar un túnel con características técnicas y dimensiones diferentes a las contratadas, lo cual estaría generando  un presunto detrimento al patrimonio de Estado en cuantía de $92.898 millones de pesos constantes de Dic./04 correspondientes al valor de las construcción del túnel de Daza, los predios y la interventoría del mismo, lo mismo que los equipos electromecánicos y riesgo geológico."</t>
    </r>
  </si>
  <si>
    <t>"Se presenta una diferencia en el ancho de la calzada, ya que en los diseños iniciales era de 10.60m (2 carriles de 3.65m c/u y 2 bermas de 1.65m c/u), y en lo construido solo se encuentran 8.01 m en promedio (2 carriles de 4.0 m c/u), dicha diferencia no fue tenida en cuenta por las partes para disminuir el valor del túnel y así modificar (disminuir) el ingreso esperado generado por la adición del túnel a la concesión."</t>
  </si>
  <si>
    <t>"presunto detrimento al patrimonio de Estado en cuantía de $92.898 millones de pesos constantes de Dic./04 correspondientes al valor de las construcción del túnel de Daza, los predios y la interventoría del mismo, lo mismo que los equipos electromecánicos y riesgo geológico."</t>
  </si>
  <si>
    <t xml:space="preserve">La situación presentada con la construcción del Túnel de Daza, cuyos diseños fueron aprobados mediante la suscripción del Otrosí No.4 al Contrato de Concesión No. 003 de 2006, se incluyó dentro de la reforma a la demanda de reconvención radicada ante el Tribunal de Arbitramento de la Cámara de Comercio de Bogotá para que se analice por parte del juez convencional, la ejecución del Alcance Opcional del Túnel de Daza con diseños y dimensiones, al parecer diferentes a las establecidas en el Pliego de Condiciones y  el Contrato de Concesión No. 003 de 2006. </t>
  </si>
  <si>
    <t>1. Acuerdo conciliatorio de terminación anticipada con Anexo técnico del 6 de febrero de 2015
2. Auto No.45 de aprobación del Acuerdo Conciliatorio para la terminación anticipada del Contrato de Concesión de fecha 20 de marzo de 2015
3. Contrato Estándar 4G
4. Manual de supervisión e Interventoría</t>
  </si>
  <si>
    <r>
      <rPr>
        <b/>
        <sz val="12"/>
        <rFont val="Calibri"/>
        <family val="2"/>
        <scheme val="minor"/>
      </rPr>
      <t xml:space="preserve">Vicepresidencia Ejecutiva </t>
    </r>
    <r>
      <rPr>
        <sz val="12"/>
        <rFont val="Calibri"/>
        <family val="2"/>
        <scheme val="minor"/>
      </rPr>
      <t>- Vicepresidencia Jurídica</t>
    </r>
  </si>
  <si>
    <t>Se encuentra en Tribunal de Arbitramento en etapa de pruebas. Verificar si la fecha de la auditoria es anterior o posterior a la instauración del tribunal. Se ajustan unidades de medida y el nivel de avance. Por instrucción de la Vicepresidencia de la República todos los planes deben estar 100% al 30-jun-2015, por lo que la OCI ajustó el plazo inicial para alinearlo a la directiva de Vicepresidencia. Con memorando 2015-500-006070-3 del 26-may-2015 se acredita el 100% de avance. Pendiente cierre de la CGR.</t>
  </si>
  <si>
    <t>2012E</t>
  </si>
  <si>
    <r>
      <t>Hecho No 2- Administrativo, Disciplinario, Penal y Fiscal- Diferencial Tarifario</t>
    </r>
    <r>
      <rPr>
        <sz val="12"/>
        <rFont val="Calibri"/>
        <family val="2"/>
        <scheme val="minor"/>
      </rPr>
      <t xml:space="preserve">
El INCO (hoy Agencia Nacional de Infraestructura ANI) pago al concesionario $34.305 millones equivalentes a $35.393 millones de dic./2011, por concepto de diferencial tarifario y por los costos de operación de la estación de peaje Cano, observándose un mayor valor pagado de $24.040 millones de dic./2011, lo que generaría un presunto detrimento al patrimonio estatal, puesto que la adeudado a la fecha del pago no superaba los $11.354 millones de dic./2011.
</t>
    </r>
  </si>
  <si>
    <t xml:space="preserve">Con la firma del acta de pago parcial de desequilibrio económico, la entidad le reconoció al concesionario un pago anticipado por  concepto de diferencial tarifario y por los costos de operación de la estación peaje cano. </t>
  </si>
  <si>
    <t xml:space="preserve">Presunto detrimento al Estado por los mayores valores reconocidos a favor del concesionario producto del ejercicio financiero de adelantar el pago de futuras deudas por concepto de diferencial tarifario y por el mayor valor calculado del costo de operación de la estación cano </t>
  </si>
  <si>
    <t xml:space="preserve">El diferencial tarifario y los costos de operación de la Estación Peaje Cano se incluyeron dentro de la reforma a la demanda de reconvención radicada ante el Tribunal de Arbitramento de la Cámara de Comercio de Bogotá para que se analice por parte del juez convencional si se presentó un mayor pago por este concepto </t>
  </si>
  <si>
    <t xml:space="preserve">Obtener decisión de la justicia arbitral que resuelva si efectivamente se reconocieron mayores valores por el diferencial tarifario y el costo de operación de la Estación Cano </t>
  </si>
  <si>
    <t>1. Acuerdo conciliatorio de terminación anticipada con Anexo técnico del 6 de febrero de 2015
2. Auto de aprobación del Acuerdo Conciliatorio para la terminación anticipada del Contrato de Concesión
3. Manual de supervisión e interventoría</t>
  </si>
  <si>
    <t>Se encuentra en Tribunal de Arbitramento en etapa probatoria. Se ajustan unidades de medida y el nivel de avance. Por instrucción de la Vicepresidencia de la República todos los planes deben estar 100% al 30-jun-2015, por lo que la OCI ajustó el plazo inicial para alinearlo a la directiva de Vicepresidencia. Con memorando 2015-500-006070-3 del 26-may-2015 se acredita el 100% de avance. Pendiente cierre de la CGR.</t>
  </si>
  <si>
    <r>
      <t xml:space="preserve">H 125- 197 -AR 2008- Administrativo - Alteración Cronograma Contractual de Obras
</t>
    </r>
    <r>
      <rPr>
        <sz val="12"/>
        <color indexed="8"/>
        <rFont val="Calibri"/>
        <family val="2"/>
        <scheme val="minor"/>
      </rPr>
      <t xml:space="preserve">En la concesión Rumichaca – Pasto – Chachagüí – Aeropuerto aún no se ha iniciado la construcción del par vial Pasto – Chachagüí  - Aeropuerto y es prácticamente nulo el avance en la construcción de la variante de Pasto, los cuales debieron iniciar construcción al inicio de la Etapa de Construcción, es decir, a partir del 16 de noviembre de 2007 (18 meses de retraso); en su lugar hay avances en la rehabilitación de la vía Pasto – Aeropuerto que estaba pactada a partir del mes 18 de la etapa de construcción (16 de mayo de 2009) y ya se iniciaron obras de rehabilitación en el trayecto entre Ipiales y Pasto; alterándose totalmente el cronograma de obras pactado contractualmente, todo esto debido a deficiencias en la gestión, planeación y control de la entidad sobre esta concesión, generándose riesgos de alteración del equilibrio financiero del contrato al modificar el cronograma de inversiones del privado y por consiguiente el modelo financiero contractual. </t>
    </r>
    <r>
      <rPr>
        <b/>
        <sz val="12"/>
        <color indexed="8"/>
        <rFont val="Calibri"/>
        <family val="2"/>
        <scheme val="minor"/>
      </rPr>
      <t xml:space="preserve">   
H 731- 3- Administrativo, Disciplinario y Fiscal- Desplazamiento de cronograma de obras, según Modificatorio No. 4 de 2009</t>
    </r>
    <r>
      <rPr>
        <sz val="12"/>
        <color indexed="8"/>
        <rFont val="Calibri"/>
        <family val="2"/>
        <scheme val="minor"/>
      </rPr>
      <t xml:space="preserve">
Se evidencia un presunto detrimento al patrimonio del Estado y a favor del Concesionario en cuantía de $5.775 millones de dic./2004 equivalentes a $7.859 millones de dic./2011 medido en valor presente (VPN), por el desplazamiento del cronograma de 42 meses a 60 meses de ejecución de la etapa de construcción, mejoramiento y rehabilitación de los trayectos 1, 2, 3, 4 y 6, ocasionado por la firma del modificatorio No. 4 de 2009, sin que se hubiese realizado la sensibilización en el modelo financiero ni cuantificado el efecto financiero de dicha modificación, por lo que el Estado estaría reconociéndole al concesionario un mayor valor de la inversión realizada, generando un posible desequilibrio </t>
    </r>
  </si>
  <si>
    <t xml:space="preserve">Con la firma del modificatorio No. 4 de 2009, se desplazó el cronograma de obra de la etapa de construcción, mejoramiento y rehabilitación de los trayectos 1, 2, 3, 4 y 6, de 42 meses a 60 meses de ejecución, sin que se considerara el efecto financiero de dicho desplazamiento en el modelo financiero de la concesión </t>
  </si>
  <si>
    <t xml:space="preserve">Presunto detrimento al patrimonio del Estado y a favor del Concesionario en cuantía de $5.775 millones de dic./2004 equivalentes a $7.859 millones de dic./2011 medido en valor presente (VPN), por el desplazamiento del cronograma de 42 meses a 60 meses de ejecución, por lo que el Estado estaría reconociéndole al concesionario un mayor valor de la inversión realizada, generando un posible desequilibrio de la ecuación contractual en contra de los intereses del Estado. </t>
  </si>
  <si>
    <t>Presentar el acuerdo de terminación anticipada aprobado por el tribunal de arbitramento y un informe explicando porque el hallazgo se cierra debido al acuerdo de terminación anticipada de mutuo acuerdo del contrato de concesión.</t>
  </si>
  <si>
    <t>1. Acuerdo conciliatorio de terminación anticipada con Anexo técnico del 6 de febrero de 2015
2. Auto de aprobación del Acuerdo Conciliatorio para la terminación anticipada del Contrato de Concesión de fecha 20 de marzo de 2015
3. Informe financiero explicativo del cierre del hallazgo con base en el Acuerdo conciliatorio de terminación anticipada aprobado por el Tribunal de arbitramento
4. Contrato Estándar 4G
5. Manual de Supervisión e Interventoría
6. Manual de Contratación</t>
  </si>
  <si>
    <r>
      <t xml:space="preserve">El acuerdo de terminación que incluye las obras a pagar eliminaría  el desplazamiento del cronograma, lo que llevaría a solicitar el respectivo cierre del hallazgo a la CGR. </t>
    </r>
    <r>
      <rPr>
        <sz val="12"/>
        <color rgb="FFFF0000"/>
        <rFont val="Calibri"/>
        <family val="2"/>
        <scheme val="minor"/>
      </rPr>
      <t>Pendiente que incorporen al ftp el anexo tècnico del 6-feb-2015. Con memorando 2015-409-004632-3 del 21-abr-2015 se solicitó plazo hasta el 30-jun-2015. Se autorizó el nuevo plazo por lo que se ajusta la fecha en concordancia. Con memorando 2015-500-006070-3 del 26-may-2015 se acredita el 100% de avance. Pendiente cierre de la CGR. Con memorando 2015-500-6583-3 del 5 de junio de 2015 se dio alcance al memo anterior, complementando el informe financiero.</t>
    </r>
  </si>
  <si>
    <r>
      <t>Hecho No 4- Administrativo, Disciplinario y Fiscal- Avance de Obra Trayecto 6</t>
    </r>
    <r>
      <rPr>
        <sz val="12"/>
        <rFont val="Calibri"/>
        <family val="2"/>
        <scheme val="minor"/>
      </rPr>
      <t xml:space="preserve">
De acuerdo a lo comunicado por la entidad,  y lo observado en visita fiscal a las obras de la concesión en los días 22 al 26 de octubre de 2012, se evidenció que el Trayecto 6 presenta un avance aproximado del 20%, a un (1) mes de terminar la etapa de Construcción, Mejoramiento y Rehabilitación (16/11/2012), situación que genera un incumplimiento al cronograma de ejecución vigente y un presunto detrimento en contra de los interese del estado y a favor del concesionario en cuantía de $3.098 millones de pesos de dic./2004 equivalentes a $4.217 millones de dic./2011 medido en valor presente (VPN).
</t>
    </r>
  </si>
  <si>
    <t>Incumplimiento al cronograma de ejecución vigente respecto al avance de obra que presentó el Trayecto 6 (avance del 20%), a un (1) mes de terminar la etapa de Construcción, Mejoramiento y Rehabilitación (16/11/2012)</t>
  </si>
  <si>
    <t>Un presunto detrimento en contra de los interese del estado y a favor del concesionario en cuantía de $3.098 millones de pesos de dic./2004 equivalentes a $4.217 millones de dic./2011 medido en valor presente (VPN).</t>
  </si>
  <si>
    <t xml:space="preserve">La posible indebida indexación de las tarifas de peaje por parte del Concesionario se incluyó dentro de la reforma a la demanda de reconvención radicada ante el Tribunal de Arbitramento de la Cámara de Comercio de Bogotá para que se analice por parte del juez convencional si se presentó un mayor pago por este concepto </t>
  </si>
  <si>
    <t>Obtener decisión de la justicia arbitral que resuelva si efectivamente se presentó una indebida indexación de las tarifas de peaje.</t>
  </si>
  <si>
    <t xml:space="preserve">1. Acuerdo conciliatorio de terminación anticipada con Anexo técnico del 6 de febrero de 2015
2. Auto de aprobación del Acuerdo Conciliatorio para la terminación anticipada del Contrato de Concesión de fecha 20 de marzo de 2015
3. Manual de supervisión e interventoría
4. Contrato Estándar 4G
</t>
  </si>
  <si>
    <r>
      <t xml:space="preserve">Hecho No 6- Administrativo, Disciplinario y Fiscal- Indexación de tarifas </t>
    </r>
    <r>
      <rPr>
        <sz val="12"/>
        <rFont val="Calibri"/>
        <family val="2"/>
        <scheme val="minor"/>
      </rPr>
      <t xml:space="preserve">
Al verificar el esquema tarifario del  contrato de concesión No. 003/2006, se observaron diferencias en algunas de las tarifas de peaje  que ha venido cobrando el concesionario desde  el año 2007 a la fecha, recaudando tarifas en montos superiores a las establecidas en la clausula 19  del contrato y en la resolución 2253 del 31 de mayo de 2006, para algunas categorías de vehículos, configurándose en un posible detrimento en el patrimonio del Estado en cuantía indeterminada, por cuanto este no ha recibido el valor correspondiente a los ingresos adicionales de conformidad con lo establecido en la Clausula 20 numeral 20.3, del mencionado contrato de concesión, dado que estos ingresos adicionales no se reembolsaron a la entidad, a medida que se causaron.
</t>
    </r>
  </si>
  <si>
    <t>No se aplicó el procedimiento de indexación de las tarifas ´para el cobro del peaje, con forme a lo establecido en la clausula 19  del contrato y en la resolución 2253 del 31 de mayo de 2006, para algunas categorías de vehículos.</t>
  </si>
  <si>
    <t>un posible detrimento en el patrimonio del Estado en cuantía indeterminada, por cuanto este no ha recibido el valor correspondiente a los ingresos adicionales de conformidad con lo establecido en la Clausula 20 numeral 20.3, del mencionado contrato de concesión, dado que estos ingresos adicionales no se reembolsaron a la Entidad, a medida que se causaron.</t>
  </si>
  <si>
    <t>1. Acuerdo conciliatorio de terminación anticipada con Anexo técnico del 6 de febrero de 2015
2. Auto 45 del 20 de marzo de 2015 de aprobación del Acuerdo Conciliatorio para la terminación anticipada del Contrato de Concesión
3. Manual de supervisión e interventoría
4. Decreto 4165 de 2011</t>
  </si>
  <si>
    <t>Se encuentra en Tribunal de Arbitramento en etapa probatoria. Se ajustan unidades de medida y el nivel de avance. Por instrucción de la Vicepresidencia de la República todos los planes deben estar 100% al 30-jun-2015, por lo que la OCI ajustó el plazo inicial para alinearlo a la directiva de Vicepresidencia.  Con memorando 2015-500-006070-3 del 26-may-2015 se acredita el 100% de avance. Pendiente cierre de la CGR.</t>
  </si>
  <si>
    <r>
      <t>Hecho No 7- Administrativo, Disciplinario y Fiscal- Intersección Trayecto 1 con Variante de Ipiales</t>
    </r>
    <r>
      <rPr>
        <sz val="12"/>
        <color indexed="8"/>
        <rFont val="Calibri"/>
        <family val="2"/>
        <scheme val="minor"/>
      </rPr>
      <t xml:space="preserve">
Se  evidencia un presunto detrimento patrimonial en contra de los intereses del estado en cuantía indeterminada por el desplazamiento de las inversiones correspondientes a la intersección Trayecto 1 con Variante de Ipiales, puesto que de acuerdo con lo observado en la visita realizada al proyecto de concesión entre los días 22 al 26 de octubre de 2012, se encontró que a menos de un mes de la terminación de la etapa de construcción, la intersección a desnivel de que trata el numeral 3 del inciso 2.1 del Apéndice A del contrato  de concesión, se encuentra sin construir, sin que a la fecha exista acuerdo entre la Agencia y el concesionario para su próxima construcción (lo que permite concluir que a la terminación de la etapa de construcción no estará construida).
</t>
    </r>
  </si>
  <si>
    <t>La intersección a desnivel de que trata el numeral 3 del inciso 2.1 del Apéndice A del contrato  de concesión, se encuentra sin construir, faltando mes de un  mes para terminar la etapa de Construcción Mejoramiento y Rehabilitación (16/11/2012).</t>
  </si>
  <si>
    <t>Un presunto detrimento patrimonial en contra de los intereses del estado en cuantía indeterminada por el desplazamiento de las inversiones correspondientes a la intersección Trayecto 1 con Variante de Ipiales</t>
  </si>
  <si>
    <r>
      <t xml:space="preserve">1. Acuerdo conciliatorio de terminación anticipada con Anexo técnico del 6 de febrero de 2015
2. Auto 45 del 20 de marzo de 2015, de aprobación del Acuerdo Conciliatorio para la terminación anticipada del Contrato de Concesión de fecha 20 de marzo de 2015
</t>
    </r>
    <r>
      <rPr>
        <sz val="12"/>
        <color rgb="FFFF0000"/>
        <rFont val="Calibri"/>
        <family val="2"/>
        <scheme val="minor"/>
      </rPr>
      <t>3. Informe financiero</t>
    </r>
    <r>
      <rPr>
        <sz val="12"/>
        <rFont val="Calibri"/>
        <family val="2"/>
        <scheme val="minor"/>
      </rPr>
      <t xml:space="preserve">
4. Contrato Estándar 4G
5. Manual de supervisión e interventoría
6. Manual de contratación
</t>
    </r>
  </si>
  <si>
    <r>
      <t xml:space="preserve">El acuerdo de terminación que incluye las obras a pagar eliminaría  el desplazamiento del cronograma, lo que llevaría a solicitar el respectivo cierre del hallazgo a la CGR. </t>
    </r>
    <r>
      <rPr>
        <sz val="12"/>
        <color rgb="FFFF0000"/>
        <rFont val="Calibri"/>
        <family val="2"/>
        <scheme val="minor"/>
      </rPr>
      <t>Pendiente que incorporen al ftp el anexo tècnico del 6-feb-2015. Con memorando 2015-500-006070-3 del 26-may-2015 se acredita el 100% de avance. Pendiente cierre de la CGR. Con memorando 2015-500-6583-3 del 5 de junio de 2015 se dio alcance al memo anterior, incorporando nueva unidad de medida relacionada con el informe financiero aportado.</t>
    </r>
  </si>
  <si>
    <r>
      <t xml:space="preserve">Hecho No 8- Administrativo, Disciplinario y Fiscal- Mantenimiento Rutinario y Periódico </t>
    </r>
    <r>
      <rPr>
        <sz val="12"/>
        <color indexed="8"/>
        <rFont val="Calibri"/>
        <family val="2"/>
        <scheme val="minor"/>
      </rPr>
      <t xml:space="preserve">
Se  evidencia un presunto detrimento patrimonial en contra de los intereses del estado en cuantía indeterminada, por la variación que implica que el concesionario no ejecutará los mantenimientos rutinario y periódico en las fechas y condiciones inicialmente pactadas, debido al desplazamiento de 42 meses a 60 meses en el cronograma de ejecución de la etapa de Construcción, Mejoramiento y Rehabilitación de los trayectos 1, 2, 3, 4 y 6, ocasionado por la firma del modificatorio No. 4, así como por el retraso observado en el avance de la obra del Trayectos 6.</t>
    </r>
    <r>
      <rPr>
        <b/>
        <sz val="12"/>
        <color indexed="8"/>
        <rFont val="Calibri"/>
        <family val="2"/>
        <scheme val="minor"/>
      </rPr>
      <t xml:space="preserve">
</t>
    </r>
  </si>
  <si>
    <t>Debido al desplazamiento de 42 meses a 60 meses en el cronograma de ejecución de la etapa de Construcción, Mejoramiento y Rehabilitación de los trayectos 1, 2, 3, 4 y 6, ocasionado por la firma del modificatorio No. 4, así como por el retraso observado en el avance de la obra del Trayectos 6, implicó que el concesionario no ejecutará los mantenimientos rutinario y periódico en las fechas y condiciones inicialmente pactadas</t>
  </si>
  <si>
    <t>Un presunto detrimento patrimonial en contra de los intereses del estado en cuantía indeterminada, por el desplazamiento los mantenimientos.</t>
  </si>
  <si>
    <t>1. Acuerdo conciliatorio de terminación anticipada con Anexo técnico del 6 de febrero de 2015
2. Auto 45 del 20 de marzo de 2015, de aprobación del Acuerdo Conciliatorio para la terminación anticipada del Contrato de Concesión
3. Informe financiero explicativo del cierre del hallazgo con base en el Acuerdo conciliatorio de terminación anticipada aprobado por el Tribunal de arbitramento
4. Contrato Estándar 4G
5. Manual de Supervisión e Interventoría
6. Manual de Contratación</t>
  </si>
  <si>
    <r>
      <t xml:space="preserve">El acuerdo de terminación que incluye las obras a pagar eliminaría  el desplazamiento del cronograma, lo que llevaría a solicitar el respectivo cierre del hallazgo a la CGR. </t>
    </r>
    <r>
      <rPr>
        <sz val="12"/>
        <color rgb="FFFF0000"/>
        <rFont val="Calibri"/>
        <family val="2"/>
        <scheme val="minor"/>
      </rPr>
      <t>Pendiente que incorporen al ftp el anexo tècnico del 6-feb-2015. Con memorando 2015-500-006070-3 del 26-may-2015 se acredita el 100% de avance. Pendiente cierre de la CGR. Con memorando 2015-500-6583-3 del 5 de junio de 2015 se dio alcance al memo anterior, complementando el informe financiero.</t>
    </r>
  </si>
  <si>
    <r>
      <t xml:space="preserve">H127-199 Áreas De Pesaje </t>
    </r>
    <r>
      <rPr>
        <sz val="12"/>
        <color indexed="8"/>
        <rFont val="Calibri"/>
        <family val="2"/>
        <scheme val="minor"/>
      </rPr>
      <t xml:space="preserve">Según el numeral 4.1.3.3 Áreas de Pesaje, del apéndice B del contrato de concesión Rumichaca – Pasto – Chachagüí – Aeropuerto, a los seis meses después de suscrita el Acta de Inicio de Ejecución del Contrato, deberá existir como mínimo una estación de pesaje fija y una móvil, este plazo se venció el 16 de noviembre de 2007  </t>
    </r>
    <r>
      <rPr>
        <b/>
        <sz val="12"/>
        <color indexed="8"/>
        <rFont val="Calibri"/>
        <family val="2"/>
        <scheme val="minor"/>
      </rPr>
      <t xml:space="preserve">
H128-200  Áreas de Servicio</t>
    </r>
    <r>
      <rPr>
        <sz val="12"/>
        <color indexed="8"/>
        <rFont val="Calibri"/>
        <family val="2"/>
        <scheme val="minor"/>
      </rPr>
      <t xml:space="preserve"> Según el numeral 4.2.1. Áreas de Servicio, del apéndice B del contrato de concesión Rumichaca – Pasto – Chachagüí – Aeropuerto, a partir de los seis meses siguientes a la suscripción el Acta de Inicio de Ejecución del Contrato, deben permanecer, en funcionamiento como mínimo dos Áreas de Servicio en los sitios que proponga el Concesionario y que correspondan a los de mayor demanda,</t>
    </r>
    <r>
      <rPr>
        <b/>
        <sz val="12"/>
        <color indexed="8"/>
        <rFont val="Calibri"/>
        <family val="2"/>
        <scheme val="minor"/>
      </rPr>
      <t xml:space="preserve">  
H129-201 Centro de Control de Operación  Según el numeral 4.3.</t>
    </r>
    <r>
      <rPr>
        <sz val="12"/>
        <color indexed="8"/>
        <rFont val="Calibri"/>
        <family val="2"/>
        <scheme val="minor"/>
      </rPr>
      <t xml:space="preserve"> Centros de Control de Operación, del apéndice B del contrato de concesión Rumichaca – Pasto – Chachagüí – Aeropuerto, será obligación del Concesionario construir, operar y mantener en funcionamiento, durante todo el período de la concesión, por lo menos un (1) Centro de Control de Operación</t>
    </r>
    <r>
      <rPr>
        <b/>
        <sz val="12"/>
        <color indexed="8"/>
        <rFont val="Calibri"/>
        <family val="2"/>
        <scheme val="minor"/>
      </rPr>
      <t xml:space="preserve">
H131-203 - Estaciones de Peajes Las estaciones de peaje de la concesión Rumichaca – Pasto – Chachagüí – </t>
    </r>
    <r>
      <rPr>
        <sz val="12"/>
        <color indexed="8"/>
        <rFont val="Calibri"/>
        <family val="2"/>
        <scheme val="minor"/>
      </rPr>
      <t xml:space="preserve">Aeropuerto no están operando de acuerdo al Apéndice B-1 al contrato de concesión referente a especificaciones técnicas de construcción, mantenimiento y operación de las instalaciones de peajes y equipos (por ejemplo, las estaciones de peaje de Daza y de Cano no tienen peanas y operan con tiquetes manuales), sin que se hayan aplicado las sanciones correspondientes por el incumplimiento, esto debido a deficiencia en el control y supervisión de la entidad sobre el contrato, lo que ocasiona un presunto desequilibrio del contrato a favor del concesionario al no haberse hecho las inversiones </t>
    </r>
    <r>
      <rPr>
        <b/>
        <sz val="12"/>
        <color indexed="8"/>
        <rFont val="Calibri"/>
        <family val="2"/>
        <scheme val="minor"/>
      </rPr>
      <t xml:space="preserve">
H 737- 9-  AF2012 - Administrativo, Disciplinario y Fiscal- Estaciones de Pesaje
</t>
    </r>
    <r>
      <rPr>
        <sz val="12"/>
        <color indexed="8"/>
        <rFont val="Calibri"/>
        <family val="2"/>
        <scheme val="minor"/>
      </rPr>
      <t xml:space="preserve">Se evidencia presunto detrimento al patrimonio del Estado, en cuantía indeterminada, representado por los costos de operación y mantenimiento de la estación fija no construida, sumado al valor de la inversión necesaria para la construcción de dicha estación y de las instalaciones no construidas por el concesionario y que fueron adecuadas de la infraestructura existente del INVIAS y del costo financiero del desplazamiento de las inversiones en el tiempo. Lo anterior ya que en la visita efectuada por la CGR el día 22 de octubre de 2012 se pudo observar que en  las instalaciones de la Estación de Peaje El Placer opera una Estación de Pesaje móvil, que solo opera en el sentido Rumichaca – Pasto, contrario a lo establecido en el contrato de concesión, toda vez que los controles de pesaje se deberán realizar en los dos sentidos de circulación del tránsito. El concesionario tiene otra báscula móvil operando en el Trayecto 4 cercana a la intersección de Daza. </t>
    </r>
    <r>
      <rPr>
        <b/>
        <sz val="12"/>
        <color indexed="8"/>
        <rFont val="Calibri"/>
        <family val="2"/>
        <scheme val="minor"/>
      </rPr>
      <t xml:space="preserve">
Hecho No 10- Administrativo, Disciplinario y Fiscal- Áreas de Servicio
</t>
    </r>
    <r>
      <rPr>
        <sz val="12"/>
        <color indexed="8"/>
        <rFont val="Calibri"/>
        <family val="2"/>
        <scheme val="minor"/>
      </rPr>
      <t>Se evidencia un presunto detrimento al patrimonio del Estado, en cuantía indeterminada, representado por los costos de operación y mantenimiento del área no construida y del costo financiero del desplazamiento de las inversiones en el tiempo. En visita efectuada por la CGR el día 22 de octubre de 2012 se inspeccionó el Área de Servicio Norte, ubicada en zona aledaña a la estación de Peaje de Daza, la cual si bien ya está operando, no se encontró que exista señalización informativa que le indique al usuario de la vía qué son estas instalaciones y que servicios le presta y a los cuales tiene derecho por el pago de su peaje, adicionalmente, en el tema de sanitarios, de zonas de alimentación, de oficina de policía de carreteras, de enfermería (por ejemplo), se encontró que por lo menos en lo que respecta al Área de servicio norte, las instalaciones construidas por el concesionario no cumplen con las áreas mínimas establecidas en el contrato de concesión (apéndice B), por cuanto no cuentan con oficinas de Policía de Carreteras, zonas de alimentación, teléfonos públicos, etc., y más bien se pudo observar que estas instalaciones funcionan como área administrativa del concesionario, haciendo que se pierda el fin esencial de estas áreas de servicio, el cual es “prestar servicio de atención a los usuarios”, sin embargo al no estar concentrados los servicios en un solo lugar y algunos de ellos ser prestados por terceros contratados por el concesionario y que no son prestados de manera permanente (sino que se prestan de acuerdo a los horarios del tercero), se rompe con el principio de regularidad en la prestación del servicio.</t>
    </r>
  </si>
  <si>
    <t>Las instalaciones de las áreas de servicio construidas por el concesionario no cumplen con las áreas mínimas establecidas en el contrato de concesión (apéndice B)</t>
  </si>
  <si>
    <t>Se evidencia un presunto detrimento al patrimonio del Estado, en cuantía indeterminada, representado por los costos de operación y mantenimiento del área no construida y del costo financiero del desplazamiento de las inversiones en el tiempo.</t>
  </si>
  <si>
    <t>Conforme a la documentación aportada por la supervisión el contrato, evaluar la procedencia del inicio de proceso sancionatorio</t>
  </si>
  <si>
    <r>
      <t xml:space="preserve">1. Acuerdo conciliatorio de terminación anticipada
2. Auto No 45 de 20 de marzo de 2015
3. Manual de Supervisión e Interventoría
4. Memo a DJ de información de cierre de procesos sancionatorios
</t>
    </r>
    <r>
      <rPr>
        <sz val="12"/>
        <color rgb="FFFF0000"/>
        <rFont val="Calibri"/>
        <family val="2"/>
        <scheme val="minor"/>
      </rPr>
      <t>5. Contrato estándar 4G</t>
    </r>
  </si>
  <si>
    <r>
      <rPr>
        <sz val="12"/>
        <rFont val="Calibri"/>
        <family val="2"/>
        <scheme val="minor"/>
      </rPr>
      <t>Verificar si el acuerdo de terminación anticipada incluye la suspensión de los procesos sancionatorios. La OCI verificará el oficio recibido de la VJ. No se acredita mayor avance. Con memorando 2015-409-004632-3 del 21-abr-2015 se solicitó plazo hasta el 30-jun-2015. Se autorizó el nuevo plazo por lo que se ajusta la fecha en concordancia.</t>
    </r>
    <r>
      <rPr>
        <sz val="12"/>
        <color rgb="FFFF0000"/>
        <rFont val="Calibri"/>
        <family val="2"/>
        <scheme val="minor"/>
      </rPr>
      <t xml:space="preserve"> Con memorando 2015-500-006582-3 del 5 de junio de 2015, se solicitan ajustes a las unidades de medida y se acredita el 100% de avance. pendiente cierre de la CGR.</t>
    </r>
  </si>
  <si>
    <r>
      <t xml:space="preserve">Hecho No 11- Administrativo, Administrativo, Disciplinario y Penal- Acta de Inicio Etapa de Construcción. </t>
    </r>
    <r>
      <rPr>
        <sz val="12"/>
        <rFont val="Calibri"/>
        <family val="2"/>
        <scheme val="minor"/>
      </rPr>
      <t>El día 16 de noviembre de 2007, Inco y el Concesionario Devinar suscribieron el acta de inicio de la etapa de construcción, mejoramiento y rehabilitación del contrato de concesión No 003 de 2006, en el cual las partes en el considerando No 4 señalan que “Teniendo en cuenta las anteriores consideraciones el INCO manifiesta que DEVINAR S.A., ha dado cumplimiento a todos los requisitos establecidos en el contrato de concesión No 003 de 2006, apéndices y anexos para dar inicio a la etapa de construcción, mejoramiento y rehabilitación”. Sin embargo, esta afirmación no coincide con la realidad del momento, puesto que la clausula 65.1 del contrato de concesión señalo lo siguiente: “En ningún caso se deberá dar inicio a la etapa de construcción, mejoramiento y rehabilitación sin que se hayan designado las Firmas Asesora Financiera, Asesora de Ingeniería y el Asesor Jurídico que actuarán como amigables componedores financieros, técnicos y/o jurídico para dirimir las controversias en el desarrollo del contrato…”.</t>
    </r>
    <r>
      <rPr>
        <sz val="8"/>
        <color indexed="8"/>
        <rFont val="Arial"/>
        <family val="2"/>
      </rPr>
      <t/>
    </r>
  </si>
  <si>
    <t>Las partes suscribieron acta de inicio de la etapa de construcción, mejoramiento y rehabilitación del contrato de concesión No 003 de 2006, sin que se hubiesen cumplido con todos los requisitos.</t>
  </si>
  <si>
    <t>La situación descrita denota deficiencias en la supervisión, evaluación y control por parte de la agencia en el cumplimiento de las obligaciones del concesionario para la suscripción de actas en las diferentes etapas del proyecto.</t>
  </si>
  <si>
    <r>
      <rPr>
        <b/>
        <sz val="12"/>
        <rFont val="Calibri"/>
        <family val="2"/>
        <scheme val="minor"/>
      </rPr>
      <t xml:space="preserve">Teniendo en cuenta que actualmente las controversias contractuales están siendo dirimidas por un Tribunal de Arbitramento como mecanismo de solución de controversias, </t>
    </r>
    <r>
      <rPr>
        <b/>
        <u/>
        <sz val="12"/>
        <rFont val="Calibri"/>
        <family val="2"/>
        <scheme val="minor"/>
      </rPr>
      <t>no es posible adoptar acciones de mejora al respecto</t>
    </r>
    <r>
      <rPr>
        <u/>
        <sz val="12"/>
        <rFont val="Calibri"/>
        <family val="2"/>
        <scheme val="minor"/>
      </rPr>
      <t>.</t>
    </r>
    <r>
      <rPr>
        <sz val="12"/>
        <rFont val="Calibri"/>
        <family val="2"/>
        <scheme val="minor"/>
      </rPr>
      <t xml:space="preserve"> En todo caso, tal como se informó a la CGR la falta de designación de las firmas asesora financiera, asesora jurídica y asesora técnica no invalidan el inicio del contrato por cuanto consisten en una previsión contractual para la solución de conflictos, pero no en un requisito técnico o legal para la ejecución de éste.</t>
    </r>
  </si>
  <si>
    <t>No es posible adoptar acciones de mejora al respecto. No obstante lo anterior como acción preventiva se propone la elaboración de  una Circular en la que se refuercen los temas relacionados con sus obligaciones técnicas y administrativas para el cumplimiento de los Contratos por parte de los Supervisores e Interventores</t>
  </si>
  <si>
    <t>1. Manual de contratación
2. Resolución de bitácora 
3. Manual de Supervisión e Interventoría
4. Modelo Contrato Estándar 4G</t>
  </si>
  <si>
    <r>
      <t xml:space="preserve">Hecho No 13- Administrativo y Disciplinario- Terminación de Obras de la Variante de Ipiales. </t>
    </r>
    <r>
      <rPr>
        <sz val="12"/>
        <rFont val="Calibri"/>
        <family val="2"/>
        <scheme val="minor"/>
      </rPr>
      <t xml:space="preserve">Las obras para la finalización de la Variante Ipiales y conexión a la vía Panamericana se encuentran ejecutadas en su totalidad, sin embargo no se encontró una modificación del Contrato de Concesión No 003 de 2006 que respalden dicha construcción, aunado al hecho que se utilizaron predios, que los propietarios entregaron al Concesionario de manera anticipada para que se ejecutara la obra, sin que a la fecha, algunos de ellos se hayan pagado. </t>
    </r>
    <r>
      <rPr>
        <sz val="8"/>
        <color indexed="8"/>
        <rFont val="Arial"/>
        <family val="2"/>
      </rPr>
      <t/>
    </r>
  </si>
  <si>
    <t xml:space="preserve">En el acta de entendimiento No 1 del 09 de septiembre de 2008 las partes acordaron que en el otrosí No 4 (próximo a firmarse) se incluiría la realización de los estudios y diseños definitivos, así como la terminación de la construcción de la variante de Ipiales. Sin embargo, el 30 de diciembre de 2009 se suscribió el mencionado modificatorio en el cual no se incluyó la realización de obras de construcción para la terminación de la variante de Ipiales (la cual ya se había efectuado). </t>
  </si>
  <si>
    <t>Las conductas descritas pueden tener una presunta incidencia disciplinaria por el posible incumplimiento de los artículos 25, principio de economía y 26, principio de responsabilidad, establecidos en la Ley 80 de 1993.</t>
  </si>
  <si>
    <t>Efectivamente no se suscribió una modificación contractual que ampare la modificación del trayecto No 2. En relación con el tema predial se debe decir que ni el INCO ni la ANI han efectuado el pago de predios para la ejecución de la obra de la variante de Ipiales, en tanto no se encuentran soportes contractuales que permitan hacerlo.</t>
  </si>
  <si>
    <t>Cumplir con lo establecido en el Contrato de Concesión No. 003 de 2006.</t>
  </si>
  <si>
    <t>1. Informe DJ sobre proceso de reparación directa relacionado con los predios adquiridos para la terminación de la variante por un trazado diferente al establecido en el alcance del contrato de concesión 003 de 2006
2. Informe predial
3. Acuerdo conciliatorio de terminación anticipada suscrito el 6-feb-2015
4. Auto No. 45 del 20-mar-2015 aprobación del acuerdo conciliatorio por parte del tribunal de Arbitramento
5.Manual de Supervisión e Interventoría
6. Contrato Estándar 4G</t>
  </si>
  <si>
    <t>Se encuentra en Tribunal de Arbitramento en etapa probatoria. Se ajustan unidades de medida y el nivel de avance. Por instrucción de la Vicepresidencia de la República todos los planes deben estar 100% al 30-jun-2015, por lo que la OCI ajustó el plazo inicial para alinearlo a la directiva de Vicepresidencia. Con memo 2015-500-007536-3 del 30-jun-2015 se ajustaron las unidades de medida y se acreditó el 100% de avance. Pendiente cierre de la CGR.</t>
  </si>
  <si>
    <r>
      <t xml:space="preserve">Hecho No 15- Administrativo y Disciplinario- Actualización del Ingreso Esperado- </t>
    </r>
    <r>
      <rPr>
        <sz val="12"/>
        <rFont val="Calibri"/>
        <family val="2"/>
        <scheme val="minor"/>
      </rPr>
      <t xml:space="preserve">No se encontró documento modificatorio contractual, en el cual las partes definieran el Valor del Ingreso Esperado de la Concesión a la fecha, con ocasión al modificatorio No.1 en el cual el ingreso esperado se incrementó en la suma de $437.069 millones de dic./2004 quedando en un total de $736.069 millones de dic./2004, teniendo en cuenta que la entidad realizó un aporte adicional de $29.000 millones de dic./2009. </t>
    </r>
    <r>
      <rPr>
        <sz val="8"/>
        <color indexed="8"/>
        <rFont val="Arial"/>
        <family val="2"/>
      </rPr>
      <t/>
    </r>
  </si>
  <si>
    <t xml:space="preserve">No se encontró documento modificatorio contractual, en el cual las partes definieran el Valor del Ingreso Esperado de la Concesión a la fecha, con ocasión al modificatorio No.1 en el cual el ingreso esperado se incrementó en la suma de $437.069 millones de dic./2004 quedando en un total de $736.069 millones de dic./2004, teniendo en cuenta que la entidad realizó un aporte adicional de $29.000 millones de dic./2009. </t>
  </si>
  <si>
    <t>Las conductas descritas tienen una presunta incidencia penal y disciplinaria por el incumplimiento de los artículos 25, principio de economía y 26, principio de responsabilidad, establecidos en la Ley 80 de 1993, debido a que con los hechos mencionados se está efectuando una gestión antieconómica para el Estado en cuanto a los pagos que efectúa el concesionario y a los cambio que realiza al contrato de concesión, principalmente en el valor del ingreso esperado, siendo este un elemento esencial del contrato entendido como el total de ingresos que espera recibir el Concesionario a través del recaudo de peajes durante el termino del proyecto por la ejecución del alcance del proyecto</t>
  </si>
  <si>
    <t xml:space="preserve">La situación presentada, se incluyó dentro de la reforma a la demanda de reconvención radicada ante el Tribunal de Arbitramento de la Cámara de Comercio de Bogotá para que se analice por parte del juez convencional, la ejecución del Alcance Opcional del Túnel de Daza con diseños y dimensiones, al parecer diferentes a las establecidas en el Pliego de Condiciones y  el Contrato de Concesión No. 003 de 2006. </t>
  </si>
  <si>
    <t>Obtener decisión de la justicia arbitral sobre el hecho</t>
  </si>
  <si>
    <t>1. Acuerdo conciliatorio de terminación anticipada con Anexo técnico del 6 de febrero de 2015
2. Auto 45 del 20 de marzo de 2015 de aprobación del Acuerdo Conciliatorio para la terminación anticipada del Contrato de Concesión de fecha 20 de marzo de 2015
3. Contrato Estándar 4G
4. Manual de contratación 
5. Resolución de Bitácora</t>
  </si>
  <si>
    <t>Se encuentra en Tribunal de Arbitramento en etapa probatoria. Se ajustan unidades de medida y el nivel de avance. Por instrucción de la Vicepresidencia de la República todos los planes deben estar 100% al 30-jun-2015, por lo que la OCI ajustó el plazo inicial para alinearlo a la directiva de Vicepresidencia. Con memorando 2015-500-006070-3 del 26-mayo-2015 se acredita el 100% de avance. Pendiente cierre de la CGR.</t>
  </si>
  <si>
    <r>
      <t xml:space="preserve">Hecho No 16- Administrativo y Disciplinario- Cumplimiento de Resolución No 1521 del 22/04/2008
</t>
    </r>
    <r>
      <rPr>
        <sz val="12"/>
        <color indexed="8"/>
        <rFont val="Calibri"/>
        <family val="2"/>
        <scheme val="minor"/>
      </rPr>
      <t>En visita al proyecto efectuada los días 22 al 26 de octubre del corriente, se evidencia que el tramo de vía comprendido entre el PR 32+500 (entrada al aeropuerto) al PR 36+000 (zona de operación de pesajes) de la carretera Pasto- Chachagüi- Aeropuerto- Mojarras en longitud aproximada de 3,5 Kms, no ha sido entregado al concesionario ni incluido en el contrato de concesión No 003 de 2006.</t>
    </r>
    <r>
      <rPr>
        <sz val="8"/>
        <color indexed="8"/>
        <rFont val="Arial"/>
        <family val="2"/>
      </rPr>
      <t/>
    </r>
  </si>
  <si>
    <t>Se está incumpliendo desde hace más de cuatro (4) años lo ordenado por el Ministerio de Transporte .</t>
  </si>
  <si>
    <t xml:space="preserve"> Como consecuencia de esto, al tramo de vía señalado no se le ha efectuado los mantenimientos periódicos y rutinarios lo que ha contribuido a su deterioro físico.</t>
  </si>
  <si>
    <t>1. Manual de Contratación
2. Resolución bitácora
3. Manual de supervisión e interventoría</t>
  </si>
  <si>
    <t>Se requiere un soporte que confirme la obligación o no de haber recibido y entregado al concesionario el tramo en mención. Esto según resolución del MT 1528 del 22/04/2008.</t>
  </si>
  <si>
    <r>
      <t xml:space="preserve">En diciembre - 2015 remitieron memo a la OCI para replantear el PMI.  </t>
    </r>
    <r>
      <rPr>
        <sz val="12"/>
        <color rgb="FFFF0000"/>
        <rFont val="Calibri"/>
        <family val="2"/>
        <scheme val="minor"/>
      </rPr>
      <t>La supervisora revisará el tema con  jurídica. Con memorando 2015-409-004632-3 del 21-abr-2015 se solicitó plazo hasta el 30-jun-2015. Se autorizó el nuevo plazo por lo que se ajusta la fecha en concordancia. Con memorando 2015-500-006070-3 del 26-may-2015 se acredita el 100% de avance. Pendiente cierre de la CGR.</t>
    </r>
  </si>
  <si>
    <r>
      <t>H 489- 65 AE2011-Administrativo -Pereira la Victoria -</t>
    </r>
    <r>
      <rPr>
        <sz val="12"/>
        <color indexed="8"/>
        <rFont val="Calibri"/>
        <family val="2"/>
        <scheme val="minor"/>
      </rPr>
      <t xml:space="preserve"> Documentos Soportes y Estudios Otrosí 5. Se evidencia la equivalencia financiera entre los valores globales que debía de aportar el INCO y el Ingreso Esperado adicional propuesto por el Concesionario, así mismo, donde se determina que la propuesta financiera es razonable. No suministraron los documentos soportes ni los estudios realizados donde se evidencie la conclusión de que no se modifican las condiciones de igualdad y donde se evidencia la equivalencia financiera entre los valores globales que debía de aportar el INCO y el Ingreso Esperado </t>
    </r>
    <r>
      <rPr>
        <b/>
        <sz val="12"/>
        <color indexed="8"/>
        <rFont val="Calibri"/>
        <family val="2"/>
        <scheme val="minor"/>
      </rPr>
      <t xml:space="preserve">
H 504-80 - AE2011-  Administrativo -Pereira la Victoria - </t>
    </r>
    <r>
      <rPr>
        <sz val="12"/>
        <color indexed="8"/>
        <rFont val="Calibri"/>
        <family val="2"/>
        <scheme val="minor"/>
      </rPr>
      <t>Suministro de Información. El procedimiento para el análisis de la Concesión Pereira la Victoria se vio limitado por cuanto la información requerida por este Ente de Control mediante los oficios AUD-INCO- 148  del 16 de Febrero de 2012, AUD-INCO- 153 del 20 de Febrero de 2012, AUD-INCO- 166 del 24 de Febrero de 2012  y AUD-INCO- 177 del 28 de Febrero de 2012 fue suministrada extemporáneamente y otra no ha sido suministrada, lo que dio lugar a la iniciación de un proceso sancionatorio</t>
    </r>
    <r>
      <rPr>
        <b/>
        <sz val="12"/>
        <color indexed="8"/>
        <rFont val="Calibri"/>
        <family val="2"/>
        <scheme val="minor"/>
      </rPr>
      <t xml:space="preserve">.
H 598-174. AE2011-  Administrativo y Disciplinario - DEVINORTE – </t>
    </r>
    <r>
      <rPr>
        <sz val="12"/>
        <color indexed="8"/>
        <rFont val="Calibri"/>
        <family val="2"/>
        <scheme val="minor"/>
      </rPr>
      <t xml:space="preserve">Estudios Previos de Modificaciones del Contrato. Las modificaciones al contrato de concesión no se encuentran soportadas por estudios técnicos, legales y financieros, como lo exige la Ley 80 de 1993; de acuerdo con la información solicitada a la Entidad y la respuesta  dada a la misma mediante Oficio 2011-305-004568-3 del 31 de octubre de 2011, en el numeral 6,  manifiesta “ ...Las justificaciones  de las adiciones y otrosíes suscritos se encuentran en los considerandos de los mismos documentos.”, lo anterior se configura en una situación con  presunta incidencia disciplinaria.
</t>
    </r>
    <r>
      <rPr>
        <b/>
        <sz val="12"/>
        <color indexed="8"/>
        <rFont val="Calibri"/>
        <family val="2"/>
        <scheme val="minor"/>
      </rPr>
      <t>H 678- 254 AE2011 -Administrativo y Disciplinario -</t>
    </r>
    <r>
      <rPr>
        <sz val="12"/>
        <color indexed="8"/>
        <rFont val="Calibri"/>
        <family val="2"/>
        <scheme val="minor"/>
      </rPr>
      <t>Desarrollo Vial del Oriente de Medellín y Valle de Rionegro</t>
    </r>
    <r>
      <rPr>
        <b/>
        <sz val="12"/>
        <color indexed="8"/>
        <rFont val="Calibri"/>
        <family val="2"/>
        <scheme val="minor"/>
      </rPr>
      <t xml:space="preserve"> -</t>
    </r>
    <r>
      <rPr>
        <sz val="12"/>
        <color indexed="8"/>
        <rFont val="Calibri"/>
        <family val="2"/>
        <scheme val="minor"/>
      </rPr>
      <t xml:space="preserve"> Seguimiento a la Concesión. Se presentan deficiencias en la custodia de los archivos, situación evidenciada en la entrega de los mismos por cuanto no fueron aportados todos los soportes requeridos por la Contraloría, toda vez que la Entidad en su respuesta informa que no se encuentran en sus archivos; tal como se expresa en sus comunicaciones 2001-305—018036-1 del 28/12/2011 y 2012-100-001198-1 del 31/01/2012, relacionada con el Acta de Acuerdo del 23/08/2000 del Convenio interadministrativo del 21 de julio de 2000</t>
    </r>
    <r>
      <rPr>
        <b/>
        <sz val="12"/>
        <color indexed="8"/>
        <rFont val="Calibri"/>
        <family val="2"/>
        <scheme val="minor"/>
      </rPr>
      <t xml:space="preserve">
H 745- 17 AF2012- Administrativo- Rumichaca Pasto Chachagüí-  Suministro de Información del Proyecto </t>
    </r>
    <r>
      <rPr>
        <sz val="12"/>
        <color indexed="8"/>
        <rFont val="Calibri"/>
        <family val="2"/>
        <scheme val="minor"/>
      </rPr>
      <t>El procedimiento para el análisis de la Concesión Rumichaca- Pasto- Chachagüi- Aeropuerto se vio limitado por cuanto la información requerida por este Ente de Control mediante los oficios AUD-INCO- 075 del 02 de agosto de 2012 y AEF-CC-008 del 04 de octubre de 2012 fue suministrada extemporáneamente y otra no ha sido suministrada.</t>
    </r>
  </si>
  <si>
    <t>La entidad suministra la información de manera incompleta y extemporánea.</t>
  </si>
  <si>
    <t>Dicha situación obstaculizó el buen desarrollo de la Actuación Especial de Fiscalización  que se adelantó en la Agencia Nacional de Infraestructura, teniendo en cuenta que la CGR reiteró la información solicitada y la cual fue suministrada extemporáneamente, de forma parcial, o no fue suministrada, hasta el punto que se hizo necesario la iniciación el 21/08/2012 de un proceso administrativo sancionatorio contra la entidad por los hechos antes mencionados, todo esto impidió el cabal cumplimiento de las funciones asignadas a la Contraloría General de la República.</t>
  </si>
  <si>
    <r>
      <t xml:space="preserve">VAF
1. Contrato de Firma
</t>
    </r>
    <r>
      <rPr>
        <sz val="12"/>
        <color rgb="FFFF0000"/>
        <rFont val="Calibri"/>
        <family val="2"/>
        <scheme val="minor"/>
      </rPr>
      <t>2. Índice</t>
    </r>
    <r>
      <rPr>
        <sz val="12"/>
        <rFont val="Calibri"/>
        <family val="2"/>
        <scheme val="minor"/>
      </rPr>
      <t xml:space="preserve">
3. Memorando Interno a VGC
</t>
    </r>
    <r>
      <rPr>
        <sz val="12"/>
        <color rgb="FFFF0000"/>
        <rFont val="Calibri"/>
        <family val="2"/>
        <scheme val="minor"/>
      </rPr>
      <t>4. Numeración actos Admón.. Por Orfeo</t>
    </r>
    <r>
      <rPr>
        <sz val="12"/>
        <rFont val="Calibri"/>
        <family val="2"/>
        <scheme val="minor"/>
      </rPr>
      <t xml:space="preserve">
5. Circular
VGC / VE
6</t>
    </r>
    <r>
      <rPr>
        <sz val="12"/>
        <color rgb="FFFF0000"/>
        <rFont val="Calibri"/>
        <family val="2"/>
        <scheme val="minor"/>
      </rPr>
      <t>. Actas del proceso de búsqueda de los documentos</t>
    </r>
    <r>
      <rPr>
        <sz val="12"/>
        <rFont val="Calibri"/>
        <family val="2"/>
        <scheme val="minor"/>
      </rPr>
      <t xml:space="preserve">
JURIDICA
7. Resolución 959 de 2013 - Procedimiento Bitácoras para modificaciones contractuales</t>
    </r>
  </si>
  <si>
    <t>Grupo Interno de Trabajo Carretero - Administrativa</t>
  </si>
  <si>
    <r>
      <t xml:space="preserve">VICEPRESIDENCIA GESTIÓN - JURIDICA - ADMINISTRATIVA - </t>
    </r>
    <r>
      <rPr>
        <sz val="12"/>
        <color rgb="FFFF0000"/>
        <rFont val="Calibri"/>
        <family val="2"/>
        <scheme val="minor"/>
      </rPr>
      <t>EJECUTIVA</t>
    </r>
  </si>
  <si>
    <t>Vicepresidencia de Gestión Contractual - Vicepresidencia Ejecutiva - Vicepresidencia Administrativa y Financiera</t>
  </si>
  <si>
    <r>
      <t xml:space="preserve">Andrés Figueredo - Germán Córdoba - </t>
    </r>
    <r>
      <rPr>
        <b/>
        <sz val="11"/>
        <rFont val="Calibri"/>
        <family val="2"/>
      </rPr>
      <t>María Clara Garrido</t>
    </r>
  </si>
  <si>
    <r>
      <t xml:space="preserve">En reunión de los gerentes del 4-marzo, se revisarán estas unidades de medida para asegurar su pertinencia para hacer propuesta a CI. Por lo anterior no se modifica el avance. Por instrucción de la Vicepresidencia de la República todos los planes deben estar 100% al 30-jun-2015, por lo que la OCI ajustó el plazo inicial para alinearlo a la directiva de Vicepresidencia. Con memorando 2015-409-005654-3 del 15-may-2015 se confirman los soportes de la VAF y se elimina la UM 6. Relacion de Documentacion (por ser igual al índice). Está pendiente certificación del proceso de búsqueda e informe a CID para los proyectos involucrados en el hallazgo consolidado: Pereira - La Victoria, DEVIMED, DEVINORTE y Rumichaca-Pasto-Chachaguí. Se actualiza avance al 75%. </t>
    </r>
    <r>
      <rPr>
        <sz val="12"/>
        <color rgb="FFFF0000"/>
        <rFont val="Calibri"/>
        <family val="2"/>
        <scheme val="minor"/>
      </rPr>
      <t>En reunión del 8-jul-2015, se acordó que se estudiará cada uno de los proyectos para definir el proceso de búsqueda documental que aplique. Se elimina la UM 6. Entrega de informe a Control Interno Disciplinario y Área de Archivo.</t>
    </r>
  </si>
  <si>
    <t>Financieros Proyectos - Pérdida documental</t>
  </si>
  <si>
    <r>
      <t xml:space="preserve">Hecho No 19- Administrativo- - Dotación a Policía de Carreteras
</t>
    </r>
    <r>
      <rPr>
        <sz val="12"/>
        <color indexed="8"/>
        <rFont val="Calibri"/>
        <family val="2"/>
        <scheme val="minor"/>
      </rPr>
      <t>En visita al proyecto efectuado por la CGR los días 22 al 26 de Octubre de 2012 se evidencio que los equipos para el control de la velocidad y de consumo de alcohol no están siendo utilizados y según información de la Policía de Carreteras.</t>
    </r>
  </si>
  <si>
    <t xml:space="preserve">Los elementos dados ya no cumplen con las especificaciones técnicas requeridas por la norma, la cual cambio posteriormente al acta de entrega de fecha 21 de diciembre de 2007 en la cual el Concesionario entregó  a la Policía de Carreteras –Seccional Nariño, vehículos y equipos requeridos por éstos para el cabal cumplimiento de sus funciones de ley.  </t>
  </si>
  <si>
    <t>De acuerdo a lo antes expuesto, se advierte a la Agencia, que de no tomarse las medidas correctivas, con el fin de concertar la entrega oportuna de los equipos de control requeridos por la Policía de Carreteras para la prevención de accidentes y contribuir en reducir los índices de accidentalidad tanto en número como en gravedad dentro del proyecto, se estaría en contravía de la seguridad vial a que tienen derecho de los usuarios de la vía.</t>
  </si>
  <si>
    <t>1. Acuerdo conciliatorio de terminación anticipada
2. Auto No 45 de 20 de marzo de 2015
3. Manual de Supervisión e Interventoría
4. Memo a DJ de información de cierre de procesos sancionatorios</t>
  </si>
  <si>
    <r>
      <rPr>
        <sz val="12"/>
        <color rgb="FFFF0000"/>
        <rFont val="Calibri"/>
        <family val="2"/>
        <scheme val="minor"/>
      </rPr>
      <t>Verificar avance con Defensa JudiciaI el inicio del proceso de sancion</t>
    </r>
    <r>
      <rPr>
        <sz val="12"/>
        <rFont val="Calibri"/>
        <family val="2"/>
        <scheme val="minor"/>
      </rPr>
      <t xml:space="preserve">
Sigue incumplimiento
Se anexa solicitud de inicio de proceso de sancion. Con memorando 2015-409-004632-3 del 21-abr-2015 se solicitó plazo hasta el 30-jun-2015. Se autorizó el nuevo plazo por lo que se ajusta la fecha en concordancia. Con memorando 2015-500-006582-3 del 5 de junio de 2015, se solicitan ajustes a las unidades de medida y se acredita el 100% de avance. pendiente cierre de la CGR.</t>
    </r>
  </si>
  <si>
    <r>
      <t>HECHO No 1- RECURSOS ASIGNADOS PARA LA  ADQUISICIÓN PREDIAL -</t>
    </r>
    <r>
      <rPr>
        <sz val="12"/>
        <color indexed="8"/>
        <rFont val="Calibri"/>
        <family val="2"/>
        <scheme val="minor"/>
      </rPr>
      <t>Con relación a los recursos destinados (anexo 12) para la compra y compensaciones sociales dentro del contexto predial, se estableció que se presentó una deficiente estimación de éstos, ya que al comparar el valor estimado frente a lo requerido se presentan para cada uno de los tramos variaciones significativas siendo el 4, 3 y 1, los de mayor impacto.</t>
    </r>
  </si>
  <si>
    <t>Ahora bien, respecto a los factores  incidentes en dicho incremento están :
• Incremento de las áreas, ya que para el tramo 3, correspondió al orden de 356.432 m², y para el tramo 3A de 81.065 m²
• Compra de franjas adicionales debido a que se constituyen áreas que con base a lo normado a nivel municipal no son desarrollables.
• Incremento del presupuesto estimado en el tema de compensaciones sociales, tema regulado a través de la Resolución 545 de 2008.</t>
  </si>
  <si>
    <t xml:space="preserve">Finalmente es de indicar que en el informe de diagnóstico efectuado por el Consorcio Interconcesiones, la cual es la encargada de ejercer la interventoría, de fecha de octubre de 2012, se indica que dentro de las deudas contraídas por la Agencia Nacional de Infraestructura con el Concesionario, dentro de los rubros de mayor peso esta las contingencias prediales que representan aproximadamente el 21% </t>
  </si>
  <si>
    <t>Gestionar la asignación de recursos por parte de Ministerio de Hacienda, para subsanar el tema de Deuda por concepto de adquisición de inmuebles con ocasión  a la firma del Adicional 1</t>
  </si>
  <si>
    <t>1. Oficio a Min Hacienda
2. Informe de interventoría que validan las negociaciones con el Concesionario
3. Informe de seguimiento de la Gerencia Predial</t>
  </si>
  <si>
    <t xml:space="preserve">La estructuración de proyectos 4G y el plan de desarrollo permite el traslado de fondos de contingencia de un riesgo a otro, lo que da flexibilidad para el pago de este tipo de contingencias. </t>
  </si>
  <si>
    <t>Las unidades de medida están completadas. Los proyectos 4G hacen una mejor distribución de los riesgos prediales, con el fin de mitigar este riesgo de deuda. La estructura y procedimientos de gestión de riesgos y predial controlan esta variable también. Solicitar cierre a CGR.</t>
  </si>
  <si>
    <r>
      <rPr>
        <b/>
        <sz val="12"/>
        <rFont val="Calibri"/>
        <family val="2"/>
        <scheme val="minor"/>
      </rPr>
      <t>HECHO No. 2 - ESTRUCTURA CONTRACTUAL DEL ADICIONAL PARA EL MANEJO DE RECURSOS ORIENTADOS A LA ADQUISICIÓN DE PREDIOS</t>
    </r>
    <r>
      <rPr>
        <sz val="12"/>
        <rFont val="Calibri"/>
        <family val="2"/>
        <scheme val="minor"/>
      </rPr>
      <t>: Dentro del Adicional No.1 de 2010, no se estableció la apertura de una subcuenta específica para el manejo de los recursos de adquisición predial, y por ende estos son administrados en el Fondo General de la Fiducia, lo anterior genera que:  Al no manejar los valores en una cuenta individual afecta negativamente el control y seguimiento de las obligaciones contraídas por la Agencia en la Cláusula Octava del precitado Adicional, en lo relacionado con aportes adicionales que no puedan ser cubiertos por el Fondo de Contingencias, toda vez que el Ente Estatal frente a éstos Mayores Recursos debe  reconocer una tasa del 11.33% e.a. (efectiva anual)  en términos reales; determinante que conlleva al oportuno proceso de planificación presupuestal para gestionar los recursos, incluyendo su financiación, en pro de la racionalización en la administración de lo estatal. La Contraloría requirió , el suministro de una certificación que indicara las fechas y valores de los aportes adicionales efectuados por el Concesionario frente a la situación deficitaria de los recursos inicialmente previstos en el Patrimonio Autónomo. La cual no fue no fue allegada, sin embargo la Agencia envió certificación expedida por la Fiduciaria de Occidente S.A. del Fideicomiso No.3-034, por concepto de pago de predios para el periodo comprendido entre septiembre de 2010 a septiembre de 2012, así: (ver cuadro informe)</t>
    </r>
  </si>
  <si>
    <t>De lo anterior se concluye que a la fecha no se cuenta con la información necesaria en forma oportuna que permita ejercer un adecuado control, sobre el proceso de financiación efectuado por COVIANDES, y por ende se genera incertidumbre frente a los posibles gastos financieros que ha podido incurrir éste, cuando el reporte de la contingencia fue comunicado por el Concesionario desde septiembre de 2011 . Además, para el proyecto el valor destinado para la gestión predial correspondió al orden de 28.048 millones en  pesos de 2008, cifra la cual a septiembre de 2012 correspondería a $31.326 millones, en contradicción a la suma reportada por la Fiduciaria por un total de $70.205 millones.  De igual forma, en la clausula octava del Adicional No.1 de 2010, no se detalló la forma ni los mecanismos ha implementarse, en caso de requerirse aportes de mayores recursos de los inicialmente previstos por parte del Concesionario, ante  la falta de disponibilidad presupuestal para llevar a cabo la gestión predial, óbice para tener parámetros exigibles en el momento de conminar la información financiera, dando lugar a la interpretación propia de cada una de las partes;  situación que se evidenció en la respuesta suministrada por COVIANDES en oficio 2012-409—004185-2 de febrero 15 del 2012, donde se indica que “(..) la Fiduciaria de Occidente no puede expedir una certificación como la solicitada, por cuanto quien adelanta toda la gestión contractual por compra de predios es la propia Concesionaria.”</t>
  </si>
  <si>
    <t xml:space="preserve">Lo anterior conlleva a no contar con un reporte de  flujo de caja específico para el tema,   lo cual hace que el control y seguimiento sea dispendioso y por ende, no oportuno, en particular para  determinar las fechas de los mayores aportes realizados por el Concesionario, y obtener así la información necesaria  para planificar eficientemente la estimación de los recursos necesarios para los aportes de las obligaciones contingentes derivados del riesgo predial, dentro de las apropiaciones presupuestales, en concordancia con lo establecido en el Artículo 41 del Decreto 423 de 2001 . </t>
  </si>
  <si>
    <t xml:space="preserve">Lograr un seguimiento adecuado a los recursos destinados para adquisición de predios , a través de la presentación de informes periódicos por parte de  la Interventoría del proyecto. </t>
  </si>
  <si>
    <t>1. Informe de Interventoría (3)
2. Informe Gerencia Predial</t>
  </si>
  <si>
    <t xml:space="preserve">El dinero sólo estuvo disponibles hasta eñ el mes de julio de 2015 </t>
  </si>
  <si>
    <t>Las unidades de medida están completadas. Se ajusta avance. Pendiente presentar a la CGR para cierre.</t>
  </si>
  <si>
    <r>
      <t>HECHO No.3 - INTERVENTORIA:</t>
    </r>
    <r>
      <rPr>
        <sz val="12"/>
        <color indexed="8"/>
        <rFont val="Calibri"/>
        <family val="2"/>
        <scheme val="minor"/>
      </rPr>
      <t xml:space="preserve"> Teni</t>
    </r>
    <r>
      <rPr>
        <sz val="12"/>
        <rFont val="Calibri"/>
        <family val="2"/>
        <scheme val="minor"/>
      </rPr>
      <t xml:space="preserve">endo en cuenta lo observado por la Contraloría General de la republica, en el informe de Auditoría efectuada  a las once concesiones carreteras de fecha de junio 08 de 2012 (hallazgo No.52) , donde se indica la ausencia de Interventoría en el tiempo comprendido entre el 23/12/2011 hasta 10/01/2012; adicional a ello se observó que entre el lapso de julio a diciembre de la vigencia 2011 el contrato de interventoría No.046 de 2008 suscrito con el consorcio Ponce-MNV para el proyecto de concesión en comento, incluyendo el Adicional No1 de 2010, </t>
    </r>
  </si>
  <si>
    <t>presentó debilidades en su ejecución a causa de la intervención de la Superintendencia de Sociedades a las empresas constituidas por el grupo Nule.</t>
  </si>
  <si>
    <t>Lo anteriormente mencionado, derivó en un impacto negativo en el adecuado seguimiento y control al proceso de gestión predial, hecho advertido por la nueva Interventoría adjudicada del 13/03/2012 , la cual indicó en su informe de diagnóstico e informe del mes de agosto de  2012 que dada “(..) la situación actual la mayoría de los predios se encuentran ya adquiridos y por tanto demolidos lo cual no permite la confrontación de las características constructivas de cada predio”, adicionalmente señala que “ (..) Imposibilita un acompañamiento técnico y jurídico que determine que el proceso se encuentre conforme a las normas que rigen la enajenación voluntaria o expropiación judicial. Ley 388 de 1997 y Ley 9 de 1989</t>
  </si>
  <si>
    <t>Ejercer un control y seguimiento al cumplimiento por parte de la interventoría de las obligaciones contractuales relacionadas con la gestión predial desarrollada por el concesionario</t>
  </si>
  <si>
    <t>VGC
1.- Dos informes de visita
2.- Un oficio a la Interventoría
3.- Un oficio de respuesta de la Interventoría
4.- Un informe de la Gerencia Predial
VJ 
5. Liquidación contrato de interventoría</t>
  </si>
  <si>
    <t>Las políticas de la entidad requieren de la contratación de interventorías concomitante a la contratación de los concesionarios.</t>
  </si>
  <si>
    <r>
      <t xml:space="preserve">Las unidades de medida están completadas. Se ajusta avance. Pendiente presentar a la CGR para cierre. </t>
    </r>
    <r>
      <rPr>
        <sz val="12"/>
        <color rgb="FFFF0000"/>
        <rFont val="Calibri"/>
        <family val="2"/>
        <scheme val="minor"/>
      </rPr>
      <t>Pendiente confirmar el soporte de Jurídica.</t>
    </r>
  </si>
  <si>
    <r>
      <t>HECHO No. 4 – PREDIO No. 2A-20 - ESTADO DE CONSERVACIÓN EN LA DETERMINACIÓN DE LA DEPRECIACIÓN - (FISCAL)</t>
    </r>
    <r>
      <rPr>
        <sz val="12"/>
        <color indexed="8"/>
        <rFont val="Calibri"/>
        <family val="2"/>
        <scheme val="minor"/>
      </rPr>
      <t xml:space="preserve"> Co</t>
    </r>
    <r>
      <rPr>
        <sz val="12"/>
        <rFont val="Calibri"/>
        <family val="2"/>
        <scheme val="minor"/>
      </rPr>
      <t>n base a lo observado en el registro fotográfico de la construcción C1, del informe de avalúo, donde se puede apreciar que corresponde a una estructura tradicional en adobe en muy mal estado, y que ésta  amenaza ruina.</t>
    </r>
  </si>
  <si>
    <t>Sin embargo la Lonja, en lo relativo a la calificación del Estado de conservación la catalogó como un “Inmueble que necesita reparaciones sencillas, clasificación deficiente”, que correspondería a una calificación de 3,5. A continuación se muestra un comparativo entre lo reportado en el  avalúo de junio de 2011, y el cálculo de la CGR  tomando el estado de conservación  con una calificación de 4,5 concerniente a un “Inmueble que necesita importantes reparaciones en general”:</t>
  </si>
  <si>
    <t>Lo anterior conllevó al reconocimiento de un mayor valor del orden de $1.7 millones de pesos en la adquisición de dicha construcción, como consecuencia de la deficiencia en el cálculo de la depreciación , la cual debe incluir la valoración del  estado de conservación, tal como lo establece la metodología de Fitto y Corvini la cual presenta los valores resultantes del ajuste para los estados 1, 2, 3 y 4, junto con la edad % de vida, tabla que se encuentra en el Capítulo VII de  las Fórmulas Estadísticas de la Resolución 620 de 2008. Por lo anteriormente expuesto, se  genera un presunto detrimento al patrimonio del Estado en la cuantía señalada</t>
  </si>
  <si>
    <t>Reconocer al concesionario solamente los valores que se encuentren adecuadamente soportados en el avalúo del predio 2A- 20</t>
  </si>
  <si>
    <t>1. Informe de Interventoría
2. Informe al concesionario
3. Informe Gerencia Predial</t>
  </si>
  <si>
    <t>Es del grupo del 31-dic-2014. Está pendiente la resolución de pago para poder cerrar el hallazgo</t>
  </si>
  <si>
    <t>El concesionario ya reconoció que asumirá el sobrecosto predial, por lo que se completan todas las unidades de medida. Se ajusta el avance. Pendiente presentar a la CGR para su cierre.</t>
  </si>
  <si>
    <r>
      <t>HECHO No. 5 - PREDIO 03-39– PROCESO DE INVASIÓN SOBRE UN BIEN FISCAL:</t>
    </r>
    <r>
      <rPr>
        <sz val="12"/>
        <color indexed="8"/>
        <rFont val="Calibri"/>
        <family val="2"/>
        <scheme val="minor"/>
      </rPr>
      <t xml:space="preserve">
Predio de propiedad del Ins</t>
    </r>
    <r>
      <rPr>
        <sz val="12"/>
        <rFont val="Calibri"/>
        <family val="2"/>
        <scheme val="minor"/>
      </rPr>
      <t xml:space="preserve">tituto Nacional de Vías – INVIAS, el cual fue adquirido en 1994, cuenta con  un área de 6.079 m², localizado en la zona rural, vereda Naranjal, en la ficha predial levantada en enero de 2010 se indica que “(..) dicho predio presenta ocupación por personas que tienen construcciones y fueron inventariados en fichas independientes”, con los siguientes resultados: (consultar el cuadro en el informe)
</t>
    </r>
  </si>
  <si>
    <t xml:space="preserve">En la actualidad COVIANDES cuenta con el predio, dado que compró las mejoras,  y mediante oficio con radicado No.2010-409-019551-2 de agosto 25 de 2010 solicita el reconocimiento del pago de éstas, a lo cual la Agencia informó que  :” la restitución del espacio público es un procedimiento de Ley no sujeto a cuestionamiento por parte del concesionario”,” (…) no es posible validar ni reconocer con cargo a los recursos de predios, los valores pagados por COVIANDES S.A. a las personas invasoras de los predios del INVIAS”. </t>
  </si>
  <si>
    <t xml:space="preserve">En la actualidad aún no se cuenta con un  pronunciamiento en derecho que concluya el tema, tanto es así, que tal como lo señala la misma ANI, éste tema seguramente se defina mediante un fallo judicial. </t>
  </si>
  <si>
    <t>Establecer la plena disponibilidad es este inmueble, para la ejecución de las obras correspondientes.</t>
  </si>
  <si>
    <t>1. Informe de Interventoría certificando disponibilidad
2. Informe de interventoría sobre pago
3. Informe Gerencia Predial</t>
  </si>
  <si>
    <t>Se confirma efectividad</t>
  </si>
  <si>
    <r>
      <t xml:space="preserve">Las unidades de medida están completadas. Se ajusta avance. Pendiente presentar a la CGR para cierre. </t>
    </r>
    <r>
      <rPr>
        <sz val="12"/>
        <color rgb="FFFF0000"/>
        <rFont val="Calibri"/>
        <family val="2"/>
        <scheme val="minor"/>
      </rPr>
      <t>Pendiente confirmar existencia de soportes.</t>
    </r>
  </si>
  <si>
    <r>
      <t>H</t>
    </r>
    <r>
      <rPr>
        <b/>
        <sz val="12"/>
        <color indexed="8"/>
        <rFont val="Calibri"/>
        <family val="2"/>
        <scheme val="minor"/>
      </rPr>
      <t xml:space="preserve">ECHO No. 7- PREDIO 4-116 - MAYOR RECONOCIMIENTO FRENTE AL AVALÚO: </t>
    </r>
    <r>
      <rPr>
        <sz val="12"/>
        <color indexed="8"/>
        <rFont val="Calibri"/>
        <family val="2"/>
        <scheme val="minor"/>
      </rPr>
      <t xml:space="preserve">Según lo estipulado en el documento denominado “Acuerdo de entrega  anticipada del predio rural antes Villa Carolina hoy Villa Mayra (4-116C) suscrita entre Alba Quevedo Pérez  y la Concesionaria Vial de los Andes – COVIANDES S.A.” de fecha del 10 de abril de 2012, en su cláusula tercera indica que el precio a reconocer es de $33.2 millones; cuando en el avalúo aportado por la ANI  el valor total del predio corresponde a $32.1 millones. </t>
    </r>
  </si>
  <si>
    <t>arroja una diferencia de  $ 1.1 millones. Situación que ésta en contravía de lo estipulado en dicha materia,  ya que el precio de adquisición en la etapa de enajenación voluntaria, será igual al valor comercial determinado, en este caso por la Lonja contratada para tal fin.</t>
  </si>
  <si>
    <t>Sin embargo es de anotar que no se ha cancelado el total de dicho valor.</t>
  </si>
  <si>
    <t>Reconocer al concesionario solamente los valores que se encuentren adecuadamente soportados en el avalúo del predio 4-116C, si se obtiene el saneamiento de la titulación de este área de terreno o  Reconocer al concesionario solamente los valores que se encuentren adecuadamente soportados en el avalúo del predio 4-116 de propiedad del señor LUIS RAMIRO DIAZ CARVAJAL</t>
  </si>
  <si>
    <t>1. Informe de Interventoría 
2. Informe de concesionario
3. Informe Gerencia Predial</t>
  </si>
  <si>
    <t xml:space="preserve">Es un plan al 31-dic-2014. Pendiente adjuntar el folio del predio a nombre de la ANI que surgió </t>
  </si>
  <si>
    <t>El avalúo que revisó la CGR era preliminar. Ya está saneada la titulación del inmueble y la tiene un nuevo avalúo de junio de 2014 y ya se presentó oferta. Las tres unidades de medida están completadas. Se ajusta nivel de avance. Pendiente presentar a cierre de la CGR.</t>
  </si>
  <si>
    <r>
      <t>HECHO No. 8 – PREDIO 4 – 035 - R</t>
    </r>
    <r>
      <rPr>
        <b/>
        <sz val="12"/>
        <rFont val="Calibri"/>
        <family val="2"/>
        <scheme val="minor"/>
      </rPr>
      <t>ECONOCIMIENTO FACTOR SOCIAL – FISCAL:</t>
    </r>
    <r>
      <rPr>
        <sz val="12"/>
        <rFont val="Calibri"/>
        <family val="2"/>
        <scheme val="minor"/>
      </rPr>
      <t xml:space="preserve"> Con relación al Plan de Compensaciones, se identificó el caso del reconocimiento  por concepto de “Restablecimiento de Medios Económicos” a favor de un arrendatario del  área perteneciente  a la señora Velásquez donde ejerce una actividad, dedicada a la construcción y mantenimiento de obras civiles y arquitectónicas, denominada MVL Construcciones. Sin embargo, al analizar la descripción de la zona objeto de arrendamiento contenida en la ficha social se determina  que el funcionamiento de la citada  oficina, corresponde a un porcentaje de área de la sala del hogar de la Arrendataria, como se observa en el registro fotográfico que a continuación se muestra: (Consultar el informe).</t>
    </r>
  </si>
  <si>
    <t>De lo anteriormente observado se concluye que no existe una infraestructura independiente y adecuada para el  funcionamiento de una oficina, por tanto no cumpliría con lo estipulado en la Resolución 545 de 2008, donde se establecen los criterios para aplicar el plan de compensaciones socioeconómicas, donde entre otros debe asegurarse  la equidad; en concordancia con lo anterior, en el parágrafo segundo de su artículo décimo sexto, indica  que dicho reconocimiento no aplicará cuando “…. la actividad consista en la sola comercialización de productos a domicilio, o cuando el traslado no sea impedimento para continuar su ejecución” (el resalto es nuestro).</t>
  </si>
  <si>
    <t>Por lo anterior se determina un presunto detrimento por el valor de dicho reconocimiento por el orden de $22.08 millones</t>
  </si>
  <si>
    <t>Efectuar un control y seguimiento a la aplicación de la resolución 545 de 2008</t>
  </si>
  <si>
    <t>1. Informe de la Gerencia Social</t>
  </si>
  <si>
    <t>El informe indica que no aplica el detrimento. La unidad de medida está completada. Pendiente presentar para cierre de la CGR.</t>
  </si>
  <si>
    <t xml:space="preserve">
1. Hecho Presuntamente Irregular N° 1, Administrativo, Disciplinario y Fiscal – Contraprestación Aplicada a Puerto Drummond.
La Contraprestación portuaria calculada para el Contrato N°002 del 21 de diciembre de 1992 y del Otrosí N°002 del 21 de abril de 1994, no fue ajustada de acuerdo con los cambios en las condiciones en que se le aprobó la concesión portuaria, efectuada al ampliar la extensión de los muelles de cargue de barcazas en 439.2 metros y el de embarcaciones menores en 18 metros, muelles utilizados desde los años 1995 y 1996 respectivamente, y hasta la fecha en forma permanente y exclusiva por el Concesionario, lo cual ha generado un presunto daño patrimonial al Estado por $73.200 millones  cifra que indexada a 31 de diciembre de 2012 asciende a $113.988.3 millones, que corresponde a la suma dejada de cancelar por el Concesionario por las anualidades desde el 15 de julio de 1995 hasta el 15 de julio de 2012. 
</t>
  </si>
  <si>
    <t xml:space="preserve">Lo anterior, en violación a lo consagrado en el artículo 17 de la Ley 1 de 1991, que faculta a la administración para variar la contraprestación, cuando se realice cualquier cambio en las condiciones de la concesión. La determinación de variar o no la contraprestación frente a una solicitud presentada por el concesionario con la cual se cambian las condiciones, no puede ser simplemente discrecional, sino que debe estar plenamente justificada con la evaluación que se realice a la petición.
Descripción Muelle Nº 1: El muelle para cargue de barcazas con una longitud de 589,2 mts, tenía una longitud de 150 mts de acuerdo con la cláusula cuarta del Contrato Nº 002/92 y de conformidad con la información reportada por la Agencia Nacional de Infraestructura tiene a noviembre de 2012 una longitud de 589.2 mts , este muelle ha sido utilizado desde el año 1995 con el inicio de la operación de exportación de carbón. Con base en esta información se observa que el muelle fue ampliado en una longitud de 439,2 mts. 
Descripción Muelle Nº 2: El Muelle Auxiliar de Embarcaciones Menores con una longitud de 50 mts, de acuerdo con la cláusula cuarta del Contrato Nº 002/92 tenía una longitud de 32 Mts y de conformidad con la información reportada por la Agencia Nacional de Infraestructura tiene a noviembre de 2012 una longitud de 50 mts , este muelle ha sido utilizado desde el año 1996 para proporcionar instalaciones auxiliares, dar cabida a barcazas de servicio y para desembarque de la tripulación, servicios a las grúas flotantes, suministro de agua de limpieza, atraque de barcazas, entre otras. Con base en esta información se observa que el muelle fue ampliado en una longitud de 18 mts. </t>
  </si>
  <si>
    <t>Este hecho permite establecer que desde el año 1995 la Concesión dejó de pagar contraprestación en dinero por la ampliación del espacio utilizado por estos dos muelles, los cuales se encontraban descritos en la cláusula cuarta del Contrato de Concesión Nº 002/92, con especificaciones diferentes, lo que ha generado la ocupación del espacio público definido en el artículo 166 del Decreto Ley 2324 de 1984  sin que el Estado haya recibido la contraprestación correspondiente. 
El valor de la contraprestación de esta zona marina utilizada en forma permanente y exclusiva por el Concesionario, sin que este haya pagado por ello, fue estimada por la CGR, aplicando la fórmula para el cálculo de la contraprestación consagrada en el Artículo 22 del Decreto 2147/91 (13 de septiembre) y el Artículo cuarto de la Resolución 040/92 (29 de junio), adicionando para efectos del cálculo la longitud de dichos muelles a la línea de playa calculada inicialmente.
De no corregirse el valor real del pago, esta diferencia seguirá incrementándose hasta el final del contrato.</t>
  </si>
  <si>
    <t>Gestionar los tramites tendientes a determinar el presunto daño y la recuperación de los recursos correspondientes</t>
  </si>
  <si>
    <t>Determinar con exactitud la existencia de la modificación en las condiciones en las que se aprobó la concesión y como consecuencia cuantificar el monto del daño y gestionar las acciones de cobro pertinentes</t>
  </si>
  <si>
    <t>1.Oficio a SPT 
2.Oficio a DIMAR 
3.Informe Técnico.
4.Informe Financiero.
5.Informe Jurídico.
6.Tomar las acciones pertinentes derivadas del Concepto Jurídico</t>
  </si>
  <si>
    <t>Puerto Drumond</t>
  </si>
  <si>
    <t>Los conceptos confirman que no aplica el hallazgo</t>
  </si>
  <si>
    <t>De acuerdo a conceptos tecnicos, financieros y juridicos el hallazgo no aplica</t>
  </si>
  <si>
    <t xml:space="preserve">2. Hecho Presuntamente Irregular N° 2, Administrativo, Disciplinario y Fiscal – Elementos Generales - Buque de Diseño.
Entre los buques cargados para la exportación de carbón desde el inicio de la operación, año 1995 hasta la fecha, según el registro histórico oficial suministrado por el Concesionario American Port Company Inc., mediante oficio APCI-0050-12 del 28/12/12, se observa el cargue a buques de mayor capacidad, eslora y manga, a las establecidas como elementos generales que debieron tenerse en cuenta para el cálculo de la contraprestación, consagrados en el Artículo Segundo de la Resolución 1152 de 1993 (19 de octubre) .
De acuerdo con el Acta resultante de la Actuación Especial de Fiscalización a la Sociedad Portuaria American Port Company Inc. (DRUMMOND); adelantada por la CGR, durante  el día 23 de Octubre de 2012, a la inspección de la operación del transporte del carbón del puerto, se registra que el barco que se estaba cargando en ese momento era de una capacidad de 160.000 toneladas. </t>
  </si>
  <si>
    <t xml:space="preserve">Lo anterior muestra un presunto incumplimiento a lo estipulado en la Resolución Nº 1152 del 19 de octubre de 1993, emitida por la Superintendencia General de Puertos, por medio de la cual se modificó la Resolución Nº 040 del 26 de junio de 1992 y fijó una nueva tabla para el cálculo de la contraprestación, disminuyendo el valor del recurso de US$4.737.399 a US$1.935.212.7, al establecer en su Artículo 2º estableció la utilización de un Buque de Diseño Panamax con capacidad entre 50.000 y 70.000 toneladas, Eslora de 222 a 244 metros y Manga de 32.6 metros a 37.8 metros.
</t>
  </si>
  <si>
    <t>Como se observa el concesionario ha venido pagando la contraprestación calculada con base en la Resolución Nº1152 de 1993. Con esta última el valor total a pagar por concepto de Contraprestación pasó de US$17.6 millones establecidos en la Resolución Nº 040/92 a US$7.07 millones; lo que indica que al no estar cumpliendo con los elementos generales consagrados en el artículo segundo de esta última Resolución, el Concesionario ha dejado de pagar por concepto de contraprestación desde 1995 a julio de 2012 la suma que corresponde a la diferencia entre el valor calculado inicialmente en la Resolución Nº 040/92 y el valor que ha venido pagando de acuerdo a la Resolución Nº 1152/94.
El valor de la contraprestación, dejada de cancelar por el concesionario, fue estimada por la CGR, aplicando la fórmula para el cálculo de la contraprestación consagrada en el Artículo 22 del Decreto 2147/91 (13 de septiembre) y el Artículo cuarto de la Resolución 040/92 (29 de junio), restando el valor de la contraprestación cancelado por el Concesionario de acuerdo con la Resolución Nº 1152/93, así:
La conducta descrita anteriormente tiene una presunta incidencia fiscal y  disciplinaria por el incumplimiento de la Resolución Nº 040/92. El presunto daño patrimonial es de $12.854.1 millones cifra que indexada a 31 de diciembre de 2012 asciende a $20.957.8 millones, que corresponde a la suma dejada de cancelar por el Concesionario por las anualidades desde el 15 de julio de 1994 hasta el 24 de julio de 2012. De no corregirse el valor real del pago, esta diferencia seguirá incrementándose hasta el final del contrato.
Este Hecho Irregular incluye el comunicado por la CGR como “…Factor Financiero para el cálculo de la Contraprestación – con una connotación Administrativa, Disciplinaria y Fiscal”, mediante Oficio AUD-ANI-026 Rad N° 2012-409-034345-2 del 13/11/12, debido a que el cálculo se realizó desde el 16/07/94 hasta el 24/07/12, aplicando el factor financiero del 0.14 señalado en el artículo cuarto de la Resolución N°040 de junio de 1992.</t>
  </si>
  <si>
    <t>1.Oficio a SPT 
2.Oficio a DIMAR 
3.Informe Técnico.
4.Informe Financiero.
5. Solicitud a jurídica sobre contratación de interventorías
6.Informe Jurídico.
7.Tomar las acciones pertinentes derivadas del Concepto Jurídico</t>
  </si>
  <si>
    <t>En todo caso la CGR va a revisar más en detalle este plan.</t>
  </si>
  <si>
    <t>El informe financiero indica una diferencia de valor de la contraprestación originada en la utilizacion de un factor diferente al que se establecia en la formula de conraprestación, donde se hace necesario agotar los mecanismos contractuales y legales pertinentes. Se acredita 100% de avance. Pendiente cierre de la CGR.</t>
  </si>
  <si>
    <t xml:space="preserve">
3. Hecho Presuntamente Irregular N° 3, Administrativo y Disciplinario Interventoría.
El Contrato de Concesión N° 002 de 1992, de la Sociedad Portuaria American Port Inc, hasta la fecha no cuenta con una interventoría externa, que de manera independiente vigile el cumplimiento de las obligaciones contractuales generales, técnicas, administrativas y jurídicas a cargo del Concesionario, dado que el seguimiento del contrato requiere de un conocimiento especializado en la materia portuaria y la complejidad del mismo lo justifica. De acuerdo con lo señalado en el artículo 83 de la Ley 1474 de 2011.
</t>
  </si>
  <si>
    <t xml:space="preserve">Situación que además de dejar en manos del Concesionario el cumplimiento de las condiciones técnicas de operación, por otra parte pone en riesgo la situación real de la inversión y garantía de que se cumplan con las especificaciones técnicas y las calidades exigidas por los estándares internacionales y requerimientos modernos que rigen para las obras marítimo portuarias, tales como dragados, señalización de accesos, dársenas, instalaciones de amarre, remolque, practicaje, equipos e instalaciones en tierra, entre otras. 
</t>
  </si>
  <si>
    <t>La situación descrita da lugar a una observación administrativa con presunta incidencia disciplinaria, que denota la falta de supervisión, evaluación y control al contrato de concesión por parte de la Entidad responsable.</t>
  </si>
  <si>
    <t>Elaborar Estudio y documentos previos de necesidad y conveniencia para la contratación de la Interventoría</t>
  </si>
  <si>
    <t>1. Estudio de Conveniencia y oportunidad.                                                                    2 Oficio a la Superintendencia Alcance y Funciones de la Interventoría ANI                                                     3. Oficio de la Superintendencia                                    4. Devolución del CDP 
5. Memorando a Jurídica solicitando concepto
6. Directriz de contratación de interventorías portuarias donde se indique la pertinencia de la contratación</t>
  </si>
  <si>
    <t xml:space="preserve">
4. Hecho Presuntamente Irregular N° 4, Administrativo - Control Institucional.
Se evidencian deficiencias en la coordinación interinstitucional del contrato de Concesión Portuaria N° 002 de 1992, toda vez que las funciones realizadas por la Agencia Nacional de Infraestructura como administradora del contrato y las entidades responsables de la planeación, inspección, vigilancia, control y recaudo, se realizan de manera desarticulada.
</t>
  </si>
  <si>
    <t>debido a que no se integran las acciones de planeación, inspección, vigilancia, control y recaudo, se realizan de manera desarticulada.</t>
  </si>
  <si>
    <t>Este hecho genera mayor riesgo de control y vigilancia</t>
  </si>
  <si>
    <t>Plantear al Ministerio de Transporte, la conformación de un comité interinstitucional.</t>
  </si>
  <si>
    <t>Optimizar las labores de seguimiento, inspección, vigilancia y control a los contratos de concesión portuaria</t>
  </si>
  <si>
    <t xml:space="preserve">1. Proyecto de resolución de creación de comité interinstitucional de seguimiento portuario
2. Oficio remisorio al Ministerio de Trasporte para tramite por competencia.
3. Reiterar MT y traslado del hallazgo
4. Oficio a CGR no competencia
</t>
  </si>
  <si>
    <t>Con la creación del comité y el comunicado del traslado por competencia, se acredita el 100% de avance. Pendiente cierre de la CGR.</t>
  </si>
  <si>
    <t>5. Hecho Presuntamente Irregular N° 5, Administrativo y Disciplinario - Seguimiento Ambiental.
La Agencia Nacional de Infraestructura, antes Instituto Nacional de Concesiones, INCO, no realiza el seguimiento al cumplimiento sobre el componente ambiental y social</t>
  </si>
  <si>
    <t xml:space="preserve">no realiza el seguimiento al cumplimiento sobre el componente ambiental y social a que se compromete el concesionario durante la ejecución del contrato de concesión, tal como se indica en el Decreto 1800 del 2003, Artículo 3, numeral 3.19, “Supervisar, evaluar y controlar el cumplimiento de la normatividad Técnica”, Artículo 11, numeral 11.4, “Supervisar, evaluar y controlar el cumplimiento de los contratos de concesión y de Interventoría, y los demás contratos que suscriba el Instituto”, hoy Agencia Nacional de Infraestructura, Decreto 4165 de 2011, Artículo 15 Numeral 1, “Supervisar, evaluar y controlara el cumplimiento de los contratos de interventoría y de concesión…” y en la Guía de Supervisión, numeral 1.26, donde se indica que “Efectuar visitas periódicas al sitio de los proyectos para evaluar en forma integral el desarrollo del proyecto de concesión…” y en el numeral 2.7, donde se indica que “Efectuar el seguimiento y gestionar ante el INCO para que se proporcione toda la información técnica, económica, financiera a la Subgerencia de Gestión Contractual – Grupo Territorio para facilitar a los gestores el adelantamiento de la gestión predial, social y ambiental que requiera para el cumplimiento del contrato de concesión…”.  </t>
  </si>
  <si>
    <t xml:space="preserve">Lo anterior evidencia falta de seguimiento, supervisión, evaluación al contrato de concesión y control oportuno a las exigencias del Plan de Manejo Ambiental, lo que se infiere un incumplimiento a las normas citadas, lo cual da lugar a una observación administrativa con presunta incidencia disciplinaria.
</t>
  </si>
  <si>
    <t>Aplicar el procedimiento para el seguimiento ambiental y social en el contrato</t>
  </si>
  <si>
    <t>Realizar Seguimiento ambiental y social una vez al año</t>
  </si>
  <si>
    <t>1. Informe Supervisión socio ambiental (incluye revisión documental y de la visita)
2. Oficio al concesionario</t>
  </si>
  <si>
    <t>El 20-mayo-2015 se ajustaron las unidades de medida ya que el solo informe consolida la gestión realizada. Se encuentran los soportes en el ftp. Pendiente cierre de la CGR.</t>
  </si>
  <si>
    <t xml:space="preserve">
6. Hecho Presuntamente Irregular N° 6, Administrativo y Disciplinario -Indicadores de Gestión.
Dentro de las funciones que corresponde ejercer a la Agencia Nacional de Infraestructura, no se realiza una supervisión y evaluación sobre los indicadores que reflejan el comportamiento de los niveles de prestación del servicio portuario, 
</t>
  </si>
  <si>
    <t xml:space="preserve">lo cual permitiría entre otros, tener control adecuado sobre una situación dada, retroalimentar el proceso de operación y monitorear el avance de la ejecución de cada uno de los proyectos; denotándose incumplimiento en lo señalado en el Numeral 11.5 del Artículo 11 del Decreto 1800 de 1993: “Realizar la medición de las variables requeridas en cada proyecto para verificar el cumplimiento de niveles de servicio y otras obligaciones establecidas en el contrato” y el numeral 11 del Artículo 15 del Decreto 4165 de 2011: “Supervisar la ejecución de las obras de ingeniería, entrega de equipos, la gestión económica y comercial, el cumplimiento de los indicadores de servicio y financieros de las concesiones…”.
</t>
  </si>
  <si>
    <t>La situación descrita da lugar a una observación administrativa con presunta incidencia disciplinaria, que denota incumplimiento con las funciones asignadas a la Agencia Nacional de Infraestructura como administrador del Contrato de Concesión y las normas citadas.</t>
  </si>
  <si>
    <t>Establecer indicadores de gestión acorde a especificaciones del terminal</t>
  </si>
  <si>
    <t>Optimizar supervisión a contrato con ayuda de indicadores de gestión</t>
  </si>
  <si>
    <t>1. Resolución de creación de comité interinstitucional de seguimiento portuario                                                2. Oficio al Ministerio de traslado por no competencia</t>
  </si>
  <si>
    <r>
      <t xml:space="preserve">Con memorando # 2014-303-009030-3 se solicitó unificación y cierre. No se unifica con el fin de mantener la contabilidad conocida por Vicepresidencia de la República. Se acredita 100% de avance. Pendiente cierre de la CGR. </t>
    </r>
    <r>
      <rPr>
        <sz val="12"/>
        <color rgb="FFFF0000"/>
        <rFont val="Calibri"/>
        <family val="2"/>
        <scheme val="minor"/>
      </rPr>
      <t>En reunión del 18 de junio de 2015, se confirma la unificación de las unidades de medida de los hallazgos 761, 823, 767 y 856. Pendiente ajustar las respectivas carpetas en el ftp y subir los soportes. Lo anterior en virtud del memorando 2014-303-009030-3.</t>
    </r>
  </si>
  <si>
    <t>La contraprestación por Infraestructura se cancela sin tener en cuenta las toneladas de carga movilizada del año anterior, como lo establece la  Clausula novena Otrosí No. 5 de 1998.</t>
  </si>
  <si>
    <t xml:space="preserve">Inadecuada interpretación para el calculo  y pago de la contraprestación por infraestructura que debe pagar la SPRC. </t>
  </si>
  <si>
    <t xml:space="preserve">Menor recaudo por concepto de contraprestación de infraestructura. </t>
  </si>
  <si>
    <t>Determinar con exactitud la aplicación de la formula establecida en el numeral 11.2.2.1, clausula 9 del otrosí 5 y como consecuencia cuantificar el monto de contraprestación por infraestructura y gestionar las acciones de cobro pertinentes</t>
  </si>
  <si>
    <t>1. Liquidación de la contraprestación utilizando la formula.
2. Oficio a SPT 
3.Memorando al área financiera
4.Informe Financiero. 
5.Informe de supervisión con el detalle de las acciones ejecutadas y a seguir.</t>
  </si>
  <si>
    <t>Sociedad Portuaria Regional de Cartagena</t>
  </si>
  <si>
    <t>El 20-mayo-2015 se ajusta la unidad de medida 5. El 27 de mayo de 2015, se acredita avance del 100%, hecho que se confirma con el memorando 2015-303-005985-3 del 25 de mayo de 2015 que confirma el inicio de la etapa de arreglo directo. Pendiente cierre de la CGR.</t>
  </si>
  <si>
    <t xml:space="preserve">Interventoría- Contrato sin interventoría </t>
  </si>
  <si>
    <t>Falta de supervisión, evaluación y control al contrato de concesión por parte de la Entidad.</t>
  </si>
  <si>
    <t xml:space="preserve">Pone en riesgo la situación real de la inversión y garantía de que se cumplan con las especificaciones técnicas y las calidades exigidas por los estándares internacionales y requerimientos modernos que rigen para las obras marítimo portuarias. </t>
  </si>
  <si>
    <t xml:space="preserve">Iniciar la gestión contractual acorde a necesidades </t>
  </si>
  <si>
    <t>1. Estudio de Conveniencia y oportunidad.                                                                    2 Oficio a la Superintendencia Alcance y Funciones de la Interventoría ANI                                                     3. Oficio de la Superintendencia                         
4. Devolución de CDP 
5. Memorando a Jurídica solicitando concepto
6. Directriz de contratación de interventorías portuarias donde se indique la pertinencia de la contratación</t>
  </si>
  <si>
    <t>Grupo Interno de Trabajo Portuario - Juridica</t>
  </si>
  <si>
    <t>Se acedita 100% de avance. Pendiente cierre de la CGR.</t>
  </si>
  <si>
    <t xml:space="preserve">Falta de Control Institucional </t>
  </si>
  <si>
    <t>Las funciones realizadas por la Agencia Nacional de Infraestructura como administradora del contrato y las entidades responsables de la planeación, inspección, vigilancia, control y recaudo, se realizan de manera desarticulada.</t>
  </si>
  <si>
    <t xml:space="preserve">Deficiencias en la coordinación interinstitucional del contrato de Concesión Portuaria 007 de 1993, </t>
  </si>
  <si>
    <t>Plantear al Ministerio de Transporte, la conformación de un comité interinstitucional y remisión por no competencia</t>
  </si>
  <si>
    <t>Con el oficio No. 2015-303-003509-3 se da traslado por competencia, por lo que se acredita 100% de avance. Pendiente cierre de la CGR. Se dio traslado a la CGR con radicación 2015-102-008667-1 del 27 de abril de 2015,  para el cierre de los hallazgos 764-3 y 759-4</t>
  </si>
  <si>
    <t>Falta de auditoría externa según lo señalado en el otrosí No 4 que permita determinar el valor de la contraprestación por infraestructura a cancelar por la SPRC.</t>
  </si>
  <si>
    <t xml:space="preserve">Ausencia de control que permita establecer el valor real a cobrar de contraprestación por infraestructura. </t>
  </si>
  <si>
    <t>Incumplimiento a lo establecido en el otrosí No 4 de 1993</t>
  </si>
  <si>
    <t>Establecer con Superintendencia de Puertos y Transporte la necesidad actual de la Auditoria Externa</t>
  </si>
  <si>
    <t>Optimizar el seguimiento a las obligaciones de control al contrato de concesión</t>
  </si>
  <si>
    <t>1. Informe de documentación relacionada
2. comprobante
3. resolución
4. Memorando a Jurídica solicitando concepto
5. Directriz de contratación de interventorías portuarias donde se indique la pertinencia de la contratación</t>
  </si>
  <si>
    <t>Todos los proyectos portuarios concesionados tienen supervisión y los que tienen plan de inversión vigente tienen interventoría.</t>
  </si>
  <si>
    <t>Según concepto esta concesion no aplicaria por que no tien plan de inversion vigente</t>
  </si>
  <si>
    <t>Contrato de Concesión sin supervisión y evaluación sobre indicadores de gestión portuaria</t>
  </si>
  <si>
    <t>No se realiza una supervisión y evaluación sobre los indicadores que reflejan el comportamiento de los niveles de prestación del servicio portuario,</t>
  </si>
  <si>
    <t>Incumplimiento con las funciones asignadas a la Agencia Nacional de Infraestructura como administrador del Contrato de Concesión y las normas citadas.</t>
  </si>
  <si>
    <t>Seguimiento a los indicadores de prestación de servicio de la SPRC que lleva la Superintendencia de Puertos y Transporte</t>
  </si>
  <si>
    <t xml:space="preserve">1. Resolución de creación de comité interinstitucional de seguimiento portuario                                                2. Oficio al Ministerio de traslado por no competencia </t>
  </si>
  <si>
    <r>
      <t xml:space="preserve">Con los oficios No. 2013-705-021687-1 y 2014-303-014400-1 se da traslado por competencia, por lo que se acredita 100% de avance. Pendiente cierre de la CGR.  </t>
    </r>
    <r>
      <rPr>
        <sz val="12"/>
        <color rgb="FFFF0000"/>
        <rFont val="Calibri"/>
        <family val="2"/>
        <scheme val="minor"/>
      </rPr>
      <t>En reunión del 18 de junio de 2015, se confirma la unificación de las unidades de medida de los hallazgos 761, 823, 767 y 856. Pendiente ajustar las respectivas carpetas en el ftp y subir los soportes. Lo anterior en virtud del memorando 2014-303-009030-3.</t>
    </r>
  </si>
  <si>
    <t>Falta de Póliza de impacto ambiental y de protección del medio ambiente y contaminación.</t>
  </si>
  <si>
    <t>Deficiencias en el control y seguimiento que se debe realizar.</t>
  </si>
  <si>
    <t xml:space="preserve">Un presunto incumplimiento contractual y del Decreto 1800 del 2003, Artículo 11, numeral 11.4. </t>
  </si>
  <si>
    <t>Remitir copia de las pólizas otorgadas para la realización de los estudios de impacto ambiental y de protección del medio ambiente y contra contaminación, y Remitir el concepto de la ANLA en el cual se indica que la póliza ya no se requiere.</t>
  </si>
  <si>
    <t>presentar la documentación requerida y realizar la supervisión a las obligaciones establecidas por las autoridades competentes.</t>
  </si>
  <si>
    <t>1. Acta
2. Informe
3. Relación documentos</t>
  </si>
  <si>
    <t>Se acredita 100% de avance. Pendiente cierre de la CGR. Las carpetas de las UM 2 y 3 contienen los mismos soportes.</t>
  </si>
  <si>
    <t>Ambiental - Presencia de desechos alimenticios flotando en el mar, en el área de Cruceros, inexistencia de un Plan de Contingencias que permita la limpieza oportuna y se evite así los efectos contaminantes y mal aspecto que de esto se deriva.</t>
  </si>
  <si>
    <r>
      <t>Falta de control y vigilancia oportuna por parte de la Sociedad Portuaria y de la Agencia Nacional de Infraestructura</t>
    </r>
    <r>
      <rPr>
        <b/>
        <sz val="12"/>
        <rFont val="Calibri"/>
        <family val="2"/>
        <scheme val="minor"/>
      </rPr>
      <t>.</t>
    </r>
  </si>
  <si>
    <t>Inexistencia de un Plan de Contingencias que permita la limpieza oportuna y se evite así los efectos contaminantes y mal aspecto que de esto se deriva.</t>
  </si>
  <si>
    <t>Incorporar del manera expresa dentro de la supervisión del contrato el componente socio ambiental</t>
  </si>
  <si>
    <t>1. Oficio  a SPRCAR
2. Anexar el Informe SPRCAR                                                                       3.  Informe Socio Ambiental Anual 
4. De ser necesario oficios al concesionario y/o autoridades competentes</t>
  </si>
  <si>
    <r>
      <t xml:space="preserve"> Se confirma que no se requiere de la UM 4</t>
    </r>
    <r>
      <rPr>
        <i/>
        <sz val="12"/>
        <rFont val="Calibri"/>
        <family val="2"/>
        <scheme val="minor"/>
      </rPr>
      <t xml:space="preserve"> - Oficios si se requieren</t>
    </r>
    <r>
      <rPr>
        <sz val="12"/>
        <rFont val="Calibri"/>
        <family val="2"/>
        <scheme val="minor"/>
      </rPr>
      <t>, ya que el concesionario ha implementado el plan de aseo. Se acredita el 100% de avance. Pendiente cierre de la CGR.</t>
    </r>
  </si>
  <si>
    <r>
      <rPr>
        <b/>
        <sz val="12"/>
        <color theme="1"/>
        <rFont val="Calibri"/>
        <family val="2"/>
        <scheme val="minor"/>
      </rPr>
      <t>Registro de Predios Concesiones Viales.</t>
    </r>
    <r>
      <rPr>
        <sz val="12"/>
        <color theme="1"/>
        <rFont val="Calibri"/>
        <family val="2"/>
        <scheme val="minor"/>
      </rPr>
      <t xml:space="preserve">
A 31 de diciembre de 2012 la subcuenta 171101-Bienes de Uso Público-Red Carretera, con saldo de $8.704.224 millones, presenta incertidumbre en cuantía aproximada de $908.692.6 millones, debido a que no se ha realizado la depuración de las zonas remanentes y los terrenos no utilizados en los proyectos viales, correspondiente a predios adquiridos por parte de la Agencia, con el fin de definir la utilización real de los mismos. </t>
    </r>
  </si>
  <si>
    <t xml:space="preserve">Lo cual además de afectar el Patrimonio Institucional de la Entidad Subcuenta 325525-Patrimonio Institucional Incorporado, presenta riesgo de posibles invasiones. </t>
  </si>
  <si>
    <t>Identificar y recopilar la información de las áreas remanentes y los predios adquiridos que no se requieren en los proyectos viales y de predios eventualmente invadidos</t>
  </si>
  <si>
    <t xml:space="preserve">Consolidar una base de datos que identifique las áreas remanentes y los predios adquiridos que no han sido utilizados en los proyectos viales, con el fin de analizar cada situación predial, definir su uso o destino y velar por su protección </t>
  </si>
  <si>
    <t>1. 25 oficios a las interventorías o los concesionarios
2. informes Prediales
3. Procedimiento de seguimiento predial</t>
  </si>
  <si>
    <t>Gerencia Predial - Administrativa</t>
  </si>
  <si>
    <t>VICEPRESIDENCIA PLANEACIÓN - ADMINISTRATIVA</t>
  </si>
  <si>
    <t>Se aprobó prórroga hasta el 30-jun-2015. En reunión del 30-jun-2015, se eliminaron las UM:3. Memorando a la Alta direccion
4. Memorando a VAF y 5. De ser pertinente registro contable, ya que no atienden la causa raíz del hallazgo, lo que implica ajustar los responsables y dejar sólo a la VPRE. Se adiciona medida preventiva relacionada con el procedimiento de seguimiento predial y se acredita el 100% de avance. Pendiente cierre de la CGR. Hector y Dilver asegurarán el soporte de este procedimiento.</t>
  </si>
  <si>
    <r>
      <rPr>
        <b/>
        <sz val="12"/>
        <color theme="1"/>
        <rFont val="Calibri"/>
        <family val="2"/>
        <scheme val="minor"/>
      </rPr>
      <t>Desplazamiento de Cronograma de Obras y Mantenimientos</t>
    </r>
    <r>
      <rPr>
        <sz val="12"/>
        <color theme="1"/>
        <rFont val="Calibri"/>
        <family val="2"/>
        <scheme val="minor"/>
      </rPr>
      <t xml:space="preserve">
Se aprobaron prórrogas para la culminación de la etapa de construcción en los tramos 1 al 6, mediante diferentes modificaciones contractuales , sin que se hubiese realizado la sensibilización en el modelo financiero ni cuantificado el efecto que genera el desplazamiento de dichas obras y de los mantenimientos (rutinario y periódicos), generando un posible desequilibrio de la ecuación contractual en contra de los intereses del Estado en contravía de lo normado en el artículo 27 de la Ley 80 de 1993, al reconocer un mayor valor de la inversión realizada dado el valor del dinero en el tiempo, ocasionando un presunto detrimento al patrimonio del estado y a favor del concesionario en cuantía de $52.284,7 millones de pesos a diciembre de 1997 (equivalentes a $130.742,3 millones a 31 de diciembre de 2012).</t>
    </r>
  </si>
  <si>
    <t>A su vez, el desplazamiento en el cronograma de ejecución de la etapa de Construcción, Mejoramiento y Rehabilitación de los trayectos 1 al 6, ocasionaría un desplazamiento en los mantenimientos rutinario y periódico, generando un beneficio económico al concesionario  y un presunto detrimento al Estado por el menor valor que se da como efecto de los menores mantenimientos que se ejecutarían, pero que al no sensibilizarse en el modelo de la concesión, el Estado estaría remunerándole al Concesionario mayores mantenimientos de los verdaderamente realizados</t>
  </si>
  <si>
    <t xml:space="preserve">resolver esta controversia a través del tribunal de arbitramento que se instauro a través de la ANI contra la UTDVVCC </t>
  </si>
  <si>
    <t>Determinar los mecanismos  contractuales para restablecer el equilibrio en la ecuación contractual.</t>
  </si>
  <si>
    <t xml:space="preserve">1. Demanda Arbitral (Pretensiones  3,4 y 5 )                                        2.Contrato Estándar 4G                                       3.Manual de Interventoría y Supervisión                                  4.Manual de Contratación                                </t>
  </si>
  <si>
    <t xml:space="preserve">1. Demanda Arbitral (Pretensiones  3,4 y 5 )
2.Contrato Estándar 4G
3.Manual de Interventoría y Supervisión
4.Manual de Contratación                                </t>
  </si>
  <si>
    <r>
      <rPr>
        <b/>
        <sz val="12"/>
        <rFont val="Calibri"/>
        <family val="2"/>
        <scheme val="minor"/>
      </rPr>
      <t>Vicepresidencia Ejecutiva</t>
    </r>
    <r>
      <rPr>
        <sz val="12"/>
        <rFont val="Calibri"/>
        <family val="2"/>
        <scheme val="minor"/>
      </rPr>
      <t xml:space="preserve"> - Vicepresidencia Jurídica</t>
    </r>
  </si>
  <si>
    <r>
      <t xml:space="preserve">Fue remitido a defensa judicial mediante memo N° 0027923 de marzo 28 de 2014.  </t>
    </r>
    <r>
      <rPr>
        <sz val="12"/>
        <color rgb="FFFF0000"/>
        <rFont val="Calibri"/>
        <family val="2"/>
        <scheme val="minor"/>
      </rPr>
      <t>Reconformar el plan de acción ya que no puede ser simplemente un memorando interno. Con memorando 2015-500-004609-3 del 21-abr-2015 se solicitó plazo hasta el 30-jun-2015. Se autorizó el nuevo plazo por lo que se ajusta la fecha en concordancia. La demanda contempla el desplazamiento del cronograma. Con memorando 2015-500-006184-3 del 28-may-2015 se ajustan las unidades de medida y se acredita el avance 100%. Pendiente cierre de la CGR.</t>
    </r>
  </si>
  <si>
    <r>
      <rPr>
        <b/>
        <sz val="12"/>
        <color theme="1"/>
        <rFont val="Calibri"/>
        <family val="2"/>
        <scheme val="minor"/>
      </rPr>
      <t>Base Gravable y Tasa Impositiva de Renta del Contrato Adicional 13 de 2006 y Otrosí  02 de 2008</t>
    </r>
    <r>
      <rPr>
        <sz val="12"/>
        <color theme="1"/>
        <rFont val="Calibri"/>
        <family val="2"/>
        <scheme val="minor"/>
      </rPr>
      <t xml:space="preserve">
En los modelos marginales del Contrato Adicional  13 del 09/08/2006 y del Otrosí  02 del 14/01/2008, se utilizó una tasa impositiva de Renta del 38.5% anual, y de acuerdo con lo manifestado por la entidad y a lo observado en la normatividad vigente a la firma del mismos ,  la tasa a aplicar para el Adicional 13 era del 35% anual y para el Otrosí   02 del 33% anual. De igual forma, en la base gravable utilizada para determinar el impuesto no se tuvo en cuenta las deducciones de ley como las depreciaciones y amortizaciones y los descuentos tributarios (por ejemplo, la deducción del impuesto de ICA). Lo anterior, conlleva a que se esté reconociendo un mayor gasto por impuesto de renta del que debía reconocerse  y  a su vez un desequilibrio de la ecuación contractual en contravía a lo estipulado en  el artículo 27 de la Ley 80 de 1993, y un presunto detrimento patrimonial en contra de los intereses del Estado por $20.957,3  millones de diciembre de 1997 (equivalentes a $52.405,6 millones de diciembre de 2012), </t>
    </r>
  </si>
  <si>
    <t>la anomalías detectadas en los modelos marginales de los modificatorios mencionados, la CGR no observa que a la fecha se haya subsanado tal inconsistencia, ni que se haya restablecido la ecuación económica del contrato.</t>
  </si>
  <si>
    <t xml:space="preserve">Resolver esta controversia a través del tribunal de arbitramento que se instauro a través de la ANI contra la UTDVVCC </t>
  </si>
  <si>
    <t>1. Demanda Arbitral (Primera,                       Segunda y Quinta)
2. Resolución de Bitácora                              3.Manual de Contratación                                4.Manual de Interventoría y Supervisión                           
5. Modelo Contrato estándar 4G</t>
  </si>
  <si>
    <t>Pendiente confirmar el estado de avance de este plan con Defensa Judicial. Con memorando 2015-500-004609-3 del 21-abr-2015 se solicitó plazo hasta el 30-jun-2015. Se autorizó el nuevo plazo por lo que se ajusta la fecha en concordancia. Con memorando 2015-500-006184-3 del 28-may-2015 se ajustan las unidades de medida y se acredita el avance 100%. Pendiente cierre de la CGR.</t>
  </si>
  <si>
    <r>
      <rPr>
        <b/>
        <sz val="12"/>
        <color theme="1"/>
        <rFont val="Calibri"/>
        <family val="2"/>
        <scheme val="minor"/>
      </rPr>
      <t>Avance de obra Contrato Adicional 13</t>
    </r>
    <r>
      <rPr>
        <sz val="12"/>
        <color theme="1"/>
        <rFont val="Calibri"/>
        <family val="2"/>
        <scheme val="minor"/>
      </rPr>
      <t xml:space="preserve">
Se observa atraso en la ejecución de las obras del tramo 7, de acuerdo a lo programado por el concesionario en el modelo marginal del adicional, donde al mes 44 de ejecución (que corresponde al mes de diciembre de 2012 puesto que el inicio de las obras fue el 26/04/2009) debería llevar un avance de la inversión del 75.83%, sin embargo, y de acuerdo con el informe de interventoría a esa fecha el avance de la inversión fue del 44.84%, lo anterior, estaría generando un posible desequilibrio de la ecuación contractual en contra de los intereses del Estado, al reconocer un mayor valor de la inversión realizada dado el valor del dinero en el tiempo, ocasionando un presunto detrimento al patrimonio del estado y a favor del concesionario.</t>
    </r>
  </si>
  <si>
    <t>La Contraloría estimó que el presunto detrimento que se generaría ascendería en  cuantía aproximada de $11.075,22 millones de pesos a diciembre de 1997 (equivalentes a $27.694,50 millones a 31 de diciembre de 2012), sin embargo, la Entidad en su respuesta manifestó que al realizar la evaluación del hecho evidenciado, y considerando a su vez la inversión del otrosí No. 02 de 2008 del mencionado contrato adicional, el valor asciende a “$34.920 millones de pesos de diciembre de 1997 (incluyendo el valor del dinero en el tiempo a una tasa del 7.16%) que indexados a junio de 2013 sería de $88.611 millones de pesos”. Haciendo  claridad que se trata de un ejercicio borrador y continuará realizando ejercicio más ajustado a la realidad en cuento al valor de la inversión en cada sector del tramo 7.</t>
  </si>
  <si>
    <t xml:space="preserve">1.Demanda Arbitral (Pretensiones 3,4 y 5 )                                        2.Contrato Estándar 4G                                       3.Manual de supervisión e Interventoría                                  4.Manual de Contratación                                </t>
  </si>
  <si>
    <r>
      <rPr>
        <b/>
        <sz val="12"/>
        <color theme="1"/>
        <rFont val="Calibri"/>
        <family val="2"/>
        <scheme val="minor"/>
      </rPr>
      <t xml:space="preserve">Recursos del INVIAS Aportados en el Otrosí 1 de 1999 </t>
    </r>
    <r>
      <rPr>
        <sz val="12"/>
        <color theme="1"/>
        <rFont val="Calibri"/>
        <family val="2"/>
        <scheme val="minor"/>
      </rPr>
      <t xml:space="preserve">
Con la firma del Otrosí 1 del 24/12/1999 al Contrato de Concesión 005 de 1999 – Proyecto Malla Vial del Valle del Cauca y Cauca, el INVIAS realizó un depósito de $4.000 millones de pesos corrientes, al fideicomiso principal del proyecto, para los fines que determinara la entidad contratante, señalando en los considerados como motivación para la celebración del acuerdo contractual: “Que el INVIAS ha considerado altamente conveniente disponer de unos recursos para precaver las posibles situaciones que se presenten dentro de la ejecución del contrato y que puedan generar costos adicionales para el proyecto”. La justificación contenida en el otrosí para su celebración demuestra debilidades en la planeación de la celebración del contrato inicial, evidenciando una posible violación del principio de economía consagrado en el artículo 25 de la Ley 80 de 1993.</t>
    </r>
  </si>
  <si>
    <t>Al presentarse incertidumbre sobre la ejecución de los recursos o su existencia actual en el fideicomiso, es decir, por no contar con la totalidad del material probatorio respecto de algunos elementos del presunto detrimento al patrimonio del Estado, de conformidad con el artículo 39 de la Ley 610 de 2000, se determinará la posibilidad de iniciar una Indagación Preliminar u otra Actuación de Control Fiscal.</t>
  </si>
  <si>
    <t>Establecimiento de reglas precisas para los aportes estatales a los fideicomisos de los contratos de concesión</t>
  </si>
  <si>
    <t>Controlar el cumplimiento de los procedimientos de contratación.</t>
  </si>
  <si>
    <t>1. Oficio al INVIAS solicitando informar las razones por las cuales se realizó dicho aporte estatal a la concesión MVVCC
2. Fondo de pasivos contingentes de la entidad
3. Manual de Contratación.
4. Ley de Infraestructura
5. Contrato estándar 4G</t>
  </si>
  <si>
    <t>Las acciones preventivas actúan sobre la causa del hallazgo</t>
  </si>
  <si>
    <t>Las acciones registradas se orientan a trasladar el hallazgo al INVÍAS por competencia. Se solicita y aprueba plazo hasta el 30 de junio de 2015 ya que inicialmente se estaba procurando que el concepto jurídico fuera de un abogado externo. Pero se estableció la viabilidad de hacerlo internamente ante la dificultad para la contratación de dicho abogado externo. Con memorando 2015-500-007071-3 del 19-jun-2015 se acreditó el 100% de avance. Pendiente cierre de la CGR.</t>
  </si>
  <si>
    <r>
      <rPr>
        <b/>
        <sz val="12"/>
        <color theme="1"/>
        <rFont val="Calibri"/>
        <family val="2"/>
        <scheme val="minor"/>
      </rPr>
      <t>Avance de Obras Sector 1 Tramo 7.</t>
    </r>
    <r>
      <rPr>
        <sz val="12"/>
        <color theme="1"/>
        <rFont val="Calibri"/>
        <family val="2"/>
        <scheme val="minor"/>
      </rPr>
      <t xml:space="preserve">
Se evidenció que en el Sector 1 del Tramo 7, comprendido entre los k64 al k81, a la fecha se presenta un avance de obra igual al 0% debido a que no cuenta con la licencia ambiental y tampoco se han adquirido los 140 predios necesarios para su construcción, a pesar de que en el contrato adicional 13 de 2006 al Contrato 005 de 1999 - Proyecto Malla Vial del Valle del Cauca y Cauca, se pactó la construcción de la doble calzada para el tramo Media Canoa-Loboguerrero que corresponde al tramo 7, con fecha de terminación junio de 2014. Adicionalmente, se observó que el costo de las inversiones del proyecto se describe en forma global; además, sin que se evidencie la realización de una evaluación financiera que cuantifique el impacto económico de su retraso.</t>
    </r>
  </si>
  <si>
    <t xml:space="preserve">La licencia ambiental no se ha obtenido debido a que las certificaciones expedidas desde enero de 2007 por el Ministerio del Interior, indicaban que no existía presencia de comunidades étnicas ni afro descendientes que pudieran resultar afectadas con el proyecto. No obstante, con Resoluciones 0314 y 0315 de 28 de abril de 2010 del Ministerio del Interior se ingresaron al Registro Único de Consejos Comunitarios, comunidades presentes en la zona. </t>
  </si>
  <si>
    <t>Teniendo en cuenta que el plazo para la ejecución de la construcción del tramo 7 vence en junio de 2014, prevé que la construcción de este proyecto de importancia nacional no se cumplirá en el tiempo acordado.</t>
  </si>
  <si>
    <t>1. Efectuar el seguimiento del otrosí N°9 al contrato de concesión
2. Resolver esta controversia a través del tribunal de arbitramento</t>
  </si>
  <si>
    <t xml:space="preserve">Resolver en el escenario arbitral las controversias que se suscitaron por la suspensión de obras en el sector 1 del Tramo 7. </t>
  </si>
  <si>
    <t>1. Resoluciones de otorgamiento de las licencias ambientales requeridas
2.Demanda Arbitral               
3.Manual de Contratación
4.Contrato Estándar 4G
5.Manual de Interventoría y Supervisión
6.Ley de Infraestructura</t>
  </si>
  <si>
    <t>1. Resoluciones de otorgamiento de las licencias ambientales requeridas
2.Demanda Arbitral
3. Manual de Contratación
4. Contrato Estándar 4G
5.Manual de Interventoría y Supervisión
6.Ley de Infraestructura</t>
  </si>
  <si>
    <t>Ya se cuenta con la totalidad de las licencias ambientales. Las acciones preventivas actúan sobre la causa del hallazgo. Pendiente el ajuste a la demanda de reconvención.</t>
  </si>
  <si>
    <r>
      <rPr>
        <b/>
        <sz val="12"/>
        <color theme="1"/>
        <rFont val="Calibri"/>
        <family val="2"/>
        <scheme val="minor"/>
      </rPr>
      <t xml:space="preserve">Adiciones al Contrato de Concesión 005 de 1999 </t>
    </r>
    <r>
      <rPr>
        <sz val="12"/>
        <color theme="1"/>
        <rFont val="Calibri"/>
        <family val="2"/>
        <scheme val="minor"/>
      </rPr>
      <t xml:space="preserve">
El Contrato 005 de 1999, celebrado con el objeto de otorgar una concesión para que se realice por cuenta y riesgo del concesionario, los estudios y diseños definitivos, las obras de construcción, rehabilitación y mejoramiento, la operación y el mantenimiento, la prestación de servicios y el uso de los bienes de propiedad de la Nación dados en concesión, para la ejecución del Proyecto Vial denominado Malla Vial del Valle del Cauca y Cauca, bajo el control y vigilancia del INVIAS , por valor de $386.919.0 millones a pesos de diciembre de 2007 (2.249.463,7 smlmv de 2007), correspondiente al valor de la inversión del concesionario en el proyecto, ha sido adicionado en un 76.8% del valor inicial. l</t>
    </r>
  </si>
  <si>
    <t>Esta situación se identifica con una presunta violación al Estatuto General de Contratación, debido a que el parágrafo del artículo 40 de la Ley 80 de 1993 preceptúa que los contratos no podrán adicionarse en más del cincuenta por ciento (50%) de su valor inicia</t>
  </si>
  <si>
    <r>
      <t>1. Informe Financiero
2. Manual de Contratación
3. Contrato Estándar 4G
4</t>
    </r>
    <r>
      <rPr>
        <sz val="12"/>
        <color rgb="FFFF0000"/>
        <rFont val="Calibri"/>
        <family val="2"/>
        <scheme val="minor"/>
      </rPr>
      <t>. Procedimiento para modificaciones de contratos de concesión
5. Res. Que regula el funcionamiento del Comité de Contratación
6. Res. 959 de 2013 - Bitácora del Proyecto</t>
    </r>
  </si>
  <si>
    <r>
      <t xml:space="preserve">Mediante memorando Nº 0039173 se solicitó por parte de transporte incluir este hallazgo en el tribunal de arbitramento. </t>
    </r>
    <r>
      <rPr>
        <sz val="12"/>
        <color rgb="FFFF0000"/>
        <rFont val="Calibri"/>
        <family val="2"/>
        <scheme val="minor"/>
      </rPr>
      <t>Pendiente consultar estado del plan con Defensa Judicial. Con memorando 2015-500-004609-3 del 21-abr-2015 se solicitó plazo hasta el 30-jun-2015. Se autorizó el nuevo plazo por lo que se ajusta la fecha en concordancia. Con memorando 2015-500-007525-3 del 30 de junio de 2015 se acreditó el 100% de avance. Pendiente cierre de la CGR.</t>
    </r>
  </si>
  <si>
    <r>
      <rPr>
        <b/>
        <sz val="12"/>
        <color theme="1"/>
        <rFont val="Calibri"/>
        <family val="2"/>
        <scheme val="minor"/>
      </rPr>
      <t xml:space="preserve">Compromisos con las Comunidades Afro descendientes en Consulta Previa </t>
    </r>
    <r>
      <rPr>
        <sz val="12"/>
        <color theme="1"/>
        <rFont val="Calibri"/>
        <family val="2"/>
        <scheme val="minor"/>
      </rPr>
      <t xml:space="preserve">
En el Informe de Fiducia correspondiente a noviembre de 2012 (anexo 9) de la Fiduciaria de Occidente S. A. Fideicomiso 34405 Malla Vial Valle del Cauca y Cauca – Cuentas por pagar Diversas, se observaron recursos sin ejecutar acumulados por $423 millones, recaudados  desde el 20 de septiembre al 14 de octubre de 2000 en el Peaje de Villarrica, cuya destinación es la ejecución de obras solicitadas por las comunidades Afro descendientes de Puerto Tejada, Santander de Quilichao y Villarrica, de acuerdo con el Acta de Protocolización de Consulta Previa suscrita como requisito, en cumplimiento de la Ley 99 de 1993 en el marco del  trámite y obtención de la Licencia Ambiental del proyecto.</t>
    </r>
  </si>
  <si>
    <t>Lo anterior, evidencia un presunto incumplimiento por parte del Concesionario del proyecto Malla Vial del Valle del Cauca y Cauca, de los compromisos y obligaciones adquiridos con las respectivas comunidades, en aspectos tales como la realización de adecuación, mantenimiento e iluminación de vías alternas y mejoramiento paisajístico, al tener dichos recursos ociosos por un período aproximado de 12 años sin cumplir con su finalidad y a la fecha sin obtener los beneficios sociales para los que fueron previstos</t>
  </si>
  <si>
    <t>Suscribir el Convenio con el Municipio de Santander de Quilichao, para el desembolso de los recursos.</t>
  </si>
  <si>
    <t>Finalizar el cumplimiento de los acuerdos de consulta previa adquiridos con las comunidades de Santander de Quilichao.</t>
  </si>
  <si>
    <t>1. Firma del Convenio entre el Municipio de Santander de Quilichao y la ANI.</t>
  </si>
  <si>
    <t>Unidad de medida completada. Pendiente cierre de la CGR</t>
  </si>
  <si>
    <r>
      <rPr>
        <b/>
        <sz val="12"/>
        <color theme="1"/>
        <rFont val="Calibri"/>
        <family val="2"/>
        <scheme val="minor"/>
      </rPr>
      <t xml:space="preserve">Concepto Económico Adicional 13 </t>
    </r>
    <r>
      <rPr>
        <sz val="12"/>
        <color theme="1"/>
        <rFont val="Calibri"/>
        <family val="2"/>
        <scheme val="minor"/>
      </rPr>
      <t xml:space="preserve">
Se observa que en el presupuesto del proyecto Loboguerrero-Mediacanoa, se establecen las cantidades y el costo total, sin que se discrimine el valor de cada una de las obras descritas en el alcance y sin que se evidencie la revisión y el análisis de precios; lo que dificulta el adecuado seguimiento y control económico sobre estas actividades, así como de las actividades adicionales o no previstas que surjan en el desarrollo de las obras objeto de la interventoría</t>
    </r>
  </si>
  <si>
    <t xml:space="preserve">mediante oficio UTDVVCC 1056-06 de Chía julio 6 de 2006, presenta el Presupuesto del Proyecto Loboguerrero – Media Canoa, donde se muestra en su Anexo No 4 las cantidades de obra estimadas y se indica que el valor de la construcción incluido IVA corresponde a $408.000 millones de pesos corrientes, equivalentes a $210.190.1 millones de pesos de diciembre de 1.997; </t>
  </si>
  <si>
    <t>incorporar para futuros  procesos de contratación los documentos de la bitácora establecida por la ANI mediante resolución Nª 959 de agosto de 2013.</t>
  </si>
  <si>
    <t>Garantizar que en los contratos de concesión no se presenten períodos sin interventoría.</t>
  </si>
  <si>
    <r>
      <rPr>
        <sz val="12"/>
        <color rgb="FFFF0000"/>
        <rFont val="Calibri"/>
        <family val="2"/>
        <scheme val="minor"/>
      </rPr>
      <t>1. Res. 959 de 2013 - Bitácora del Proyecto</t>
    </r>
    <r>
      <rPr>
        <sz val="12"/>
        <rFont val="Calibri"/>
        <family val="2"/>
        <scheme val="minor"/>
      </rPr>
      <t xml:space="preserve">
2. Memorando de la VEJ socializando la resolución
3. Informe explicativo del alcance y contenido de la Bitácora</t>
    </r>
  </si>
  <si>
    <r>
      <rPr>
        <b/>
        <sz val="12"/>
        <color theme="1"/>
        <rFont val="Calibri"/>
        <family val="2"/>
        <scheme val="minor"/>
      </rPr>
      <t>Intersección a Desnivel Tres Esquinas</t>
    </r>
    <r>
      <rPr>
        <sz val="12"/>
        <color theme="1"/>
        <rFont val="Calibri"/>
        <family val="2"/>
        <scheme val="minor"/>
      </rPr>
      <t xml:space="preserve">
En la intersección a desnivel Tres Esquinas K13+550, que corresponde al Tramo 6 y ubicada en el municipio de Rozo, se presentan problemas de seguridad en los accesos directos, debido a que se puede presentar accidentalidad por el paso tanto de peatones como de bicicletas y motocicletas en la vía principal, es de anotar que la seguridad es una de las principales razones para construir intersecciones de este tipo.</t>
    </r>
  </si>
  <si>
    <t>Esta intersección es tipo trébol pero no está ubicada exactamente sobre los ejes de las dos vías como se observa en la imagen; sobre el antiguo cruce, a la altura del puente peatonal de Rozo, existen giros directos que dan acceso desde la vía principal, este el sitio donde se puede presentar accidentalidad por el cruce de peatones, bicicletas y motocicletas. Hasta el momento las medidas tomadas por el concesionario no han solucionado el inconveniente</t>
  </si>
  <si>
    <t>Implementar las acciones que garanticen la seguridad de los usuarios de la vía concesionada en este tipo de intersecciones</t>
  </si>
  <si>
    <t>Garantizar la seguridad de los usuarios de la intersección Tres esquinas.</t>
  </si>
  <si>
    <t xml:space="preserve">
1.  Informe de Interventoría. 
2. Informe de Supervisión. 
</t>
  </si>
  <si>
    <t>Se remitirá el informe a color para su adecuada visualización.</t>
  </si>
  <si>
    <t>El informe indica que la seguridad vial del plan interseccion de tres esquinas cuenta con todos los elementos minimos exigidos con la señalización. Las unidades de medida están completadas. Pendiente cierre de la CGR.</t>
  </si>
  <si>
    <r>
      <rPr>
        <b/>
        <sz val="12"/>
        <color theme="1"/>
        <rFont val="Calibri"/>
        <family val="2"/>
        <scheme val="minor"/>
      </rPr>
      <t xml:space="preserve">Señalización Vial </t>
    </r>
    <r>
      <rPr>
        <sz val="12"/>
        <color theme="1"/>
        <rFont val="Calibri"/>
        <family val="2"/>
        <scheme val="minor"/>
      </rPr>
      <t xml:space="preserve">
Se observó que en algunos puntos del proyecto Malla Vial del Valle del Cauca y Cauca – Contrato 005 de 1999, específicamente en puentes y pontones ampliados o rehabilitados no se cuenta con señalización informativa y algunos puentes no tienen barandas, tal es el caso del Puente sobre el Río Palmira K2+198 en el Tramo 6; lo que puede afectar la seguridad para el tránsito de los vehículos.</t>
    </r>
  </si>
  <si>
    <t>Deficiencias en especificaciones técnicas</t>
  </si>
  <si>
    <t>Implementar las acciones que garanticen la seguridad de los usuarios de la vía concesionada en los puentes y pontones existentes.</t>
  </si>
  <si>
    <t>Garantizar la seguridad de los usuarios de la vía concesionada en los sitios de puentes y pontones.</t>
  </si>
  <si>
    <t xml:space="preserve"> 
1. Informe de Interventoría. 
2. Informe de supervisión. 
</t>
  </si>
  <si>
    <t>Se remitirá el informe a color para su adecuada visualización. Publicar el manual de supervisión e interventoría</t>
  </si>
  <si>
    <r>
      <rPr>
        <b/>
        <sz val="12"/>
        <color theme="1"/>
        <rFont val="Calibri"/>
        <family val="2"/>
        <scheme val="minor"/>
      </rPr>
      <t>Áreas de Servicio</t>
    </r>
    <r>
      <rPr>
        <sz val="12"/>
        <color theme="1"/>
        <rFont val="Calibri"/>
        <family val="2"/>
        <scheme val="minor"/>
      </rPr>
      <t xml:space="preserve">
En visita realizada por la CGR entre el 20 al 24 de mayo de 2013, se observa que no está en funcionamiento el área de servicio del Tramo 6 del Contrato 005 de 1999 - Malla Vial del Valle del Cauca y Cauca, adicionalmente en otros tramos, las áreas de servicio entraron en funcionamiento el año pasado, fecha muy posterior al inicio de la operación de cada uno de los tramos. Lo que presume deficiencias en la prestación del servicio a los usuarios de la vía en la Etapa de Operación del proyecto, incumplimiento a las Especificaciones Técnicas de Operación, y deficiente control y seguimiento a las obligaciones contractuales por parte de la supervisión y de la interventoría.</t>
    </r>
  </si>
  <si>
    <t xml:space="preserve">Esta situación se identifica con presunta violación de los principios de Economía y Responsabilidad consagrados en los artículos 25 y 26 de la Ley 80 de 1993, Estatuto General de la Contratación. </t>
  </si>
  <si>
    <t>Poner al servicio de los usuarios el Área de servicio correspondiente al tramo 6.</t>
  </si>
  <si>
    <t>Brindar a lo usuarios los servicios que contractualmente debe ofrecer el tramo 6 de la concesión MVVCC.</t>
  </si>
  <si>
    <t xml:space="preserve">1. Informe de Gerencia Jurídico Predial acerca del avance del proceso de expropiación del predio requerido para el funcionamiento del Área de Servicio del tramo 6. 
2. Informe de la Interventoría sobre la puesta en operación del área de servicio del tramo 6. 
3. Informe de supervisión. </t>
  </si>
  <si>
    <t>Las unidades de medida están completadas y denotan el cumplimiento requerido. Pendiente cierre de la CGR.</t>
  </si>
  <si>
    <t>Riesgos de Lesión al Patrimonio del Estado, Concesión Vial Ruta del Sol I
A febrero de 2013, existe un atraso significativo en la ejecución del proyecto vial Ruta del Sol I, teniendo en cuenta lo programado y ejecutado en los diferentes subsectores, entre los cuales el más crítico lo constituye el tramo 1, localizado en la jurisdicción de los municipios de Villeta, Quebrada negra y Guaduas, con un atraso del 100%. Dentro de los principales factores: en el proceso de estructuración, en los estudios ambientales se planteó la afectación de la Zona de Reserva Forestal Protectora de la Cuenca Hidrográfica del Río San Francisco, tramitar y obtener ante las Autoridades Gubernamentales y/o Autoridades Ambientales, todos los permisos, autorizaciones y concesiones para el uso y aprovechamiento de recursos naturales, tuberías de conducción de gas y petróleo de las empresas Pacific Rubiales y Ecopetrol, Se destaca que la mayor cantidad de predios estimados para el proyecto corresponde al Tramo 1, cuya ejecución de obras no presenta avance alguno.</t>
  </si>
  <si>
    <t>Contratar un tercero con el objeto de: 
Definir el corredor por el cual deberá construirse el Tramo 1 del Proyecto Ruta del Sol Sector 1, respetando los puntos de origen destino establecidos contractualmente, es decir, de Villeta a Guaduas y que contemple las condiciones técnicas, geológicas geotécnicas, sociales y ambientales que garanticen su viabilidad</t>
  </si>
  <si>
    <t>1. Contrato
2. Informe
3. Informe ANI
4. Documento de negociación</t>
  </si>
  <si>
    <t>Ruta del Sol I</t>
  </si>
  <si>
    <t>Las acciones demuestran que se subsanó el hallazgo</t>
  </si>
  <si>
    <t>Se confirma la existencia de todos los soportes en el ftp. Pendiente cierre de la CGR</t>
  </si>
  <si>
    <r>
      <rPr>
        <b/>
        <sz val="12"/>
        <color theme="1"/>
        <rFont val="Calibri"/>
        <family val="2"/>
        <scheme val="minor"/>
      </rPr>
      <t>Valores Adeudados y Pagados por Ingreso Mínimo Garantizado.</t>
    </r>
    <r>
      <rPr>
        <sz val="12"/>
        <color theme="1"/>
        <rFont val="Calibri"/>
        <family val="2"/>
        <scheme val="minor"/>
      </rPr>
      <t xml:space="preserve">
El pago para atender las obligaciones por concepto de garantías por Ingreso Mínimo Garantizado (IMG) no se está surtiendo dentro de la vigencia fiscal correspondiente, Como consecuencia de lo anterior, la no amortización en su oportunidad de dichos valores, ha generado el pago de intereses corrientes y moratorios, en contradicción al precepto de la racionalización del gasto público.
Al presentarse incertidumbre por no contar con la totalidad del material probatorio respecto de algunos elementos del presunto detrimento al patrimonio del Estado, tales como la determinación de los presuntos responsables y la culpa o dolo, de conformidad con el artículo 39 de la Ley 610 de 2000, se determinará la posibilidad de iniciar una Indagación Preliminar u otra Actuación de Control Fiscal.  (Autopistas del Café, Autopistas de los llanos, Neiva Espinal Girardot, Santa Marta Riohacha , Devimed)</t>
    </r>
  </si>
  <si>
    <t>Al presentarse incertidumbre por no contar con la totalidad del material probatorio respecto de algunos elementos del presunto detrimento al patrimonio del Estado, tales como la determinación de los presuntos responsables y la culpa o dolo, de conformidad con el artículo 39 de la Ley 610 de 2000</t>
  </si>
  <si>
    <t>La causación de IMG se genera luego de ocurrido el hecho y no de manera previa, es decir en enero del año siguiente a su causación. En los anteproyectos de presupuesto anuales se continuará incluyendo la solicitud de recursos para este pago.
A la fecha sólo queda un contratos que aún genera IMG:
1. Devimed: se continua con la inclusión de proyecciones de recursos en anteproyectos de presupuesto.</t>
  </si>
  <si>
    <t>1. Documento de anteproyecto de presupuesto
2. Documentos contractuales donde se elimina la Garantía de Tráfico
3. Manual de Supervisión e Interventoría</t>
  </si>
  <si>
    <t>El cambio en la modalidad ya ha eliminado el IMG (solo queda DEVIMED). Las nuevas generaciones ya no contemplan este tipo de pago</t>
  </si>
  <si>
    <t>Se actualiza el avance. Están completadas las unidades de medida 1, 2 y 4, pero las UM 2 y 4 parecen ser lo mismo. Verificar. Para DEVIMED, contractualmente tienen la garantía de tráfico pero esta no se ha activado, ya que el tráfico real supera al garantizado. Se radicó memorando 2015-6010031153 en el que se solicita prórroga y cambio de responsable. En reunión del 29-may-2015 se acreditó el 100% de avance. Pendiente cierre de la CGR.</t>
  </si>
  <si>
    <r>
      <rPr>
        <b/>
        <sz val="12"/>
        <color theme="1"/>
        <rFont val="Calibri"/>
        <family val="2"/>
        <scheme val="minor"/>
      </rPr>
      <t xml:space="preserve">Trámite para la Instalación y Entrega de la Estación de Peaje Pailitas </t>
    </r>
    <r>
      <rPr>
        <sz val="12"/>
        <color theme="1"/>
        <rFont val="Calibri"/>
        <family val="2"/>
        <scheme val="minor"/>
      </rPr>
      <t xml:space="preserve">
Se identificó inoportunidad en la gestión administrativa y debilidades en la Planeación  orientada a la instalación y puesta en marcha de una nueva estación de peaje “Pailitas”, lo que generó que la ANI, antes INCO  no  cumpliera con la fecha de  entrega al Concesionario, conforme lo estipulado en el Contrato de Concesión 001 del 14 de enero de 2010. </t>
    </r>
  </si>
  <si>
    <t>Como consecuencia de lo anterior, la Agencia reconoció $4.701 millones, los cuales fueron cancelados mediante orden de pago 15723 de 03-03-2012 ,  por concepto del  restablecimiento del equilibrio económico del contrato a favor del Concesionario, por los valores dejados de recaudar . Tal situación, evidencia una presunta gestión antieconómica</t>
  </si>
  <si>
    <r>
      <rPr>
        <b/>
        <sz val="12"/>
        <rFont val="Calibri"/>
        <family val="2"/>
        <scheme val="minor"/>
      </rPr>
      <t>1. Acción Preventiva</t>
    </r>
    <r>
      <rPr>
        <sz val="12"/>
        <rFont val="Calibri"/>
        <family val="2"/>
        <scheme val="minor"/>
      </rPr>
      <t xml:space="preserve">. Elaboración de una directriz para que la infraestructura vial que sea recibida por la Agencia Nacional de Infraestructura, de parte del INVÍAS o cualquiera otra Entidad Pública o Privada, se haga de forma completa tanto física como documentalmente. </t>
    </r>
    <r>
      <rPr>
        <b/>
        <sz val="12"/>
        <rFont val="Calibri"/>
        <family val="2"/>
        <scheme val="minor"/>
      </rPr>
      <t xml:space="preserve">2. Acción Correctiva. </t>
    </r>
    <r>
      <rPr>
        <sz val="12"/>
        <rFont val="Calibri"/>
        <family val="2"/>
        <scheme val="minor"/>
      </rPr>
      <t>Remisión de todos los soportes y actuaciones surtidas, objeto del presente hallazgo, a la Oficina de Control Interno Disciplinario para lo de su competencia.</t>
    </r>
  </si>
  <si>
    <t>1. Prevenir a futuro que se reciba por parte de la Agencia Nacional de Infraestructura, la infraestructura vial de forma incompleta. 2. Identificar si hubo responsabilidad disciplinaria por parte de funcionarios del INCO (hoy Agencia Nacional de Infraestructura), en cuanto a las actuaciones surtidas para la entrega del peaje denominado "Pailitas", al Concesionario.</t>
  </si>
  <si>
    <t>1. Una comunicación (Circular) a los supervisores sobre los trámites previos para la entrega de infraestructura
2. Un Informe Técnico
3. Remisión hallazgo a Control Interno disciplinario</t>
  </si>
  <si>
    <t>Ruta del Sol II</t>
  </si>
  <si>
    <t xml:space="preserve">Se cumple con todas las unidades de medida de la meta. Se ajusta avance al 100% para cierre de la CGR.
</t>
  </si>
  <si>
    <r>
      <rPr>
        <b/>
        <sz val="12"/>
        <color theme="1"/>
        <rFont val="Calibri"/>
        <family val="2"/>
        <scheme val="minor"/>
      </rPr>
      <t>Valor Asignado al Metro Cuadrado de Terreno del Predio Rural SA-022, Tramo 2 San Alberto-Aguachica</t>
    </r>
    <r>
      <rPr>
        <sz val="12"/>
        <color theme="1"/>
        <rFont val="Calibri"/>
        <family val="2"/>
        <scheme val="minor"/>
      </rPr>
      <t xml:space="preserve">
Se reconoció para el predio No.SA-022 un mayor valor por concepto de metro cuadrado de terreno superior a lo establecido en los estudios de mercado</t>
    </r>
  </si>
  <si>
    <t>Por lo anterior, se observa que el valor establecido para el m² de terreno no tiene sustento técnico, toda vez que supera los valores de los terrenos urbanos de la zona, los cuales por su connotación puede generar mayor renta.  Situación contraria del predio en cuestión ya que según certificación del uso del suelo expedida en agosto de 2012 , por la Gerencia de Planeación y Obras de Municipio de Aguachica (Cesar), se indica que los usos del suelo son agrosilvopastoril, silvopastoril y silvoagricola, con restricciones ambientales.</t>
  </si>
  <si>
    <t>Por lo anterior se presenta un presunto detrimento al patrimonio del Estado en cuantía de $14.7 millones</t>
  </si>
  <si>
    <t>1. Remitir a la Gerencia Jurídica de la entidad memorando con  los soportes para que esta Gerencia emita pronunciamiento sobre el procedimiento a seguir para lograr la devolución de los recursos.
2. Con el concepto de la Gerencia Jurídica, remitir a la Gerencia de Defensa Judicial para su aplicación.</t>
  </si>
  <si>
    <t>Propender para que los avalúos comerciales efectuados cumplan con la normatividad y directrices técnicas y por el buen uso de los recursos prediales</t>
  </si>
  <si>
    <t>Correctivo:
1) Oficio al concesionario informando la aplicación del descuento por mayores costos en la adquisición del predio SA-022
2) Resolución de pago de la cuenta No.24 aplicando descuento del mayor valor pagado.
Preventivo:
3) Elaboración de protocolo para la elaboración de informe de Avalúos
4) Oficio al Concesionario e Interventoría requiriendo aplicación del protocolo</t>
  </si>
  <si>
    <r>
      <t>Para la entidad se debe realizar el reintegro del dinero, concepto no compartido por el concesionario, se debe realizar las acciones tendientes al restablecimiento del dinero.
Se debe adoptar y codificar el protocolo de avaluo.  Ya estaría el memorando de predial a jurídica y el pronunciamiento de jurídica. Pendiente confirmar si está en el ftp. Con correo de Jasmina Corrales del 6-may-2015 se solicitó y aprobó incorporar la UM 7.</t>
    </r>
    <r>
      <rPr>
        <sz val="12"/>
        <color rgb="FFFF0000"/>
        <rFont val="Calibri"/>
        <family val="2"/>
        <scheme val="minor"/>
      </rPr>
      <t xml:space="preserve"> </t>
    </r>
    <r>
      <rPr>
        <sz val="12"/>
        <rFont val="Calibri"/>
        <family val="2"/>
        <scheme val="minor"/>
      </rPr>
      <t>Con memo 2015-604-006229-3 del 29-may-2015, la Gerencia Predial solicita ajustes a las unidades de medida y prórroga para completar tales unidades. Este memo confirma que el Concesionario ha aceptado el respectivo descuento, que se aplicará en la cuenta No. 23 que se encuentra en trámite.</t>
    </r>
    <r>
      <rPr>
        <sz val="12"/>
        <color rgb="FFFF0000"/>
        <rFont val="Calibri"/>
        <family val="2"/>
        <scheme val="minor"/>
      </rPr>
      <t xml:space="preserve"> El 26-jun-2015, se cambió la aplicación del pago a la cuenta 24.</t>
    </r>
  </si>
  <si>
    <r>
      <rPr>
        <b/>
        <sz val="12"/>
        <color theme="1"/>
        <rFont val="Calibri"/>
        <family val="2"/>
        <scheme val="minor"/>
      </rPr>
      <t>Disponibilidad Presupuestal Adquisición y Gestión Predial Contratos Adicionales</t>
    </r>
    <r>
      <rPr>
        <sz val="12"/>
        <color theme="1"/>
        <rFont val="Calibri"/>
        <family val="2"/>
        <scheme val="minor"/>
      </rPr>
      <t xml:space="preserve"> 
En ocho (8) de los diecisiete (17) Adicionales al Contrato de Concesión  005 de 1999 – Proyecto Malla Vial del Valle del Cauca y Cauca, suscritos para la inclusión de obras adicionales, las cuales conllevan a un proceso de adquisición predial  para su respectiva construcción. En tales actos administrativos, no se contempló  la cuantía requerida para el desarrollo de la compra de los predios afectados, ni tampoco la fuente de recursos, como soportes de tipo presupuestal o con la debida certificación a nivel de la Fiducia, de la Subcuenta Predial y Fideicomiso 1, haciendo claridad, que dichos recursos no correspondieran a los ya comprometidos en el alcance del contrato principal y del Adicional 13. </t>
    </r>
  </si>
  <si>
    <t xml:space="preserve">En dicho orden de ideas, se observa que la  ausencia de un soporte financiero que garantice a la Entidad Estatal la disponibilidad para asumir los aportes para la compra de los predios de los respectivos adicionales, puede conllevar a una presunta omisión de lo establecido en el Estatuto Orgánico del Presupuesto – Decreto 111 de 1996, en particular en el Artículo 71. </t>
  </si>
  <si>
    <t xml:space="preserve">Generar un concepto unificado  en la Entidad respecto a los requisitos de las apropiaciones presupuestales en materia de adquisición predial. </t>
  </si>
  <si>
    <t xml:space="preserve">1. Resolución de Bitácora                                  2. Manual de Contratación                                 3. Modelo Contrato estándar 4G
4. Ley de Infraestructura                       </t>
  </si>
  <si>
    <t>1. Resolución de Bitácora                       2. Manual de Contratación
3. Modelo Contrato estándar 4G
4. Ley de Infraestructura</t>
  </si>
  <si>
    <r>
      <t>Se autoriza prórroga hasta el 31-dic-2015 para revisar y redefinir el plan de acción.</t>
    </r>
    <r>
      <rPr>
        <sz val="12"/>
        <color rgb="FFFF0000"/>
        <rFont val="Calibri"/>
        <family val="2"/>
        <scheme val="minor"/>
      </rPr>
      <t xml:space="preserve"> Se programará reunión con líderes de VEJ, gerencia técnico - predial (citar a los gerentes), gerencia de riesgos y gerencia de Planeación para revisar el hallazgo y los requisitos para las apropiaciones presupuestales. Con memorando 2015-500-005730-3 del 19-mayo-2015, la VEJ confirma el cambio de las unidades de medida para dar una orientación preventiva al plan. Pendiente que se carguen los soportes respectivos. Con memorando 2015-500-006184-3 del 28-may-2015 se ajustan las unidades de medida y se acredita el avance 100%. Pendiente cierre de la CGR. Si bien el hallazgo está 100%, se solicita evaluar si aplica alguna unidad de medida que sea de tipo correctivo.</t>
    </r>
  </si>
  <si>
    <r>
      <rPr>
        <b/>
        <sz val="12"/>
        <color theme="1"/>
        <rFont val="Calibri"/>
        <family val="2"/>
        <scheme val="minor"/>
      </rPr>
      <t>Impacto en la Adquisición de Predios en el Desarrollo de Obras</t>
    </r>
    <r>
      <rPr>
        <sz val="12"/>
        <color theme="1"/>
        <rFont val="Calibri"/>
        <family val="2"/>
        <scheme val="minor"/>
      </rPr>
      <t xml:space="preserve">
La falta de oportunidad en la adquisición de algunos predios, ha generado demoras para la finalización de algunas obras
Así mismo, un factor que ha impactado notablemente, en la dinámica de la gestión predial lo ha constituido  los procesos de expropiación judicial, ya que se han presentado variaciones significativas entre el avalúo inicial y el avalúo ordenado por el Juez toda vez que el monto total  del valor del avalúo comercial (Ofertado por la Entidad) es del orden de $3.917</t>
    </r>
  </si>
  <si>
    <t xml:space="preserve">La situación anterior conlleva a que en la actualidad haya acciones judiciales contra los incrementos desproporcionados  en el valor de algunos avalúos, por parte de la Agencia, al igual que una situación deficitaria en dicha materia, la cual asciende aproximadamente $27.000 millones , cifra que también incluye procesos de enajenación voluntaria. </t>
  </si>
  <si>
    <t>Predios en enajenación: Establecer un plan de  adquisición para los predios faltantes. 
Predios en expropiación judicial: Verificar que el trámite de valoración de los inmuebles se acompase con el procedimiento técnico y legal</t>
  </si>
  <si>
    <t>Disponer oportunamente de los predios pendientes por recibir y que limitan el desarrollo de la obra</t>
  </si>
  <si>
    <r>
      <rPr>
        <u/>
        <sz val="12"/>
        <color theme="1"/>
        <rFont val="Calibri"/>
        <family val="2"/>
        <scheme val="minor"/>
      </rPr>
      <t>Predios en enajenación:</t>
    </r>
    <r>
      <rPr>
        <sz val="12"/>
        <color theme="1"/>
        <rFont val="Calibri"/>
        <family val="2"/>
        <scheme val="minor"/>
      </rPr>
      <t xml:space="preserve">
1.Un (1) acta de comité
2. Un (1) plan de adquisición predial
3. un (1) informe de seguimiento
4. Un (1) informe de la Gerencia Predial
</t>
    </r>
    <r>
      <rPr>
        <u/>
        <sz val="12"/>
        <color theme="1"/>
        <rFont val="Calibri"/>
        <family val="2"/>
        <scheme val="minor"/>
      </rPr>
      <t>Predios en expropiación:</t>
    </r>
    <r>
      <rPr>
        <sz val="12"/>
        <color theme="1"/>
        <rFont val="Calibri"/>
        <family val="2"/>
        <scheme val="minor"/>
      </rPr>
      <t xml:space="preserve">
1. Un (1) informe jurídico predial que informe la gestión realizada y se indique cómo hacer el avalúo de predios en un proceso judicial.
2. Ley de Infraestructura</t>
    </r>
  </si>
  <si>
    <t>Los soportes presentados demuestran que se han eliminado las anomalías reportadas en el hallazgo.</t>
  </si>
  <si>
    <t>Se confirma la presencia de soportes en Planeación y en Defensa Judicial. Con memorando 2015-500-004609-3 del 21-abr-2015 se solicitó plazo hasta el 30-jun-2015. Se autorizó el nuevo plazo por lo que se ajusta la fecha en concordancia. Pendiente cambio de unidades y el informe jurídico predial. Con memorando 2015-500-007460-3 del 26 de junio de 2015, se confirmó el 100% de avance. Pendiente cierre de la CGR.</t>
  </si>
  <si>
    <r>
      <rPr>
        <b/>
        <sz val="12"/>
        <color theme="1"/>
        <rFont val="Calibri"/>
        <family val="2"/>
        <scheme val="minor"/>
      </rPr>
      <t>Contribución Especial por Contratos de Concesión Viales y Portuarias</t>
    </r>
    <r>
      <rPr>
        <sz val="12"/>
        <color theme="1"/>
        <rFont val="Calibri"/>
        <family val="2"/>
        <scheme val="minor"/>
      </rPr>
      <t xml:space="preserve">
Se identificaron diez (10) contratos de concesión, uno (1) del modo carretero y nueve (9) del modo portuario, suscritos como resultado de licitaciones o procesos de selección abiertos a la recepción de ofertas con posterioridad al 22 de diciembre de 2006, sobre los cuales la Agencia Nacional de Infraestructura no informa sobre el pago de la Contribución Especial de que tratan las Leyes 1106 de 2006, 1421 de 2010 y el Decreto 3461 de 2007. Lo anterior evidencia deficiencias en los controles y falta de gestión por parte de la Agencia Nacional de Infraestructura y el Fondo Nacional de Seguridad y Convivencia Ciudadana, entidades que deben colaborar armónicamente para el recaudo de la contribución especial, lo cual presuntamente sería contrario a lo establecido por las siguientes normas: Artículo 6 de Ley 1106 de 2006, Ley 1421 de 2010 </t>
    </r>
  </si>
  <si>
    <t>Lo anterior evidencia deficiencias en los controles y falta de gestión por parte de la Agencia Nacional de Infraestructura y el Fondo Nacional de Seguridad y Convivencia Ciudadana, entidades que deben colaborar armónicamente para el recaudo de la contribución especial, lo cual presuntamente sería contrario a lo establecido por las siguientes normas: Artículo 6 de Ley 1106 de 2006, Ley 1421 de 2010 y los principios de Eficiencia, Eficacia y Economía, establecidos en el artículo 3 de la Ley 489 de 1998.de que tratan las normas señaladas</t>
  </si>
  <si>
    <t>Realizar seguimiento a los pagos referentes a las contribuciones que deben efectuar los concesionarios</t>
  </si>
  <si>
    <t>Controlar que los concesionarios cumplan con los pagos que deben realizar al estado</t>
  </si>
  <si>
    <t>1. Acta de mesa de trabajo
2. Formato</t>
  </si>
  <si>
    <t>Grupo Interno de Trabajo Carretero - Portuario - Juridica</t>
  </si>
  <si>
    <r>
      <rPr>
        <b/>
        <sz val="12"/>
        <rFont val="Calibri"/>
        <family val="2"/>
        <scheme val="minor"/>
      </rPr>
      <t>Vicepresidencia de Gestión Contractual</t>
    </r>
    <r>
      <rPr>
        <sz val="12"/>
        <rFont val="Calibri"/>
        <family val="2"/>
        <scheme val="minor"/>
      </rPr>
      <t xml:space="preserve"> - Vicepresidencia Jurídica</t>
    </r>
  </si>
  <si>
    <t>1. No se presenta acta mas si informe y circular por patte dela presidencia
2. Se debe establecer que se remita la informacion por parte del concesionario dentro del tiempo requerido</t>
  </si>
  <si>
    <r>
      <rPr>
        <b/>
        <sz val="12"/>
        <color theme="1"/>
        <rFont val="Calibri"/>
        <family val="2"/>
        <scheme val="minor"/>
      </rPr>
      <t>Cumplimientos Plan Nacional de Desarrollo, Plan Estratégico y Plan de Acción</t>
    </r>
    <r>
      <rPr>
        <sz val="12"/>
        <color theme="1"/>
        <rFont val="Calibri"/>
        <family val="2"/>
        <scheme val="minor"/>
      </rPr>
      <t xml:space="preserve">
Se observó que la entidad no cumplió con algunas de las políticas y metas  Planteadas en el Plan Nacional de desarrollo 2011–2014, Plan Estratégico y Plan de Acción en cuanto a la estructuración, adjudicación y administración de proyectos de modo carretero, portuario y férreo; por incumplimiento de  algunos objetivos y metas:
• Contrato Interadministrativo con Interconexión Eléctrica S.A. – ISA – para Autopistas de La Montaña  
• Convenio Interadministrativo con el Fondo de Adaptación 
• Estructuración interna 
• Convenio con el Fondo Financiero de Proyectos de Desarrollo – FONADE 
- Estructuración de la reconstrucción de los corredores viales: Bogotá - Bucaramanga – Cúcuta: Longitud 893 km y Manizales – Honda – Villeta: Longitud 206 km.
- Toneladas de carga Transportada en el año
- En materia de transporte férreo, con una apropiación por $91.000 millones. Sin embargo, según el informe de ejecución presupuestal de gastos, ejecutaron $37.000 millones
- Ruta del Sol I. Ruta del Sol II, Malla Vial del Cauca, </t>
    </r>
  </si>
  <si>
    <t xml:space="preserve">Esta situación afectó el cumplimiento de las metas, trayendo como consecuencia los atrasos en la reparación de los corredores viales afectados y principalmente el comercio y la población  afectada por la ola invernal de los citados  corredores. </t>
  </si>
  <si>
    <t>Implementar en el sistema de gestión de calidad las guías para la planeación estratégica y del plan de acción, así mismo, realizar el seguimiento a las actividades del plan de acción y remitir el informe a la vicepresidencias para generar las acciones necesarias para el cumplimiento de las mismas. Alinear el Plan Estratégico y el Plan de Acción 2014.</t>
  </si>
  <si>
    <t>1. procedimiento formulación planeación estratégica(1)
2. Guía para la elaboración Plan de Acción (1)
3. Informes de seguimiento plan de acción (3)
4.matriz de Planeación estratégica (1)</t>
  </si>
  <si>
    <t>1. procedimiento formulación planeación estratégica(1)
2. Guía para la elaboración Plan de Acción (1)
3. Informes de seguimiento plan de acción (3)
4. Matriz de Planeación estratégica (1)</t>
  </si>
  <si>
    <t>Grupo Interno de Trabajo Carretero - Portuario - Planeacion - Estructuración</t>
  </si>
  <si>
    <r>
      <rPr>
        <b/>
        <sz val="12"/>
        <color theme="1"/>
        <rFont val="Calibri"/>
        <family val="2"/>
        <scheme val="minor"/>
      </rPr>
      <t xml:space="preserve">Pago de Intereses de Mora en Obligaciones Contractuales. </t>
    </r>
    <r>
      <rPr>
        <sz val="12"/>
        <color theme="1"/>
        <rFont val="Calibri"/>
        <family val="2"/>
        <scheme val="minor"/>
      </rPr>
      <t xml:space="preserve">
Durante el año 2012, la Agencia pagó intereses de mora por $6.512.2 millones a dos (2) concesiones viales, generados por la inoportunidad en el pago de las obligaciones contractuales, para las cuales no se tenía disponibilidad de recursos en la respectiva vigencia, lo que constituyó un gasto imprevisto recurrente, situación posiblemente derivada según la Agencia, por la no apropiación de recursos por parte del Ministerio de Hacienda y Crédito Público. (Neiva Espinal, Ruta Caribe)</t>
    </r>
  </si>
  <si>
    <t>Al presentarse incertidumbre por no contar con la totalidad del material probatorio respecto de algunos elementos del presunto detrimento al patrimonio del Estado, tales como la cuantificación del presunto daño al patrimonio del Estado de, de conformidad con el artículo 39 de la Ley 610 de 2000, se determinará la posibilidad de iniciar una Indagación Preliminar u otra Actuación de Control Fiscal</t>
  </si>
  <si>
    <t>En los anteproyectos de presupuesto anuales se continuará incluyendo la solicitud de recursos para este pago.</t>
  </si>
  <si>
    <t xml:space="preserve">1. Documento de anteproyecto de presupuesto
2. Información de Marco de Gasto de Mediano Plazo propuesto por la entidad
3. Manual de Supervisión e Interventoría
</t>
  </si>
  <si>
    <t>Grupo Interno de Trabajo Financiero - Gerencia Planeacion</t>
  </si>
  <si>
    <r>
      <rPr>
        <b/>
        <sz val="12"/>
        <rFont val="Calibri"/>
        <family val="2"/>
        <scheme val="minor"/>
      </rPr>
      <t xml:space="preserve">Vicepresidencia de Gestión Contractual - Vicepresidencia Ejecutiva - </t>
    </r>
    <r>
      <rPr>
        <sz val="12"/>
        <rFont val="Calibri"/>
        <family val="2"/>
        <scheme val="minor"/>
      </rPr>
      <t>Vicepresidencia de Planeación, Riesgos y Entorno</t>
    </r>
  </si>
  <si>
    <t>Andrés Figueredo - Germán Córdoba - Camilo Mendoza</t>
  </si>
  <si>
    <r>
      <t xml:space="preserve">Se actualiza el avance. La ANI cuenta con una gerencia financiera, de riesgos y un procedimiento para planeación y seguimiento de deudas. Adicionalmente, la guía de supervisión e interventoría incluirá el mecanismo para el seguimiento y valoración de deudas. Ricardo  Aguilera asegurará la incorporación de los soportes en el ftp. </t>
    </r>
    <r>
      <rPr>
        <sz val="12"/>
        <color rgb="FFFF0000"/>
        <rFont val="Calibri"/>
        <family val="2"/>
        <scheme val="minor"/>
      </rPr>
      <t>Se radicó memorando 2015-6010031153 en el que se solicita prórroga y cambio de responsable. Se verificaron soportes en el ftp. Pendiente cierre de la CGR.</t>
    </r>
  </si>
  <si>
    <r>
      <rPr>
        <b/>
        <sz val="12"/>
        <color theme="1"/>
        <rFont val="Calibri"/>
        <family val="2"/>
        <scheme val="minor"/>
      </rPr>
      <t>Intereses Moratorios e IVA de Intereses en Pago del Acuerdo Conciliatorio del 12-09-2008</t>
    </r>
    <r>
      <rPr>
        <sz val="12"/>
        <color theme="1"/>
        <rFont val="Calibri"/>
        <family val="2"/>
        <scheme val="minor"/>
      </rPr>
      <t xml:space="preserve">
En la Resolución 610 del 31 de diciembre de 2010, por medio de la cual se ordenó el pago y cumplimiento del Acuerdo Conciliatorio del 12-09-2008 aprobada por la Sección Tercera del Consejo de Estado mediante providencia del 21/10/2009 que quedó ejecutoriada el 29/01/2010, el Instituto Nacional de Concesiones (INCO), hoy Agencia Nacional de Infraestructura, reconoció a favor de un contratista $2.827.3 millones, con recursos del Presupuesto General de la Nación, pagados el 16 de mayo de 2011 conforme lo señala la orden de pago presupuestal 43618811 del SIIF Nación, de los cuales $384.9 millones corresponden a intereses moratorios sobre el capital, calculados desde el 29 de enero de 2010 hasta el 30 de diciembre de 2010, y $61.6 millones corresponden al IVA del 16% sobre los intereses moratorios</t>
    </r>
  </si>
  <si>
    <t>Al presentarse incertidumbre por no contar con la totalidad del material probatorio respecto de algunos elementos del presunto detrimento al patrimonio del Estado, tales como la determinación de los presuntos responsables y la culpa o dolo, de conformidad con el artículo 39 de la Ley 610 de 2000, se determinará la posibilidad de iniciar una Indagación Preliminar u otra Actuación de Control Fiscal</t>
  </si>
  <si>
    <t>En los anteproyectos de presupuesto anuales se continuará incluyendo la solicitud de recursos para este tipo de pagos.</t>
  </si>
  <si>
    <t>1. Documento de anteproyecto de presupuesto
2. Información de Marco de Gasto de Mediano Plazo propuesto por la entidad
3. Circular Externa MHCP programación anteproyecto de Presupuesto
4. Manual de supervisión e interventoría</t>
  </si>
  <si>
    <t>Se acredita 100%. Pendiente cierre de la CGR. Se radicó memorando 2015-6010031153 en el que se solicita prórroga y cambio de responsable.</t>
  </si>
  <si>
    <t>Manual de Interventorìa y Supervisión</t>
  </si>
  <si>
    <r>
      <rPr>
        <b/>
        <sz val="12"/>
        <color theme="1"/>
        <rFont val="Calibri"/>
        <family val="2"/>
        <scheme val="minor"/>
      </rPr>
      <t>Intereses Corrientes y Moratorios en Pago del Laudo Arbitral del 14-06-2007 - Contrato de Concesión 444/1994</t>
    </r>
    <r>
      <rPr>
        <sz val="12"/>
        <color theme="1"/>
        <rFont val="Calibri"/>
        <family val="2"/>
        <scheme val="minor"/>
      </rPr>
      <t xml:space="preserve">
En la Resolución 863 del 14 de diciembre de 2012, por medio de la cual, en el marco del proceso ejecutivo 2011-00452 del Juzgado 24 Civil del Circuito de Bogotá, se ordenó el pago de las condenas contenidas en el Laudo Arbitral del 14 de junio de 2007 que quedó ejecutoriado el 21 de junio de 2007, la Agencia Nacional de Infraestructura, reconoció a favor del concesionario $17.470.8 millones, con recursos del Presupuesto General de la Nación, pagados el 21 de diciembre de 2012, conforme lo señala la orden de pago presupuestal 588062112 del SIIF Nación, de los cuales $318.6 millones corresponden a interés corrientes calculados del 21 de junio al 3 de agosto de 2007, y $1.578.2 millones corresponden a intereses moratorios calculados del 4 de agosto al 20 de diciembre de 2007</t>
    </r>
  </si>
  <si>
    <t>Al presentarse incertidumbre por no contar con la totalidad del material probatorio respecto de algunos elementos del presunto detrimento al patrimonio del Estado, tales como la determinación de los presuntos responsables y la culpa o dolo, de conformidad con el artículo 39 de la Ley 610 de 2000, se determinará la posibilidad de iniciar una Indagación Preliminar u otra Actuación de Control Fiscal.</t>
  </si>
  <si>
    <t>Se confirman los soportes en el ftp. Pendiente cierre de la CGR. Se actualiza el nivel de avance. Se radicó memorando 2015-6010031153 en el que se solicita prórroga y cambio de responsable.</t>
  </si>
  <si>
    <r>
      <rPr>
        <b/>
        <sz val="12"/>
        <color theme="1"/>
        <rFont val="Calibri"/>
        <family val="2"/>
        <scheme val="minor"/>
      </rPr>
      <t>Intereses Corrientes y Moratorios en Pago del Auto del 16-11-2011 - Contrato de Concesión 046/2004.</t>
    </r>
    <r>
      <rPr>
        <sz val="12"/>
        <color theme="1"/>
        <rFont val="Calibri"/>
        <family val="2"/>
        <scheme val="minor"/>
      </rPr>
      <t xml:space="preserve">
En la Resolución 896 del 21 de diciembre de 2012, por medio de la cual se ordenó el pago y cumplimiento del Auto de fecha 16 de noviembre de 2011 proferido por el Tribunal de Arbitramento, el cual cobró ejecutoria en la misma fecha de sus expedición, la Agencia Nacional de Infraestructura, reconoció a favor del concesionario $59.135.7 millones, con recursos del Presupuesto General de la Nación, pagados el 21 de diciembre de 2012, conforme lo señalan las órdenes de pago presupuestal 591486112, 591487912, 591481212 y 591483712 del SIIF Nación, de los cuales $3.536.2 millones corresponden a interés corrientes liquidados del 16 de mayo  de 2012 al 15 de noviembre de 2012 y a intereses moratorios liquidados a la misma tasa de interés corriente calculados del 16 de noviembre de 2012 al 26 de diciembre de 2012</t>
    </r>
  </si>
  <si>
    <t>En el acuerdo conciliatorio se determinó que durante los seis (6) primeros meses, contados a partir de la fecha en que se profiere el laudo aprobatorio del acuerdo, el INCO no reconocería ningún interés, lo cual constituyó un período de gracia, a partir del séptimo mes el INCO reconocería intereses de DTF+5 hasta la fecha de pago, y una vez vencidos los dos meses se generarían intereses de mora a tasa pactada en el contrato de concesión.</t>
  </si>
  <si>
    <t>Se confirman soportes en el ftp. Pendiente cierre de la CGR. Se actualiza el nivel de avance. Se radicó memorando 2015-6010031153 en el que se solicita prórroga y cambio de responsable.</t>
  </si>
  <si>
    <r>
      <rPr>
        <b/>
        <sz val="12"/>
        <color theme="1"/>
        <rFont val="Calibri"/>
        <family val="2"/>
        <scheme val="minor"/>
      </rPr>
      <t>Transmilenio Extensión Soacha – Cronograma de Obras no Desafectadas</t>
    </r>
    <r>
      <rPr>
        <sz val="12"/>
        <color theme="1"/>
        <rFont val="Calibri"/>
        <family val="2"/>
        <scheme val="minor"/>
      </rPr>
      <t xml:space="preserve">
La ANI y la Empresa Transmilenio S.A. suscribieron los Otrosíes 3 y 4 al Convenio 168 de 2008, en los cuales se acuerdan dar por terminado y liquidar parcialmente dicho convenio, en relación con la construcción de la infraestructura física de la fase II y fase III del Sistema Integrado y la construcción de la infraestructura física de la fase I, correspondiente al 12.87% restante, comprendido entre las abscisas K0+285 y K3+700, las que se desafectan por medio de dicho documento a efectos que se adelante su contratación por parte de los entes cofinanciadores, los restantes 87.13% de las obras contratadas para la Fase I, a cargo de la Concesión Autopista Bogotá – Girardot, presentan atraso en la ejecución del cronograma establecido, ya que estas debían estar terminadas en junio de 2013 y aún  no ha sido entregadas. Lo anterior en presunta contravía a lo establecido en el Art. 26, numeral 1 de la Ley 80 de 1993 y Art. 44 de la Ley 1474 de 2011</t>
    </r>
  </si>
  <si>
    <t>Al presentarse incertidumbre por no contar con la totalidad del material probatorio respecto de algunos elementos del presunto detrimento al patrimonio del Estado, de conformidad con el artículo 39 de la Ley 610 de 2000, se determinará la posibilidad de iniciar una Indagación Preliminar u otra Actuación de Control Fiscal.</t>
  </si>
  <si>
    <t>1. Acta de recibo final de obras contratadas mediante Otrosí No. 18. 
2.Manual Interventoría y Supervisión                    3.Manual de Contratación                               4.Informe de Interventoría y Supervisión gestión entrega Trayecto Uno(Señala la gestión realizada por la Ani)</t>
  </si>
  <si>
    <t>1. Acta de recibo final de obras contratadas mediante Otrosí No. 18. 
2.Manual Interventoría y Supervisión
3.Manual de Contratación
4.Informe de Interventoría y Supervisión gestión entrega Trayecto Uno (Señala la gestión realizada por la Ani)</t>
  </si>
  <si>
    <t>La obra se recibió el 1-dic-2014 y se autorizó pago de Transmilenio al concesionario. Cuando se haga este pago, se procederá al acta de liquidación. Se actualiza estado de avance. AJUSTAR EL PLAN CON UN MEMORANDO QUE HAGA TRAZABILIDAD DE LAS ACCIONES DE LA ANI Y QUE ESTÁ SOLO PENDIENTE EL PAGO DE TRANSMILENIO. ESTE MEMO REEMPLAZARÁ EL ACTA DE LIQUIDACIÓN. En correo y memorando 2015-500-007524-3 del 30 de junio de 2015, se ajustaron las unidades de medida y se acreditó el 100% de avance. Pendiente cierre de la CGR.</t>
  </si>
  <si>
    <r>
      <rPr>
        <b/>
        <sz val="12"/>
        <color theme="1"/>
        <rFont val="Calibri"/>
        <family val="2"/>
        <scheme val="minor"/>
      </rPr>
      <t>Transmilenio Extensión Soacha – Estado Puentes Peatonales</t>
    </r>
    <r>
      <rPr>
        <sz val="12"/>
        <color theme="1"/>
        <rFont val="Calibri"/>
        <family val="2"/>
        <scheme val="minor"/>
      </rPr>
      <t xml:space="preserve">
En visita de inspección efectuada el 15 de abril de 2013 por la CGR, se observaron las siguientes deficiencias en los Puentes peatonales acondicionados por el Concesionario Autopista Bogotá Girardot S.A. León XIII y Terreros presentan deficiencias constructivas tales como: barandas con apoyos deficientes; fisuras longitudinales y transversales en la placa de la superestructura, deficiente pintura de barandas, deficiencias en bordillos por falta de alineamiento,</t>
    </r>
  </si>
  <si>
    <t xml:space="preserve"> situación que evidencia deficiencias en el seguimiento y control por parte del Concesionario, la Interventoría y la Agencia en presunta contravía del artículo 26, principio de responsabilidad, establecidos en la Ley 80 de 1993.</t>
  </si>
  <si>
    <t>1. Otrosí No.21. 
2. Informe de Interventoría y Supervisión gestión entrega trayecto uno 
3. Manual de Interventoría y Supervisión</t>
  </si>
  <si>
    <t>Se actualiza avance. Queda pendiente que el concesionario termine el mantenimiento. VEJ reiterará el requerimiento. Por instrucción de la Vicepresidencia de la República todos los planes deben estar 100% al 30-jun-2015, por lo que la OCI ajustó el plazo inicial para alinearlo a la directiva de Vicepresidencia. DOCUMENTO QUE INDIQUE QUE YA SE EJECUTÓ EL MANTENIMIENTO O CON CRONOGRAMA PARA SU EJECUCIÓN + LAS UNIDADES QUE ESTÁN + MANUAL DE SUPERVISIÓN E INTERVENTORÍA. En correo y memorando 2015-500-007524-3 del 30 de junio de 2015, se ajustaron las unidades de medida y se acreditó el 100% de avance. Pendiente cierre de la CGR.</t>
  </si>
  <si>
    <r>
      <rPr>
        <b/>
        <sz val="12"/>
        <color theme="1"/>
        <rFont val="Calibri"/>
        <family val="2"/>
        <scheme val="minor"/>
      </rPr>
      <t>Construcción Puentes Peatonales</t>
    </r>
    <r>
      <rPr>
        <sz val="12"/>
        <color theme="1"/>
        <rFont val="Calibri"/>
        <family val="2"/>
        <scheme val="minor"/>
      </rPr>
      <t xml:space="preserve">
La Entidad no ha dado cumplimiento a lo ordenado en la sentencia de 4 de mayo de 2001, proferida por el Consejo de Estado, en el sentido de construir los puentes peatonales, de acuerdo a los diseños aprobados, en el Municipio de Soacha en la vía que de Bogotá conduce a Girardot, debido a que no se han construido los puentes peatonales de San Mateo, Puente de la Calle 22 y Puente San Humberto, a cargo del Concesionario, ni los Puentes Peatonales Ducales, El Altico, Mercurio, Camilo Torres, El Dorado y Compartir a cargo de la Agencia e INVIAS, </t>
    </r>
  </si>
  <si>
    <t>situación que no ha evitado la accidentalidad con la consecuente pérdida de vidas, evidenciando el presunto incumplimiento del artículo 26, principio de responsabilidad, establecidos en la Ley 80 de 1993</t>
  </si>
  <si>
    <t>Culminar las obras requeridas</t>
  </si>
  <si>
    <r>
      <t xml:space="preserve">1.Acta Recibo Puente Mercurio
2. Acta de recibo final contrato VJ-210 de 2013
3. Proceso contractual construcciones puentes Camilo Torres, Dorado y Ducales
4. Cesión lote ciudadela Colsubsidio
5. Proceso contractual estudios y diseños Puente Compartir
</t>
    </r>
    <r>
      <rPr>
        <sz val="12"/>
        <color rgb="FFFF0000"/>
        <rFont val="Calibri"/>
        <family val="2"/>
        <scheme val="minor"/>
      </rPr>
      <t>6. Manual de Supervisión e Interventoría</t>
    </r>
  </si>
  <si>
    <t>De los 13 puentes ya están construidos 7. Los demás están sujetos a recibir los diseños definitivos de Transmilenio a cargo de la gobernación de cundinamarca para el respectivo diseño, gestión predial y construcción de los demás puentes. Se espera recibirlos hacia julio de este año (un año de retraso). Se ajusta plazo a 31-dic-2015, según lo aprobado por la OCI. Por instrucción de la Vicepresidencia de la República todos los planes deben estar 100% al 30-jun-2015, por lo que la OCI ajustó el plazo inicial para alinearlo a la directiva de Vicepresidencia. El 24-abr-2015, se confirmó el traslado de responsabilidad de VEJ a VGC, debido a que efectivamente la estructura que opera este tema está en cabeza del supervisor Camilo Rochels de Contractual. AJUSTAR PARA INCLUIR UN DOCUMENTO PLANEATIVO CON EL CRONOGRAMA QUE INDIQUE PARA CUÁNDO ESTARÁN LOS PUENTES. Esto implica que VEJ incorpore los soportes de los puentes construidos por el concesionario.</t>
  </si>
  <si>
    <t>Otros</t>
  </si>
  <si>
    <t>DE DIFÍCIL CUMPLIMIENTO</t>
  </si>
  <si>
    <r>
      <rPr>
        <b/>
        <sz val="12"/>
        <color theme="1"/>
        <rFont val="Calibri"/>
        <family val="2"/>
        <scheme val="minor"/>
      </rPr>
      <t xml:space="preserve">Mantenimiento Rutinario </t>
    </r>
    <r>
      <rPr>
        <sz val="12"/>
        <color theme="1"/>
        <rFont val="Calibri"/>
        <family val="2"/>
        <scheme val="minor"/>
      </rPr>
      <t xml:space="preserve">
En visita de inspección  realizada el 13 de abril de 2013 a la vía  Autopista Bogotá – Girardot, Tramo Soacha, se evidenció deficiente gestión por parte del Concesionario en la ejecución del mantenimiento rutinario, incumpliendo lo establecido en el Capítulo II, numeral 1.2 Normas de Mantenimiento para Carreteras Concesionadas, dado que se observó deficiente  demarcación horizontal en algunos sectores de las calzadas mixtas, norte y sur del Trayecto 1 Calle 13 Bosa – Soacha,</t>
    </r>
  </si>
  <si>
    <t xml:space="preserve"> situación que genera inseguridad en la operación de la vía además de no cumplirse con los principios de Calidad del Servicio Técnico y de la Atención al Usuario de Seguridad vial y de integridad de la Vía, aunado a la deficiente labor de control y seguimiento de la Interventoría en presunta contravía del artículo 26, principio de responsabilidad, establecidos en la Ley 80 de 1993 y 1474 de 2011.</t>
  </si>
  <si>
    <t xml:space="preserve">
1- Otrosí No. 18 y 21                   
2- Informe de interventoría dando reporte de la terminación de las obras 
3-Informe de Interventoría y Supervisión gestión entrega Trayecto Uno
4. Manual de Interventoría y Supervisión</t>
  </si>
  <si>
    <t>Transmilenio está funcionando y las obras construidas. Los otrosíes están suscritos. Pendiente el acta de entrega para lo que VEJ solicitará acompañamiento de la Procuraduria en vista de que el municipio se niega a recibir. Pendiente definir fecha de ejecución de esta visita. INCORPORAR UN DOCUMENTO QUE DETALLE TODA LA GESTIÓN REALIZADA Y QUE INDIQUE QUE SÓLO ESTÁ PENDIENTE LA FIRMA DEL ACTA POR PARTE DEL MUNICIPIO QUE NO HA TENIDO DISPOSICIÓN PARA DICHA FIRMA. ESTA DOCUMENTO DEBE REEMPLAZAR EL ACTA. En correo y memorando 2015-500-007524-3 del 30 de junio de 2015, se ajustaron las unidades de medida y se acreditó el 100% de avance. Pendiente cierre de la CGR. Con memorando 2015-500007197-3 del 23-jun-2015 se presentó informe de gestión referente al acta de entrega de obras al municipio de Soacha.</t>
  </si>
  <si>
    <r>
      <rPr>
        <b/>
        <sz val="12"/>
        <color theme="1"/>
        <rFont val="Calibri"/>
        <family val="2"/>
        <scheme val="minor"/>
      </rPr>
      <t>Losas Carril de Transmilenio</t>
    </r>
    <r>
      <rPr>
        <sz val="12"/>
        <color theme="1"/>
        <rFont val="Calibri"/>
        <family val="2"/>
        <scheme val="minor"/>
      </rPr>
      <t xml:space="preserve">
En visita de inspección efectuada el 15 de abril de 2013 por la CGR, se observaron algunas losas aledañas al puente peatonal de León XIII, calzada norte, que presentan fisuras y otras y otras fracturas, en las zonas de cámaras y sumideros de servicios públicos</t>
    </r>
  </si>
  <si>
    <t>Lo cual denota deficiencias en la modulación de las mismas y en el seguimiento y control por parte de la Interventoría y de la Agencia. De no corregirse oportunamente esta situación, podría generar daños mayores, afectación de la transitabilidad de la vía</t>
  </si>
  <si>
    <t>1. Informe de Interventoría y Supervisión gestión entrega Trayecto Uno 
2. Informe de Interventoría                          3.Manual de Interventoría y Supervisión</t>
  </si>
  <si>
    <t>Las obras no se han ejecutado por el Concesionario. VEJ reiterará el requerimiento al concesionario. Se mantiene avance en el 0%. AGREGAR COMO PREVENTIVO MANUAL DE CONTRATACIÓN CAP 6 Y MANUAL DE SUPERVISIÓN E INTERVENTORÍA + UN INFORME QUE HAGA RECUENTO DE LAS ACCIONES FRENTE AL CONCESIONARIO Y EL PROCEDIMIENTO SANCIONATORIO E INCLUYA EL CRONOGRAMA DE ACCIONES. En correo y memorando 2015-500-007524-3 del 30 de junio de 2015, se ajustaron las unidades de medida y se acreditó el 100% de avance. Pendiente cierre de la CGR. Con memorando 2015-500007197-3 del 23-jun-2015 se presentó informe de gestión referente al acta de entrega de obras al municipio de Soacha.</t>
  </si>
  <si>
    <r>
      <rPr>
        <b/>
        <sz val="12"/>
        <color theme="1"/>
        <rFont val="Calibri"/>
        <family val="2"/>
        <scheme val="minor"/>
      </rPr>
      <t xml:space="preserve">Señalización de Obras. </t>
    </r>
    <r>
      <rPr>
        <sz val="12"/>
        <color theme="1"/>
        <rFont val="Calibri"/>
        <family val="2"/>
        <scheme val="minor"/>
      </rPr>
      <t xml:space="preserve">
En visita de inspección efectuada el 15 de abril de 2013 por la CGR, se observó deficiente señalización provisional de las obras que se adelanta en el espacio público costado norte de la Autopista, dado las polisombras y las cintas reflectivas no se encuentran debidamente dispuestas, lo cual denota deficiencias en el seguimiento y control por parte de la Interventoría, situación que afecta la movilidad de los peatones en la zona.</t>
    </r>
  </si>
  <si>
    <t>Lo cual denota deficiencias en el seguimiento y control por parte de la Interventoría, situación que afecta la movilidad de los peatones en la zona</t>
  </si>
  <si>
    <t>1- Otrosí No. 21
2- Acta de recibo por parte de la interventoría                        
3-Informe de Interventoría y Supervisión gestión entrega trayecto uno
4. Manual de Interventoría y Supervisión     
5. Contrato Estándar 4G</t>
  </si>
  <si>
    <r>
      <t xml:space="preserve">La obra está terminada y recibida en dic-2014 con acta de interventoria 4 de recibo a satisfacciòn. Pendiente acta de entrega al municipio. Pendiente acompañamiento de la procuraduría para lograr la entrega al municipio. </t>
    </r>
    <r>
      <rPr>
        <sz val="12"/>
        <color rgb="FFFF0000"/>
        <rFont val="Calibri"/>
        <family val="2"/>
        <scheme val="minor"/>
      </rPr>
      <t>Integrar todos los hallazgos que dependen del acta de entrega al municipio de Soacha. INCORPORAR UN DOCUMENTO QUE DETALLE TODA LA GESTIÓN REALIZADA Y QUE INDIQUE QUE SÓLO ESTÁ PENDIENTE LA FIRMA DEL ACTA POR PARTE DEL MUNICIPIO QUE NO HA TENIDO DISPOSICIÓN PARA DICHA FIRMA. ESTA DOCUMENTO DEBE REEMPLAZAR EL ACTA.En correo y memorando 2015-500-007524-3 del 30 de junio de 2015, se ajustaron las unidades de medida y se acreditó el 100% de avance. Pendiente cierre de la CGR. Con memorando 2015-500007197-3 del 23-jun-2015 se presentó informe de gestión referente al acta de entrega de obras al municipio de Soacha.</t>
    </r>
  </si>
  <si>
    <r>
      <rPr>
        <b/>
        <sz val="12"/>
        <color rgb="FFFF0000"/>
        <rFont val="Calibri"/>
        <family val="2"/>
        <scheme val="minor"/>
      </rPr>
      <t xml:space="preserve">Transmilenio Extensión Soacha – Predios Estación San Mateo </t>
    </r>
    <r>
      <rPr>
        <sz val="12"/>
        <color rgb="FFFF0000"/>
        <rFont val="Calibri"/>
        <family val="2"/>
        <scheme val="minor"/>
      </rPr>
      <t xml:space="preserve">
Mediante escritura pública 3730 de 2012 de la notaría segunda del Circulo de Soacha, la Agencia Nacional de Infraestructura realizó el englobe de los predios inscritos a folio de matrícula inmobiliaria  50S-40521939, 50S-40521938, 50S-40521937, 50S-40521936, adquiridos por el Concesionario del contrato GG-040 de 2004 y pagados por el INCO, hoy ANI, para proceder a la división material del inmueble resultante del englobe en dos predios denominados lote 1, Estación de Transferencia y lote 2 ANI Intersección desnivel San Mateo, el  número 1 enajenado al municipio de Soacha, necesario para la construcción de la Estación de Transferencia San Mateo</t>
    </r>
  </si>
  <si>
    <t>Establecer con los soportes documentales y las unidades de medida señaladas,  la no competencia de la ANI en la causa que generó este hallazgo, ya que es competencia de Transmilenio.</t>
  </si>
  <si>
    <t>GJP - GP
1) Memorando a Gerencia Contractual y a la Vicepresidencia Ejecutiva.   
2) Memorando a la Oficina de Control Interno.                         
3) Informe Predial  
GT    
4) Oficio a Transmilenio   
5) Justificación a la Oficina de Control Interno</t>
  </si>
  <si>
    <t xml:space="preserve">La auditora considera que la relación contractual entre la ANI y el concesionario y el pago de intereses, implican que no habría traslado por competencia. Se debe reenfocar el plan en acciones preventivas relacionadas con los procedimientos prediales. </t>
  </si>
  <si>
    <t>Este hallazgo ya cumplió el 100% de las unidades de medida. Pendiente confirmar soportes en el ftp.</t>
  </si>
  <si>
    <r>
      <rPr>
        <b/>
        <sz val="12"/>
        <color theme="1"/>
        <rFont val="Calibri"/>
        <family val="2"/>
        <scheme val="minor"/>
      </rPr>
      <t>Planta de Personal</t>
    </r>
    <r>
      <rPr>
        <sz val="12"/>
        <color theme="1"/>
        <rFont val="Calibri"/>
        <family val="2"/>
        <scheme val="minor"/>
      </rPr>
      <t xml:space="preserve">
La Agencia Nacional de Infraestructura no ha provisto en su totalidad los cargos de la planta de personal, ajustando su estructura y nómina a la medida real y adecuada de sus necesidades, para su cumplimiento misional, igualmente no ha sido oportuna su gestión en los trámites tendientes a la provisión de la planta de personal para las funciones de carácter permanente</t>
    </r>
  </si>
  <si>
    <t>Situación expuesta en la función de advertencia emitida por la CGR, relacionada con los ajustes en los gastos de funcionamiento a la medida real y adecuada de sus necesidades y cumplimiento misional, así como los trámites tendientes a la creación de las plantas de personal para las funciones de carácter permanente</t>
  </si>
  <si>
    <t>La Agencia Nacional de Infraestructura, de acuerdo con las normas vigentes de empleo público, proveerá el 90% de los cargos de la planta de personal aprobados por los Decretos 665 de 2012, 1746 y 2468 de 2013 y realizará las gestiones necesarias ante la Comisión Nacional del Servicio Civil para suscribir el convenio para realizar el Concurso Público de Méritos, si le son aprobados los recursos suficientes para sufragarlo, de acuerdo con lo solicitado en el anteproyecto de presupuesto 2015.</t>
  </si>
  <si>
    <t>Proveer las vacantes de los cargos de la planta de personal aprobada por los Decretos 665 de 2012, 1746 y 2468 de 2013.</t>
  </si>
  <si>
    <t>1. Informe de verificación de cargos provistos
2. OPEC actualizada
3. Mesa de trabajo efectuada (1)</t>
  </si>
  <si>
    <t>Todas las unidades de medida están ejecutadas pero el Gobierno no ha asignado el presupuesto. Este hallazgo está en el 100% pero la efectividad solo se genera en la medida en que se incremente la planta, cincunstancia que no depende de la ANI. Se emitió el memorando 2015-400-008176-1 del 20 de abril de 2015 dirigido al Contralor Delegado para la Infraestructura, solicitando el cierre de este hallazgo debido a que las acciones controlables por la ANI han sido ejecutadas en un 100%.</t>
  </si>
  <si>
    <t>Presupuestal ANI</t>
  </si>
  <si>
    <r>
      <rPr>
        <b/>
        <sz val="12"/>
        <rFont val="Calibri"/>
        <family val="2"/>
        <scheme val="minor"/>
      </rPr>
      <t>Viabilidad Financiera de la Solicitud de la Autorización Temporal.</t>
    </r>
    <r>
      <rPr>
        <sz val="12"/>
        <rFont val="Calibri"/>
        <family val="2"/>
        <scheme val="minor"/>
      </rPr>
      <t xml:space="preserve">
La Agencia Nacional de Infraestructura, no suministró el documento mediante el cual se realizó el estudio, evaluación y concepto sobre la viabilidad financiera de la solicitud de la autorización temporal concedida mediante la Resolución 151 de 2009, por la cual se concede Autorización Temporal a la Sociedad, de acuerdo con lo establecido en la Resolución 676 del 26 de febrero de 2009
Como tampoco suministró el modelo financiero inicial presentado por la Sociedad y el cual fue objetado por el INCO mediante comunicación 2009-3030018951 del 24 de febrero de 2009, donde solicitaba al peticionario que ajuste el modelo financiero presentado dentro del trámite de autorización temporal, por cuanto su evaluación preliminar está arrojando un resultado de no viabilidad financiera al presentar una tasa interna de retorno inferior a la mínima requerida por la metodología de cálculo de la contraprestación.</t>
    </r>
  </si>
  <si>
    <t>Esta situación no permitió a la CGR evaluar el análisis realizado por el INCO para determinar la viabilidad financiera y el cálculo del valor a pagar por la contraprestación portuaria, como tampoco las variables que se debieron tener en cuenta para dicho cálculo de acuerdo con los lineamientos dados en el documento CONPES 2680 de 1993, en el Anexo O - Metodología de Contraprestación, Decreto 2688 de 1993 en el capítulo III de las Contraprestación1 y las Resoluciones 596 de 1994 y 873 de 1994</t>
  </si>
  <si>
    <t>Se crea incertidumbre sobre los valores que ha pagado la Sociedad, por concepto de la contraprestación por el Uso y Goce Temporal y Exclusivo de las Playas, Terrenos de Bajamar y Zonas Accesorias de Uso Público, de la Autorización Temporal concedida mediante la Resolución 151 del 6 de marzo de 2009 y las prórrogas concedidas mediante las Resoluciones 097 de 1 de marzo de 2010, 146 del 14 de marzo de 2011 y 132 de 8 de marzo de 2012</t>
  </si>
  <si>
    <t>1- Solicitar a la Vicepresidencia Administrativa y Financiera (Gerencia Archivo) que certifique la existencia del estudio financiero.
2- En caso de pérdida del documento, aplicar el procedimiento previsto para tal fin, conforme a lo establecido por el Sistema de Gestión de Calidad de la ANI.
3 -  Informar al personal de las áreas competentes sobre el trámite de gestión documental de la Entidad.
4- Capacitar al personal de las áreas involucradas en el uso del Sistema de Gestión Documental dispuesto por la Entidad, para el manejo, custodia y conservación de documentos, conforme al manual de inducción al cargo.</t>
  </si>
  <si>
    <t>Garantizar la correcta conservación de las memorias de cálculo y demás soportes documentales necesarios para los diferentes trámites de las Concesiones Portuarias.</t>
  </si>
  <si>
    <r>
      <t xml:space="preserve">1. Modelo financiero de asesor externo de la época
2. Concepto de validación de la gerencia financiera
3. Memorando interno reforzando la necesidad de la evaluación financiera y su respectiva radicación, en los trámites de las concesiones portuarias
</t>
    </r>
    <r>
      <rPr>
        <sz val="12"/>
        <color rgb="FFFF0000"/>
        <rFont val="Calibri"/>
        <family val="2"/>
        <scheme val="minor"/>
      </rPr>
      <t>4. Res. 959 de 2013 - Bitácora del proyecto</t>
    </r>
  </si>
  <si>
    <t>Sociedad C.I. PRODECO</t>
  </si>
  <si>
    <r>
      <t xml:space="preserve">Las unidades de medida se habían replanteado y se actualizan en la reunión incluyendo una nueva (UM 4), por lo que se solicita y aprueba plazo hasta el 30-abr-2015. Se actualiza avance al 80%. Se venció el 30-abr por lo que se debe de manera urgente completar el plan o solicitar y justificar aplazamiento. El 20-may-2015 se recibió correo reportando avance y solicitando el retiro de la unidad de medida </t>
    </r>
    <r>
      <rPr>
        <i/>
        <sz val="12"/>
        <rFont val="Calibri"/>
        <family val="2"/>
        <scheme val="minor"/>
      </rPr>
      <t>3 - Acciones adicionales si aplican del concepto.</t>
    </r>
    <r>
      <rPr>
        <sz val="12"/>
        <rFont val="Calibri"/>
        <family val="2"/>
        <scheme val="minor"/>
      </rPr>
      <t>Se confirma que está pendiente el Modelo Financiero ya que en la UM 1 sólo se publicó la carta con la que se entregó el mismo. Esto es así en virtud de que el modelo tiene reserva de confidencialidad y será presentado a solicitud formal del ente de control. Con esta nota se acredita el 100% de avance. Pendiente cierre de la CGR.</t>
    </r>
  </si>
  <si>
    <r>
      <rPr>
        <b/>
        <sz val="12"/>
        <rFont val="Calibri"/>
        <family val="2"/>
        <scheme val="minor"/>
      </rPr>
      <t>Pólizas Otorgamiento Autorización Temporal.</t>
    </r>
    <r>
      <rPr>
        <sz val="12"/>
        <rFont val="Calibri"/>
        <family val="2"/>
        <scheme val="minor"/>
      </rPr>
      <t xml:space="preserve">
La entidad presuntamente incumplió lo señalado en el artículo 5 de la Resolución 5748 de 2007 y el artículo 33 del Decreto 4735 de 2009</t>
    </r>
  </si>
  <si>
    <t>Debido a que el permiso objeto de la Resolución 1278 de 1993, finalizó en el año 2009, no es pertinente una acción correctiva, por lo tanto se plantea como acción preventiva establecer un procedimiento interno para revisión y aprobación de las garantías  de las concesiones  portuarias conforme a la normativa vigente</t>
  </si>
  <si>
    <t>Regular el procedimiento interno de aprobación de pólizas de  las concesiones portuarias</t>
  </si>
  <si>
    <t>1- Procedimiento adoptado</t>
  </si>
  <si>
    <r>
      <t xml:space="preserve">Reversión Año 2009.
</t>
    </r>
    <r>
      <rPr>
        <sz val="12"/>
        <rFont val="Calibri"/>
        <family val="2"/>
        <scheme val="minor"/>
      </rPr>
      <t>La Agencia Nacional de Infraestructura presentó deficiencias al momento de realizar la reversión, ya que de acuerdo al Acta  001 del 1 de noviembre de 2005, a través de la cual se establece el procedimiento para realizar las reversiones portuarias, es una de sus obligaciones verificar la zona de uso público, construcciones e inmuebles por destinación y equipos existentes en la misma, sin embargo la Entidad manifiesta que se hace necesario ajustar o modificar el Acta de Reversión ya que se incluyeron bienes que no hacen parte de la zona de uso público</t>
    </r>
  </si>
  <si>
    <t>situación crea incertidumbre sobre los bienes que realmente deben ser revertidos a la Nación
Como corolario, de lo anterior se evidencia el presunto incumplimiento del procedimiento y deficiencias en el cumplimiento de los mecanismos de control y seguimiento establecidos en aras de optimizar los procesos y procedimientos de las Entidades del Estado, en custodia de los bienes de la Nación. Así como, del articulo 3 numeral</t>
  </si>
  <si>
    <t>Lo anterior puede generar una deficiencia con presunta incidencia de tipo disciplinaria, por el presunto incumplimiento de las normas descritas y el artículo 34 de la Ley 734 de 2002.</t>
  </si>
  <si>
    <t>Enviar copia del Acta aclaratoria del Acta de reversión y revisar, ajustar, actualizar y formalizar en el sistema integrado de gestión de la entidad el procedimiento de reversión de las concesiones portuarias contenido en el Acta 001 del 1 de noviembre de 2005</t>
  </si>
  <si>
    <t>1- Aclaración del Acta de reversión.
2- Formalizar la inclusión del procedimiento definido para el trámite de reversión de las concesiones portuarias, en el Sistema Integrado de Gestión de Calidad de la Entidad.</t>
  </si>
  <si>
    <t>1- Copia Acta 
2- Procedimiento adoptado</t>
  </si>
  <si>
    <r>
      <t xml:space="preserve">Trámite y/o Procedimiento de la Reversión.
</t>
    </r>
    <r>
      <rPr>
        <sz val="12"/>
        <rFont val="Calibri"/>
        <family val="2"/>
        <scheme val="minor"/>
      </rPr>
      <t>La Agencia Nacional de Infraestructura (antes INCO) no cuenta con un procedimiento debidamente aprobado en el Sistema Integrado de Gestión de la Entidad, para realizar la reversión de los contratos de concesión portuaria, licencias, autorizaciones temporales y homologaciones portuarias.
No obstante, se encuentra el Acta 001 del 1 de noviembre de 2005, por la cual el Instituto Nacional de Vías y el Instituto Nacional de Concesiones, acordaron el procedimiento para realizar las reversiones portuarias, observándose que la Entidad presuntamente incumplió algunos procedimientos</t>
    </r>
  </si>
  <si>
    <t xml:space="preserve">Lo anterior trae como uno de sus efectos que los Estados Financieros del Instituto Nacional de Vías, estén subestimados 
se evidencia el presunto incumplimiento del procedimiento y deficiencias en el cumplimiento de los mecanismos de control y seguimiento establecidos en aras de optimizar los procesos y procedimientos de las Entidades del Estado, en custodia de los bienes de la Nación. Así como, del articulo 3 numeral “3.17 </t>
  </si>
  <si>
    <t>Revisar, ajustar, actualizar y formalizar en el sistema integrado de gestión de la entidad el procedimiento de reversión de las concesiones portuarias contenido en el Acta 001 del 1 de noviembre de 2005.</t>
  </si>
  <si>
    <t xml:space="preserve">Cumplir a cabalidad con el procedimiento definido para el trámite de reversión de las concesiones portuarias </t>
  </si>
  <si>
    <t>En todo caso, la CGR revisará este plan con más detenimiento.</t>
  </si>
  <si>
    <t>Se incorporaron dos documentos: "la Definición Estratégica de Reversiones y Terminación de Contratos de Concesión" y el "Manual de Reversiones". Se confirma 100% de cumplimiento. Para presentar a cierre de la CGR</t>
  </si>
  <si>
    <r>
      <rPr>
        <b/>
        <sz val="12"/>
        <rFont val="Calibri"/>
        <family val="2"/>
        <scheme val="minor"/>
      </rPr>
      <t>Utilización o Aprovechamiento de Puerto Zúñiga.</t>
    </r>
    <r>
      <rPr>
        <sz val="12"/>
        <rFont val="Calibri"/>
        <family val="2"/>
        <scheme val="minor"/>
      </rPr>
      <t xml:space="preserve">
De acuerdo a la Resolución 132 del 8 de marzo de 2012 a través del cual se prorroga por un año la autorización temporal otorgada a la Sociedad y en consideración a que en marzo 16 de 2013 finaliza dicha prorroga y que en el primer trimestre de dicho año entraría en operación “Puerto Nuevo”. En consideración a que la reversión de la autorización temporal debe darse en marzo de 2013, se indagó a la Entidad cuáles son las estrategias de utilización a futuro que tiene proyectadas para obtener la mayor eficiencia de los bienes de la Nación</t>
    </r>
  </si>
  <si>
    <t>De acuerdo a lo anterior, se evidencia que a la fecha la Agencia no ha iniciado estrategia alguna para darle utilidad al puerto, así como para los bienes de infraestructura allí instalada</t>
  </si>
  <si>
    <t>Para la Contraloría General de la República es preocupante esta situación, máxime cuando la infraestructura instalada en este puerto es para el cargue de carbón a través de barcazas y de acuerdo a la normatividad vigente, los puertos marítimos y fluviales que realicen cargue de carbón, deberán hacerlo a través de un sistema de cargue directo</t>
  </si>
  <si>
    <t xml:space="preserve">La entidad se encuentra definiendo unos lineamientos para ver que utilidad se le puede dar a la infraestructura existente en las zonas de uso publico de la Nación y que tipo de cargas podría llegar a atender, teniendo en cuenta las condiciones técnicas.
</t>
  </si>
  <si>
    <t>De acuerdo a la normatividad vigente sobre el cargue directo que entro en vigor a partir del 1 de enero del 2014, se plantea como objetivo la culminación del proceso de reversión al Instituto Nacional de Vías - INVIAS. 
Se tiene conocimiento sobre un Plan Maestro por parte Aerocivil del Aeropuerto de Santa Marta donde involucra unas áreas de uso Público de la Nación que hacen parte del puerto según Resolución No 00608 del 16 de febrero de 2008. Expedida por la Unidad Administrativa Especial de Aeronáutica Civil.</t>
  </si>
  <si>
    <r>
      <t xml:space="preserve">1. Memorando a Estructuración
2. Documento con análisis actualizado de alternativas generadas por Estructuración
</t>
    </r>
    <r>
      <rPr>
        <sz val="12"/>
        <color rgb="FFFF0000"/>
        <rFont val="Calibri"/>
        <family val="2"/>
        <scheme val="minor"/>
      </rPr>
      <t>3. Documento CONPES 3744 que establece la política portuaria par aun país moderno
4. Documento EPIT - P-001 Estructuración proyectos de infraestructura portuaria</t>
    </r>
  </si>
  <si>
    <t>VICEPRESIDENCIA ESTRUCTURACIÓN</t>
  </si>
  <si>
    <r>
      <t xml:space="preserve">Vicepresidencia de Gestión Contractual </t>
    </r>
    <r>
      <rPr>
        <sz val="12"/>
        <rFont val="Calibri"/>
        <family val="2"/>
        <scheme val="minor"/>
      </rPr>
      <t>- Vicepresidencia de Estructuración</t>
    </r>
  </si>
  <si>
    <t>Andrés Figueredo - Camilo Jaramillo</t>
  </si>
  <si>
    <r>
      <t xml:space="preserve">Gerencia de Puertos, como responsable final del plan asociado a este hallazgo, debe asegurar con Estructuración el avance de dicho plan. Se debe programar reunión entre puertos y Estructuración para acordar las acciones a seguir. Desde 2013 están los insumos en Estructuración pero aun no se obtiene respuesta. Con memorando 2015-300-0062423 del 29-mayo de 2015, la VGC solicitó plazo hasta el 30-jun-2015, que se aprueba, por lo que se ajusta dicho plazo. En reunión del 3-jun-2015, se confirma que está pendiente el soporte analítico por parte de Estructuración sobre el estado y posibilidades de este puerto. </t>
    </r>
    <r>
      <rPr>
        <sz val="12"/>
        <color rgb="FFFF0000"/>
        <rFont val="Calibri"/>
        <family val="2"/>
        <scheme val="minor"/>
      </rPr>
      <t>Con memorando 2015-200-006456-3 del 4-jun-2015, se demuestra que la Agencia ha cumplido el 100% de las acciones a su cargo, por lo que se da por completado el plan. Pendiente cierre de la CGR.</t>
    </r>
  </si>
  <si>
    <r>
      <t xml:space="preserve">Indicadores de Gestión.
</t>
    </r>
    <r>
      <rPr>
        <sz val="12"/>
        <rFont val="Calibri"/>
        <family val="2"/>
        <scheme val="minor"/>
      </rPr>
      <t>Dentro de las funciones que corresponde ejercer a la Agencia Nacional de Infraestructura, no se realiza una supervisión y evaluación sobre los indicadores que reflejan el comportamiento de los niveles de prestación del servicio portuario, lo cual permitiría entre otros, tener control adecuado sobre una situación dada, retroalimentar el proceso de operación y monitorear el avance de la ejecución de cada uno de los proyectos; denotándose incumplimiento en lo señalado en el Numeral 11.5 del Artículo 11 del Decreto 1800 de 199</t>
    </r>
    <r>
      <rPr>
        <b/>
        <sz val="12"/>
        <rFont val="Calibri"/>
        <family val="2"/>
        <scheme val="minor"/>
      </rPr>
      <t>3</t>
    </r>
  </si>
  <si>
    <t>Denota incumplimiento con las funciones asignadas a la Agencia Nacional de Infraestructura como administrador del Contrato de Concesión y las normas citadas.</t>
  </si>
  <si>
    <r>
      <t xml:space="preserve">Se remitió a Ministerio de Transporte por falta de competencia de la ANI. Esta unidad de medida está 100% por lo que se solicitará cierre a la CGR.  </t>
    </r>
    <r>
      <rPr>
        <sz val="12"/>
        <color rgb="FFFF0000"/>
        <rFont val="Calibri"/>
        <family val="2"/>
        <scheme val="minor"/>
      </rPr>
      <t>En reunión del 18 de junio de 2015, se confirma la unificación de las unidades de medida de los hallazgos 761, 823, 767 y 856. Pendiente ajustar las respectivas carpetas en el ftp y subir los soportes. Lo anterior en virtud del memorando 2014-303-009030-3.</t>
    </r>
  </si>
  <si>
    <r>
      <rPr>
        <b/>
        <sz val="12"/>
        <rFont val="Calibri"/>
        <family val="2"/>
        <scheme val="minor"/>
      </rPr>
      <t>Seguimiento y supervisión</t>
    </r>
    <r>
      <rPr>
        <sz val="12"/>
        <rFont val="Calibri"/>
        <family val="2"/>
        <scheme val="minor"/>
      </rPr>
      <t xml:space="preserve">
La Agencia Nacional de Infraestructura, ante Instituto Nacional de Concesiones, INCO, no realizó un adecuado control y seguimiento a la concesión otorgada a la Sociedad, presuntamente incumpliéndose el Decreto 1800 del 2003, Artículo 11, numeral 11.4, “Supervisar, evaluar y controlar el cumplimiento de los contratos de concesión y de Interventoría, y los demás contratos que suscriba el Instituto”, Tal situación quedo evidenciada, al solicitar  los informes de seguimiento y/o supervisión realizados por la Agencia (antes INCO) desde el año 2004 al año 2010, De acuerdo a lo anterior, se observa que varios de los documentos enunciados no corresponden a los informes de seguimientos solicitados y no existen informes desde el 2004 a 2010. De igual forma no cuenta con interventoría externa</t>
    </r>
  </si>
  <si>
    <t>Como corolario de lo anterior, se indica que la Entidad no realizó el seguimiento y control oportuno, configurándose una deficiencia administrativa con presunta incidencia disciplinaria, por el incumplimiento de las normas citadas en párrafos anteriores.</t>
  </si>
  <si>
    <t xml:space="preserve">Debido a que el permiso objeto de la Resolución 1278 de 1993, finalizó en el año 2009, no es pertinente una acción correctiva, por lo tanto se plantea como acción preventiva, presentar informes de supervisión de acuerdo a la periodicidad y términos del manual de supervisión adoptado por la Entidad.
</t>
  </si>
  <si>
    <t>1- Informe final
2. Procedimiento de Administración de permisos portuarios</t>
  </si>
  <si>
    <t>Se adiciona la unidad de medida y se confirma 100% de avance. Pendiente cierre por parte de la CGR. Pendiente confirmar los soportes en el ftp.</t>
  </si>
  <si>
    <r>
      <rPr>
        <b/>
        <sz val="12"/>
        <rFont val="Calibri"/>
        <family val="2"/>
        <scheme val="minor"/>
      </rPr>
      <t>Recaudo Contraprestación Portuaria Vs Ejecución Presupuestal</t>
    </r>
    <r>
      <rPr>
        <sz val="12"/>
        <rFont val="Calibri"/>
        <family val="2"/>
        <scheme val="minor"/>
      </rPr>
      <t xml:space="preserve">.
Realizado el seguimiento a la información suministrada por el Instituto Nacional de Vías – INVIAS, se evidencia que los recursos recibidos por contraprestación portuaria de los periodos comprendidos entre el 2005 al 2011, estos no han sido comprometidos presupuestalmente en su totalidad, debido a que existe una diferencia entre los recursos Recaudados por Contraprestación Portuaria y los comprometidos a través de contratos de obra para ser ejecutados por $35.699 millones.
No dando estricta aplicación a lo establecido en la Ley 856 de 2003, en cuanto al uso de los recursos, mediante la cual se modificó el Artículo 7º de la Ley 1ª de 1991, donde se estableció que los recursos a favor de la Nación percibidos por contraprestación se incorporarán directamente en el presupuesto del Instituto Nacional de Vías – INVIAS, como ingresos propios de la entidad, con el fin de usarlos para la optimización de la actividad portuaria </t>
    </r>
  </si>
  <si>
    <t>La situación anteriormente descrita, con respecto a la información suministrada en la visita fiscal y la información entregada por el INVIAS en la respuesta, crea incertidumbre sobre la información suministrada al órgano de control.</t>
  </si>
  <si>
    <t>Remitir hallazgo a CGR por no competencia</t>
  </si>
  <si>
    <t xml:space="preserve">Solicitar que dicha entidad adopte los correctivos pertinentes. </t>
  </si>
  <si>
    <t>1.  - Oficio</t>
  </si>
  <si>
    <t>Claro el traslado por competencia</t>
  </si>
  <si>
    <t>Pendiente confirmar los soportes en el ftp e informar a CI.</t>
  </si>
  <si>
    <r>
      <rPr>
        <b/>
        <sz val="12"/>
        <rFont val="Calibri"/>
        <family val="2"/>
        <scheme val="minor"/>
      </rPr>
      <t>Contraprestación Portuaria</t>
    </r>
    <r>
      <rPr>
        <sz val="12"/>
        <rFont val="Calibri"/>
        <family val="2"/>
        <scheme val="minor"/>
      </rPr>
      <t xml:space="preserve">
Una vez analizados los documentos suministrados por la Alcaldía, se puede evidenciar que dentro del documento Primera Modificación del Acuerdo, en la cláusula 22 - RENTAS DE DESTINACIÓN ESPECIFICA: Se observa que se reorientaron el Sistema General de Participación y Regalías del Carbón, desconociendo que los recursos provenientes de la Contraprestación Portuaria, también tienen destinación específica de acuerdo con lo establecido en el artículo 1 de la Ley 856 de 2003, donde se estipula “…  y un veinte por ciento (20%) a los municipios o distritos, destinados a inversión social…” (negrilla y subrayado nuestro).
Por lo expuesto anteriormente, el Distrito no presento al Concejo Municipal de Santa Marta para su aprobación los recursos de la contraprestación portuaria los cuales tenían destinación específica, con el fin de que fuera reorientada su destinación para el pago de acreencias en virtud de la aplicación de la Ley 550 de 1999</t>
    </r>
  </si>
  <si>
    <t>Las conductas descritas anteriormente pueden tener una presunta incidencia disciplinaria y por el posible incumplimiento del artículo 34, numeral 21 y del artículo 48, numeral 20 de la ley 734 de 2002 y presuntamente puede constituir un hecho punible tipificado en la Ley 599 de 2000 Código Penal Colombiano.</t>
  </si>
  <si>
    <t>Pendiente verificar cierre de la CGR.</t>
  </si>
  <si>
    <r>
      <rPr>
        <b/>
        <sz val="12"/>
        <rFont val="Calibri"/>
        <family val="2"/>
        <scheme val="minor"/>
      </rPr>
      <t>Incumplimiento de término legal. Artículo 12 Ley 1° de 1991</t>
    </r>
    <r>
      <rPr>
        <sz val="12"/>
        <rFont val="Calibri"/>
        <family val="2"/>
        <scheme val="minor"/>
      </rPr>
      <t xml:space="preserve">
La Superintendente General de Puertos expidió la Resolución 045 en donde aprobó la concesión en fecha posterior a la exigida por el artículo 12 Ley 1° de 1991; la cual debió haber sido aprobada o rechazada hasta el 3 de abril de 1992 o en fecha anterior, tomándose cuatro  (4) meses más del plazo legal. De conformidad con la información documental que reposa en los archivos de la ANI, la solicitud formal de concesión se realizó el 3 de noviembre de 1991 y hasta el 15 de julio de 1992 la Superintendente General de Puertos expidió la Resolución 045 en donde aprobó la concesión. De conformidad con el Artículo 12 Ley 1° de 1991  la aprobación de la concesión se debió haber emitido el 3 de abril de 1992 o en fecha anterior. El equipo de trabajo no evidenció en los archivos remitidos por la ANI documentos que justificaran el incumplimiento del plazo legal de la Ley 1° de 1991 artículo 12.</t>
    </r>
  </si>
  <si>
    <t xml:space="preserve">Dar cumplimiento a la aplicación a las normas vigentes del Estatuto General de Contratación de la Administración Pública y al Manual de Contratación de la Agencia, y así mismo a la Ley 1° 1991 y sus Decretos Reglamentarios, para los proyectos de puertos y realizar respectivos seguimientos a todos los contratos de puertos </t>
  </si>
  <si>
    <t>Con el desarrollo de los proyectos se está adelantando la aplicabilidad de las normas vigentes del Estatuto General de Contratación de la Administración Pública y al Manual de Contratación de la Agencia y así mismo de la Ley 1° 1991 y los Decretos Reglamentarios, para los proyectos de puertos.</t>
  </si>
  <si>
    <t>1. Oficio de traslado del hallazgo a la Superintendencia
2. Memo de no competencia a la OCI
3. Oficio de no competencia a la CGR
4. Memorando a la VE
5. Decreto 474 de 2015 que regula y reduce los tiempos de trámite para las solicitudes de concesión portuaria</t>
  </si>
  <si>
    <t>Sociedad Portuaria Rio Córdoba</t>
  </si>
  <si>
    <t>interventoria y polizas ademas de contraprestacion. La unidad de medida no es eficaz en actuar sobre la causa del hallazgo por lo que se debe replantear. COMPLEMENTAR CON CONCEPTO JURÍDICO QUE ANALICE LOS TÉRMINOS DEL HALLAZGO Y QUE VISLUMBRE SI HAY INCUMPLIMIENTO + MANUAL DE CONTRATACIÓN QUE DETERMINA LOS ASPECTOS QUE DEBE CUBRIR UN PROYECTO EN MATERIA DE JUSTIFICACIÓN JURÍDICA + DOCUMENTO PARA INICIATIVAS PRIVADAS DE PUERTOS QUE INCLUYE LOS TRÁMITES Y EL PROCEDIMIENTO PARA EL EFECTO (VER PÁGINA WEB ANI). Con memorando 2015-300-0062423 del 29-mayo de 2015, la VGC solicitó plazo hasta el 30-jun-2015, que se aprueba, por lo que se ajusta dicho plazo. En reunión del 3-jun, se ajustan las unidades de medida y se incluye el decreto 474 de 2015 que reduce los plazos para los trámites relacionados con las solicitudes de concesiones portuarias. Se acredita avance del 60%, quedando pendiente el traslado por competencia a la CGR. Se recibió memorando 2015-303-006480-3 que justifica el traslado por competencia. El 30-jun-2015 se acreditó el 100% de avance ya que Puertos subió el Decreto que no había presentado Estructuración.</t>
  </si>
  <si>
    <r>
      <rPr>
        <b/>
        <sz val="12"/>
        <rFont val="Calibri"/>
        <family val="2"/>
        <scheme val="minor"/>
      </rPr>
      <t>Indebida aplicación normativa para el cálculo de la contraprestación</t>
    </r>
    <r>
      <rPr>
        <sz val="12"/>
        <rFont val="Calibri"/>
        <family val="2"/>
        <scheme val="minor"/>
      </rPr>
      <t xml:space="preserve">
 En el proceso de la Actuación Especial de Fiscalización se evidenció una conducta que generó un detrimento patrimonial, toda vez que se suscribió el Contrato de Concesión Portuaria 022 el 23 de abril de 1998 desconociendo los lineamientos relativos a la contraprestación descritos en el documento  CONPES 2992 de 1998, CONPES vigente al momento de la suscripción del contrato, lo cual genera presunto detrimento patrimonial de $11.651 millones. Los presuntos gestores fiscales a los que se le es atribuible el citado detrimento patrimonial por nexo de causalidad de acción son los gestores fiscales de la Superintendencia General de Puertos hasta abril de 1998, periodo en que se suscribió el contrato. Así mismo, los posibles gestores fiscales vinculados por presunta omisión, habiendo podido modificar sistema de contraprestación del Contrato 022 de 1998 a partir del año 2003 (fecha en que se expidió la Ley 856 de 2003) - No se evidenció la existencia de la totalidad de las pólizas exigidas en la Cláusula Novena Numerales 9.1.1, 9.1.2, 9.1.3, 9.2 y 9.3 con sus respectivas modificaciones y ajustes contractuales; la información solicitada no se encontró en los expedientes aportados por la Entidad en su respuesta. - En cuanto a la interventoría del Contrato de Concesión Portuaria 022 de 1998 se identificó que ésta no cuenta con una  interventoría integral externa que de manera independiente  vigile el cumplimiento de las obligaciones contractuales generales, técnicas, financieras, administrativas y jurídicas a cargo del Concesionario. </t>
    </r>
  </si>
  <si>
    <t xml:space="preserve">1- Adelantar las gestiones tendientes a determinar la configuración del presunto daño a través del análisis integral del tema.
2- Dar traslado al Minambiente y solicitar copia de la respuesta pertinente que emita esta entidad
3- Elaborar Estudio y documentos previos de necesidad y conveniencia para la contratación de la Interventoría
4. Dar traslado a la Vicepresidencia de Estructuración para su conocimiento </t>
  </si>
  <si>
    <t>1- Determinar con base en los conceptos técnico, financiero y jurídico la configuración del presunto detrimento fiscal 
2- Requerir a la entidad competente el análisis y adopción de las medidas pertinentes
3- Iniciar la gestión contractual acorde a necesidades.</t>
  </si>
  <si>
    <t>Contraprestación:
1- Concepto técnico
2- Concepto Financiero
3- Concepto Jurídico
4- Tomar las acciones pertinentes derivadas del Concepto Jurídico
Pólizas:
5.Comunicación
6. Respuesta Min ambiente
7. Pólizas aprobadas
Interventorías:
8. Solicitud a jurídica sobre contratación de interventorías
 Estudio de necesidad y conveniencia
9. Concepto de jurídica</t>
  </si>
  <si>
    <r>
      <t xml:space="preserve">Vicepresidencia de Gestión Contractual </t>
    </r>
    <r>
      <rPr>
        <sz val="12"/>
        <rFont val="Calibri"/>
        <family val="2"/>
        <scheme val="minor"/>
      </rPr>
      <t>- Vicepresidencia Jurídica</t>
    </r>
  </si>
  <si>
    <r>
      <t xml:space="preserve">Se aprobó prórroga hasta el 30-sep-2015. Las unidades de medida 1,2,3, 5,6,7, 8 y 9 están completadas. Pendiente revisar si se elimina la 10 ya que hasta que haya plan de inversión aplicará el tener una interventoría. Por instrucción de la Vicepresidencia de la República todos los planes deben estar 100% al 30-jun-2015, por lo que la OCI ajustó el plazo inicial para alinearlo a la directiva de Vicepresidencia. En reunión del 3-jun-2015 se eliminó la UM 10. </t>
    </r>
    <r>
      <rPr>
        <i/>
        <sz val="12"/>
        <rFont val="Calibri"/>
        <family val="2"/>
        <scheme val="minor"/>
      </rPr>
      <t>Tomar las acciones pertinentes derivadas del Concepto Jurídico</t>
    </r>
    <r>
      <rPr>
        <sz val="12"/>
        <rFont val="Calibri"/>
        <family val="2"/>
        <scheme val="minor"/>
      </rPr>
      <t>, ya que no aplica tener interventoría bajo las circunstancias actuales del proyecto. Con base en lo anterior se acredita el 100% de avance. Pendiente cierre de la CGR.</t>
    </r>
  </si>
  <si>
    <r>
      <rPr>
        <b/>
        <sz val="12"/>
        <rFont val="Calibri"/>
        <family val="2"/>
        <scheme val="minor"/>
      </rPr>
      <t>Espacio Público.</t>
    </r>
    <r>
      <rPr>
        <sz val="12"/>
        <rFont val="Calibri"/>
        <family val="2"/>
        <scheme val="minor"/>
      </rPr>
      <t xml:space="preserve">
En el proceso de la Actuación Especial de Fiscalización se evidenció una conducta que generó un detrimento patrimonial, toda vez que el concesionario hace uso de zonas de uso público de 864 metros y no de 150 metros como se estipuló en el contrato 022 de 1998, se generó un presunto detrimento patrimonial que asciende a $9.441.1 millones a diciembre de 2012.</t>
    </r>
  </si>
  <si>
    <t>Gestionar los trámites tendientes a determinar la existencia del presunto daño</t>
  </si>
  <si>
    <t>Determinar con exactitud la existencia de la modificación en las condiciones en las que se aprobó la concesión y como consecuencia cuantificar el monto del daño y gestionar las acciones  pertinentes</t>
  </si>
  <si>
    <t xml:space="preserve">1. Oficio a SPT
2. Oficio a DIMAR
3. Informe Técnico. 
4. Informe Financiero.
5. Informe Jurídico.
</t>
  </si>
  <si>
    <t>Se elimina la UM 6- Tomar las acciones pertinentes derivadas del Concepto Jurídico ya que dicho concepto determina que no existe detrimento patrimonial. Se acredita el 100% de avance. Pendiente cierre de la CGR.</t>
  </si>
  <si>
    <r>
      <rPr>
        <b/>
        <sz val="12"/>
        <rFont val="Calibri"/>
        <family val="2"/>
        <scheme val="minor"/>
      </rPr>
      <t>Subestimación de la contraprestación</t>
    </r>
    <r>
      <rPr>
        <sz val="12"/>
        <rFont val="Calibri"/>
        <family val="2"/>
        <scheme val="minor"/>
      </rPr>
      <t xml:space="preserve">
En el proceso de la Actuación Especial de Fiscalización se evidenció una conducta que generó un  presunto detrimento patrimonial por  $366 millones  correspondientes al  valor que ha dejado de pagar el concesionario por concepto de contraprestación, con ocasión al modificatorio 1 al Contrato 022, firmado el 18 de Noviembre de 1999, clausula DECIMA TERCERA.</t>
    </r>
  </si>
  <si>
    <t xml:space="preserve">Determinar la presunta existencia de una subestimación de la contraprestación. </t>
  </si>
  <si>
    <t>Establecer la posible existencia de la diferencia en la contraprestación que viene cancelando el Concesionario.</t>
  </si>
  <si>
    <t>1- Comunicación a INVIAS
2- Concepto financiero
3- Concepto Jurídico
4- Efectuar cobro o realizar otrosí aclaratorio según corresponda</t>
  </si>
  <si>
    <t>El informe financiero indica que no aplica hoy posible detrimento. El 28-ago-2014 se firm{o otrosí No.3 aclaratorio al contrato de concesión portuaria. Se acredita el 100% de avance. Pendiente cierre de la CGR.</t>
  </si>
  <si>
    <r>
      <rPr>
        <b/>
        <sz val="12"/>
        <rFont val="Calibri"/>
        <family val="2"/>
        <scheme val="minor"/>
      </rPr>
      <t xml:space="preserve">Estructura tarifaria Administrativo. </t>
    </r>
    <r>
      <rPr>
        <sz val="12"/>
        <rFont val="Calibri"/>
        <family val="2"/>
        <scheme val="minor"/>
      </rPr>
      <t xml:space="preserve">
La estructura tarifaria del puerto Rio Córdoba, está desarrollada al mínimo (se cobra la tarifa por tonelada que garantice que las utilidades del puerto sean cero)  por estar integrado verticalmente en el negocio (minas las Francia y otra, 17 % del ferrocarril y propiedad del 100% de los vagones y locomotora), lo cual tiene como consecuencia que se hayan generado pérdidas, en razón a que no se cumplen las expectativas de volumen de carga, entre el 2006 al 2011 por $93.954,8 millones y por consiguiente un pago mínimo de impuesto a la renta por el sistema de renta presuntiva de $739,8 millones, lo cual frente a las retenciones que le son efectuadas por parte de la Holding, han generado un saldos a favor en sus declaraciones de renta por $4.713,3 millones</t>
    </r>
  </si>
  <si>
    <t xml:space="preserve">Oficiar a la DIAN
Incentivar la aplicación del nuevo CONPES en los eventos en que proceda de acuerdo al mismo </t>
  </si>
  <si>
    <t>1- Comunicación
2. Memorando 
3. Memorando a CI sobre no competencia
4. Oficio de traslado  a Entidad Competente</t>
  </si>
  <si>
    <t>Anexar oficio de no competencia y traslado</t>
  </si>
  <si>
    <r>
      <rPr>
        <b/>
        <sz val="12"/>
        <rFont val="Calibri"/>
        <family val="2"/>
        <scheme val="minor"/>
      </rPr>
      <t>Cumplimiento Cargue Directo</t>
    </r>
    <r>
      <rPr>
        <sz val="12"/>
        <rFont val="Calibri"/>
        <family val="2"/>
        <scheme val="minor"/>
      </rPr>
      <t xml:space="preserve"> 
Al momento de la Actuación Especial de Fiscalización el concesionario no está realizando cargue directo, incumpliendo la fecha máxima para su implementación establecida para el mes de Mayo de 2012 (seis meses aproximadamente en operación con cargue indirecto sin autorización) y no se tiene un proyecto aprobado para dicha implementación; lo anterior sin que se causaren por la ANI, el Ministerio de Ambiente o la autoridad ambiental local, sin ningún tipo de multas.</t>
    </r>
  </si>
  <si>
    <t xml:space="preserve">1- Informar a la Contraloría sobre las acciones adelantadas por la Entidad para garantizar el cumplimiento de la normatividad. </t>
  </si>
  <si>
    <t>Garantizar el cumplimiento de lo dispuesto por la normatividad para el cargue directo</t>
  </si>
  <si>
    <t xml:space="preserve">1. Informe de verificación
2- Comunicación CGR
3- Comunicación Dimar
</t>
  </si>
  <si>
    <t>Aun no se carga directamente, se presenta desestimiento. Se acredita el 100% de avance. Pendiente cierre de la CGR.</t>
  </si>
  <si>
    <r>
      <rPr>
        <b/>
        <sz val="12"/>
        <rFont val="Calibri"/>
        <family val="2"/>
        <scheme val="minor"/>
      </rPr>
      <t>Bocatoma</t>
    </r>
    <r>
      <rPr>
        <sz val="12"/>
        <rFont val="Calibri"/>
        <family val="2"/>
        <scheme val="minor"/>
      </rPr>
      <t xml:space="preserve">
El concesionario tiene vigente una concesión de aguas superficiales provenientes del Rio Córdoba de un caudal de 23 litros por segundo, por un periodo de 5 años, otorgada por CORPOMAG el 21 de febrero de 2008. En el momento de la visita de campo, se evidenció que el sistema de bocatoma que se encuentra en funcionamiento en la actualidad (hace más de dos meses), es un sistema provisional con manguera de 6 pulgadas sumergida en el rio, el cual no cuenta con las debidas medidas de protección y seguridad requeridas, presentando un riesgo para la integridad física de los bañistas que usan este sector del rio. </t>
    </r>
  </si>
  <si>
    <t>1.  - Oficio trasladando hallazgo
2. Memorando a Control Interno sobre no competencia.</t>
  </si>
  <si>
    <t>REVISAR SI SE REMITIIO A CI</t>
  </si>
  <si>
    <r>
      <rPr>
        <b/>
        <sz val="12"/>
        <rFont val="Calibri"/>
        <family val="2"/>
        <scheme val="minor"/>
      </rPr>
      <t xml:space="preserve">Subestimación de la contraprestación </t>
    </r>
    <r>
      <rPr>
        <sz val="12"/>
        <rFont val="Calibri"/>
        <family val="2"/>
        <scheme val="minor"/>
      </rPr>
      <t xml:space="preserve">
Se observa  presunto detrimento patrimonial en contra de los intereses del Estado y a favor del Concesionario por $25.531.206.472 a pesos corrientes, correspondientes al  valor que ha dejado de pagar el concesionario por concepto de contraprestación, a causa de la subestimación del proyecto y la subvaloración del monto de las inversiones en el Contrato 005 del 22 de junio de 2007, el cual aprueba y calcula un valor subestimado de la contraprestación, lo cual  iría presuntamente  en contra de los artículos 2°, 7° y 12° de la Ley 1° de 1991 y del Decreto 2766 que adopta el CONPES 3342 de expansión portuaria 2005-2006, “ESTRATEGIAS PARA LA COMPETITIVIDAD DEL SECTOR PORTUARIO” en el cual se buscaba calcular una contraprestación variable en el tiempo que reflejara la dinámica real del negocio portuario, en favor del equilibrio económico entre el concesionario y el Estado</t>
    </r>
  </si>
  <si>
    <t>Establecer cual era la aplicación correcta de la metodología del calculo de contraprestación para el contrato de concesión portuaria No 005 de 2007</t>
  </si>
  <si>
    <t>1. Concepto financiero
2. Concepto Jurídico
3. Concepto técnico
4. Otrosí aclaratorio
5. Documento de entendimiento</t>
  </si>
  <si>
    <t>Sociedad Portuaria Terminal de Contenedores Buenaventura</t>
  </si>
  <si>
    <t>VICEPRESIDENCIA GESTIÓN - ESTRUCTURACIÓN</t>
  </si>
  <si>
    <t>Se confirma completamiento de las unidades de medida. Pendiente cierre de la CGR.</t>
  </si>
  <si>
    <r>
      <rPr>
        <b/>
        <sz val="12"/>
        <rFont val="Calibri"/>
        <family val="2"/>
        <scheme val="minor"/>
      </rPr>
      <t>Garantías</t>
    </r>
    <r>
      <rPr>
        <sz val="12"/>
        <rFont val="Calibri"/>
        <family val="2"/>
        <scheme val="minor"/>
      </rPr>
      <t xml:space="preserve">
La Sociedad Portuaria, entre los años de 2007 a 2012, renovaba anualmente las pólizas de responsabilidad civil extracontractual. Presuntamente incumpliendo con lo establecido en el Parágrafo 1 de la cláusula 9 del Contrato  005 de 2007, en la cual las garantías debían expedirse por periodos de cinco años prorrogables en cada vencimiento hasta completar el plazo de concesión y hasta seis meses más.
En relación con el  ajuste del Valor de las Garantías a la realidad, se observa que la Sociedad Portuaria, no ajustó las garantías establecidas a favor de la Agencia Nacional  de Infraestructura, ya que se evidencia que las inversiones pactadas en el contrato tienen un valor más bajo a las realizadas por el concesionario. Por lo que la Sociedad Portuaria, debió ajustar la cuantía de las pólizas, por cuanto las inversiones son más altas a la cobertura que hasta la fecha soportan mencionadas garantías, lo que refleja presunto  incumplimiento con lo señalado en la cláusula décima tercera del Contrato de Concesión  005 de 2007</t>
    </r>
  </si>
  <si>
    <t>Ajustar garantías del contrato a las exigencias en cuanto a vigencias y montos de amparo previstos en el mismo y en la normativa aplicable</t>
  </si>
  <si>
    <t>Garantizar la suficiencia y ajuste de las garantías que EL CONCESIONARIO está obligado a otorgar en los términos previstos en el contrato de concesión y la normativa aplicable</t>
  </si>
  <si>
    <t>1. Oficio de requerimiento
2. Garantías con valor de amparo ajustado</t>
  </si>
  <si>
    <t>Confirmar que los soportes están publicados en el ftp.</t>
  </si>
  <si>
    <r>
      <rPr>
        <b/>
        <sz val="12"/>
        <rFont val="Calibri"/>
        <family val="2"/>
        <scheme val="minor"/>
      </rPr>
      <t>Interventoría,  Auditoría Externa, seguimiento y control.</t>
    </r>
    <r>
      <rPr>
        <sz val="12"/>
        <rFont val="Calibri"/>
        <family val="2"/>
        <scheme val="minor"/>
      </rPr>
      <t xml:space="preserve">
El Contrato de Concesión  005 de 2007,  hasta diciembre de 2012 no cuenta con una  interventoría integral externa que de manera independiente  vigile el cumplimiento de las obligaciones contractuales generales, técnicas, financieras, administrativas y jurídicas a cargo del Concesionario, dado que el seguimiento del contrato requiere de un conocimiento especializado en la materia portuaria y la complejidad del mismo lo justifica. De acuerdo con lo señalado en el artículo 83 de la Ley 1474 de 2011.</t>
    </r>
  </si>
  <si>
    <t>Elaborar Estudio y documentos previos de necesidad y conveniencia para la contratación de la Interventoría de ser pertinente</t>
  </si>
  <si>
    <t>1. Solicitud a jurídica sobre contratación de interventorías
2.Informe Jurídico.
3.Tomar las acciones pertinentes derivadas del Concepto Jurídico</t>
  </si>
  <si>
    <t>El otrosí 3 que se firmó en diciembre 2014 amplía el plan de inversiones lo que ahora implica que requiere de interventoría. En proceso la contratación de la interventoría, sujeto a la disponibilidad de los recursos financieros. Se solicita y aprueba plazo hasta el 30 de junio de 2015.</t>
  </si>
  <si>
    <r>
      <rPr>
        <b/>
        <sz val="12"/>
        <rFont val="Calibri"/>
        <family val="2"/>
        <scheme val="minor"/>
      </rPr>
      <t>Errores Contractuales</t>
    </r>
    <r>
      <rPr>
        <sz val="12"/>
        <rFont val="Calibri"/>
        <family val="2"/>
        <scheme val="minor"/>
      </rPr>
      <t xml:space="preserve">
Se encuentra una deficiencia en la transcripción y revisión  del Contrato 005 de 2007 en donde se excluye el monto de inversión en Equipos Portuarios en la cláusula séptima, la cual habla del plan de inversiones. Situación que podría ser contraria a  lo  establecido  en el memorando 001674 de fecha de 12 de Junio de 2006 soportado e incluido en la Resolución 348 del 2006,  por la cual se otorga formalmente la concesión portuaria, por ellos se debe realizar un modificatorio y/o un otrosí que corrija dicho plan de inversiones</t>
    </r>
  </si>
  <si>
    <t>Ajustar el plan de inversiones previsto en el Contrato de Concesión Portuaria No. 005 de 2007 con el objeto de incluir los equipos que hicieron parte de las inversiones propuestas para la evaluación financiera del proyecto y que deben revertir a la Nación.</t>
  </si>
  <si>
    <t>Garantizar la concordancia entre el plan de inversiones incluido en el contrato y las inversiones propuestas por el Concesionario que fueron evaluadas financieramente y que dieron origen a la contraprestación pactada.</t>
  </si>
  <si>
    <t xml:space="preserve">1. Concepto Técnico
2. Concepto Financiero
3.Concepto Jurídico
4. Otrosí aclaratorio por parte de la Vicepresidencia Jurídica
 </t>
  </si>
  <si>
    <r>
      <rPr>
        <b/>
        <sz val="12"/>
        <rFont val="Calibri"/>
        <family val="2"/>
        <scheme val="minor"/>
      </rPr>
      <t>Coordenadas Contractuales y Línea de playa y Zonas de Bajama</t>
    </r>
    <r>
      <rPr>
        <sz val="12"/>
        <rFont val="Calibri"/>
        <family val="2"/>
        <scheme val="minor"/>
      </rPr>
      <t>r
En la visita de inspección realizada en octubre de 2012, en la verificación de las coordenadas determinadas contractualmente y de acuerdo con la información suministrada por el Concesionario, se tiene que éste mediante contratación con el IGAC (Instituto Geográfico Agustín Codazzi), realizó la determinación de las coordenadas de la placas 1, 2, 3 y 4 las cuales fueron verificadas conjuntamente con el Topógrafo del Concesionario durante la visita y se observa que las mismas presentan algunas diferencias, situación que genera incertidumbre sobre el levantamiento de ubicación del  Terminal con sus correspondientes áreas</t>
    </r>
  </si>
  <si>
    <t>Confirmar las coordenadas exactas del levantamiento de ubicación del Terminal con sus correspondientes áreas</t>
  </si>
  <si>
    <t xml:space="preserve">Determinar  con exactitud las coordenadas de las placas. </t>
  </si>
  <si>
    <t>1. Requerimiento levantamiento topográfico
2. Convenio IGAC - ANI
3. Informe de Supervisión con avance y cronograma de seguimiento</t>
  </si>
  <si>
    <t>En el mes de octubre de 2015 se hará la medición de coordenadas  por parte del IGAC en este puerto y con ese resultado se ajustará el contrato si así se establece. Por lo anterior a 31-dic-2014 aún no estaba cumplido.</t>
  </si>
  <si>
    <t>Falta concepto IGAC y acciones pertinentes. Hay plazo hasta el 30-sep-2015. Por instrucción de la Vicepresidencia de la República todos los planes deben estar 100% al 30-jun-2015, por lo que la OCI ajustó el plazo inicial para alinearlo a la directiva de Vicepresidencia. AJUSTAR PLAN CON UN DOCUMENTO QUE EXPLIQUE CON TODA CLARIDAD LAS ACCIONES EJECUTADAS Y QUE SÓLO FALTA EL CONCEPTO DEL IGAC) POR LO QUE EN LO QUE RESPECTA A LA ANI, ESTAMOS EN EL 100%. El 7-mayo-2015 se suscribió convenio con el IGAC para la medición de las coordenadas, que tendrá un cronograma hasta el 31-dic-2015. En reunión del 27-mayo-2015 se ajustaron las unidades de medida. Pendiente el informe de supervisión. Con radicado 2015-303-006973-3 del 17-jun se acredita el 100% de avance. Pendiente cierre de la CGR.</t>
  </si>
  <si>
    <r>
      <rPr>
        <b/>
        <sz val="12"/>
        <rFont val="Calibri"/>
        <family val="2"/>
        <scheme val="minor"/>
      </rPr>
      <t xml:space="preserve">Rejillas de Desagües </t>
    </r>
    <r>
      <rPr>
        <sz val="12"/>
        <rFont val="Calibri"/>
        <family val="2"/>
        <scheme val="minor"/>
      </rPr>
      <t xml:space="preserve">
En visita de inspección se observaron  a lo largo de los patios de contenedores las rejillas en concreto para desagües en la mayor parte de su longitud fracturadas, evidenciando deficiencias en la calidad del material utilizado, así como falta de control y seguimiento de las inversiones en obras por parte del INCO (hoy Agencia Nacional de Infraestructura).
En la respuesta a la observación la Entidad manifiesta que realizará los requerimientos a que haya lugar para el reemplazo de dichas rejillas</t>
    </r>
  </si>
  <si>
    <t>Verificar el estado actual de las rejillas para desagües y requerir su reemplazo en caso que resulte necesario</t>
  </si>
  <si>
    <t>Garantizar el buen estado de las rejillas en concreto para desagües y su correcto funcionamiento.</t>
  </si>
  <si>
    <t>1- Requerimiento informe al Concesionario
2- Informe de visita para verificar estado de rejillas
3- Requerimiento reemplazo rejillas fracturadas.
4- Informe de visita para verificar que se realice el reemplazo de rejillas</t>
  </si>
  <si>
    <r>
      <rPr>
        <b/>
        <sz val="12"/>
        <rFont val="Calibri"/>
        <family val="2"/>
        <scheme val="minor"/>
      </rPr>
      <t xml:space="preserve">Señalización de Obra </t>
    </r>
    <r>
      <rPr>
        <sz val="12"/>
        <rFont val="Calibri"/>
        <family val="2"/>
        <scheme val="minor"/>
      </rPr>
      <t xml:space="preserve">
En visita de inspección al muelle se observó la reparación de equipos, encontrando cables sueltos y no se encuentra señalizada la zona de trabajo, situación que evidencia debilidades en el seguimiento y control por parte del Concesionario sobre las áreas  que dispone para trabajo</t>
    </r>
  </si>
  <si>
    <t xml:space="preserve">Efectuar seguimiento a las  actividades adelantadas por el Concesionario para que cumplan con las normas y estándares de señalización </t>
  </si>
  <si>
    <t xml:space="preserve">Garantizar el cumplimiento de las normas y estándares de señalización, durante las actividades de reparación de equipos. </t>
  </si>
  <si>
    <t xml:space="preserve">1- Requerimiento informe al Concesionario
2- Informe de visita </t>
  </si>
  <si>
    <r>
      <rPr>
        <b/>
        <sz val="12"/>
        <rFont val="Calibri"/>
        <family val="2"/>
        <scheme val="minor"/>
      </rPr>
      <t xml:space="preserve">Bodega de Azúcar </t>
    </r>
    <r>
      <rPr>
        <sz val="12"/>
        <rFont val="Calibri"/>
        <family val="2"/>
        <scheme val="minor"/>
      </rPr>
      <t xml:space="preserve">
En visita de inspección a la bodega del azúcar, se observó que además del almacenamiento de azúcar se destina también para almacenamiento de cerámica, sin ningún tipo de separación entre productos alimenticios con otros productos, lo cual podría generar contaminación del azúcar, situación que denota debilidades en el seguimiento y control en la operación portuaria</t>
    </r>
  </si>
  <si>
    <t>Verificar con las autoridades competentes la adecuación de las prácticas de almacenamiento de azúcar en el terminal a los normativa y protocolos de almacenamiento de carga vigentes</t>
  </si>
  <si>
    <t>Garantizar la conformidad del almacenamiento de azúcar en el terminal con respecto a la normativa y protocolos de almacenamiento de carga vigentes</t>
  </si>
  <si>
    <t>1- Solicitud de concepto a la Superintendencia Delegada de Puertos
2- Solicitud de concepto al INVIMA
3- Informe de visita
4- Adoptar medidas según conceptos de Superpuertos e INVIMA</t>
  </si>
  <si>
    <r>
      <rPr>
        <b/>
        <sz val="12"/>
        <color indexed="8"/>
        <rFont val="Calibri"/>
        <family val="2"/>
        <scheme val="minor"/>
      </rPr>
      <t>Cambios en la contraprestación por Infraestructura.</t>
    </r>
    <r>
      <rPr>
        <sz val="12"/>
        <color indexed="8"/>
        <rFont val="Calibri"/>
        <family val="2"/>
        <scheme val="minor"/>
      </rPr>
      <t xml:space="preserve">
Se presenta una diferencia de $487 millones de pesos, medidos a valor presente del mes de noviembre de 1993, que corresponden a $2.509,6 millones de pesos de diciembre de 2011, entre la contraprestación pactada en el contrato inicial y los cambios en el valor de la misma, establecidos a través del Otrosí 2 del 8 de septiembre de 1993, aún sumado el valor de la contraprestación plena fijada a través de la Resolución 076 del 24 de febrero de 2000; por cuanto en el contrato inicial, cláusula 11, numeral 11.2.2, se considera que: “Por los activos de la empresa Puertos de Colombia que reciba en concesión pagará una contraprestación calculada proporcionalmente al área estimada a utilizar, dependiendo de las proyecciones de carga presentadas a ésta Superintendencia anualmente, debidamente sustentadas, equivalente a SETECIENTOS TREINTA MILLONES QUINIENTOS DOS MIL PESOS ($730.502.000) durante los dos primeros años; a partir del tercer año este valor será reajustado de acuerdo a la inflación…”</t>
    </r>
  </si>
  <si>
    <t>Determinar mediante concepto financiero si el valor establecido en el otrosí 2 como contraprestación por infraestructura por los 20 años, incluye el valor de la contraprestación plena.</t>
  </si>
  <si>
    <t>Determinar el  presunto detrimento patrimonial y tomar las acciones que sean pertinentes.</t>
  </si>
  <si>
    <t>1- Informe interventoría
2- Concepto financiero
3- Informe final sobre acciones a tomar</t>
  </si>
  <si>
    <t>Sociedad Portuaria Regional de Santa Marta</t>
  </si>
  <si>
    <t>Las unidades de medida están completadas. 
El informe financiero indica que el presunto detrimento por contraprestacion no corresponde. Se acredita el 100% de avance. Pendiente cierre de la CGR.</t>
  </si>
  <si>
    <r>
      <rPr>
        <b/>
        <sz val="12"/>
        <color indexed="8"/>
        <rFont val="Calibri"/>
        <family val="2"/>
        <scheme val="minor"/>
      </rPr>
      <t>Contraprestación Plena</t>
    </r>
    <r>
      <rPr>
        <sz val="12"/>
        <color indexed="8"/>
        <rFont val="Calibri"/>
        <family val="2"/>
        <scheme val="minor"/>
      </rPr>
      <t xml:space="preserve">
No fue posible conseguir la información que permitiera analizar el cálculo de la contraprestación plena por uso de infraestructura, tasado para la Sociedad Portuaria Regional de Santa Marta</t>
    </r>
  </si>
  <si>
    <t>1- Solicitud a la Vicepresidencia Administrativa y Financiera sobre la existencia del documento
2- Respuesta de la VAF
3- Certificación con el resultado del proceso de búsqueda del documento.
4- Resolución 959 de 2013 - Bitácora de los proyectos</t>
  </si>
  <si>
    <r>
      <rPr>
        <b/>
        <sz val="12"/>
        <rFont val="Calibri"/>
        <family val="2"/>
        <scheme val="minor"/>
      </rPr>
      <t xml:space="preserve">Vicepresidencia de Gestión Contractual </t>
    </r>
    <r>
      <rPr>
        <sz val="12"/>
        <rFont val="Calibri"/>
        <family val="2"/>
        <scheme val="minor"/>
      </rPr>
      <t>- Vicepresidencia Administrativa y Financiera</t>
    </r>
  </si>
  <si>
    <r>
      <t>Se agregan dos unidades de medida adicionales que soportan el ejercicio para el porcentaje de contraprestación calculado. Las unidades de medida están completadas, excepto para la 2. Financiera verificará si existe concepto que concuerde con el porcentaje mencionado en el hallazgo de la CGR. Con memorando 2015-300-0062423 del 29-mayo de 2015, la VGC solicitó plazo hasta el 30-jun-2015, que se aprueba, por lo que se ajusta dicho plazo</t>
    </r>
    <r>
      <rPr>
        <sz val="12"/>
        <color rgb="FFFF0000"/>
        <rFont val="Calibri"/>
        <family val="2"/>
        <scheme val="minor"/>
      </rPr>
      <t xml:space="preserve">. </t>
    </r>
    <r>
      <rPr>
        <sz val="12"/>
        <rFont val="Calibri"/>
        <family val="2"/>
        <scheme val="minor"/>
      </rPr>
      <t xml:space="preserve">En reunión del 16-jun-2015 el área financiera confirma que no se ha encontrado el concepto financiero por lo que se hará el proceso de búsqueda en el expediente. Se ajustaron las unidades de medida del plan. </t>
    </r>
    <r>
      <rPr>
        <sz val="12"/>
        <color rgb="FFFF0000"/>
        <rFont val="Calibri"/>
        <family val="2"/>
        <scheme val="minor"/>
      </rPr>
      <t>En reunión del 8-jul se indica que ya se tienen los archivos físicos y están en revisión para buscar encontrar los documentos, lo que puede tomar hasta agosto 2015</t>
    </r>
  </si>
  <si>
    <r>
      <rPr>
        <b/>
        <sz val="12"/>
        <color indexed="8"/>
        <rFont val="Calibri"/>
        <family val="2"/>
        <scheme val="minor"/>
      </rPr>
      <t>Ingresos por Operación de Carbón en la Propuesta de renegociación.</t>
    </r>
    <r>
      <rPr>
        <sz val="12"/>
        <color indexed="8"/>
        <rFont val="Calibri"/>
        <family val="2"/>
        <scheme val="minor"/>
      </rPr>
      <t xml:space="preserve">
En el Modelo Financiero presentado por el concesionario como base para la renegociación no se incluyó en el total de la Operaciones Portuarias los valores correspondientes a los ingresos generados por concepto de: Uso de Instalaciones a la Carga, Almacenamiento y Operación Portuaria con relación al carbón; de igual forma, los pertenecientes a Muellaje y Uso de Instalaciones al Operador solo fueron contemplados hasta el 2013 (por carbón). Considerando que en la evaluación de la propuesta presentada para la renegociación, la Entidad debió analizar que estuvieran incluidos los ingresos por estos conceptos, por cuanto en la propuesta del concesionario no se observa que este contemple el retiro de la operación del carbón en el puerto</t>
    </r>
  </si>
  <si>
    <t xml:space="preserve">
Generar una metodología de evaluación de las solicitudes de modificación de los contratos de concesión portuaria que contemple todos los aspectos previstos en la normatividad vigente.</t>
  </si>
  <si>
    <t xml:space="preserve">Aplicar la metodología para  evaluar las solicitudes de modificación de contratos de concesión portuaria.  </t>
  </si>
  <si>
    <t xml:space="preserve">1. Metodología de evaluación
2. Informe de análisis interventoría
</t>
  </si>
  <si>
    <r>
      <t>Se confirma que eran sólo dos unidades de medida por lo que se retira la No. 3. Las dos unidades de medida se encuentran completadas. Se</t>
    </r>
    <r>
      <rPr>
        <sz val="12"/>
        <color rgb="FFFF0000"/>
        <rFont val="Calibri"/>
        <family val="2"/>
        <scheme val="minor"/>
      </rPr>
      <t xml:space="preserve"> acredita el 100% de avance. Pendiente cierre de la CGR.</t>
    </r>
  </si>
  <si>
    <r>
      <rPr>
        <b/>
        <sz val="12"/>
        <color indexed="8"/>
        <rFont val="Calibri"/>
        <family val="2"/>
        <scheme val="minor"/>
      </rPr>
      <t>Contraprestación en la Renegociación del Contrato 006/1993 SPRSM</t>
    </r>
    <r>
      <rPr>
        <sz val="12"/>
        <color indexed="8"/>
        <rFont val="Calibri"/>
        <family val="2"/>
        <scheme val="minor"/>
      </rPr>
      <t xml:space="preserve">
En el proceso de renegociación del Contrato de Concesión 006 de 1993, realizado mediante Otrosí 006 del 30 de mayo de 2008, se modificaron las condiciones de la concesión a partir de su suscripción, con el planteamiento de nuevas inversiones destinadas a generar un impacto directo en la competitividad, eficiencia y en el incremento de los ingresos del negocio portuario, sin que esto se viera reflejado al mismo tiempo en el pago de la contraprestación.</t>
    </r>
  </si>
  <si>
    <r>
      <t>1. Metodología de evaluación
2. Informe de análisis interventoría
3</t>
    </r>
    <r>
      <rPr>
        <sz val="12"/>
        <color rgb="FFFF0000"/>
        <rFont val="Calibri"/>
        <family val="2"/>
        <scheme val="minor"/>
      </rPr>
      <t>. Memorando de traslado por competencia al MT</t>
    </r>
    <r>
      <rPr>
        <sz val="12"/>
        <rFont val="Calibri"/>
        <family val="2"/>
        <scheme val="minor"/>
      </rPr>
      <t xml:space="preserve">
</t>
    </r>
  </si>
  <si>
    <t>Se hará memorando a CI para soportar el traslado por competencia al Ministerio de Transporte, lo que agregaría una tercera unidad de medida para dicho traslado. Para atender esta unidad de medida se solicita y aprueba un plazo hasta el 30-abr-2015. El 27-may-2015 se acredita el 100% de avance. Pendiente cierre a CGR.</t>
  </si>
  <si>
    <r>
      <t xml:space="preserve">Seguimiento a Función de Advertencia.
</t>
    </r>
    <r>
      <rPr>
        <sz val="12"/>
        <color indexed="8"/>
        <rFont val="Calibri"/>
        <family val="2"/>
        <scheme val="minor"/>
      </rPr>
      <t>A través del Otrosí 6 del 30 de mayo de 2008 modificatorio del Contrato 006 de 1993, de la Sociedad Portuaria Regional, en concordancia con el artículo 1 del Decreto 1873 de 2008, se estableció una nueva  contraprestación portuaria, desconociendo la Función de Advertencia de la Contraloría General de la República, al no incluirse la totalidad de los ingresos generados por la operación portuaria, lo que desconoce la realidad económica del negocio y subestima la retribución al Estado. 
Al no haber contemplado todos los ingresos de la operación portuaria dentro de la fórmula establecida en el artículo primero del citado Decreto, produjo que se dejaran de calcular US$20.304.088 (de 2011), correspondientes a $39.430,5 millones de 2011, por concepto de contraprestación desde el año 2013 proyectado hasta el 2033, de acuerdo con los datos del Modelo financiero entregado por el concesionario y sensibilizado por la CGR</t>
    </r>
    <r>
      <rPr>
        <b/>
        <sz val="12"/>
        <color indexed="8"/>
        <rFont val="Calibri"/>
        <family val="2"/>
        <scheme val="minor"/>
      </rPr>
      <t>.</t>
    </r>
  </si>
  <si>
    <t xml:space="preserve">
Generar un mecanismo a fin de que se tengan en consideración las observaciones planteadas por los organismos de control para el análisis de los respectivos trámites de modificación  contractual y  su presentación ante las instancias de asesoría y decisión de la entidad.</t>
  </si>
  <si>
    <t>Tener en cuenta las observaciones planteadas por los organismos de control con ocasión de la modificación de los contratos de concesión portuaria</t>
  </si>
  <si>
    <r>
      <t>1. Memorando por parte de la VGC
2. Memorando de traslado por competencia al MT</t>
    </r>
    <r>
      <rPr>
        <sz val="12"/>
        <color rgb="FFFF0000"/>
        <rFont val="Calibri"/>
        <family val="2"/>
        <scheme val="minor"/>
      </rPr>
      <t xml:space="preserve">
3. Manual de Contratación</t>
    </r>
  </si>
  <si>
    <t>El memorando de la gerencia portuaria se emitió en abril de 2014. Se hará memorando a CI para soportar el traslado por competencia al Ministerio de Transporte, lo que agregaría una segunda unidad de medida para dicho traslado. Para atender esta segunda unidad de medida se solicita y aprueba un plazo hasta el 30-abr-2015. En reunión del 27-may-2015 se acredita el 100% de avance.</t>
  </si>
  <si>
    <r>
      <t xml:space="preserve">Escenario de Renegociación Otrosí  006 de 2008.
</t>
    </r>
    <r>
      <rPr>
        <sz val="12"/>
        <color indexed="8"/>
        <rFont val="Calibri"/>
        <family val="2"/>
        <scheme val="minor"/>
      </rPr>
      <t>El proceso de renegociación y prórroga del Contrato de Concesión 006 de 1993 efectuado mediante el Otrosí 006 de 2008 presenta deficiencias en la valoración de las opciones del negocio, por cuanto no se basó en estudios que le permitieran al Estado optar por las más favorables, utilizando un coeficiente del 17.5%  en el cálculo de la contraprestación sin antecedentes financieros que determinaran que era el adecuado. De igual manera, se entró a renegociar sin considerar que el concesionario a la fecha de la transacción ya había recuperado las inversiones pactadas en el negocio inicial proyectado para 20 años y por lo tanto, el periodo comprendido entre el 2008 al 2013 pudo contemplarse ajustar la contraprestación.</t>
    </r>
  </si>
  <si>
    <t>Preventiva:
Generar una metodología de evaluación de las solicitudes de modificación de los contratos de concesión portuaria que contemple todos los aspectos previstos en la normatividad vigente.</t>
  </si>
  <si>
    <r>
      <t>1. Metodología de evaluación
2. Concepto Financiero
3. Memorando de traslado por competencia al MT</t>
    </r>
    <r>
      <rPr>
        <sz val="12"/>
        <color rgb="FFFF0000"/>
        <rFont val="Calibri"/>
        <family val="2"/>
        <scheme val="minor"/>
      </rPr>
      <t xml:space="preserve">
4. Manual de Contratación
5. Res. Que crea y reglamenta el Comité de Contratación
6. Res. 959 de 2013 - Bitácora</t>
    </r>
  </si>
  <si>
    <r>
      <t xml:space="preserve">Las unidades 1 y 2 están completadas. </t>
    </r>
    <r>
      <rPr>
        <sz val="12"/>
        <color rgb="FFFF0000"/>
        <rFont val="Calibri"/>
        <family val="2"/>
        <scheme val="minor"/>
      </rPr>
      <t>Se hará memorando a CI para soportar el traslado por competencia al Ministerio de Transporte, lo que agregaría una tercera unidad de medida para dicho traslado. Para atender esta unidad de medida se solicita y aprueba un plazo hasta el 30-abr-2015. En reunión del 27-may-2015 se acreditó el 100% de avance. Pendiente cierre de la CGR</t>
    </r>
  </si>
  <si>
    <r>
      <rPr>
        <b/>
        <sz val="12"/>
        <color indexed="8"/>
        <rFont val="Calibri"/>
        <family val="2"/>
        <scheme val="minor"/>
      </rPr>
      <t>Seguimiento a las Inversiones.</t>
    </r>
    <r>
      <rPr>
        <sz val="12"/>
        <color indexed="8"/>
        <rFont val="Calibri"/>
        <family val="2"/>
        <scheme val="minor"/>
      </rPr>
      <t xml:space="preserve">
Se observaron deficiencias en el control y seguimiento por parte de la Superintendencia General de Puertos y el Instituto Nacional de Concesiones hoy Agencia Nacional de Infraestructura en el seguimiento de las inversiones iniciales (antes de la renegociación) que debía realizar la Sociedad Portuaria Regional de Santa Marta, toda vez que en las comunicaciones de respuesta a la Contraloría respecto al tema no aclararon de manera suficiente al valor año a año de estas inversiones</t>
    </r>
  </si>
  <si>
    <t>Preventiva:
Fortalecer las actividades encaminadas al envío oportuno del reporte de inversión privada para los Concesionarios del Modo Portuario.</t>
  </si>
  <si>
    <t>Realizar un seguimiento adecuado a las inversiones ejecutadas en las zonas de uso público por los Concesionarios.</t>
  </si>
  <si>
    <t xml:space="preserve">1- Comunicación al Concesionario
2- Formato 112D diligenciado
3- Informe de visita </t>
  </si>
  <si>
    <t>En todo caso la CGR va a revisar el reporte periódico que aparentemente combina OPEX Y CAPEX</t>
  </si>
  <si>
    <t>Se incluye en los soportes del ftp el acta 002 que corresponde a la verificación del reporte contable en el período 1993 a abril de 2011. Se acuerda en la reunión que este reporte reemplaza la visita técnica en razón a que dicha visita no puede corroborar inversiones de años atrás, que ya pudieron ser reemplazadas o retiradas. También se incluye correo electrónico en donde el área financiera informa el valor de inversión en infraestructura en el período 1993-2011.</t>
  </si>
  <si>
    <r>
      <rPr>
        <b/>
        <sz val="12"/>
        <color indexed="8"/>
        <rFont val="Calibri"/>
        <family val="2"/>
        <scheme val="minor"/>
      </rPr>
      <t>Modificación Plan de Inversiones.</t>
    </r>
    <r>
      <rPr>
        <sz val="12"/>
        <color indexed="8"/>
        <rFont val="Calibri"/>
        <family val="2"/>
        <scheme val="minor"/>
      </rPr>
      <t xml:space="preserve">
se observa claramente el presunto incumplimiento al plan de inversiones para los periodos señalados y no se evidencia que la Entidad haya aplicado los mecanismos contractuales  para conminar al concesionario al cumplimiento de las obligaciones contractuales.
Como corolario a lo anterior, se observa que la modificación antes señalada fue realizada posterior a las fechas en que la Sociedad Portuaria debía cumplir con las inversiones señaladas para las vigencias 2008 y 2009. De igual forma, con estas modificaciones se evidencia una laxitud por parte de la Entidad, beneficiando al concesionario.</t>
    </r>
  </si>
  <si>
    <t>Aplicar en la labor de supervisión los lineamientos establecidos en la guía de interventoría y supervisión de concesiones</t>
  </si>
  <si>
    <t>1. Evaluación técnica y financiera - memo 20093030059553 del 27-nov-2009
2. Otrosí 7 del 23-feb-2010, que ajusta la ejecución de las inversiones
3. Informe de interventoría
4. Manual de Supervisión e Interventoría
5. Memorando de VGC conminando la supervisión de las concesiones portuarios con base en el Manual</t>
  </si>
  <si>
    <t>El cambio a planes de inversiones por fases mejora la flexibilidad que requiere este tema por lo que se actúa sobre la causa del hallazgo</t>
  </si>
  <si>
    <t>Las unidades de medida 1 y 2 están completadas. Se actualiza porcentaje de avance. Se agrega una nueva unidad de medida, relacionada con un concepto de si hubo o no beneficio para el concesionario. Se solicita y aprueba plazo para ejecutar la nueva unidad de medida, para el 31-may-2015. En reunión del 26-jun se ajustan las unidades de medida siguientes:
1- Copia del memorando, 2- Informe, 3- Concepto técnico - financiero. Pendiente los soportes de las unidades de medida 1 y 2. Con correo del 26-jun-2015 se acreditó el 100% de avance. Pendiente cierre de la CGR.</t>
  </si>
  <si>
    <r>
      <t xml:space="preserve">Aprobaciones al Plan Bianual de Inversiones.
</t>
    </r>
    <r>
      <rPr>
        <sz val="12"/>
        <color indexed="8"/>
        <rFont val="Calibri"/>
        <family val="2"/>
        <scheme val="minor"/>
      </rPr>
      <t>En el Otrosí 006 del 30 de mayo de 2008, se señaló en el artículo tercero “A más tardar el 30 de noviembre de 2010 y en adelante cada dos años calendarios, la Sociedad deberá entregar al INCO a través de la Subgerencia de Gestión Contractual, los Planes Bianuales de Inversión.
se evidencia un presunto incumplimiento por parte del concesionario, en la oportunidad para la presentación del Plan Bianual de Inversiones.</t>
    </r>
  </si>
  <si>
    <t xml:space="preserve">Garantizar un adecuado, oportuno y suficiente control y seguimiento acerca del cumplimiento de las obligaciones contractuales conforme  a los términos previstos en la guía de interventoría y supervisión de concesiones.
</t>
  </si>
  <si>
    <r>
      <t xml:space="preserve">1- Copia del memorando
2. </t>
    </r>
    <r>
      <rPr>
        <sz val="12"/>
        <color rgb="FFFF0000"/>
        <rFont val="Calibri"/>
        <family val="2"/>
        <scheme val="minor"/>
      </rPr>
      <t>Radicado</t>
    </r>
    <r>
      <rPr>
        <sz val="12"/>
        <rFont val="Calibri"/>
        <family val="2"/>
        <scheme val="minor"/>
      </rPr>
      <t xml:space="preserve"> Solicitud de aprobación plan Bianual
3. </t>
    </r>
    <r>
      <rPr>
        <sz val="12"/>
        <color rgb="FFFF0000"/>
        <rFont val="Calibri"/>
        <family val="2"/>
        <scheme val="minor"/>
      </rPr>
      <t>Resolución</t>
    </r>
    <r>
      <rPr>
        <sz val="12"/>
        <rFont val="Calibri"/>
        <family val="2"/>
        <scheme val="minor"/>
      </rPr>
      <t xml:space="preserve"> de Aprobación Plan Bianual
</t>
    </r>
    <r>
      <rPr>
        <sz val="12"/>
        <color rgb="FFFF0000"/>
        <rFont val="Calibri"/>
        <family val="2"/>
        <scheme val="minor"/>
      </rPr>
      <t>4. Manual de Supervisión e Interventoría</t>
    </r>
  </si>
  <si>
    <t>En todo caso la CGR desea revisar el plan más en detalle</t>
  </si>
  <si>
    <r>
      <t xml:space="preserve">Pendiente la resolución de aprobación 2013-14. Se solicita y autoriza ampliación de plazo hasta el </t>
    </r>
    <r>
      <rPr>
        <sz val="12"/>
        <color rgb="FFFF0000"/>
        <rFont val="Calibri"/>
        <family val="2"/>
        <scheme val="minor"/>
      </rPr>
      <t>30-abr-2015. Con memorando 2015-300-0062423 del 29-mayo de 2015, la VGC solicitó plazo hasta el 30-jun-2015, que se aprueba, por lo que se ajusta dicho plazo. En reunión del 3-jun-2015, se acreditó el avance al 100%.</t>
    </r>
  </si>
  <si>
    <r>
      <rPr>
        <b/>
        <sz val="12"/>
        <color indexed="8"/>
        <rFont val="Calibri"/>
        <family val="2"/>
        <scheme val="minor"/>
      </rPr>
      <t>Gestión Documental.</t>
    </r>
    <r>
      <rPr>
        <sz val="12"/>
        <color indexed="8"/>
        <rFont val="Calibri"/>
        <family val="2"/>
        <scheme val="minor"/>
      </rPr>
      <t xml:space="preserve">
El Instituto Nacional de Concesiones (hoy Agencia Nacional de Infraestructura) presenta una deficiente gestión documental que dificulta el adecuado ejercicio del control fiscal, generando incertidumbre sobre la existencia y contenido de los documentos contractuales no allegados, presuntamente incumpliendo las normas de archivo vigentes</t>
    </r>
  </si>
  <si>
    <t>1- Solicitar a la Vicepresidencia Administrativa y Financiera que certifique la existencia en el expediente de los anexos 1 a 5 mencionados en el contrato.
2- En caso de pérdida del documento, aplicar el procedimiento previsto para tal fin, conforme a lo establecido por el Sistema de Gestión de Calidad de la ANI.
3- Capacitar al personal de las áreas involucradas en el uso del Sistema de Gestión Documental dispuesto por la Entidad, para el manejo, custodia y conservación de documentos, conforme al manual de inducción al cargo.</t>
  </si>
  <si>
    <t>1- Copia del memorando
2. Documento resultante procedimiento
3- Capacitación</t>
  </si>
  <si>
    <t>Confirmar con el concesionario si tiene los anexos requeridos en el hallazgo. Dependiendo de esto se define si se revalúa el plan.</t>
  </si>
  <si>
    <r>
      <rPr>
        <b/>
        <sz val="12"/>
        <color indexed="8"/>
        <rFont val="Calibri"/>
        <family val="2"/>
        <scheme val="minor"/>
      </rPr>
      <t>Inventarios.</t>
    </r>
    <r>
      <rPr>
        <sz val="12"/>
        <color indexed="8"/>
        <rFont val="Calibri"/>
        <family val="2"/>
        <scheme val="minor"/>
      </rPr>
      <t xml:space="preserve">
La Entidad no ha subsanado la deficiencia señalada en el plan de mejoramiento (H74-116/ H265-58), en lo que tiene que ver con el inventario que permita conocer el estado actual de la infraestructura portuaria y demás bienes recibidos en concesión.</t>
    </r>
  </si>
  <si>
    <t>Levantar el inventario por parte del interventor, de los bienes recibidos  que fueron objeto de concesión, previa remisión a éste del formato mencionado en el literal b, sección 2.0.1 del Contrato de Concesión Portuaria No. 006 de 1993</t>
  </si>
  <si>
    <t xml:space="preserve">Identificar con exactitud los bienes que hacen parte de la concesión </t>
  </si>
  <si>
    <r>
      <rPr>
        <sz val="12"/>
        <color rgb="FFFF0000"/>
        <rFont val="Calibri"/>
        <family val="2"/>
        <scheme val="minor"/>
      </rPr>
      <t>1. Contrato de la Interventoría</t>
    </r>
    <r>
      <rPr>
        <sz val="12"/>
        <rFont val="Calibri"/>
        <family val="2"/>
        <scheme val="minor"/>
      </rPr>
      <t xml:space="preserve">
2. Oficio remisorio
3. Inventario</t>
    </r>
  </si>
  <si>
    <t>Se confirma que las acciones correctivas y preventivas actúan sobre la causa</t>
  </si>
  <si>
    <t>Se incorpora la unidad de medida 1. Las tres unidades están completadas. Pendiente cierre de la CGR.</t>
  </si>
  <si>
    <r>
      <rPr>
        <b/>
        <sz val="12"/>
        <color indexed="8"/>
        <rFont val="Calibri"/>
        <family val="2"/>
        <scheme val="minor"/>
      </rPr>
      <t>Indicadores de Gestión.</t>
    </r>
    <r>
      <rPr>
        <sz val="12"/>
        <color indexed="8"/>
        <rFont val="Calibri"/>
        <family val="2"/>
        <scheme val="minor"/>
      </rPr>
      <t xml:space="preserve">
Dentro de las funciones que corresponde ejercer a la Agencia Nacional de Infraestructura, no se realiza una supervisión y evaluación sobre los indicadores que reflejan el comportamiento de los niveles de prestación del servicio portuario, lo cual permitiría entre otros, tener control adecuado sobre una situación dada, retroalimentar el proceso de operación y monitorear el avance de la ejecución de cada uno de los proyectos; denotándose incumplimiento en lo señalado en el Numeral 11.5 del Artículo 11 del Decreto 1800 de 1993: “Realizar la medición de las variables requeridas en cada proyecto para verificar el cumplimiento de niveles de servicio y otras obligaciones establecidas en el contrato” y el numeral 11 del Artículo 15 del Decreto 4165 de 2011: “Supervisar la ejecución de las obras de ingeniería, entrega de equipos, la gestión económica y comercial, el cumplimiento de los indicadores de servicio y financieros de las concesiones…”.</t>
    </r>
  </si>
  <si>
    <r>
      <t xml:space="preserve">Se había solicitado consolidar este hallazgo con los de PRODECO, Cartagena, Drummon y Santa Marta. La Gerencia de Puertos remitió el 3-marzo-2015 copia de esta solicitud para proceder, luego de lo cual se verificará que las acciones sean las mismas y se procederá al cierre respectivo por competencias. Se confirma que no se consolidarán para mantener la contabilidad que conoce la Vicepresidencia de la República. Se acredita 100% de avance. Pendiente cierre de la CGR.  </t>
    </r>
    <r>
      <rPr>
        <sz val="12"/>
        <color rgb="FFFF0000"/>
        <rFont val="Calibri"/>
        <family val="2"/>
        <scheme val="minor"/>
      </rPr>
      <t>En reunión del 18 de junio de 2015, se confirma la unificación de las unidades de medida de los hallazgos 761, 823, 767 y 856. Pendiente ajustar las respectivas carpetas en el ftp y subir los soportes. Lo anterior en virtud del memorando 2014-303-009030-3.</t>
    </r>
  </si>
  <si>
    <r>
      <rPr>
        <b/>
        <sz val="12"/>
        <color indexed="8"/>
        <rFont val="Calibri"/>
        <family val="2"/>
        <scheme val="minor"/>
      </rPr>
      <t>Evaluación Periódica de Desempeño</t>
    </r>
    <r>
      <rPr>
        <sz val="12"/>
        <color indexed="8"/>
        <rFont val="Calibri"/>
        <family val="2"/>
        <scheme val="minor"/>
      </rPr>
      <t xml:space="preserve">
No se evidenciaron las evaluaciones periódicas del desempeño del concesionario, estipuladas en la cláusula vigésima séptima (27ª) del Contrato de Concesión No. 006 de 1993, el cual preceptúa lo siguiente: “EVALUACIONES PERIÓDICAS DEL DESEMPEÑO DEL CONCESIONARIO. A 31 de diciembre de cada año, La Superintendencia, evaluará el desempeño del concesionario, lo mismo que la carga movilizada para proceder a ajustar las áreas utilizadas, así como los indicadores operativos, los costos, los niveles de servicios y los aumentos de productividad…”, lo que evidencia un presunto incumplimiento de las obligaciones contractuales establecidas a cargo de la entidad contratante, generando que no se hayan realizado en la ejecución del contrato los ajustes necesarios para el óptimo desarrollo del mismo.</t>
    </r>
  </si>
  <si>
    <t>Solicitar a la Superintendencia de Puertos y Transporte copia de las evaluaciones periódicas de desempeño efectuadas al concesionario para que obre como antecedente en el expediente y para el seguimiento contractual a que haya lugar por parte de la ANI</t>
  </si>
  <si>
    <t xml:space="preserve">Verificar la realización de la evaluación de desempeño a cargo de la SPT y efectuar el seguimiento que corresponda a la ANI dentro del ámbito de sus competencias </t>
  </si>
  <si>
    <t>1- Oficio a la Superintendencia
2- Documento de evaluación
3. Reiterar oficio a la Superintendencia
4. De ser pertinente realizar gestión de no competencia</t>
  </si>
  <si>
    <r>
      <rPr>
        <b/>
        <sz val="12"/>
        <color indexed="8"/>
        <rFont val="Calibri"/>
        <family val="2"/>
        <scheme val="minor"/>
      </rPr>
      <t>Póliza de Protección Ambiental.</t>
    </r>
    <r>
      <rPr>
        <sz val="12"/>
        <color indexed="8"/>
        <rFont val="Calibri"/>
        <family val="2"/>
        <scheme val="minor"/>
      </rPr>
      <t xml:space="preserve">
La Agencia Nacional de Infraestructura no suministró copia de la póliza de garantía de realización de los estudios de impacto ambiental y de protección del medio ambiente y contra la contaminación, estipulada en la Cláusula Siete, numeral 7.1, del Contrato de Concesión 006, modificada a través de los Otrosíes 001 del 5 de agosto de 1993 cláusula primera y 003 del 9 de septiembre de 1993 cláusula primera.</t>
    </r>
  </si>
  <si>
    <t xml:space="preserve">Debido a que la póliza de realización de los estudios de impacto ambiental y de protección del medio ambiente y contra contaminación actualmente no es exigible, verificar la vigencia y debido otorgamiento de las pólizas contractuales en la actualidad conforme la normativa vigente aplicable </t>
  </si>
  <si>
    <t xml:space="preserve">Garantizar que las pólizas contractuales sean constituidas con suficiencia conforme la normativa vigente aplicable. </t>
  </si>
  <si>
    <r>
      <rPr>
        <sz val="12"/>
        <color rgb="FFFF0000"/>
        <rFont val="Calibri"/>
        <family val="2"/>
        <scheme val="minor"/>
      </rPr>
      <t>1. Pronunciamiento ANLA sobre no aplicación de la póliza ambiental.</t>
    </r>
    <r>
      <rPr>
        <sz val="12"/>
        <rFont val="Calibri"/>
        <family val="2"/>
        <scheme val="minor"/>
      </rPr>
      <t xml:space="preserve">
2. Requerimiento al concesionario (de ser necesario)
3. Procedimiento </t>
    </r>
    <r>
      <rPr>
        <sz val="12"/>
        <color rgb="FFFF0000"/>
        <rFont val="Calibri"/>
        <family val="2"/>
        <scheme val="minor"/>
      </rPr>
      <t>de Aprobación y Administración de Pólizas</t>
    </r>
  </si>
  <si>
    <t>La póliza de cumplimiento está aprobada. Pendiente de aprobación la póliza RCE. Se actualiza la unidad de medida 1, para orientarla a la obtención del pronunciamiento de la ANLA. Se elimina la unidad de medida 3 (Oficio remisorio a la CGR). No se reporta el estado sobre el pronunciamiento de la ANLA que se incluyó en la reunión de seguimiento. AJUSTAR PLAN PARA QUE INCLUYA CONCEPTO QUE INVOLUCRE LOS REQUISITOS PARA EL OTORGAMIENTO DE UNA CONCESIÓN PORTUARIA TENIENDO EN CUENTA EL DECRETO 4735 DE 2009 EN DONDE NO SE ADVIERTE UNA PÓLIZA AMBIENTAL COMO REQUISITO SINO UNA PÓLIZA DE SERIEDAD DE LA OFERTA. ESTE CONCEPTO DEBE REEMPLAZAR EL DE LA ANLA PARA ASÍ PODER ACREDITAR EL 100% DE AVANCE</t>
  </si>
  <si>
    <r>
      <rPr>
        <b/>
        <sz val="12"/>
        <color indexed="8"/>
        <rFont val="Calibri"/>
        <family val="2"/>
        <scheme val="minor"/>
      </rPr>
      <t>Línea de Playa y Zonas de Bajamar</t>
    </r>
    <r>
      <rPr>
        <sz val="12"/>
        <color indexed="8"/>
        <rFont val="Calibri"/>
        <family val="2"/>
        <scheme val="minor"/>
      </rPr>
      <t xml:space="preserve">
En visita de inspección se verificaron las Coordenadas Planas y Geográficas de la Línea de Playa, la cual difiere de la establecida en la Cláusula Segunda del contrato, es decir, 2001 ML, no obstante lo anterior ni el Concesionario ni el INCO (hoy Agencia Nacional de Infraestructura), realizaron el cálculo de la contraprestación por utilizar mayor línea de playa de la entregada en concesión
Así las cosas, el menor valor recibido  por parte del Estado, desde el año 1994 hasta diciembre de 2011, se configuran en un presunto detrimento en el patrimonio del Estado, en cuantía aproximada de $9,527 millones de 2011</t>
    </r>
  </si>
  <si>
    <t xml:space="preserve">
Comprobar la medida exacta  línea de playa de la que el concesionario hace uso,  calcular el valor actualizado de la contraprestación presuntamente dejada de pagar y desplegar las acciones pertinentes para su cobro.</t>
  </si>
  <si>
    <t>Determinar la existencia de presunto detrimento patrimonial y disponer las medidas administrativas a que haya lugar</t>
  </si>
  <si>
    <r>
      <t xml:space="preserve">1. Solicitud de concepto al interventor. 
2. Concepto del interventor.
3. Visita y concepto del área técnica de la entidad
4. Informe de Supervisión con avance y cronograma
</t>
    </r>
    <r>
      <rPr>
        <sz val="12"/>
        <color rgb="FFFF0000"/>
        <rFont val="Calibri"/>
        <family val="2"/>
        <scheme val="minor"/>
      </rPr>
      <t/>
    </r>
  </si>
  <si>
    <t>Sociedad Portuaria Regional de Buenaventura</t>
  </si>
  <si>
    <t>Se agrega nueva unidad de medida: Se solicitará concepto experto para establecer valor de la contraprestación por los 144 metros adicionales. En el correo del 27-marzo-2015 no se informa avance sobre las unidades de medida 4,5 y 6. Además se reportan unidades 7 y 8 que no están identificadas en el plan que conoce la OCI. Se requiere aclarar estas inconsistencias. Todo este plan (UM 4,5,6 y 7) depende del levantamiento que haga el IGAC y este no ha ejecutado esta tarea aún. En reunión del 18 de junio se reemplazan estas unidades de medida que corresponden a: 4. Concepto de experto sobre valor de la contraprestación a cobrar
5. Concepto del área financiera de la entidad.
6. Requerimiento de pago al concesionario
7. Oficio al INVIAS informando la situación, 
y se reemplazaron por la unidad de medida 4- Informe de Supervisión con avance y cronograma IGAC. De esta manera se acredita el 100%, según memorando 2015-303-006971-3 del 17 de junio de 2015 que contiene el informe de Supervisión. 
Se hace la salvedad que una vez se reciba el informe del IGAC se deberán cumplir las unidades de medida reemplazadas.</t>
  </si>
  <si>
    <r>
      <t>Inventarios Físicos</t>
    </r>
    <r>
      <rPr>
        <sz val="12"/>
        <color indexed="8"/>
        <rFont val="Calibri"/>
        <family val="2"/>
        <scheme val="minor"/>
      </rPr>
      <t xml:space="preserve">
La Sociedad Portuaria Regional, no cuenta con un inventario actualizado de los bienes por concepto de infraestructura portuaria, recibidos de la empresa Puertos de Colombia en Liquidación (en su momento) , razón por la cual no se conoce que bienes han sido dados de baja, como tampoco los que se han incorporado, debido a que la Agencia Nacional de Infraestructura y el Interventor, no han cumplido lo establecido en el Contrato de Interventoría suscrito entre las partes el 18 de enero de 2012, toda vez que el primero debe suministrar el formato previamente establecido en cumplimiento al literal b, sección 2.0.1 de mencionado acuerdo contractual, y el segundo realizar el levantamiento de cada uno de éstos.</t>
    </r>
  </si>
  <si>
    <t>Levantar el inventario por parte del interventor, de los bienes recibidos por Puertos de Colombia y que fueron objeto de concesión, previa remisión a éste del formato mencionado literal b, sección 2.0.1 del Contrato de Concesión Portuaria No. 009 de 1994.</t>
  </si>
  <si>
    <t>Identificar con exactitud los bienes que hacen parte de la concesión.</t>
  </si>
  <si>
    <t>1. Oficio remisorio
2. Inventario</t>
  </si>
  <si>
    <t>Pendiente soportar a color el informe de inventario para su legibilidad</t>
  </si>
  <si>
    <t>Las unidades de medida están completadas. Se actualiza el nivel de avance al 100%. Pendiente cierre de la CGR.</t>
  </si>
  <si>
    <r>
      <rPr>
        <b/>
        <sz val="12"/>
        <color indexed="8"/>
        <rFont val="Calibri"/>
        <family val="2"/>
        <scheme val="minor"/>
      </rPr>
      <t>Control Institucional</t>
    </r>
    <r>
      <rPr>
        <sz val="12"/>
        <color indexed="8"/>
        <rFont val="Calibri"/>
        <family val="2"/>
        <scheme val="minor"/>
      </rPr>
      <t xml:space="preserve">
Se observó que la Agencia Nacional de Infraestructura presuntamente no está cumpliendo con la función de supervisar los puertos, de acuerdo con lo establecido en el Decreto 4165 de 2011. Lo anterior, se refleja en el no seguimiento al plan de inversiones, donde la Sociedad Portuaria Regional solicita a la Agencia el cambio de algunas inversiones, ésta no contestó en tiempo la solicitud por lo que el concesionario ejecutó el nuevo plan de inversión sin que la Agencia haya realizado su aprobación.
Igualmente, se observó la ausencia de control institucional, toda vez que la supervisión de la concesión tiene a su cargo aproximadamente 31 contratos portuarios, limitando que su labor se realice en forma oportuna y eficaz</t>
    </r>
  </si>
  <si>
    <t>1. Resolución de aprobación con cambios.
2. Memorando a VAF
3. Memorando de distribución de concesiones por supervisor
4. Estudio de Cargas de trabajo</t>
  </si>
  <si>
    <r>
      <rPr>
        <b/>
        <sz val="12"/>
        <color indexed="8"/>
        <rFont val="Calibri"/>
        <family val="2"/>
        <scheme val="minor"/>
      </rPr>
      <t>“Dragado Canal de Acceso”</t>
    </r>
    <r>
      <rPr>
        <sz val="12"/>
        <color indexed="8"/>
        <rFont val="Calibri"/>
        <family val="2"/>
        <scheme val="minor"/>
      </rPr>
      <t xml:space="preserve">
El otrosí 2   plantea la posibilidad que la Sociedad Portuaria Regional realice dentro del plan maestro de inversiones presentado para la prórroga por 20 años más de la concesión portuaria del terminal marítimo, una inversión por valor de 54 millones de dólares como aporte para el dragado y mantenimiento del canal de acceso al puerto de buenaventura, quedando condicionada dicha inversión a la modificación de la normatividad que rige sobre la materia.
Como se observa, los contratantes al momento de suscribir la cláusula mencionada advirtieron la imposibilidad jurídica para adelantar la inversión allí descrita, pues el INCO  no es la entidad competente para realizar el mantenimiento de los canales de acceso a los puertos del País, si bien esta entidad cuenta con la atribución legal de otorgar mediante concesión la mayor parte de la infraestructura  portuaria de la Nación, el INVIAS  es quien deberá por medio de la modalidad contractual correspondiente, que como se desprende de las normas contractuales vigentes a la fecha en nuestro Estado, es decir el estatuto general de la contratación (Ley 80 de 1993) y demás leyes modificatorias y decretos reglamentarios es el contrato de obra pública, ejecutar las labores de mantenimiento y profundización de los canales de acceso al Puerto de Buenaventura.</t>
    </r>
  </si>
  <si>
    <t>Determinar el alcance de la competencia del INCO (Hoy ANI) en relación con la inclusión en los contratos de concesión portuaria de obligaciones de efectuar obras de dragado en canales públicos de acceso a cargo de los concesionarios y adoptar las medidas institucionales a que haya lugar</t>
  </si>
  <si>
    <t>Establecer la pertinencia y legalidad de la inclusión en el contrato de concesión portuaria No. 009 de 1994 de la obligación de dragado de profundización y manteniendo del canal público de acceso a Buenaventura a cargo del concesionario</t>
  </si>
  <si>
    <t>1. Solicitud de concepto al interventor. 
2. Concepto del interventor.
3. Solicitud de concepto al Ministerio de Transporte.
4. Concepto del Ministerio de Transporte.
5. Concepto del área jurídica de la entidad</t>
  </si>
  <si>
    <r>
      <rPr>
        <b/>
        <sz val="12"/>
        <color indexed="8"/>
        <rFont val="Calibri"/>
        <family val="2"/>
        <scheme val="minor"/>
      </rPr>
      <t>Póliza de Estabilidad y Calidad de la Obra Otrosí No. 3</t>
    </r>
    <r>
      <rPr>
        <sz val="12"/>
        <color indexed="8"/>
        <rFont val="Calibri"/>
        <family val="2"/>
        <scheme val="minor"/>
      </rPr>
      <t xml:space="preserve">
En el Otrosí 3 en la Cláusula Sexta Garantías, se establece que "El Concesionario, dentro de los diez (10) hábiles siguientes a la firma del acta de entrega final de las obras, deberá garantizar la calidad de las obras descritas en la cláusula primera de este documento, cuyo objeto sea asegurable por un valor equivalente al 2% del costo de las inversiones y con vigencia de tres (3) años, contados a partir del acta que de certeza  de la entrega y finalización de las obras", presuntamente incumpliendo lo establecido en el Decreto 4828 articulo 7 numeral 6 que determina como mínimo el amparo de las obras por vigencia de cinco años.”</t>
    </r>
  </si>
  <si>
    <t>Requerir al concesionario el otorgamiento de las garantías de estabilidad de las obras</t>
  </si>
  <si>
    <t>Garantizar el otorgamiento de las garantías de estabilidad de la obra que EL CONCESIONARIO está obligado a otorgar en los términos previstos en el contrato de concesión y la normativa portuaria aplicable</t>
  </si>
  <si>
    <r>
      <t xml:space="preserve">1. Informe técnico de la interventoría
2. Actas de entrega
3. Oficio de requerimiento a la SPRB y la Interventoría
4. Pólizas 
5. Concepto Jurídico
</t>
    </r>
    <r>
      <rPr>
        <sz val="12"/>
        <color rgb="FFFF0000"/>
        <rFont val="Calibri"/>
        <family val="2"/>
        <scheme val="minor"/>
      </rPr>
      <t>6. Manual de Contratación
7. Res. Que crea y regula el Comité de Contratación</t>
    </r>
  </si>
  <si>
    <t>Está aplazado hasta el 30-sep-2015. Se actualiza el porcentaje de avance. Está pendiente la aprobación de las pólizas. Por instrucción de la Vicepresidencia de la República todos los planes deben estar 100% al 30-jun-2015, por lo que la OCI ajustó el plazo inicial para alinearlo a la directiva de Vicepresidencia. Con correo del 1-jul-2015 se ajustaron las unidades de medida y se acreditó el 100% de avance. Pendiente cierre de la CGR.</t>
  </si>
  <si>
    <r>
      <rPr>
        <b/>
        <sz val="12"/>
        <color indexed="8"/>
        <rFont val="Calibri"/>
        <family val="2"/>
        <scheme val="minor"/>
      </rPr>
      <t xml:space="preserve">Ejecución de Obras y Seguridad Industrial </t>
    </r>
    <r>
      <rPr>
        <sz val="12"/>
        <color indexed="8"/>
        <rFont val="Calibri"/>
        <family val="2"/>
        <scheme val="minor"/>
      </rPr>
      <t xml:space="preserve">
Inadecuado corte de cárcamos para las vigas rieles, Muelle 14,  dado que se dejó expuesto el hierro de 1, con lo que se puede afectar la calidad del refuerzo de la losa contigua, denotándose deficiencias en lo establecido en el Contrato de Concesión, cláusula 12, numeral 11, además inadecuado manejo de elementos en la zona de montaje de la Banda Transportadora de Carbón, tales como cables, piezas de lámina, así mismo, no se encontraba señalizada la zona de obra </t>
    </r>
  </si>
  <si>
    <t xml:space="preserve">Efectuar seguimiento a las  actividades adelantadas por el Concesionario para que cumplan con las normas y estándares de seguridad y señalización </t>
  </si>
  <si>
    <t xml:space="preserve">Garantizar el cumplimiento de las normas y estándares de seguridad y señalización, durante la ejecución de obras. </t>
  </si>
  <si>
    <t xml:space="preserve">1- Requerimiento informe al Concesionario
2- Solicitud de concepto a la interventoría
3- Concepto de interventoría
4- Informe de visita </t>
  </si>
  <si>
    <t>La auditora revisará la documentación para confirmar fechas y ejecución de las actividades. Falta acción preventiva que es el Manual de Supervisión e Interventoría.</t>
  </si>
  <si>
    <t>El informe denota cumplimiento. Se presenta para cierre de la CGR.</t>
  </si>
  <si>
    <r>
      <rPr>
        <b/>
        <sz val="12"/>
        <color indexed="8"/>
        <rFont val="Calibri"/>
        <family val="2"/>
        <scheme val="minor"/>
      </rPr>
      <t>Coordenadas de las Áreas entregadas en Concesión</t>
    </r>
    <r>
      <rPr>
        <sz val="12"/>
        <color indexed="8"/>
        <rFont val="Calibri"/>
        <family val="2"/>
        <scheme val="minor"/>
      </rPr>
      <t xml:space="preserve">
En visita de inspección efectuada entre el 22 y 25 de octubre de 2012 se evidenció que las coordenadas inscritas en el plano de localización de las áreas entregadas en concesión, no concuerdan con las del contrato y no se ha dado cumplimiento a lo establecido en la Cláusula Tercera del Contrato de Concesión, ya que no se ha efectuado el ajuste de las coordenadas a la realidad.</t>
    </r>
  </si>
  <si>
    <t xml:space="preserve">Confirmar las coordenadas exactas de las áreas otorgadas en concesión y efectuar los ajustes a que haya lugar </t>
  </si>
  <si>
    <t xml:space="preserve">Determinar  con exactitud las coordenadas de las áreas otorgadas en concesión </t>
  </si>
  <si>
    <t>Continúa pendiente respuesta del IGAC para tomar las medidas que correspondan. Con aplazamiento aprobado al 30-sep-2015. Por instrucción de la Vicepresidencia de la República todos los planes deben estar 100% al 30-jun-2015, por lo que la OCI ajustó el plazo inicial para alinearlo a la directiva de Vicepresidencia. AJUSTAR PLAN CON UN DOCUMENTO QUE EXPLIQUE CON TODA CLARIDAD LAS ACCIONES EJECUTADAS Y QUE SÓLO FALTA EL CONCEPTO DE LA DIMAR (NO DEL IGAC) POR LO QUE EN LO QUE RESPECTA A LA ANI, ESTAMOS EN EL 100%. En reunión del 27-mayo-2015 se ajustaron las unidades de medida. Con memorando 2015-303-006972-3 del 17 de junio de 2015, se recibe el informe de supervisión y se acredita el 100% de avance. Pendiente cierre de la CGR.</t>
  </si>
  <si>
    <r>
      <rPr>
        <b/>
        <sz val="12"/>
        <color indexed="8"/>
        <rFont val="Calibri"/>
        <family val="2"/>
        <scheme val="minor"/>
      </rPr>
      <t>Recorte Bodega 9</t>
    </r>
    <r>
      <rPr>
        <sz val="12"/>
        <color indexed="8"/>
        <rFont val="Calibri"/>
        <family val="2"/>
        <scheme val="minor"/>
      </rPr>
      <t xml:space="preserve">
En  visita de inspección efectuada entre el 22 y 25 de octubre de 2012 se evidenció en las placas aledañas a la puerta de acceso a la Bodega 9, empozamiento de agua, por inadecuado funcionamiento de los drenajes, lo cual podría generar inseguridad en la operación de dicha bodega, ya que se observó que las aguas empozadas se mezclan con grasa residual de la maquinaria, incumpliendo lo establecido en el Manual de Operación Portuaria.</t>
    </r>
  </si>
  <si>
    <t xml:space="preserve">Efectuar seguimiento a las  obras adelantadas por el Concesionario para que cumplan con normas y estándares de calidad </t>
  </si>
  <si>
    <t xml:space="preserve">Garantizar el cumplimiento de las normas y estándares de calidad durante la ejecución de obras. </t>
  </si>
  <si>
    <t>1- Requerimiento informe al Concesionario
2- Informe del concesionario
3- Solicitud de concepto a la interventoría
4- Concepto de la interventoría
5- Informe de visita 
6- Informe final con indicación de las acciones a tomar.</t>
  </si>
  <si>
    <t>El informe de supervision indica que existen y funcionan las rejillas y sumideros que impiden el empozamiento. Para cierre de la CGR.</t>
  </si>
  <si>
    <r>
      <rPr>
        <b/>
        <sz val="12"/>
        <color indexed="8"/>
        <rFont val="Calibri"/>
        <family val="2"/>
        <scheme val="minor"/>
      </rPr>
      <t>Equipos Fase II- Ampliación SISE Cámaras y Otros Etapa II</t>
    </r>
    <r>
      <rPr>
        <sz val="12"/>
        <color indexed="8"/>
        <rFont val="Calibri"/>
        <family val="2"/>
        <scheme val="minor"/>
      </rPr>
      <t xml:space="preserve">
En visita de inspección efectuada entre el 22 y 25 de octubre de 2012 se observó la sala de control y monitoreo del SISE (Sistemas de Información de seguridad), la cual de acuerdo con lo establecido en otrosí No 3, en el Plan de inversiones para equipo Fase II, el Concesionario tiene la obligación de invertir en Ampliación del SISE Cámaras y otros, no obstante, los monitores observados no corresponden a equipos modernos, situación que denota deficiencias en el seguimiento y control sobre la operación por parte del Concesionario y de la Interventoría contratada por el estado para hacer seguimiento a las inversiones que realiza el Concesionario</t>
    </r>
  </si>
  <si>
    <t>Requerir al concesionario la ejecución de las inversiones contractuales  correspondientes a la ampliación de SISE - Cámaras</t>
  </si>
  <si>
    <t>Garantizar el cumplimiento de las obligaciones de inversión previstas en el contrato de concesión</t>
  </si>
  <si>
    <t>1- Requerimiento informe al concesionario
2- Informe del concesionario
3- Solicitud de informe a la interventoría
4 Informe de interventoría
5- Informe de visita 
6- Informe final con indicación de las acciones a tomar.</t>
  </si>
  <si>
    <r>
      <rPr>
        <b/>
        <sz val="12"/>
        <color indexed="8"/>
        <rFont val="Calibri"/>
        <family val="2"/>
        <scheme val="minor"/>
      </rPr>
      <t>Cobertizo Externo 2- Almacenamiento Alimentos</t>
    </r>
    <r>
      <rPr>
        <sz val="12"/>
        <color indexed="8"/>
        <rFont val="Calibri"/>
        <family val="2"/>
        <scheme val="minor"/>
      </rPr>
      <t xml:space="preserve">
En visita de inspección efectuada entre el 22 y 25 de octubre de 2012, en el cobertizo 2 se observó inadecuada operación en el manejo de sacos de maní, teniendo en  cuenta que  el   patio aledaño al  cobertizo no se encuentra pavimentado, por lo que dicho alimento se puede contaminar con el material particulado del balasto del patio, situación que denota incumplimiento en el seguimiento y control sobre la operación por parte del Concesionario y de la Interventoría contratada por el estado para hacer seguimiento a las inversiones que realiza el Concesionario</t>
    </r>
  </si>
  <si>
    <t>Verificar con las autoridades competentes la adecuación de las prácticas de almacenamiento de maní en el terminal a los normativa y protocolos de almacenamiento de carga vigentes</t>
  </si>
  <si>
    <t>Garantizar la conformidad del almacenamiento de maní en el terminal con respecto a la normativa y protocolos de almacenamiento de carga vigentes</t>
  </si>
  <si>
    <t xml:space="preserve">
1- Concepto Superintendencia
2. Concepto INVIMA
3- Informe de la interventoría
4- Informe de visita técnica de la Supervisión
5- Traslado por competencia a la Secretaría de Salud de Buenaventura
6- Memo VGC de traslado por competencia a la OCI
7- Oficio OCI traslado competencia a la CGR
</t>
  </si>
  <si>
    <r>
      <t xml:space="preserve">Se revalúan las unidades de medida en la reunión. Según conceptos el cobertizo 2 no es area concesionada, por tal motivo no es competencia de la ANI.
</t>
    </r>
    <r>
      <rPr>
        <sz val="12"/>
        <color rgb="FFFF0000"/>
        <rFont val="Calibri"/>
        <family val="2"/>
        <scheme val="minor"/>
      </rPr>
      <t>Se debe confirmar si se remitió oficio de traslado la secretaria de Salud de Buenaventura. El correo del 27 de marzo de 2015 reporta unidades de medida diferentes a las que se tienen conocidas por la OCI. Se debe aclarar esta inconsistencia. El plan está vencido y no hay solicitud y justificación de aplazamiento. Con memorando 2015-300-0062423 del 29-mayo de 2015, la VGC solicitó plazo hasta el 30-jun-2015, que se aprueba, por lo que se ajusta dicho plazo. Se recibió memorando 2015-303-006480-3 que justifica el traslado por competencia.</t>
    </r>
  </si>
  <si>
    <r>
      <rPr>
        <b/>
        <sz val="12"/>
        <color indexed="8"/>
        <rFont val="Calibri"/>
        <family val="2"/>
        <scheme val="minor"/>
      </rPr>
      <t>Limpieza de zona de operación y cargue de graneles</t>
    </r>
    <r>
      <rPr>
        <sz val="12"/>
        <color indexed="8"/>
        <rFont val="Calibri"/>
        <family val="2"/>
        <scheme val="minor"/>
      </rPr>
      <t xml:space="preserve">
En visita de inspección se observó en la zona de cargue de graneles sólidos (maíz), que el producto que cae al patio durante el cargue y descargue de los camiones al silo, se humedece y genera malos olores contaminado el ambiente e incumpliendo el  Manual de Operación del Terminal, situación que denota incumplimiento en el seguimiento y control sobre la operación por parte del Concesionario  y de  la Interventoría contratada por el estado para hacer seguimiento a la operación que realiza el Concesionario.</t>
    </r>
  </si>
  <si>
    <t>Verificar con las autoridades competentes la adecuación de las prácticas de manejo y almacenamiento de graneles sólidos (maíz) en el terminal, conforme a la normatividad y protocolos vigentes</t>
  </si>
  <si>
    <t>Garantizar la conformidad del  manejo y almacenamiento de granos sólidos (maíz) en el terminal con respecto a la normatividad y protocolos vigentes</t>
  </si>
  <si>
    <t>1. Visita de supervisión técnica
2. Plan de acción del Concesionario
3. Informe de Interventoría</t>
  </si>
  <si>
    <t>Se revalúan las unidades de medida en la reunión (ya que se encuentran cumplidas pero no efectivas) y se amplía plazo. Por instrucción de la Vicepresidencia de la República todos los planes deben estar 100% al 30-jun-2015, por lo que la OCI ajustó el plazo inicial para alinearlo a la directiva de Vicepresidencia.</t>
  </si>
  <si>
    <r>
      <rPr>
        <b/>
        <sz val="12"/>
        <color indexed="8"/>
        <rFont val="Calibri"/>
        <family val="2"/>
        <scheme val="minor"/>
      </rPr>
      <t>Sustitución de Losas – Frente Bodega 4</t>
    </r>
    <r>
      <rPr>
        <sz val="12"/>
        <color indexed="8"/>
        <rFont val="Calibri"/>
        <family val="2"/>
        <scheme val="minor"/>
      </rPr>
      <t xml:space="preserve">
En visita de inspección se observó que algunas de las losas sustituidas de acuerdo con el ítem 7 del Plan de Inversiones, se encuentran fracturadas transversalmente y otras longitudinalmente frente a la Bodega No. 4, las cuales tienen menos de 3 años de construidas, situación que denota incumplimiento de las especificaciones técnicas de construcción y deficiencias en el seguimiento y control por parte del Concesionario y de la Interventoría contratada por el Estado para hacer seguimiento a las inversiones que realiza el Concesionario, además no se  evidencia requerimiento en relación con la póliza de estabilidad de obra.</t>
    </r>
  </si>
  <si>
    <t>Verificar el estado actual de las losas del terminal  y exigir su reemplazo en caso de ser necesario de conformidad con la carga que soportan y su vida útil</t>
  </si>
  <si>
    <t>Garantizar el buen estado de las losas en concreto del terminal</t>
  </si>
  <si>
    <t>1- Requerimiento informe al Concesionario
2- Requerimiento informe a la interventoría
3- Informe de visita para verificar estado de las losas
4- Requerimiento reemplazo de losas fracturadas.
5- Informe de visita para verificar que se realice el reemplazo de losas</t>
  </si>
  <si>
    <t>Pendiente acción preventiva.</t>
  </si>
  <si>
    <r>
      <rPr>
        <b/>
        <sz val="12"/>
        <color indexed="8"/>
        <rFont val="Calibri"/>
        <family val="2"/>
        <scheme val="minor"/>
      </rPr>
      <t>Zonas  de Servidumbre</t>
    </r>
    <r>
      <rPr>
        <sz val="12"/>
        <color indexed="8"/>
        <rFont val="Calibri"/>
        <family val="2"/>
        <scheme val="minor"/>
      </rPr>
      <t xml:space="preserve">
En visita de inspección a la zona de servidumbre en la Puerta Pekín, se evidenció desorden en la operación de vehículos que ingresan y salen de la Sociedad Portuaria y de otras empresas, lo anterior debido a deficiencias en la señalización, situación que genera inseguridad en la maniobra de los vehículos y puede disminuir la eficiencia en la operación del Puerto.</t>
    </r>
  </si>
  <si>
    <t>Verificar el tráfico actual que circula por Puerta Pekín y requerir al concesionario plan con medidas de manejo de tráfico en dicho punto</t>
  </si>
  <si>
    <t>Garantizar el orden y señalización en la entrada y salida de vehículos a través de Puerta Pekín</t>
  </si>
  <si>
    <t xml:space="preserve">1- Requerimiento informe al Concesionario
2- Solicitud de informe a la interventoría
3- Concepto de la interventoría
4- Informe de visita </t>
  </si>
  <si>
    <t>Pendiente definir si hay comunicados al municipio para obtener su apoyo</t>
  </si>
  <si>
    <r>
      <rPr>
        <b/>
        <sz val="12"/>
        <color indexed="8"/>
        <rFont val="Calibri"/>
        <family val="2"/>
        <scheme val="minor"/>
      </rPr>
      <t>Elemento Naufrago en el Muelle 13</t>
    </r>
    <r>
      <rPr>
        <sz val="12"/>
        <color indexed="8"/>
        <rFont val="Calibri"/>
        <family val="2"/>
        <scheme val="minor"/>
      </rPr>
      <t xml:space="preserve">
Durante la inspección a la draga Lelystad, que trabaja en la profundización de la zona de dársenas y puestos de atraque, se pudo confirmar que en el Muelle 13 utilizado por la Agencia Logística de las Fuerzas Militares, se encuentra hundido un cajón de concreto en un puesto de atraque de buques mercantes, que no solo no permite dragar a una profundidad segura, sino que también afecta los equipos de dragado y puede llegar a ser un peligro para la operación portuaria, porque los barcos que atracan en el muelle 13 quedan encima del cajón de concreto y podrían llegar a romperse, lo que podría generar un daño ambiental.</t>
    </r>
  </si>
  <si>
    <t>Requerir a la Agencia Logística la remoción del cajón de concreto hundido</t>
  </si>
  <si>
    <t>Garantizar la seguridad de las operaciones que se efectúen en el Muelle 13</t>
  </si>
  <si>
    <t>1- Requerimiento de remoción del cajón a la Agencia Logística de las Fuerzas Militares
2- Requerimiento informe de remoción del cajón a la Agencia Logística de las Fuerzas Militares
3 - Informes de avance
4- Oficio de traslado a la DIMAR por no competencia</t>
  </si>
  <si>
    <r>
      <rPr>
        <sz val="12"/>
        <rFont val="Calibri"/>
        <family val="2"/>
        <scheme val="minor"/>
      </rPr>
      <t xml:space="preserve">Se enviará comunicado al concesionario solicitando fecha máxima para terminar el retiro de la caja. El plan está vencido y no hay solicitud y justificación de aplazamiento. El correo del 27-marzo-2015 no corresponde de manera exacta al plan que conoce la OCI. SE requiere aclarar esta inconsistencia. La gerencia de puertos evaluará si se puede hacer traslado por competencia a la DIMAR. Si esto aplica, se dará traslado por competencia y se acreditará el 100% de avance. Con memorando 2015-300-0062423 del 29-mayo de 2015, la VGC solicitó plazo hasta el 30-jun-2015, que se aprueba, por lo que se ajusta dicho plazo. </t>
    </r>
    <r>
      <rPr>
        <sz val="12"/>
        <color rgb="FFFF0000"/>
        <rFont val="Calibri"/>
        <family val="2"/>
        <scheme val="minor"/>
      </rPr>
      <t>Con memorando 2015-303-013948-1 del 25-jun-2015, se da traslado a la Dirección General Marítima -DIMAR. Sin embargo, no se ha solicitado ajuste a las unidades de medida de este plan, para poder contemplar dicho soporte para acreditar el 100% de avance. En reunión del 30-jun-2015 se eliminó la UM 3- Informe de visita y se acreditó el 100% de avance. Pendiente cierre de la CGR.</t>
    </r>
  </si>
  <si>
    <t>Con el informe final del 10 de sept de 2015, se confirmó el retiro del artefacto naval.</t>
  </si>
  <si>
    <r>
      <rPr>
        <b/>
        <sz val="12"/>
        <color indexed="8"/>
        <rFont val="Calibri"/>
        <family val="2"/>
        <scheme val="minor"/>
      </rPr>
      <t>Seguimiento a Función de Advertencia</t>
    </r>
    <r>
      <rPr>
        <sz val="12"/>
        <color indexed="8"/>
        <rFont val="Calibri"/>
        <family val="2"/>
        <scheme val="minor"/>
      </rPr>
      <t xml:space="preserve">
A través del Otrosí 2 de mayo 30 de 2008 modificatorio del Contrato 009 de 1994, de la Sociedad Portuaria Regional, en concordancia con el Artículo 1 del Decreto 1873 de 2008, se estableció una nueva contraprestación portuaria, desconociendo la Función de Advertencia de la Contraloría General de la República, al no incluirse la totalidad de los ingresos generados por la operación portuaria, lo que desconoce la realidad económica del negocio y subestima la retribución al Estado. 
Al no haber contemplado todos los ingresos de la operación portuaria dentro de la fórmula contemplada en el Artículo Primero del citado Decreto, se dejaron de calcular US$53 millones de dólares (a precios corrientes) por concepto de contraprestación desde el año 2013 proyectado hasta el 2033, de acuerdo con los datos del modelo financiero entregado por el Concesionario y sensibilizado por la CGR.</t>
    </r>
  </si>
  <si>
    <t>Generar un mecanismo a fin de que se tengan en consideración las observaciones planteadas por los organismos de control para el análisis de los respectivos trámites de modificación  contractual y  su presentación ante las instancias de asesoría y decisión de la entidad.</t>
  </si>
  <si>
    <t>1. Memorando por parte de la VGC, informando la existencia de la Metodología.
2. Informe aplicación CONPES 3342 de 2005
3. Pago de contraprestación de acuerdo con nueva política.
4. Informe de interventoría verificando liquidación</t>
  </si>
  <si>
    <r>
      <t xml:space="preserve">Se confirma que el CONFIS y el CONPES que establecieron esta contraprestación, aplica desde mayo de 2014, por lo que la fecha inicialmente establecida de sept de 2014, no reflejaba la realidad de las acciones tomadas. Por lo anterior se replantea la fecha para el 30-junio, ya que está pendiente el concepto de la interventoría frente a la liquidación del pago de la contraprestación. En reunión del 25-jun-2015 se ajusta la unidad de medida a 2 para dejarla como: </t>
    </r>
    <r>
      <rPr>
        <i/>
        <sz val="12"/>
        <rFont val="Calibri"/>
        <family val="2"/>
        <scheme val="minor"/>
      </rPr>
      <t>Informe aplicación CONPES 3342 de 2005.</t>
    </r>
    <r>
      <rPr>
        <sz val="12"/>
        <rFont val="Calibri"/>
        <family val="2"/>
        <scheme val="minor"/>
      </rPr>
      <t>Con correo del 30-jun-2015 y memo 2015-303-007523-3 del mismo dia, se acredita el 100% de avance. Pendiente cierre de la CGR.</t>
    </r>
  </si>
  <si>
    <r>
      <t xml:space="preserve">Debilidades en el cumplimiento principios de la Función Administrativa. </t>
    </r>
    <r>
      <rPr>
        <sz val="12"/>
        <rFont val="Calibri"/>
        <family val="2"/>
        <scheme val="minor"/>
      </rPr>
      <t>Teniendo en cuenta que el término inicial para la ejecución física de las obras estaba definido para el 19 de marzo de 2010, y que actualmente la fecha prevista de ejecución del 87,13 % de las mismas se extendió hasta el 31 de diciembre de 2013; se hacen evidentes las grandes deficiencias en la planeación y especialmente en la ejecución del proyecto que afectan el cumplimiento de los principios de la administración pública para la realización de los fines esenciales del Estado y de la colaboración armónica entre los entes estatales que ha determinado un retraso de tres años y medio en la entrega del SITM Transmilenio Extensión Soacha</t>
    </r>
  </si>
  <si>
    <t>1) Informar el hallazgo disciplinario a la oficina competente 2)Entregar a satisfacción las obras contratadas mediante otrosí No. 18 al Contrato de Concesión GG-040-2004 3)Mitigar la situación presentada en caso de que situaciones similares vuelvan a presentarse en la Agencia, gestionando el conocimiento de la Entidad.</t>
  </si>
  <si>
    <t>1)Memorando a Control Interno Disciplinario (1)
2)Comunicación de la Entidad aprobando la disminución.(1)
3)Comunicación a Interventoría (1)
4)Informe de Interventoría (1)
5)Informe de supervisión (1)
6)Estudio de Caso (1)
7. Memorando a Jurídica
8. Memorando de Jurídica a contratación
9. Manual de contratación</t>
  </si>
  <si>
    <t>Pendiente confirmar los soportes en el ftp. Incluso está el estudio de caso previsto. Pendiente confirmar unidades de medida de la 7 a la 9, incluyendo el manual de contratación. Con memorando 2015-500-005863-3 del 21-may-2015, se confirmó el soporte del Manual de Contratación y se aumentó el avance al 90%. Con memorando 2015-500-007556-3 del 30-jun-2015 se solicita ampliación de plazo para el cumplimiento de la UM 7. Pendiente concepto e incorporación en el Manual, sobre el manejo de contratos de obra en proyectos de concesión.</t>
  </si>
  <si>
    <t>2013E</t>
  </si>
  <si>
    <r>
      <t>Costo de Oportunidad de los recursos aportados por los Entes del Orden Nacional y Territorial cofinanciadores del proyecto.</t>
    </r>
    <r>
      <rPr>
        <sz val="12"/>
        <rFont val="Calibri"/>
        <family val="2"/>
        <scheme val="minor"/>
      </rPr>
      <t xml:space="preserve"> Se evidencian pocos resultados en la gestión por parte de los diferentes entes que participan en el proyecto auditado, lo cual ha generado una presunta gestión antieconómica, partiendo de la base que el Estado Colombiano incurre en unos costos financieros para financiar el proyecto, mientras los recursos permanecen en un patrimonio autónomo, con lo cual se establece que el costo de oportunidad por tales recursos, genera un presunto detrimento patrimonial en cuantía de $4.563,5 millones de agosto de 2013.</t>
    </r>
  </si>
  <si>
    <t>1) Informar el hallazgo disciplinario a la oficina competente 2)Identificar el destino de los recursos por concepto de las disminuciones aplicadas al Concesionario.</t>
  </si>
  <si>
    <t>1)Memorando a Control Interno Disciplinario (1)
2)Comunicación a TM (1)
3)Comunicación a Interventoría (1)
4)Informe de Interventoría (1)
5)Comunicación de la Entidad aprobando la disminución (1)</t>
  </si>
  <si>
    <t>Se confirma 100% de avance. Pendiente cierre de la CGR.</t>
  </si>
  <si>
    <r>
      <t>R</t>
    </r>
    <r>
      <rPr>
        <b/>
        <sz val="12"/>
        <rFont val="Calibri"/>
        <family val="2"/>
        <scheme val="minor"/>
      </rPr>
      <t xml:space="preserve">econocimiento de Intereses por demora en el pago de los predios para la construcción de la Estación intermedia San Mateo. </t>
    </r>
    <r>
      <rPr>
        <sz val="12"/>
        <rFont val="Calibri"/>
        <family val="2"/>
        <scheme val="minor"/>
      </rPr>
      <t>Se determina un presunto incumplimiento a lo estipulado en el artículo 209 de la Carta y el articulo 26 numeral 1 de ja ley 80 de 1993 y en consecuencia determina un posible detrimento en la suma de $467 millones de diciembre de 2009, equivalentes a $522.47 millones de agosto de 2013, correspondiente al reconocimiento de intereses al concesionario por la adquisición del predio para la construcción de la Estación Intermedia de San Mateo</t>
    </r>
  </si>
  <si>
    <t>1) Informar el hallazgo disciplinario a la oficina competente 2) Establecer mecanismo eficientes de gestión predial</t>
  </si>
  <si>
    <t xml:space="preserve">GT
1)Memorando a Control Interno Disciplinario (1)
2. Remitir a CI justificación de no competencia.
3. Remitir a competente
GP
4)Informe de Gestión predial para la respectiva adquisición (1)
</t>
  </si>
  <si>
    <r>
      <rPr>
        <b/>
        <sz val="12"/>
        <rFont val="Calibri"/>
        <family val="2"/>
        <scheme val="minor"/>
      </rPr>
      <t>Vicepresidencia Ejecutiva</t>
    </r>
    <r>
      <rPr>
        <sz val="12"/>
        <rFont val="Calibri"/>
        <family val="2"/>
        <scheme val="minor"/>
      </rPr>
      <t xml:space="preserve"> - Vicepresidencia de Planeación, Riesgos y Entorno</t>
    </r>
  </si>
  <si>
    <r>
      <rPr>
        <b/>
        <sz val="12"/>
        <rFont val="Calibri"/>
        <family val="2"/>
        <scheme val="minor"/>
      </rPr>
      <t>Germán Córdoba</t>
    </r>
    <r>
      <rPr>
        <sz val="12"/>
        <rFont val="Calibri"/>
        <family val="2"/>
        <scheme val="minor"/>
      </rPr>
      <t xml:space="preserve"> - Camilo Mendoza</t>
    </r>
  </si>
  <si>
    <t>Las acciones preventivas administrativas están orientadas a los procedimientos prediales con que cuenta la entidad. En este sentido, el plan se debe revaluar para que se enfoque en tales acciones preventivas.</t>
  </si>
  <si>
    <t>Si bien es cierto se remite a CID, para investigacion se da al 100% por no competencia. Se remitió comunicado a transmilenio, pasándoles la gestión de este hallazgo. Con radicado 2015-102-0010529 del 29-may-2015 se remitió a la CGR para traslado por competencia.</t>
  </si>
  <si>
    <r>
      <t xml:space="preserve">Mayores costos de Interventoría generados por la demora en la finalización de la obra. Proyecto Transmilenio Extensión Soacha. </t>
    </r>
    <r>
      <rPr>
        <sz val="12"/>
        <rFont val="Calibri"/>
        <family val="2"/>
        <scheme val="minor"/>
      </rPr>
      <t>Se observa una deficiente gestión por parte de la Entidad, en las actividades de vigilancia y control que debía ejercer a través de la interventoría, así como del numeral 1 deI artículo 32 de la ley 80 de 1993 y además el artículo 83 de la Ley 1474 de 2011.
En su respuesta la Agencia Nacional de Infraestructura manifiesta que según lo indicado en el numeral 1 del artículo 3218 de la Ley 80 de 1993, es deber de las Entidades la contratación de la interventoría; situación que es de conocimiento de este ente de control, sin embargo debe tenerse en cuenta que como consecuencia de los atrasos en las obras la Nación se vio obligada a realizar mayores pagos por concepto de interventoría.</t>
    </r>
  </si>
  <si>
    <t>1) Informar el hallazgo disciplinario a la oficina competente 2)Mitigar la situación presentada en caso de que situaciones similares vuelvan a presentarse en la Agencia, gestionando el conocimiento de la Entidad.3)Identificar la responsabilidad de cada una de las instituciones respecto a la administración de los recursos</t>
  </si>
  <si>
    <t>1)Memorando a Control Interno Disciplinario (1)
2)Estudio de Caso (1)
3) Comunicación de la Entidad aprobando la disminución (1)
4)Informe jurídico - financiero (1)
5) Manual de Contratación</t>
  </si>
  <si>
    <t>Se remitio a CID
Con memorando 2015-500-004887-3 del 29-mayo se solicitó acreditar el 100% de avance pero al revisar los soportes no se encuentra el instructivo planificado. Con memorando 2015-500-007558-3 del 30-jun-2015 se ajustaron las unidades de medida y se acreditó el 100% de avance.</t>
  </si>
  <si>
    <r>
      <t>Estado de la infraestructura Transmilenio Extensión Soacha.</t>
    </r>
    <r>
      <rPr>
        <sz val="12"/>
        <rFont val="Calibri"/>
        <family val="2"/>
        <scheme val="minor"/>
      </rPr>
      <t xml:space="preserve"> En visita de obra efectuada el 16 y 17 de octubre de 2013, y según informe de interventoría de septiembre de 2013 e informe de Interventoría en radicado 2013- 409-039824-2 de 2-10-2013, se encuentra que las obras siguen atrasadas y los pendientes de obra aún continúan sin atención por parte de concesionario</t>
    </r>
    <r>
      <rPr>
        <b/>
        <sz val="12"/>
        <rFont val="Calibri"/>
        <family val="2"/>
        <scheme val="minor"/>
      </rPr>
      <t>,</t>
    </r>
  </si>
  <si>
    <t>1)Entregar a satisfacción la infraestructura de la fase I del SITM-Soacha</t>
  </si>
  <si>
    <t xml:space="preserve">1)Comunicación a Interventoría (1)
2)Acta de entrega a TM (1)
3)Informe de Interventoría y Supervisión gestión entrega Trayecto Uno
4) Manual de Interventoría y Supervisión </t>
  </si>
  <si>
    <t>Revisar los soportes respectivos. El municipio no está presto a recibir las obras a satisfacción. Se está llevando a cabo el proceso con el acompañamiento de la Procuraduría. INCORPORAR UN DOCUMENTO QUE DETALLE TODA LA GESTIÓN REALIZADA Y QUE INDIQUE QUE SÓLO ESTÁ PENDIENTE LA FIRMA DEL ACTA POR PARTE DEL MUNICIPIO QUE NO HA TENIDO DISPOSICIÓN PARA DICHA FIRMA. ESTA DOCUMENTO DEBE REEMPLAZAR EL ACTA CON EL FIN DE QUE PERMITA ACREDITAR EL 100% DE LAS ACTIVIDADES BAJO LA RESPONSABILIDAD DE LA ANI. En correo y memorando 2015-500-007524-3 del 30 de junio de 2015, se ajustaron las unidades de medida y se acreditó el 100% de avance. Pendiente cierre de la CGR. Con memorando 2015-500007197-3 del 23-jun-2015 se presentó informe de gestión referente al acta de entrega de obras al municipio de Soacha.</t>
  </si>
  <si>
    <r>
      <t>F</t>
    </r>
    <r>
      <rPr>
        <b/>
        <sz val="12"/>
        <rFont val="Calibri"/>
        <family val="2"/>
        <scheme val="minor"/>
      </rPr>
      <t xml:space="preserve">alta de gestión relativa al mantenimiento de la infraestructura del corredor Transmilenio — Extensión Soacha </t>
    </r>
    <r>
      <rPr>
        <sz val="12"/>
        <rFont val="Calibri"/>
        <family val="2"/>
        <scheme val="minor"/>
      </rPr>
      <t>La situación descrita puede derivar el deterioro prematuro de la infraestructura en mención y afectar la eficiencia de la. Operación del SITM Transmilenio — Extensión Soacha, como consecuencia de la falta de, oportunidad en la gestión tanto de la Gobernación de Cundinamarca como del Municipio de Soacha, frente a lo establecido en el convenio de cofinanciación, y en el Conpes 3681 de 2010.</t>
    </r>
  </si>
  <si>
    <t>1)Garantizar el mantenimiento de la infraestructura de la fase I del SITM-Soacha</t>
  </si>
  <si>
    <t>1)Acta de entrega a TM (1)
2)Informe de Interventoría y Supervisión gestión entrega Trayecto Uno
3)Manual de Interventoría y Supervisión</t>
  </si>
  <si>
    <t>Este mantenimiento corresponde al municipio de Soacha. Se envió comunicado a Soacha notificando el traslado del hallazgo por competencia. Pendiente confirmar cierre de la CGR. En correo y memorando 2015-500-007524-3 del 30 de junio de 2015, se ajustaron las unidades de medida y se confirmó el 100% de avance. Pendiente cierre de la CGR. Con memorando 2015-500007197-3 del 23-jun-2015 se presentó informe de gestión referente al acta de entrega de obras al municipio de Soacha.</t>
  </si>
  <si>
    <r>
      <rPr>
        <b/>
        <sz val="12"/>
        <rFont val="Calibri"/>
        <family val="2"/>
        <scheme val="minor"/>
      </rPr>
      <t xml:space="preserve">Deficiencias en la gestión interinstitucional para la adecuada operación del SITM Transmilenio — Extensión Soacha </t>
    </r>
    <r>
      <rPr>
        <sz val="12"/>
        <rFont val="Calibri"/>
        <family val="2"/>
        <scheme val="minor"/>
      </rPr>
      <t>De la revisión realizada a las actas de seguimiento en las que participan diferentes actores involucrados (Ministerio de Transporte, DNP, ANI, Gobernación de Cundinamarca, Municipio de Soacha y Transmilenio), se tiene que las gestiones tendientes a la planeación e implementación de la operación del SITM Transmilenio — Extensión Soacha, no se han realizado de manera oportuna, ni se han solucionado de manera previa al inicio de operación21 (establecido inicialmente para el primer trimestre de 2014), aspectos como eliminación de sobreoferta de transporte público convencional, re-estructuración de rutas, definición de rutas alimentadoras; de tal suerte que se puedan superar adecuadamente situaciones inherentes a la prestación del servicio en términos de cubrimiento a los usuarios, la movilidad en los carriles mixtos de corredor, el paralelismo del transporte colectivo convencional a SITM, entre otros.</t>
    </r>
  </si>
  <si>
    <t>1) Informar el hallazgo disciplinario a la oficina competente 2)Terminar las intersecciones a desnivel "Terreros" y "San Mateo"</t>
  </si>
  <si>
    <t>1)Memorando a Control Interno Disciplinario (1)
2)Comunicación a Interventoría (1)
3)Informe de Interventoría (1)</t>
  </si>
  <si>
    <t>Las obras del otrosí 18 están ejecutadas por el concesionario y se demuestra la debida diligencia de la Agencia. Sin embargo, el municipio no ha querido recibir las obras. No hay accione preventivas.</t>
  </si>
  <si>
    <t>Las actividades a cargo de la ANI están terminadas en su totalidad. Pendiente cierre por parte de la CGR. Se actualiza el avance al 100%.</t>
  </si>
  <si>
    <r>
      <t>Deficiencias en la Coordinación y Articulación de los diferentes entes gubernamentales involucrados en el proyecto L</t>
    </r>
    <r>
      <rPr>
        <sz val="12"/>
        <rFont val="Calibri"/>
        <family val="2"/>
        <scheme val="minor"/>
      </rPr>
      <t>a gestión pública a cargo de cualquier ente gubernamental implica necesariamente la coordinación y cooperación para la consecución de los objetivos administrativos y de política pública de a administración. Así las cosas, la ejecución ‘del proyecto que nos ocupa, como es el SITM Transmilenio —Extensión Soacha, requiere la articulación integral y continuada de los diferentes estamentos del Estado.</t>
    </r>
  </si>
  <si>
    <t>1)Entregar a satisfacción la infraestructura de la fase I del SITM-Soacha 2)Mitigar la situación presentada en caso de que situaciones similares vuelvan a presentarse en la Agencia, gestionando el conocimiento de la Entidad.</t>
  </si>
  <si>
    <t xml:space="preserve">1. Acta de entrega a TM (1)
2. Informe de Interventoría y Supervisión gestión entrega trayecto uno Soacha
3.  Manual de contratación                                          4. Manual de Interventoría y Supervisión      
5. Ley de Infraestructura    </t>
  </si>
  <si>
    <t>Las UM 1, 4 y 5 están completadas. Las actas de entrega a las empresas de servicios públicos están en proceso, así como las otras UM, que incluye el acta de entrega a Soacha. INCORPORAR UN DOCUMENTO QUE DETALLE TODA LA GESTIÓN REALIZADA Y QUE INDIQUE QUE SÓLO ESTÁ PENDIENTE LA FIRMA DEL ACTA POR PARTE DEL MUNICIPIO QUE NO HA TENIDO DISPOSICIÓN PARA DICHA FIRMA. ESTA DOCUMENTO DEBE REEMPLAZAR EL ACTA AUNQUE SIGUE PENDIENTE LAS ACTAS A LAS ESPD POR LO QUE SE SUGIERE UN DOCUMENTO QUE CONTENGA UN CRONOGRAMA PARA FINIQUITAR LA ENTREGA A LAS ESPD PARA ACREDITAR EL 100%. Con memorando 2015-500-005863-3 del 21 de mayo de 2015, se confirmó el soporte del Manual de Contratación, por lo que se sube el avance al 60%. En correo y memorando 2015-500-007524-3 del 30 de junio de 2015, se ajustaron las unidades de medida y se acreditó el 100% de avance. Pendiente cierre de la CGR. Con memorando 2015-500007197-3 del 23-jun-2015 se presentó informe de gestión referente al acta de entrega de obras al municipio de Soacha.</t>
  </si>
  <si>
    <r>
      <rPr>
        <b/>
        <sz val="12"/>
        <rFont val="Calibri"/>
        <family val="2"/>
        <scheme val="minor"/>
      </rPr>
      <t>Cálculo Contraprestación.</t>
    </r>
    <r>
      <rPr>
        <sz val="12"/>
        <rFont val="Calibri"/>
        <family val="2"/>
        <scheme val="minor"/>
      </rPr>
      <t xml:space="preserve">
De acuerdo a la documentación aportada por la entidad, existe un presunto detrimento patrimonial al Estado por US$9.895.500,93 del 2003, debido a que el concesionario ocupa aproximadamente 7.500 metros con cerramiento que excluye a terceros de la utilización de los zonas que deberían ser de uso público.</t>
    </r>
  </si>
  <si>
    <t>Con la expedición de la Ley 1° de 1991, se estableció en cabeza de los concesionarios la obligación de pagar contraprestación de acuerdo a la metodología adoptada por los Planes de expansión portuaria. Esta nueva normatividad le es aplicable a la concesión objeto de estudio, de acuerdo al régimen de transición establecido por el articulo 39 de la citada Ley</t>
  </si>
  <si>
    <r>
      <t xml:space="preserve">1. Solicitar concepto a la superintendencia, para corroborar como se deben interpretar las variables que se tuvieron en cuenta para  el calculo de la contraprestación.
 2. Solicitar concepto al Ministerio de Transporte para que indique como interpreto las variables  que se tuvieron en cuenta para  el calculo de la contraprestación.
3. una vez allegados los conceptos se realizara de manera conjunta concepto Técnico, Jurídico y financiero para tomar las medidas pertinentes.  
</t>
    </r>
    <r>
      <rPr>
        <b/>
        <u/>
        <sz val="12"/>
        <color indexed="10"/>
        <rFont val="Calibri"/>
        <family val="2"/>
        <scheme val="minor"/>
      </rPr>
      <t xml:space="preserve">Acción Preventiva: </t>
    </r>
    <r>
      <rPr>
        <sz val="12"/>
        <color indexed="10"/>
        <rFont val="Calibri"/>
        <family val="2"/>
        <scheme val="minor"/>
      </rPr>
      <t xml:space="preserve">
memorando a la VE y a las áreas implicadas en la VGC solicitando verificación  de las variables tenidas en cuenta para  el calculo de las futuras contraprestaciones. </t>
    </r>
    <r>
      <rPr>
        <sz val="12"/>
        <rFont val="Calibri"/>
        <family val="2"/>
        <scheme val="minor"/>
      </rPr>
      <t xml:space="preserve">
</t>
    </r>
    <r>
      <rPr>
        <sz val="12"/>
        <color indexed="10"/>
        <rFont val="Calibri"/>
        <family val="2"/>
        <scheme val="minor"/>
      </rPr>
      <t xml:space="preserve">
</t>
    </r>
  </si>
  <si>
    <t xml:space="preserve">1. Oficio superintendencia 
2. Oficio Ministerio
3. Sentencia del Consejo de Estado
4. Memorando concepto técnico con análisis sobre sentencia Consejo de Estado
</t>
  </si>
  <si>
    <t>Cerrejon Zona Norte</t>
  </si>
  <si>
    <t>VICEPRESIDENCIA GESTIÓN - JURIDICA - ESTRUCTURACIÓN</t>
  </si>
  <si>
    <r>
      <t>Se aprobó prórroga inicialmente hasta el 31-mar-2015, lo que incluye modificaciones a las acciones de mejora. En la reunión de seguimiento  se incluyen acciones preventivas por lo que se amplía plazo hasta el 30-jun-2015. Andrés consultará con el área jurídica para evaluar eventual complemento al plan. Se requiere que organicen los soportes en el ftp.</t>
    </r>
    <r>
      <rPr>
        <sz val="12"/>
        <color rgb="FFFF0000"/>
        <rFont val="Calibri"/>
        <family val="2"/>
        <scheme val="minor"/>
      </rPr>
      <t xml:space="preserve"> El 24-jun-2015 se eliminó la unidad de medida 3. Memorando Concepto Técnico, en vista de que la sentencia del Consejo de Estado ratifica que el método de cálculo aplicado es correcto. En este sentido, se orienta la unidad de medida 4 a un concepto técnico sobre la sentencia del Consejo de Estado. Se acredita el 100% de avance. Pendiente cierre de la CGR.</t>
    </r>
  </si>
  <si>
    <r>
      <rPr>
        <b/>
        <sz val="12"/>
        <color rgb="FFFF0000"/>
        <rFont val="Calibri"/>
        <family val="2"/>
        <scheme val="minor"/>
      </rPr>
      <t>Ejecución de obras de ampliación.</t>
    </r>
    <r>
      <rPr>
        <sz val="12"/>
        <color rgb="FFFF0000"/>
        <rFont val="Calibri"/>
        <family val="2"/>
        <scheme val="minor"/>
      </rPr>
      <t xml:space="preserve">
Se encuentra un presunto enriquecimiento para el concesionario por $104.16550 millones que de acuerdo a la documentación sobre el seguimiento que debía realizar inicialmente el Ministerio de Transporte, el INCO, hoy Agencia Nacional de infraestructura, sobre la inversión en ejecución de las obras de ampliación que debía realizar el concesionario en el año 2003 se identificó que estas obligaciones por parte de CZN fueron iniciadas hasta el año 2012, sin que se evidencie fundamentos jurídicos por parte del Concesionario para evadir no solo el inicio de las obras, sino también cambios en el valor de la inversión a ejecutar y la programación en años. </t>
    </r>
  </si>
  <si>
    <t>de las obras, sino también cambios en el valor de la inversión a ejecutar y la programación en años. El descrito costo de oportunidad representa un presunto detrimento patrimonial</t>
  </si>
  <si>
    <r>
      <t xml:space="preserve">1. Verificar el cumplimiento del VPN de las inversiones a través de los conceptos Técnico y financiero  y de esta manera tomar las medidas pertinentes por parte de la entidad.
2. Proyectar un memorando a las áreas implicadas a titulo informativo en el que indique lo referente a las medidas a tomar 
</t>
    </r>
    <r>
      <rPr>
        <b/>
        <u/>
        <sz val="12"/>
        <color rgb="FFFF0000"/>
        <rFont val="Calibri"/>
        <family val="2"/>
        <scheme val="minor"/>
      </rPr>
      <t>Acción Preventiva</t>
    </r>
    <r>
      <rPr>
        <b/>
        <sz val="12"/>
        <color rgb="FFFF0000"/>
        <rFont val="Calibri"/>
        <family val="2"/>
        <scheme val="minor"/>
      </rPr>
      <t>:</t>
    </r>
    <r>
      <rPr>
        <sz val="12"/>
        <color rgb="FFFF0000"/>
        <rFont val="Calibri"/>
        <family val="2"/>
        <scheme val="minor"/>
      </rPr>
      <t xml:space="preserve">
 Dentro de los informes de supervisión, se deberá realizar seguimiento y monitoreo a las inversiones especificadas en los contratos de concesión, y verificar de acuerdo al cronograma de ejecución.</t>
    </r>
  </si>
  <si>
    <t xml:space="preserve">1. Concepto Técnico 
2. Concepto Financiero
3. Informe de supervisión
</t>
  </si>
  <si>
    <t>Se reemplaza la unidad de medida 3-Oficio de Pronunciamiento de la entidad por la Unidad 3- Concepto Asesor Externo, por lo que se solicita y aprueba el plazo hasta el 30 de junio de 2015. El 9-jun se establece que a partir de los demás conceptos ya no aplica el concepto externo por lo que se elimina esta unidad de medida y se confirma el 100% de avance. Pendiente cierre de la CGR.</t>
  </si>
  <si>
    <r>
      <rPr>
        <b/>
        <sz val="12"/>
        <rFont val="Calibri"/>
        <family val="2"/>
        <scheme val="minor"/>
      </rPr>
      <t>Aprobación de prórroga.</t>
    </r>
    <r>
      <rPr>
        <sz val="12"/>
        <rFont val="Calibri"/>
        <family val="2"/>
        <scheme val="minor"/>
      </rPr>
      <t xml:space="preserve">
se identifica que se otorgó una prórroga y una aprobación de ampliación presuntamente sin el cumplimiento de los requisitos establecidos en los artículos 17 y 39 de la Ley 10 de 1991:
La aprobación de la ampliación de la capacidad de cargue del puerto objeto de estudio, otorgada mediante el oficio rad 012700 del 17 de mayo de 2002, constituye un cambio en las condiciones de la concesión y permiso de construcción inicialmente otorgadas mediante Resolución 503 de 1983. Este cambio no podía ser aprobado por la autoridad que ostentaba la competencia en esa época por lo estipulado en el Articulo 39 de la Ley 1° de 1991.</t>
    </r>
  </si>
  <si>
    <t>presunto incumplimiento a una disposición legal, sino la facultad de ceñir la concesión portuaria CZN SA. a las condiciones generales de la Ley 1° de 1991 y no al régimen especial de homologación en el que se encuentra actualmente el terminal portuario.</t>
  </si>
  <si>
    <r>
      <t xml:space="preserve">1. Realizar Inventario de las Homologaciones vigentes, con el objeto de evaluar su estado actual. 
2. Trasladar por competencia al Ministerio de Transporte para que adelante las diferentes investigaciones que diera a lugar. 
</t>
    </r>
    <r>
      <rPr>
        <sz val="12"/>
        <color indexed="10"/>
        <rFont val="Calibri"/>
        <family val="2"/>
        <scheme val="minor"/>
      </rPr>
      <t xml:space="preserve">
</t>
    </r>
    <r>
      <rPr>
        <b/>
        <u/>
        <sz val="12"/>
        <color indexed="10"/>
        <rFont val="Calibri"/>
        <family val="2"/>
        <scheme val="minor"/>
      </rPr>
      <t xml:space="preserve">Acción Preventiva: 
</t>
    </r>
    <r>
      <rPr>
        <sz val="12"/>
        <color indexed="10"/>
        <rFont val="Calibri"/>
        <family val="2"/>
        <scheme val="minor"/>
      </rPr>
      <t xml:space="preserve">memorando a las áreas implicadas en la VGC solicitando la verificación el estado de las homologaciones vigentes. para evitar su prorroga en el caso de que cambien las condiciones inicialmente pactadas   y/o se presente propuesta para el cambio de las mismas. </t>
    </r>
  </si>
  <si>
    <r>
      <t xml:space="preserve">1. Inventario de las Homologaciones Vigente. 
2. Oficio de Traslado de hallazgo al Ministerio de Transporte. 
3. Concepto Jurídico
4. Memorando a CID
</t>
    </r>
    <r>
      <rPr>
        <sz val="12"/>
        <color rgb="FFFF0000"/>
        <rFont val="Calibri"/>
        <family val="2"/>
        <scheme val="minor"/>
      </rPr>
      <t>5. Manual de Contratación
6. Res. Que crea y regula el Comité de Contratación</t>
    </r>
  </si>
  <si>
    <t>El plan incluye como UM 2 - oficio de traslado por competencia, pero en correo del 27-marzo-2015, se reporta para esta UM: solicitud de concepto al MT. Aclarar esta inconsistencia para evaluar acreditación del 100% de avance. Con memo 2015-303-007507-3 del 30-jun-2015 se remitió a la OCI la justificación de no competencia.</t>
  </si>
  <si>
    <r>
      <rPr>
        <b/>
        <sz val="12"/>
        <rFont val="Calibri"/>
        <family val="2"/>
        <scheme val="minor"/>
      </rPr>
      <t>Reversión de bienes al estado.</t>
    </r>
    <r>
      <rPr>
        <sz val="12"/>
        <rFont val="Calibri"/>
        <family val="2"/>
        <scheme val="minor"/>
      </rPr>
      <t xml:space="preserve">
se identifica que no se tiene estipulado lo concerniente al COMPLEJO PORTUARIO para ser revertido al final de la homologación, sino exclusivamente los muelles y cargador que se encuentran en la línea de playa y zona de bajamar.</t>
    </r>
  </si>
  <si>
    <t>La situación descrita conlleva a riesgos que no se cumpla con los cometidos de una reversión y en consecuencia a que el Estado, al momento en que se deba realizar la reversión por parte del concesionario, no tenga la totalidad de los bienes que debieron ser objeto de reversión y tener la certeza sobre el inventario, valor, estado y mantenimiento del total de las instalaciones portuarias construidas dentro de la reserva y por ende se encontrarla riesgo de lesión al patrimonio del Estado.</t>
  </si>
  <si>
    <r>
      <t xml:space="preserve">1. Solitud  a INGEOMINAS sobre la titularidad del complejo portuario de Cerrejón.
2. Realizar concepto técnico y jurídico, con el objeto de interpretar lo establecido en la resolución 503 de 1983, por la cual se autoriza a la Sociedad Carbones de Colombia S.A. para efectuar unas construcciones y se otorga una concesión con jurisdicción de  Bahía  Portete. con relación a la zona que debe ser revertida al finalizar la concesión. 
</t>
    </r>
    <r>
      <rPr>
        <b/>
        <u/>
        <sz val="12"/>
        <color indexed="10"/>
        <rFont val="Calibri"/>
        <family val="2"/>
        <scheme val="minor"/>
      </rPr>
      <t xml:space="preserve">Acción Preventiva: </t>
    </r>
    <r>
      <rPr>
        <sz val="12"/>
        <color indexed="10"/>
        <rFont val="Calibri"/>
        <family val="2"/>
        <scheme val="minor"/>
      </rPr>
      <t xml:space="preserve">
Memorando a la VE y VGC solicitando que al momento de definir los bienes de uso Publico que revertirán a la nación, los mismos se encuentren soportados e inventariados. de esta manera se conocerá de manera precisa cuales son los bienes que revertirán. </t>
    </r>
  </si>
  <si>
    <t>1. Solicitud de Concepto a INCODER
2. Oficio respuesta INCODER
3. Solicitud de Concepto a INGEOMINAS (Servicio Geológico Colombiano)
4. Respuesta Servicio Geológico Colombiano
5. Concepto Jurídico
6. Manual y procedimiento de Reversiones</t>
  </si>
  <si>
    <t>Pendiente concepto juridico y técnico. Por instrucción de la Vicepresidencia de la República todos los planes deben estar 100% al 30-jun-2015, por lo que la OCI ajustó el plazo inicial para alinearlo a la directiva de Vicepresidencia. En correo del 27-marzo-2015 se indica tratar el plan con el GIT Financiero. No se acepta esta solicitud ya que el responsable final por el plan es la dependencia dueña del proyecto. LE corresponde a esta dependencia coordinar con todos los involucrados, las acciones que se requieran para completar el plan a su cargo. AJUSTAR EL PLAN PARA QUE CORRESPONDA A LO SIGUIENTE: UN CONCEPTO QUE INVOLUCRE QUE LAS CONDICIONES DE REVERSIÓN ESTÁN DETERMINADAS POR LA LEY 80 DE 1993 Y POR LA JURISPRUDENCIA, RAZÓN POR LA CUAL NO ES NECESARIO INCORPORAR UNA CLÁUSULA SOBRE ESE PARTICULAR. INCLUSO, LA JURISPRUDENCIA HA SEÑALADO QUE LAS CLÁUSULAS DE REVERSION SON INHERENTES A LOS CONTRATOS DE CONCESIÓN. ESTO DEBE REEMPLAZAR EL PLAN ACTUAL PARA PODER ACREDITAR EL 100% DE AVANCE. En reunión del 24-jun-2015 se elimina la UM 6. Concepto Técnico, ya que el concepto jurídico es completo y suficiente frente al hallazgo. Esta UM se reemplaza por una acción preventiva que corresponde al Manual y Procedimiento de Reversión. El día 25-jun-2015 se acredita el 100% de avance del plan. Pendiente cierre de la CGR.</t>
  </si>
  <si>
    <t>Hallazgo 1. Recursos para la adquisición predial en concesiones modo carretero. Administrativo.
Una de las situaciones que ha generado gran impacto, es el tema las deudas originadas por el reconocimiento de los montos adicionales a los contractualmente pactados para la adquisición predial, suministrados por los concesionarios, producto de la situación deficitaria de recursos inicialmente previstos; aspecto que ha conllevado al endeudamiento de la Agencia, y a la consecuente generación de intereses corrientes y de mora, que en términos consolidados para la vigencia 2013 corresponde aproximadamente  a las siguientes cifras: Deuda por capital $221.971 millones, $1.252 millones por intereses remuneratorios y $1.874 millones por intereses moratorios, montos causados que a la fecha no han sido cancelados.</t>
  </si>
  <si>
    <t xml:space="preserve">Se identificó  que para la mayoría de los proyectos, se encuentran en procesos de revisión y validación de las deudas reportadas por los Concesionarios, junto con las respectivas Interventorías, ya que a partir de la tasación de la cifra real de la deuda, se viabiliza  determinar según el caso, la posible generación de intereses a favor de los Concesionarios, en concordancia con estipulado contractualmente. </t>
  </si>
  <si>
    <t xml:space="preserve">Lo  identificado genera riesgo de lesión al patrimonio de incurrir en posibles pagos adicionales de   los dineros  por el no pago oportuno de los recursos adicionales  involucrados en la adquisición de predios.  </t>
  </si>
  <si>
    <t>. Identificar con la oportunidad requerida la necesidad de recursos para concluir la adquisición de los predios, de conformidad con la asignación contractual de riesgos.</t>
  </si>
  <si>
    <t>. Realizar oportunamente la asignación de recursos requeridos para concluir la adquisición de los predios, así como tener soportadas todas las cifras por concepto predial que permitan tomar decisiones de manera oportuna.</t>
  </si>
  <si>
    <r>
      <rPr>
        <u/>
        <sz val="12"/>
        <rFont val="Calibri"/>
        <family val="2"/>
        <scheme val="minor"/>
      </rPr>
      <t>VPRE</t>
    </r>
    <r>
      <rPr>
        <sz val="12"/>
        <rFont val="Calibri"/>
        <family val="2"/>
        <scheme val="minor"/>
      </rPr>
      <t xml:space="preserve">
</t>
    </r>
    <r>
      <rPr>
        <sz val="12"/>
        <color rgb="FFFF0000"/>
        <rFont val="Calibri"/>
        <family val="2"/>
        <scheme val="minor"/>
      </rPr>
      <t>1. Procedimiento de riesgos que incluye el análisis y monitoreo de todos los riesgos, incluidos los prediales
2. Minuta de Contrato estándar proyectos 4G que hace redistribución de riesgos ANI-Concesionario</t>
    </r>
    <r>
      <rPr>
        <sz val="12"/>
        <rFont val="Calibri"/>
        <family val="2"/>
        <scheme val="minor"/>
      </rPr>
      <t xml:space="preserve">
3. Anteproyecto de Presupuesto
</t>
    </r>
    <r>
      <rPr>
        <u/>
        <sz val="12"/>
        <rFont val="Calibri"/>
        <family val="2"/>
        <scheme val="minor"/>
      </rPr>
      <t>Git Financiero</t>
    </r>
    <r>
      <rPr>
        <sz val="12"/>
        <rFont val="Calibri"/>
        <family val="2"/>
        <scheme val="minor"/>
      </rPr>
      <t xml:space="preserve">
4</t>
    </r>
    <r>
      <rPr>
        <sz val="12"/>
        <color rgb="FFFF0000"/>
        <rFont val="Calibri"/>
        <family val="2"/>
        <scheme val="minor"/>
      </rPr>
      <t>. Procedimiento financiero para registro de deudas y necesidades asociadas a la gestión financiera</t>
    </r>
    <r>
      <rPr>
        <sz val="12"/>
        <rFont val="Calibri"/>
        <family val="2"/>
        <scheme val="minor"/>
      </rPr>
      <t xml:space="preserve">
5. Reporte semestral a la VAF de las deudas identificadas</t>
    </r>
  </si>
  <si>
    <t>Grupo Interno de Trabajo Financiero - Gerencia Predial</t>
  </si>
  <si>
    <r>
      <t xml:space="preserve">Se revalúan las unidades de medida. </t>
    </r>
    <r>
      <rPr>
        <sz val="12"/>
        <color rgb="FFFF0000"/>
        <rFont val="Calibri"/>
        <family val="2"/>
        <scheme val="minor"/>
      </rPr>
      <t xml:space="preserve">Se sugiere a Predial evaluar la necesidad de un procedimiento para la gestión, control y reconocimiento de deudas prediales, que mejoren la eficiencia y minimización de pago de intereses. Dilver en correo del 19-feb-15 argumenta que no es necesario. </t>
    </r>
    <r>
      <rPr>
        <sz val="12"/>
        <rFont val="Calibri"/>
        <family val="2"/>
        <scheme val="minor"/>
      </rPr>
      <t>Existe un procedimiento de planeación y seguimiento a deudas donde financiera muestra el seguimiento a la deuda y lo reporta. Frente a Riesgos, se ha activado la contingencia predial para evitar que aumente la deuda. Estos mecanismos mantienen actualizado y controlado el valor de las deudas y cuando aplica, se solicitan los recursos a Hacienda según corresponda. La minuta del contrato para los 4G tiene las disposiciones requeridas para controlar esta variable. Se conformarán los soportes y se hará documento solicitando el cierre del hallazgo, con los argumentos respectivos. Fecha compromiso: 16-mar-2015. Con 2015-6010031173 se solicitó cambio de responsable pero no se aceptó por parte de la OCI. LA UM 3 - Mermorando con requerimientos no aplica ya que a la fecha no se han solicitado recursos, por lo que se procede a eliminar. SE confirma en ftp el 100%</t>
    </r>
    <r>
      <rPr>
        <sz val="12"/>
        <color rgb="FFFF0000"/>
        <rFont val="Calibri"/>
        <family val="2"/>
        <scheme val="minor"/>
      </rPr>
      <t xml:space="preserve"> del avance. Solicitar cierre a la CGR. SE elimina responsabilidad de VE ya que no aplica.</t>
    </r>
  </si>
  <si>
    <t>2013R</t>
  </si>
  <si>
    <t>Hallazgo 2. Gestión para el cumplimiento de  obligaciones de adquisición predial. Administrativo con presunta incidencia disciplinaria.
Se identificaron deficiencias para la oportuna gestión orientada a la depuración y  cancelación oportuna de algunos predios de la Concesión Bosa-Granada-Girardot, dando lugar a la existencia de saldos pendientes de pago que ascienden a $694 millones a favor de los prometientes vendedores, derivados del proceso de adquisición predial a cargo del Concesionario, conforme lo establece  la Cláusula 37 del Contrato 040 de 2004 de la precitada concesión, dando lugar a quejas de la comunidad probablemente afectada.</t>
  </si>
  <si>
    <t>Lo identificado presuntamente contrario a lo que establece en el contrato de concesión, con relación a lo indicado en materia de adquisición predial  asignada al Concesionario ,  y a los principios de Economía y de Eficiencia,</t>
  </si>
  <si>
    <t>por lo anterior, se podrían configurar presuntos incumplimientos a la cláusula 69  del contrato de concesión y de lo establecido en el Artículo 3 de  Ley 489 de 1998, lo que da lugar a un hallazgo administrativo con presunta incidencia disciplinaria.</t>
  </si>
  <si>
    <t>*Identificar los predios con saldos pendientes de pago.
*Realizar seguimiento a los predios con saldos pendientes.</t>
  </si>
  <si>
    <t>Realizar el seguimiento a cada uno de los predios adquiridos en el proyecto y los pagos asociados por concepto de avalúos y compensaciones socio-económicas.</t>
  </si>
  <si>
    <r>
      <t>GP
1)Oficio de la Concesión informando fecha de entrega de la relación de predios y estado de pagos.
2) Sábana predial actualizada con estado de pagos.
3) Oficio de solicitud a interventoría de la validación de la sábana predial y el estado de pagos.                                                              4) Concepto de Interventoría</t>
    </r>
    <r>
      <rPr>
        <sz val="12"/>
        <color rgb="FF0070C0"/>
        <rFont val="Calibri"/>
        <family val="2"/>
        <scheme val="minor"/>
      </rPr>
      <t xml:space="preserve">
</t>
    </r>
    <r>
      <rPr>
        <sz val="12"/>
        <color rgb="FFFF0000"/>
        <rFont val="Calibri"/>
        <family val="2"/>
        <scheme val="minor"/>
      </rPr>
      <t>5) Procedimientos de gestión predial</t>
    </r>
    <r>
      <rPr>
        <sz val="12"/>
        <color rgb="FF0070C0"/>
        <rFont val="Calibri"/>
        <family val="2"/>
        <scheme val="minor"/>
      </rPr>
      <t xml:space="preserve">
</t>
    </r>
    <r>
      <rPr>
        <sz val="12"/>
        <rFont val="Calibri"/>
        <family val="2"/>
        <scheme val="minor"/>
      </rPr>
      <t>GJP
6)Resolución Declarando Contingencia Predial</t>
    </r>
  </si>
  <si>
    <r>
      <t xml:space="preserve">Ya salió la resolución 1528 del 10-nov-2014. pendiente concepto de la interventoría e informe predial (UM 4 y 5). Se actualiza el porcentaje de avance. Con memorando 2015-706-005119-3 del 6 de mayo de 2015, remitieron soportes para las unidades de medida 1, 2, 3 y 6. Con memorando 2015-500-007554-3 del 30-jun-2015, se solicitó y justificó ampliación de plazo, por lo que se procedió a aplicar dicho ajuste en el plan. Dilver y Hector revisarán con Alejandro Tinjacá la procedencia de las unidades 4 y 5. En reunión del 8-jul-2015 se elimina la </t>
    </r>
    <r>
      <rPr>
        <i/>
        <sz val="12"/>
        <rFont val="Calibri"/>
        <family val="2"/>
        <scheme val="minor"/>
      </rPr>
      <t>UM 5)Informe de seguimiento a la sábana predial y al estado de pagos por parte de las áreas Predial y Financiera.</t>
    </r>
    <r>
      <rPr>
        <sz val="12"/>
        <rFont val="Calibri"/>
        <family val="2"/>
        <scheme val="minor"/>
      </rPr>
      <t>La unidad de medida que está pendiente es el concepto de interventoría que debe ser obtenido por la Gerencia Predial, por lo que se reasigna la Responsabilidad final por el hallazgo</t>
    </r>
    <r>
      <rPr>
        <sz val="12"/>
        <color rgb="FFFF0000"/>
        <rFont val="Calibri"/>
        <family val="2"/>
        <scheme val="minor"/>
      </rPr>
      <t>. En reunión del 15-jul-2015 se presenta el concepto de la interventoría pero en este se indica que falta verificar las órdenes de pago con la fiducia. En este sentido, se acredita el 90% de avance y queda pendiente dicha verificación.</t>
    </r>
  </si>
  <si>
    <t>En reunión del 7 de septiembre de 2015, se aportó el informe final de la Interventoría por lo que se acredita el 100% de avance.</t>
  </si>
  <si>
    <t xml:space="preserve">Hallazgo 3. Aplicación proceso de expropiación. Administrativo con presunta incidencia disciplinaria.
Se determinó que el predio identificado con el No. CABG-3-R-129, presenta dilación en el proceso de adquisición, que inició  con la oferta de compra de julio 3 de 2008, la cual fue objeto de tres (3) alcances por causa de variaciones en el área, quedando finalmente por un área de 39.874,22 m², y un valor de $1.744 millones de pesos, mediante oferta formal de compra de junio 5 de 2012. 
Adicional a lo anterior, se tiene que el predio a diciembre 31 de 2013, no se encontraba escriturado a nombre del Estado, toda vez que el Prometiente Vendedor, según la Agencia no aceptó  el 19 de julio de 2013 , firmar la Escritura Pública a favor del Agencia.  Es de indicar que del valor de la última oferta  se le ha cancelado, según la ANI $1.530 millones, quedando un saldo de $220.9 millones, supeditado a la escrituración.
</t>
  </si>
  <si>
    <t>Lo anterior refleja que transcurridos aproximadamente 7 años desde que se inició el proceso de compra, aunado a que el área del terreno ya fue intervenida en su totalidad, sin contar con la entrega total, faltando 13.817,78 m², aún no se ha culminado este proceso, cuando la etapa de negociación directa se encuentra agotada, sin que se evidencie acciones para aplicar el respectivo proceso de  expropiación del citado inmueble; tal como lo contempla la Sentencia C-27/11 de la Honorable Corte Constitucional.</t>
  </si>
  <si>
    <t xml:space="preserve">En dicho orden de ideas la situación identificada, podría derivar en presunto incumplimiento con lo previsto en  la Ley 9 de 1989,  Ley 388 de 1997 y de la  Cláusula 37.11 del Contrato GG-040 de 2004, y por tanto se constituye en hallazgo administrativo con presunta incidencia disciplinaria. </t>
  </si>
  <si>
    <t xml:space="preserve">*Obtener la entrega formal del área faltante dentro del proceso de expropiación.
*Obtener la titularidad del predio CABG-3-R-129 a nombre de la Agencia a través del proceso de expropiación.
</t>
  </si>
  <si>
    <t xml:space="preserve">Obtener la entrega de la totalidad del área requerida del predio CABG3-R-129 y adquirir la titularidad del predio a nombre de la ANI. </t>
  </si>
  <si>
    <r>
      <t xml:space="preserve">GP-GJP
1) Informe de Interventoría donde valida y actualiza la gestión del proceso de adquisición predial
</t>
    </r>
    <r>
      <rPr>
        <sz val="12"/>
        <color rgb="FF0070C0"/>
        <rFont val="Calibri"/>
        <family val="2"/>
        <scheme val="minor"/>
      </rPr>
      <t>2) Informe con antecedentes, estado actual y acciones pendientes en relación con la gestión predial.</t>
    </r>
    <r>
      <rPr>
        <sz val="12"/>
        <rFont val="Calibri"/>
        <family val="2"/>
        <scheme val="minor"/>
      </rPr>
      <t xml:space="preserve">
3) Resolución de expropiación
4) Ley 1682 de 2013 - Ley de Infraestructura
5) Manual de Contratación
6) Manual de Interventoría y Supervisión
7) Modelo contrato estándar 4G</t>
    </r>
  </si>
  <si>
    <r>
      <t>Ejecutadas las UM 1 y 2. La carpeta con los soportes se devolvió al Concesionario para que subsane las inconsistencias de fondo. Se espera este trabajo para finales de febrero de 2015. Pendiente este resultado para producir la resolución de expropiación. Se actualiza porcentaje de avance.INCLUIR ACCIÓN PREVENTIVA QUE SEA LA LEY DE INFRAESTRUCTURA - LEY 1682 DE 2013, TÍTULO IV.  En reunión del 28-mayo se incorpora esta unidad de medida y se ajusta todo el plan. E</t>
    </r>
    <r>
      <rPr>
        <u/>
        <sz val="12"/>
        <rFont val="Calibri"/>
        <family val="2"/>
        <scheme val="minor"/>
      </rPr>
      <t>n reunión del 9-jun-2015 se indica que la carpeta entregada por el concesionario a la Interventoría, por tercera vez incumplió con los criterios requeridos y tocó regresarla. Por esta razón no se alcanzan a ejecutar las siguientes unidades de medida, que, por tanto, se eliminan para dar viabilidad al plan al 100%: 
2) Resolución de expropiación
GDJ
3) Sentencia
4) Registro Sentencia
5) Pago indemnización.</t>
    </r>
    <r>
      <rPr>
        <sz val="12"/>
        <rFont val="Calibri"/>
        <family val="2"/>
        <scheme val="minor"/>
      </rPr>
      <t xml:space="preserve">
 Estas unidades se reemplazan por la nueva unidad de medida 2 - Informe con antecedentes, estado actual y acciones pendientes.
Con memorando 2015-500-007554-3 del 30-jun-2015, se solicitó y justificó ampliación de plazo, por lo que se procedió a aplicar dicho ajuste en el plan. </t>
    </r>
    <r>
      <rPr>
        <sz val="12"/>
        <color rgb="FFFF0000"/>
        <rFont val="Calibri"/>
        <family val="2"/>
        <scheme val="minor"/>
      </rPr>
      <t>Al 15-jul-2015 se confirma que sólo queda pendiente la UM 3 - Resolución de Expropiación</t>
    </r>
  </si>
  <si>
    <t>Hallazgo 4. Disponibilidad predial para el desarrollo de obras para el Contrato de Concesión GG-040 de 2004. Administrativo
El 25 de Octubre de 2012, terminaba la fase de construcción, sin embargo, a 31 de diciembre de 2013, el concesionario continuaba con la construcción de algunas obras (detalladas en el cuadro siguiente), por  la  ausencia de las áreas para el desarrollo de éstas; gestión predial asignada contractualmente al Concesionario.
RELACION DE OBRAS QUE FALTABAN POR CONCLUIR A 31 DE DICIEMBRE:
1.  Trayecto 2 Soacha San Miguel: CONSTRUCCIÓN CARRILLES MIXTOS  NORTE
2. Trayecto 5 Alto de Rosas Silvania: Construcción de 3 puentes peatonales
3. Trayecto 7: CONSTRUCCIÓN PUENTE PEATONAL – CUCHARAL
4. Trayecto 8: CONSTRUCCIÓN VARIANTE EL BOQUERÓN, INCLUYE VIADUCTO SOBRE RIO LOS PANCHES Y DOS PUENTES SOBRE EL RIO SUMAPAZ.
5. Trayecto 10: PUENTE PEATONAL – LA ESMERALDA Y DOS PARADEROS Y PUENTE PEATONAL – LOS COBOS Y DOS PARADEROS  
6. Trayecto 11: CONSTRUCCIÓN INTERSECCIÓN A NIVEL DEL ACCESO A SUAREZ-11B.
7. Trayecto 12: CONSTRUCCIÓN DE UNA CICLORUTA RURAL A LO LARGO DEL TRAYECTO, CONSTRUCCIÓN DE UN PUENTE PARA CICLORUTA DE 80 M DE LONGITUD Y CONSTRUCCIÓN DE UNA CICLORUTA URBANA - 2,4 Km.
En materia de disponibilidad predial se identificó que el  Concesionario a 31 de diciembre de 2013, no había definido las necesidades  para actividades como la remoción de masas inestables o cambios en el alineamiento horizontal o vertical para la estabilización de taludes</t>
  </si>
  <si>
    <t>No obstante lo anterior, no se identificaron acción efectivas por parte de la Agencia frente a las situaciones descritas lo que refleja debilidades en los controles.</t>
  </si>
  <si>
    <t>Trayendo como consecuencia el desplazamiento de las fechas inicialmente previstas  y por ende afectación en oportunidad de los beneficios de la población de la cual estaba focalizado el proyecto; con el  fin de contar con una  infraestructura de transporte competitiva y de calidad.</t>
  </si>
  <si>
    <t>*identificar los requerimientos prediales para la estabilización de taludes y obras inconclusas</t>
  </si>
  <si>
    <t>Identificar los predios faltantes, necesarios para la finalización del proyecto.</t>
  </si>
  <si>
    <r>
      <t xml:space="preserve">Gerencia Predial
1)Oficio de solicitud a la Concesión.                 
2) Oficio de solicitud a interventoría para validación de la información.
3) Concepto de Interventoría.
Jurídico Predial
4) Resolución Declarando Contingencia Predial
</t>
    </r>
    <r>
      <rPr>
        <sz val="12"/>
        <color rgb="FFFF0000"/>
        <rFont val="Calibri"/>
        <family val="2"/>
        <scheme val="minor"/>
      </rPr>
      <t>5) Contrato estándar 4G
6) Procedimientos prediales
7) Ley 1682 de 2013 - Ley e Infraestructura
8) Manual de Interventoría y Supervisión</t>
    </r>
  </si>
  <si>
    <t>Se viabilizaron los recursos asociados al otrosí 23. Se cumplió la UM 1, 2 y 5. Con memorando 2015-706-005119-3 del 6 de mayo de 2015, remitieron soportes para las unidades de medida 1, 2 y 5. En reunión del 30-jun se eliminan las UM 4- Inventario predial y justificación técnica y UM 6 5 - Relación de obras faltantes por predios, ya que se encuentran incorporadas dentro de la UM 3 - Concepto de la Interventoria. En reunión del 30-jun-2015 se acredita avance al 75%. Pendiente el concepto de la Interventoría. En correo del mismo 30-jun-2015 se presentó el concepto y se acreditó el 100% de avance del plan. Pendiente cierre de la CGR.</t>
  </si>
  <si>
    <t xml:space="preserve">Hallazgo 5. Predios adquiridos y no utilizados. Administrativo.
Se realizaron modificaciones de los diseños  del proyecto vial por parte del Concesionario , conllevando un impacto a nivel de  gestión predial , toda vez que algunos predios adquiridos frente a las nuevas condiciones, generó que ya no fueran necesarios para el desarrollo del Proyecto. La Agencia Nacional de Infraestructura suministró una relación preliminar de aquellos que no  serán utilizados, que corresponden a la fecha a 24 predios, que representan un área de 18.293,25 m² con un valor de adquisición del orden de $2.075 millones .
</t>
  </si>
  <si>
    <t>Lo anterior refleja que la gestión predial adelantada por el Concesionario en obras que corresponden a cambios en los diseños no ha sido óptima y diligente debido a que existen predios adquiridos cuyo valor no ha sido restituido</t>
  </si>
  <si>
    <t>generando una gestión antieconómica para el Estado, por la disminución de los recursos para la adquisición de predios que el proyecto aún requiere</t>
  </si>
  <si>
    <t xml:space="preserve">*Identificar los predios adquiridos no requeridos para el proyecto.
*Solicitar al Concesionario el reintegro  de los recursos previa certificación por parte de la firma Concesionaria y de la firma Interventora de los predios que fueron adquiridos y no utilizados para el proyecto. </t>
  </si>
  <si>
    <t>*Previa certificación  por parte de la Interventoría de los predios adquiridos y no utilizados, se procederá a solicitar los respectivos reintegros al CABG.</t>
  </si>
  <si>
    <r>
      <t xml:space="preserve">1. Tira predial
2. Of. Solicitud al concesionario para la identificación de predios adquiridos y no requeridos para el proyecto
3. Relación predios adquiridos y no requeridos
4. Of. Solicitud a la interventoría para validación de predios adquiridos y no requeridos
5. Concepto interventoría
</t>
    </r>
    <r>
      <rPr>
        <sz val="12"/>
        <color rgb="FFFF0000"/>
        <rFont val="Calibri"/>
        <family val="2"/>
        <scheme val="minor"/>
      </rPr>
      <t>6. Of. al concesionario solicitando el reintegro de los recursos</t>
    </r>
    <r>
      <rPr>
        <sz val="12"/>
        <rFont val="Calibri"/>
        <family val="2"/>
        <scheme val="minor"/>
      </rPr>
      <t xml:space="preserve">
7. Contrato estándar 4G
8. Manual de Contratación</t>
    </r>
  </si>
  <si>
    <t>Se solicitará la tira predial en medio magnético para publicarla en el ftp. GP revisará la pertinencia de las UM actuales e informarán a Control interno. INCLUIR UNIDAD PREVENTIVA: CONTRATO 4G QUE HACE DISTRIBUCIÓN DE LOS RIESGOS PREDIALES + MANUAL DE CONTRATACIÓN EN LO QUE SE REFIERE A LA ADECUADA ESTRUCTURACIÓN TÉCNICA EN LO QUE SE REFIERE AL ASPECTO PREDIAL + LAS CORRECTIVAS QUE TIENEN ACTUALMENTE.  Con memorando 2015-706-005119-3 del 6 de mayo de 2015, solicitaron ajuste a las UM y remitieron soportes para las unidades de medida 1, 2, 3 y 4, por lo que también se actualiza % de avance. Con correo del 6-jul-2015 se aportó el soporte de la UM 6 por lo que se ajustó el avancel al 78%. En reunión del 8-jul se eliminó la UM 7. Inf. solicitado por la Gcia de Defensa Judicial al apoderado de la entidad, frente al trámite arbitral, lo que incrementa el avance al 88%. Pendiente el concepto de la interventoría que será requerido por la Gerencia Predial. En reunión del 15-jul-2015 se presentó la solicitud de reintegro y se acreditó el 100% de avance. Pendiente cierre de la CGR.</t>
  </si>
  <si>
    <t>Hallazgo 6. Seguimiento a los aportes del Estado a Proyectos de Inversión. Administrativo.
Revisados los informes de interventoría y supervisión de diciembre y junio, fecha en la que se giraron recursos por concepto de aportes para la ejecución de los contratos de concesión que se relacionan en la tabla de abajo, se pudo verificar que no se detalla el estado de las cuentas (saldos e intereses) a donde son girados estos recursos, ni se describe el grado de avance de las obligaciones del concesionario respecto del giro de los recursos</t>
  </si>
  <si>
    <t>1. Por lo cual se evidencia que existe una debilidad en el seguimiento que realiza la entidad debido a que no se mide la efectividad de la asignación de los recursos aportados versus la realización de las obligaciones pactadas
2. La situación aquí evidenciada es que cada equipo (interventoría y supervisión) uno por su naturaleza presenta un determinado control, pero no presentan ninguno de los dos un informe de seguimiento o cruce entre la cantidad de recursos utilizados y la ejecución real del proyecto, esto con el fin de poder tomar correctivos cuando se evidencien  desfases entre  lo girado y el avance real</t>
  </si>
  <si>
    <t>Con esta situación se evidencia falencias en la planeación y seguimiento a los recursos aportados por la entidad y su efectividad en la aplicación, frente a los avances reales de los proyectos concesionados</t>
  </si>
  <si>
    <t>Incorporar en los informes de supervisión e interventoría el estado de las cuentas (saldos e intereses) a donde son girados los aportes de la Nación y determinar la viabilidad de establecer el avance de las obligaciones del concesionario respecto del giro de los recursos.</t>
  </si>
  <si>
    <t>Efectuar seguimiento al estado de las cuentas (saldos e intereses) a donde son girados los aportes de la Nación y aclarar si tienen o no relación directa con la ejecución de obras.</t>
  </si>
  <si>
    <r>
      <t xml:space="preserve">1. Solicitar a los Supervisores e Interventores incluir en sus informes el estado de las cuentas (saldos e intereses) a donde son girados los aportes de la Nación (Oficio y memorando).
2. Solicitar concepto a la Vicepresidencia de Estructuración (Memorando)
3. Verificar en los informes de supervisores e interventorías de Diciembre de 2014 la incorporación del capitulo que contenga  el estado de las cuentas a donde son girados los aportes de la Nación (Informes de interventoría y supervisión)
4. Concepto de la Vicepresidencia de Estructuración  (Memorando)
</t>
    </r>
    <r>
      <rPr>
        <sz val="12"/>
        <color rgb="FFFF0000"/>
        <rFont val="Calibri"/>
        <family val="2"/>
        <scheme val="minor"/>
      </rPr>
      <t>5. Manual de Supervisión e Interventoría</t>
    </r>
  </si>
  <si>
    <t>Grupo Interno de Trabajo Carretero - Transporte - Financiera</t>
  </si>
  <si>
    <t>VICEPRESIDENCIA GESTION - EJECUTIVA</t>
  </si>
  <si>
    <r>
      <rPr>
        <b/>
        <sz val="12"/>
        <rFont val="Calibri"/>
        <family val="2"/>
        <scheme val="minor"/>
      </rPr>
      <t xml:space="preserve">Vicepresidencia de Gestión Contractual - Vicepresidencia Ejecutiva </t>
    </r>
    <r>
      <rPr>
        <sz val="12"/>
        <rFont val="Calibri"/>
        <family val="2"/>
        <scheme val="minor"/>
      </rPr>
      <t>- Vicepresidencia de Estructuración</t>
    </r>
  </si>
  <si>
    <t>Andrés Figueredo - Germán Córdoba  - Camilo Jaramillo</t>
  </si>
  <si>
    <r>
      <t xml:space="preserve">Las unidades de medida están completadas. </t>
    </r>
    <r>
      <rPr>
        <sz val="12"/>
        <color rgb="FFFF0000"/>
        <rFont val="Calibri"/>
        <family val="2"/>
        <scheme val="minor"/>
      </rPr>
      <t>Diana Corredor verificará los soportes en el ftp y confirmará para cierre.</t>
    </r>
  </si>
  <si>
    <t>Hallazgo 7. Ejecución recursos transferidos por la ANI al Fondo de Adaptación y Rendimientos Financieros. Administrativo
La auditoría de la CGR identificó que la ANI suscribió con el Fondo Adaptación los contratos y convenios interadministrativos, para ejecutar proyectos y/o actividades tendientes a solucionar problemas ocasionados por el Fenómeno de la Niña; por los cuales la ANI efectuó giro de recursos  como se describe en el cuadro siguiente. Sin embargo, a 31 de diciembre  de 2013, el nivel de avance no correspondía con lo inicialmente previsto 
No se evidencian acciones efectivas de la ANI frente a los precarios avances de los proyectos a los cuales van encaminados los recursos aplicados en el contrato y los convenios citados, máxime si se tiene en cuenta que estos proyectos fueron concebidos para atender las consecuencias del Fenómeno de la Niña 2010 – 2011</t>
  </si>
  <si>
    <t>Adicionalmente, y producto de la no ejecución oportuna de los recursos se han generado rendimientos financieros en cuantía no identificada</t>
  </si>
  <si>
    <t xml:space="preserve">Impactando negativamente la gestión institucional   en la ejecución oportuna de proyectos estratégicos a los cuales  se focalizaron los recursos
</t>
  </si>
  <si>
    <t>1. Documento sobre la justificación de la Agencia 
2. Informe Semestral No 1 (Diciembre de 2014)
3. Informe Semestral No 2 (Junio de 2015)</t>
  </si>
  <si>
    <t>Fondo de Adaptación</t>
  </si>
  <si>
    <t>Las obras están estructuradas y están en ejecución, según el cronograma respectivo. La participación de la ANI se estima terminar en el primer semestre de 2016.El 5-jun-2015 se incluye unidad de medida sobre antecedentes de las acciones tomadas por la ANIy estado actual de la inversión. Con memo 2015-300-007478-3 del 26-junio-2015 se radicaron los informes que permiten acreditar el 100% de avance. Pendiente cierre de la CGR.</t>
  </si>
  <si>
    <t xml:space="preserve">Hallazgo 8. Inversiones en red férrea desafectada. Administrativo.
Los Contratos VJ-356 del 8 de octubre y VJ-418 del 17 de octubre de 2013, suscritos por la Agencia Nacional de Infraestructura, cuyo objetivo es la reparación y atención de puntos críticos, la administración, mejoramiento, mantenimiento, vigilancia y control de tráfico entre otras actividades complementarias y cuyo plazo termina en octubre de 2015, están enfocados a conservar la vía ferroviaria de sectores donde no se está operando  y donde es mínimo o inexistente el equipo de tracción y remoldado, por lo tanto esta contratación incentiva la conservación de la red ferrovía en trocha con distancia entre rieles de una yarda (yárdica), cuando aún el Estado no ha definido la política a implementar en cuanto al desarrollo de la red férrea del país ni existe una Ley General que regule el sector ferroviario en Colombia.  Esto se puede corroborar en los estudios de conveniencia y oportunidad. 
</t>
  </si>
  <si>
    <t>Teniendo en cuenta que son sectores donde no hay operación y no se prevé la adquisición de equipos y si existieran, se sabe que migrar un sistema férreo operando es más difícil y dispendioso, entre otros por los métodos constructivos a utilizar y por la afectación a las condiciones contractuales que se presenten para la época.</t>
  </si>
  <si>
    <t>Así las cosas, se tiene que ante la falta de definición en materia de regulación, respecto del tipo de trocha que se va a manejar a futuro; y frente a la intención de realizar mantenimiento de la red férrea en sectores donde no hay operación; existe el riesgo de realizar inversiones que pueden resultar infructuosas.</t>
  </si>
  <si>
    <t xml:space="preserve">A través de los contratos en ejecución, se espera recuperar los corredores existentes y ponerlos en operación con los equipos existentes que están a cargo de cada uno de los contratistas respectivos. Es importante anotar que este es el primer paso de la estrategia ferroviaria, la cual comprende en su primera fase recuperar los corredores existentes y en la fase 2 ponerlos operables mediante las iniciativas privadas, en las cuales los originadores harán las inversiones sobre la infraestructura y el material rodante nuevo. Es importante recordar que el tramo Chiriguaná  - Santa Marta concesionado a fenoco está en trocha yárdica y vence en el 2030, razón por la cual se debe garantizar la operabilidad de las dos trochas en caso que se migre a la estándar. 
Por otra parte, se informa que desde antes del 2011 cuando ocurrió la Ola Invernal a hoy, hay operación de pasajeros entre Barrancabermeja y Puerto Berrío así como Bogotá Zipaquirá, y se suspendió el transporte de carga entre Bogotá y Sogamoso por los daños de la ola invernal.
Finalmente la acción de mejoramiento será emitir comunicación al Ministerio de Transporte para que nos definan el lineamiento sobre la política que debemos seguir para los proyectos férreos. 
</t>
  </si>
  <si>
    <t>El objeto de los contratos VJ-356 y VJ-418 de 2013, es la reparación de los daños ocasionados por la ola invernal en los corredores La Dorada – Chiriguaná y Bogotá – Belencito, en un plan a corto plazo, que ha sido previsto dentro de una estrategia a largo plazo para la reactivación del sistema férreo del país.
De igual manera, garantizar la operación que se tenia con el administrador anterior a estos contratos que era FENOCO.</t>
  </si>
  <si>
    <t>1. Estrategia Ferroviaria</t>
  </si>
  <si>
    <t>Grupo Interno de Trabajo Férreo - Estructuración</t>
  </si>
  <si>
    <r>
      <rPr>
        <b/>
        <sz val="12"/>
        <rFont val="Calibri"/>
        <family val="2"/>
        <scheme val="minor"/>
      </rPr>
      <t>Vicepresidencia de Gestión Contractual</t>
    </r>
    <r>
      <rPr>
        <sz val="12"/>
        <rFont val="Calibri"/>
        <family val="2"/>
        <scheme val="minor"/>
      </rPr>
      <t xml:space="preserve"> - Vicepresidencia de Estructuración</t>
    </r>
  </si>
  <si>
    <t>La estrategia de reactivación del modo férreo explica y soporta los argumentos para buscar cierre del hallazgo con la CGR en razón a que no aplica. Se ajustan las unidades de medida y se reenfoca hacia la estrategia ferroviaria.</t>
  </si>
  <si>
    <t>Hallazgo 9.  Obras de protección marina en el sector Los Muchachitos Contrato de Concesión 445-1994. Administrativo con presunta connotación fiscal y disciplinaria.
A la fecha , vencido el término de ejecución de los trabajos, no se ha cumplido el objeto del Adicional 9 del Contrato 445 de 1994, en lo que respecta a las obras de protección marina en el sector Los Muchachitos, debido a que los diseños aprobados que comprendían rompeolas en roca sobre la isóbata 3 y muros en tierra armada, fueron modificados cambiando el rompeolas en roca por un rompeolas en geotubos.  Estos rompeolas no fueron funcionales, hecho que también estaría comprometiendo la estructura de protección de la banca, es decir, el muro en tierra armada  y por tanto, generando presunto incumplimiento de lo dispuesto en el fallo del Laudo Arbitral de 2004 respecto de las obras de protección marina en el sector Los Muchachitos.
Con respecto al amparo de las obras, en comunicado de la Interventoría   se deja de manifiesto que las obras ejecutadas carecen de pólizas que amparen el cumplimiento y la estabilidad de los rompeolas
Adicionalmente, no se evidencian los actos administrativos suscritos entre las partes donde conste el acuerdo de modificar los diseños iniciales, los correspondientes presupuestos y cronogramas a ejecutar</t>
  </si>
  <si>
    <t xml:space="preserve">Los hechos mencionados anteriormente, tienen posible incidencia disciplinaria y a su vez se constituyen en un presunto daño al patrimonio del estado por $5.011.478.683, correspondiente al pago del Acta No. 1  en diciembre de 2011. </t>
  </si>
  <si>
    <t>Lo expuesto, también podría estar en contradicción con los principios de Economía, Eficiencia, Eficacia, Responsabilidad consagrados en el Artículo 209 de la Constitución Política y demás  normas que los complementan y desarrollan.  Adicionalmente, se estaría ante una presunta inobservancia de lo establecido en la Ley 1474 de 2011</t>
  </si>
  <si>
    <t>Seguimiento a la construcción y recibo a satisfacción obras de protección marina (Rompeolas y Muros en tierra armada).
Seguimiento a las garantías exigidas en el Adicional No. 9
Informar sobre el alcance del Adicional No. 9 respecto de las obras del sector Los Muchachitos.</t>
  </si>
  <si>
    <r>
      <rPr>
        <sz val="12"/>
        <rFont val="Calibri"/>
        <family val="2"/>
        <scheme val="minor"/>
      </rPr>
      <t>1. Informe de la interventoría sobre el cumplimiento del objeto del Adicional No. 9 - Protección Marina Sector Los Muchachitos.
2. Suscripción del Acta de Recibo Definitivo
3. Solicitud del Concesionario de las pólizas de estabilidad y aprobación de las mismas.
4. Informe técnico sobre los alcances del contrato y las modificaciones a los diseños.
5. Informe jurídico sobre la necesidad de elaborar actos administrativos para modificar los diseños.</t>
    </r>
    <r>
      <rPr>
        <sz val="12"/>
        <color rgb="FFFF0000"/>
        <rFont val="Calibri"/>
        <family val="2"/>
        <scheme val="minor"/>
      </rPr>
      <t xml:space="preserve">
6. Manual de Supervisión e Interventoría</t>
    </r>
  </si>
  <si>
    <t>Con memorando 2015-305-007438-3 del 26 de junio de 2015, se acreditó el 100% de avance del plan. Pendiente cierre de la CGR.</t>
  </si>
  <si>
    <t xml:space="preserve">Hallazgo 10. Disponibilidad  modelo financiero de la concesión. Administrativo.
Mediante Resolución 303 de 1997 se realizó la prórroga de la concesión, y teniendo en cuenta  que se aplicó la nueva metodología que se encontraba vigente, la cual establece criterios diferentes para el cálculo de la contraprestación portuaria, la CGR insistentemente ha venido requiriendo dicho modelo financiero mediante comunicaciones realizadas en el 2013 y en la presente auditoria en dos ocasiones.
Por otro lado frente a la consecución del modelo financiero de la concesión y de sus autorizaciones temporales, no se evidencian acciones efectivas frente a la consecución y entrega del mismo a la CGR, 
</t>
  </si>
  <si>
    <t xml:space="preserve">Generando con esto la imposibilidad del respectivo control fiscal. Por tanto, la Contraloría adelantará las acciones de Control Fiscal pertinentes </t>
  </si>
  <si>
    <t>Por la falta de oportunidad en el suministro del Modelo Financiero de la Concesión se procederá a solicitar el  inicio del proceso  administrativo sancionatorio.</t>
  </si>
  <si>
    <t>Definir y socializar un lineamiento que establezca la entrega y custodia de los informes financieros con el respectivo modelo o soporte financiero de los proyectos de concesión portuaria.</t>
  </si>
  <si>
    <t>Tener debidamente custodiados los informes financieros con los soportes correspondientes de las nuevas solicitudes de concesiones portuarias y modificaciones contractuales que impliquen modelos financieros</t>
  </si>
  <si>
    <r>
      <t xml:space="preserve">1. Evaluación financiera de la Superintendencia de Puertos - 1997
2. Modelo financiero del año 2009
3. Memorando interno reforzando la necesidad de la evaluación financiera y su respectiva radicación, en los trámites de las concesiones portuarias
</t>
    </r>
    <r>
      <rPr>
        <sz val="12"/>
        <color rgb="FFFF0000"/>
        <rFont val="Calibri"/>
        <family val="2"/>
        <scheme val="minor"/>
      </rPr>
      <t>4. Res. 959 de 2013 - Bitácora del proyecto</t>
    </r>
  </si>
  <si>
    <r>
      <t xml:space="preserve">Asegurar disponibilidad de los soportes en el ftp. En la reunión se modifican las unidades de medida y el nivel de avance. Pendiente la UM 3. Con memorando 2015-300-0062423 del 29-mayo de 2015, la VGC solicitó plazo hasta el 30-jun-2015, que se aprueba, por lo que se ajusta dicho plazo. </t>
    </r>
    <r>
      <rPr>
        <sz val="12"/>
        <color rgb="FFFF0000"/>
        <rFont val="Calibri"/>
        <family val="2"/>
        <scheme val="minor"/>
      </rPr>
      <t>En reunión del 9 de junio se acreditó el 100% de avance. Pendiente cierre de la CGR.</t>
    </r>
  </si>
  <si>
    <t>Hallazgo 11. Política ambiental reportada en el Sistema de Rendición Electrónica de la Cuenta e Informes – SIRECI. Administrativo.
se evidencio que la ANI no cuenta con una política de operación orientada  para la temática Ambiental, lo anterior fue consecuencia de lo informado por la Agencia en la cuenta vigencia 2013 rendida mediante  el SIRECI. Lo anterior conlleva,  a  establecer debilidad en los mecanismos de del componente de información</t>
  </si>
  <si>
    <t>Lo anterior conlleva a falencias en la rendición de la información en  la cuenta, ya que conllevó a establecer a que la Entidad no contaba  con un marco de acción debidamente definido que posibilitara  hacer eficiente la operación de los componentes de Direccionamiento Estratégico y la Administración del Riesgo, en calidad de responsables de la supervisión y control de los diferentes proyectos concesionados los cuales indudablemente generan impactos sobre el medio natural y antrópico en sus diferentes etapas</t>
  </si>
  <si>
    <t xml:space="preserve">por ende demandan del cumplimiento del marco normativo en dicha materia. </t>
  </si>
  <si>
    <t>Establecimiento de la política ambiental de la ANI que fije el marco delas obligaciones y riesgos ambientales para los contrato de concesión.</t>
  </si>
  <si>
    <t xml:space="preserve">Establecer e implementar la política ambiental de la ANI que incorpore las responsabilidades ambientales  de los contratos de concesión y establezca directrices para el seguimiento ambiental a cargo de la ANI.
</t>
  </si>
  <si>
    <t xml:space="preserve">
1. Documento política ambiental con código del SIC.
2. Divulgación de la política ambiental en el SIG (Intranet).
</t>
  </si>
  <si>
    <t>Gerencia Socio Ambiental</t>
  </si>
  <si>
    <t>El proyecto de política está para aprobación del gerente socio-ambiental y del VPRE. Fecha de compromiso: 27-feb-2015 para completar el 100% de las Unidades de Medida. En reunion se solicita y aprueba plazo hasta el 15 de mayo ya que la política está en proceso de firma. La política está aprobada desde el 30-abr-2015</t>
  </si>
  <si>
    <t xml:space="preserve">Hallazgo 12. Resultados consolidados del Plan de Acción. Administrativo
Se realizó una evaluación del formulario  F4 relativo a los planes de acción y ejecución del plan estratégico, donde se evidencia que de 193 objetivos estratégicos formulados, para los casos donde el cumplimiento de las metas formuladas arrojaron un cumplimiento diferente al programado, la entidad para la columna (72) relativa a "Observaciones" no suministró en muchos de los casos las explicaciones de dichos resultados. </t>
  </si>
  <si>
    <t>Lo anterior,  dificulta el adecuado seguimiento, aún más cuando el 37% del resultado de cumplimiento de las metas  se encuentran por fuera del rango del 100%, tal como se puede apreciar en el gráfico</t>
  </si>
  <si>
    <t>Cumplimiento resolución SIRECI</t>
  </si>
  <si>
    <t>Realizar de manera trimestral una revisión con las dependencias con el fin de establecer el avance de las actividades, las limitaciones en la gestión y las posibles ajustes a las metas.</t>
  </si>
  <si>
    <t>Al tenerse claro las causas del avance en cada una de las metas se pueden identificar las acciones preventivas y correctiva para cada una de ellas, con el fin de mejorar el cumplimiento de las metas de los diferentes Planes de la Agencia</t>
  </si>
  <si>
    <t>Informes de seguimiento al F4</t>
  </si>
  <si>
    <t>1. Informes de seguimiento al F4</t>
  </si>
  <si>
    <t xml:space="preserve">Cumplimiento de Metas del Plan de Acción. Administrativo.
Como resultado de la evaluación se evidenció que los temas de carácter ambiental y predial se constituyeron en las causas de mayor frecuencia que incidieron negativamente en el cumplimiento efectivo de las metas del plan de acción, por medio de las cuales se materializan las estrategias orientadas al cumplimiento de su misión y visión.  
</t>
  </si>
  <si>
    <t xml:space="preserve">Las  anteriores situaciones descritas afectaron  la efectiva obtención de metas e indicadores formulados para la vigencia objeto de evaluación, correspondientes al Foco Estratégico No.2 </t>
  </si>
  <si>
    <t>Obtener las evidencias necesarias de avance en las gestiones ambientales y prediales con el fin de aportar elementos a la toma de decisiones</t>
  </si>
  <si>
    <t xml:space="preserve">Informes de seguimiento </t>
  </si>
  <si>
    <t>1. Informes de seguimiento</t>
  </si>
  <si>
    <t>Gerencia Predial - Gerencia Planeación - Gerencia Ambiental</t>
  </si>
  <si>
    <t>Está cumplido el plan. Verificar soportes en el ftp para solicitar cierre a la CGR.</t>
  </si>
  <si>
    <t>Cumplimiento Plan de Acción 2013. Administrativo.
Algunas de las metas y/o actividades previstas a ejecutarse en el 2013 no fueron cumplidas  presentando porcentaje de avance  igual o inferior al 50% y en otros casos algunas presentan niveles de avance  que superan  el 1.000%, lo cual también es un indicador de deficiencias de registros y/o planificación de las mismas</t>
  </si>
  <si>
    <t>lo cual para el caso  con niveles bajos  impactan negativamente sobre la locomotora de desarrollo de la infraestructura, toda vez que  la realización de dichas actividades se desplazan en el tiempo y no se cumple plenamente con uno de los objetivos estratégicos formulados por la entidad</t>
  </si>
  <si>
    <r>
      <rPr>
        <u/>
        <sz val="12"/>
        <rFont val="Calibri"/>
        <family val="2"/>
        <scheme val="minor"/>
      </rPr>
      <t>GIT Planeación</t>
    </r>
    <r>
      <rPr>
        <sz val="12"/>
        <rFont val="Calibri"/>
        <family val="2"/>
        <scheme val="minor"/>
      </rPr>
      <t xml:space="preserve">
Realizar de manera trimestral una revisión con las dependencias con el fin de establecer el avance de las actividades, las limitaciones en la gestión y las posibles ajustes a las metas.
</t>
    </r>
    <r>
      <rPr>
        <u/>
        <sz val="12"/>
        <rFont val="Calibri"/>
        <family val="2"/>
        <scheme val="minor"/>
      </rPr>
      <t>VGC</t>
    </r>
    <r>
      <rPr>
        <sz val="12"/>
        <rFont val="Calibri"/>
        <family val="2"/>
        <scheme val="minor"/>
      </rPr>
      <t xml:space="preserve">
Terminar la construcción del puente peatonal Mercurio</t>
    </r>
  </si>
  <si>
    <r>
      <rPr>
        <u/>
        <sz val="12"/>
        <rFont val="Calibri"/>
        <family val="2"/>
        <scheme val="minor"/>
      </rPr>
      <t>GIT Planeación</t>
    </r>
    <r>
      <rPr>
        <sz val="12"/>
        <rFont val="Calibri"/>
        <family val="2"/>
        <scheme val="minor"/>
      </rPr>
      <t xml:space="preserve">
Al tenerse claro las causas del avance en cada una de las metas se pueden identificar las acciones preventivas y correctiva para cada una de ellas, con el fin de mejorar el cumplimiento de las metas de los diferentes Planes de la Agencia
</t>
    </r>
    <r>
      <rPr>
        <u/>
        <sz val="12"/>
        <rFont val="Calibri"/>
        <family val="2"/>
        <scheme val="minor"/>
      </rPr>
      <t>VGC</t>
    </r>
    <r>
      <rPr>
        <sz val="12"/>
        <rFont val="Calibri"/>
        <family val="2"/>
        <scheme val="minor"/>
      </rPr>
      <t xml:space="preserve">
Poner en servicio de la comunidad el puente peatonal Mercurio</t>
    </r>
  </si>
  <si>
    <r>
      <rPr>
        <u/>
        <sz val="12"/>
        <color theme="1"/>
        <rFont val="Calibri"/>
        <family val="2"/>
        <scheme val="minor"/>
      </rPr>
      <t>GIT Planeación</t>
    </r>
    <r>
      <rPr>
        <sz val="12"/>
        <color theme="1"/>
        <rFont val="Calibri"/>
        <family val="2"/>
        <scheme val="minor"/>
      </rPr>
      <t xml:space="preserve">
1)Informes de seguimiento 
</t>
    </r>
    <r>
      <rPr>
        <sz val="12"/>
        <color rgb="FFFF0000"/>
        <rFont val="Calibri"/>
        <family val="2"/>
        <scheme val="minor"/>
      </rPr>
      <t>2) Procedimiento de Planeación</t>
    </r>
    <r>
      <rPr>
        <sz val="12"/>
        <color theme="1"/>
        <rFont val="Calibri"/>
        <family val="2"/>
        <scheme val="minor"/>
      </rPr>
      <t xml:space="preserve">
</t>
    </r>
    <r>
      <rPr>
        <u/>
        <sz val="12"/>
        <color theme="1"/>
        <rFont val="Calibri"/>
        <family val="2"/>
        <scheme val="minor"/>
      </rPr>
      <t>VGC</t>
    </r>
    <r>
      <rPr>
        <sz val="12"/>
        <color theme="1"/>
        <rFont val="Calibri"/>
        <family val="2"/>
        <scheme val="minor"/>
      </rPr>
      <t xml:space="preserve">
3) Acta de Recibo
4) Informe de Interventoría</t>
    </r>
  </si>
  <si>
    <t>Grupo Interno de Trabajo Carretero - Transporte - Planeación</t>
  </si>
  <si>
    <t>VICEPRESIDENCIA  GESTIÓN CONTRACTUAL - PLANEACIÓN</t>
  </si>
  <si>
    <r>
      <rPr>
        <b/>
        <sz val="12"/>
        <rFont val="Calibri"/>
        <family val="2"/>
        <scheme val="minor"/>
      </rPr>
      <t>Vicepresidencia de Gestión Contractual -</t>
    </r>
    <r>
      <rPr>
        <sz val="12"/>
        <rFont val="Calibri"/>
        <family val="2"/>
        <scheme val="minor"/>
      </rPr>
      <t xml:space="preserve"> Vicepresidencia de Planeación, Riesgos y Entorno</t>
    </r>
  </si>
  <si>
    <t>Andrés Figueredo - Camilo Mendoza</t>
  </si>
  <si>
    <r>
      <t xml:space="preserve">Con 2015-6010031173 se solicitó cambio de responsable. pero no se aceptó por parte de la OCI.  </t>
    </r>
    <r>
      <rPr>
        <sz val="12"/>
        <color rgb="FFFF0000"/>
        <rFont val="Calibri"/>
        <family val="2"/>
        <scheme val="minor"/>
      </rPr>
      <t>Se cambia el responsable por las unidades 2 y 3 de Predial a VGC. Se confirman los soportes en el ftp por lo que se acredita el 100% de avance.</t>
    </r>
  </si>
  <si>
    <t>Hallazgo 15. Control procesal. Administrativo.
En la defensa judicial de la entidad, durante la vigencia 2013, se evidenciaron fallas de control procesal tales como:
a) La entidad no cuenta con una efectiva base de datos que consolide y reporte en tiempo real su información judicial, solo cuenta con un aplicativo en Excel  
b) Dentro de la evaluación al control interno, se pudo determinar la existencia de dificultades en la consolidación de la información final de la entidad al sistema Único de Información de Gestión Jurídica del Estado – LITIGOB
c) El formato (base de datos) implementado por la entidad no cuenta con los insumos de control periódico, evaluación electrónica, trazabilidad, alertas y control de términos procesales.
d) Se  identificó que la entidad cuenta con un archivo documental de expedientes, que contiene sus principales piezas procesales, archivo que no se encuentra debidamente alimentado
e) Se determinó que los programas de capacitación para las áreas de apoyo jurídico son insuficientes y que no se cuentan con criterios unificados para atender sus pleitos jurídicos.
f) Falta de disponibilidad oportuna de recursos en caja menor para satisfacer los gastos requeridos para la efectiva defensa en procesos judiciales fuera de la sede de la entidad
g) Fallas en la defensa judicial por parte de algunos apoderados del ANI</t>
  </si>
  <si>
    <t>Las inconsistencias antes relacionadas afectan desfavorablemente el seguimiento puntual sobre los procesos que en un momento determinado cursan contra la entidad</t>
  </si>
  <si>
    <t>pudiéndose generar eventuales traumatismos en su proceso de defensa, afectando con ello, la efectividad en la toma de decisiones</t>
  </si>
  <si>
    <t>1. Actualizar el sistema de información litigiosa del Estado Litigob, que permita la migración al nuevo sistema E-kogi  adoptado por la Agencia Nacional de Defensa Jurídica del Estado, el que ha sido diseñado con nuevas herramientas de control y seguimiento.
2. Diseñar e implementar una hoja de control de las principales piezas procesales que deben obrar en cada una de las carpetas de los procesos.
3. Disponer de una caja menor para las necesidades particulares de la defensa judicial de la Entidad
4. Mantener el sistema de vigilancia de los procesos judiciales que permita identificar las fallas en la gestión de los apoderados de la Entidad a fin de aplicar las medidas correctivas</t>
  </si>
  <si>
    <t>Mejorar el sistema de control y seguimiento de la actividad de defensa judicial de la Entidad</t>
  </si>
  <si>
    <r>
      <t xml:space="preserve">1. Actualización Litigob
2. Hoja de control documental
3. Caja menor
4. Informe
</t>
    </r>
    <r>
      <rPr>
        <sz val="12"/>
        <color rgb="FFFF0000"/>
        <rFont val="Calibri"/>
        <family val="2"/>
        <scheme val="minor"/>
      </rPr>
      <t>5. Aplicativo de monitoreo y control de procesos judiciales, con alarmas y control de términos - La Lupa</t>
    </r>
  </si>
  <si>
    <r>
      <t xml:space="preserve">No se encuentra el soporte relacionado con la unidad de medida 3 en el ftp. </t>
    </r>
    <r>
      <rPr>
        <sz val="12"/>
        <color rgb="FFFF0000"/>
        <rFont val="Calibri"/>
        <family val="2"/>
        <scheme val="minor"/>
      </rPr>
      <t>El 16-marzo Defensa Judicial incorporó la evidencia de la Caja Menor y del uso del aplicativo la Lupa, para soportar el avance del 100%. Pendiente cierre de la CGR.</t>
    </r>
  </si>
  <si>
    <t>Modelo de gestión Judicial. Administrativo.
La entidad no ha implementado procedimientos para todas sus facetas procesales (procesales, extraprocesales, medidas cautelares etc.) que facilite la debida ejecución de acciones dirigidas al cumplimiento de sus funciones. Igualmente, el proceso de gestión jurídica no ha identificado sus riesgos, razón por la cual no está contenido en el mapa de riesgos suministrado a la CGR.
De otra parte, la ANI no cuenta con un modelo definido de gestión de la Gerencia  de Defensa Judicial , que permita determinar indicadores de control, seguimiento y evaluación a la gestión procesal de sus funcionarios, personal externo y de los recursos recuperados por acciones de repetición y llamamientos en garantía</t>
  </si>
  <si>
    <t>El modelo existente no brinda los insumos necesarios para generar tales indicadores, el cual puede afectar la gestión de seguimiento a los logros de los objetivos  propuestos por la entidad</t>
  </si>
  <si>
    <t>situación que demuestra que los controles con que cuenta la entidad a la fecha son informales.</t>
  </si>
  <si>
    <t>Establecer a través de los procedimientos indicadores de control, seguimiento y evaluación de la gestión en materia de defensa judicial</t>
  </si>
  <si>
    <t>Gerencia Juridica - Defensa Judicial</t>
  </si>
  <si>
    <t>Se completó la unidad de medida al 100%. Pendiente cierre de la CGR.</t>
  </si>
  <si>
    <t>Hallazgo 17. Liquidaciones contractuales. Administrativo con presunta incidencia  disciplinaria.
Se identificaron tres (3) contratos, identificados como 051 de 2008, SEA 003 de 2010 y SEA 076 de 2011, con fecha de terminación superior a 30 meses , sin liquidar.
Adicionalmente, de los contratos suscritos en vigencias anteriores al 2013 terminados, sin liquidar, se identificaron diez y seis (16) contratos  que datan: (1) de la vigencia 2004, (2) de la vigencia 2008, (2) de la vigencia 2009, (3) de la vigencia 2011, (8) de la vigencia 2012,  no obstante estar dentro de los términos para su liquidación, muestran riesgos de que el término para liquidarlos expire,</t>
  </si>
  <si>
    <t>desconociendo presuntamente lo establecido en el artículo 60 de la Ley 80 de 1993, modificado por el artículo 32 de la Ley 1150 de 2007 y por el artículo 217 del Decreto 019 de 2012</t>
  </si>
  <si>
    <t>lo cual muestra deficiencias en el control de la gestión contractual y genera incertidumbre en cuanto al nivel de ejecución de dichos contratos y se desconozca las posibles deudas existentes entre las partes</t>
  </si>
  <si>
    <t xml:space="preserve">Realizar  las gestiones para liquidar oportunamente los contratos terminados; para lo  cual  se requiere  establecer que contratos terminados, a la fecha, están aun pendientes de liquidar,  e implementar mecanismos de control  de la gestión contractual que permitan realizar las liquidaciones  dentro de los  términos.     </t>
  </si>
  <si>
    <t>Liquidar  oportunamente los  contratos.</t>
  </si>
  <si>
    <t>1. Informe de los  supervisores de los contratos  que se encuentran sin liquidar. 
2. Relación de los contratos pendientes de liquidar.
3. Liquidación  de los  contratos o certificación según sea el caso y Concepto Jurídico 
4.  Manual de Contratación</t>
  </si>
  <si>
    <t xml:space="preserve">Grupo Interno de Trabajo Carretero - Transporte - Juridica - Sistemas 
</t>
  </si>
  <si>
    <r>
      <t xml:space="preserve">Vicepresidencia de Gestión Contractual - Vicepresidencia Ejecutiva - </t>
    </r>
    <r>
      <rPr>
        <sz val="12"/>
        <rFont val="Calibri"/>
        <family val="2"/>
        <scheme val="minor"/>
      </rPr>
      <t>Vicepresidencia Jurídica</t>
    </r>
  </si>
  <si>
    <r>
      <rPr>
        <b/>
        <sz val="12"/>
        <rFont val="Calibri"/>
        <family val="2"/>
        <scheme val="minor"/>
      </rPr>
      <t xml:space="preserve">Andrés Figueredo - Germán Córdoba </t>
    </r>
    <r>
      <rPr>
        <sz val="12"/>
        <rFont val="Calibri"/>
        <family val="2"/>
        <scheme val="minor"/>
      </rPr>
      <t>- Alfredo Bocanegra</t>
    </r>
  </si>
  <si>
    <r>
      <t>Ya se ha dado respuesta a la CGR, que demuestra la debida diligencia de la ANI pero no de la contraparte, para completar la respectiva liquidación. Se solicita y aprueba plazo hasta el 30-jun-2015. El equipo carretero revisará qué rol es el responsable normativamente de la liquidación de los contratos, para poder asignar dicha responsabilidad para la gestión transversal de este plan. Se elimina la Unidad de Medida 5. Plan de mejoramiento al  sistema documental  ORFEO, en razón a que esta aplicación no tendría la capacidad para resolver este tema, que requiere más de una asignación clara de roles y responsabilidades en un procedimiento o manual. Oscar Rosero confirmará con Contratación si el Manual de Contratacón resuelve el tema.AJUSTAR EL PLAN CON LO CORRECTIVO: UN CONCEPTO DONDE SE DETERMINE LA VIABILIDAD DE LLEVAR A CABO UNA LIQUIDACIÓN DESPUÉS DE LOS 2,5 AÑOS (30 MESES) SIGUIENTES A LA TERMINACIÓN DEL CONTRATO, ESTABLECIDOS POR LA JURISPRUDENCIA PARA LLEVAR A CABO ESTE PROCESO.</t>
    </r>
    <r>
      <rPr>
        <sz val="12"/>
        <color rgb="FFFF0000"/>
        <rFont val="Calibri"/>
        <family val="2"/>
        <scheme val="minor"/>
      </rPr>
      <t xml:space="preserve"> Con el memo 2015-705-007561-3 del 30-jun-2015, se consolida toda la gestión en relación con el hallazgo y se confirman todas las unidades de medida pendientes, por lo que se acredita el 100% de avance. Pendiente cierre de la CGR.</t>
    </r>
  </si>
  <si>
    <t>Hallazgo 18. Comunicación interna en el desarrollo contractual. Administrativo.
El desarrollo contractual requiere de una óptima comunicación entre las diferentes dependencias de la entidad involucradas con el manejo de este tema, con el objeto que la información requerida y pertinente fluya en forma idónea y oportuna.  No obstante, se ha podido determinar  que existen dificultades para la obtención y generación de información en tiempo real entre la Vicepresidencia de Gestión Contractual con otras dependencias y unidades ejecutoras de la ANI responsables del manejo de esta clase de información</t>
  </si>
  <si>
    <t>Mala o inadecuada comunicación</t>
  </si>
  <si>
    <t>comprometiendo la efectividad de estos procesos contractuales y generando riesgos para los mismos</t>
  </si>
  <si>
    <t>1.Implementar  procedimiento de supervisión de proyectos de concesión
2. Reunión de seguimiento a proyectos - matriz de reuniones por proyecto.</t>
  </si>
  <si>
    <t>1. Hacer seguimiento a los proyectos  por parte de los equipos de apoyo a la supervisión  de manera controlada a través de la respectiva Gerencia 
2. Reunión de seguimiento a proyectos - matriz de reuniones por proyecto.</t>
  </si>
  <si>
    <t>1. Procedimiento de supervisión de proyectos de concesión
2. Reunión de seguimiento a proyectos - matriz de reuniones por proyecto</t>
  </si>
  <si>
    <t>Con memorando 2015-300-0062423 del 29-mayo de 2015, la VGC solicitó plazo hasta el 30-jun-2015, que se aprueba, por lo que se ajusta dicho plazo. En reunión del 2-jun-2015 se ajustaron las unidades de medida del plan. Se acredita el 100% de avance. Pendiente cierre de la CGR.</t>
  </si>
  <si>
    <t>Hallazgo 19. Pólizas suscritas con la Aseguradora Cóndor S.A. en liquidación. Administrativo.
A la fecha , la póliza de cumplimiento 30066504 suscritas por la firma Ferrocarril del Oeste con la aseguradora CONDOR SA hoy en liquidación, se encuentra vencida, con valor amparado que asciende a $14.259.5 millones; situación que implica que el contrato de concesión 09 CONP-98 RED FERREA DEL PACIFICO, se encuentre desamparado y la administración pierda el garante en un eventual incumplimiento del contrato.
Adicionalmente, se identificaron  doce (12) pólizas de cumplimiento que fueron expedidas por la aseguradora antes mencionada, por valor amparado de $213.875,4 millones, que corren  riesgo de terminar automáticamente su vigencia a partir del 20 de junio de 2014, en el evento de que los contratistas no las sustituyan en el término establecido en el artículo 3ro. de la Resolución 2211 del 5 de diciembre de 2013 de la Superintendencia Financiera, es decir, seis (6) meses, a partir de su ejecutoria  para efectuar dicha sustitución
No obstante lo anterior,  a 31 de diciembre de 2013,  no se evidenció un plan de contingencia que le permita mitigar el riesgo  generado por el vencimiento de las garantías de cumplimientos constituidas por los contratistas con la aseguradora CONDOR S.A., hoy en liquidación.</t>
  </si>
  <si>
    <t>lo que genera incertidumbre respecto de las garantías requeridas para la ejecución de los contratos, en la medida en que se presenten incumplimientos por parte de los contratistas</t>
  </si>
  <si>
    <t xml:space="preserve">Realizar  la gestión  para crear  mecanismos que permitan establecer  oportunamente  el vencimiento de las garantías constituidas  por los contratistas, lo que implica  crear un sistema de información y seguimiento y la elaboración de  un plan de contingencia a fin de mitigar el riesgo.
</t>
  </si>
  <si>
    <t xml:space="preserve">Mitigar  el riesgo generado por vencimiento de las garantías constituidas  por los contratistas. </t>
  </si>
  <si>
    <t>1. Construir un sistema  de información y  seguimiento.  
2. Diseño de un plan de contingencia.
3. Iniciar los procesos sancionatorios  a los concesionarios con pólizas vencidas</t>
  </si>
  <si>
    <r>
      <t xml:space="preserve">El sistema de información está operando desde 2014. El instructivo para su uso está publicado en el SGC y hay recursos para el seguimiento a las pólizas. El SI genera las alarmas con tres meses de anticipación. </t>
    </r>
    <r>
      <rPr>
        <sz val="12"/>
        <color rgb="FFFF0000"/>
        <rFont val="Calibri"/>
        <family val="2"/>
        <scheme val="minor"/>
      </rPr>
      <t>Sólo una concesión tuvo las pólizas vencidas y se le caducó el contrato (Concesión del Aeropuerto de San Andrés. El 8-abr-2015 se remitió este soporte como unidad de medida 3 y el procedimiento como unidad de medida 2, por lo que se procede a acreditar el 100% del avance. Con 2015-6010031173 Planeación solicitó cambio de responsable pero no se aceptó por parte de la OCI.</t>
    </r>
  </si>
  <si>
    <t>Hallazgo 20. Concesión Autopistas de la Montaña - Contrato interadministrativo INCO - ISA de enero 28 de 2010. Administrativo con presunta incidencia disciplinaria y penal.
a) La empresa con la cual se suscribió el Contrato interadministrativo, “INTERCONEXION ELECTRICA S.A. E.S.P. - ISA S.A E.S.P.” –   no tenía la capacidad de ejercicio para celebrar el contrato interadministrativo de acuerdo con las disposiciones contenidas en la Ley 80 de 1993 , teniendo en cuenta que el objeto de la empresa es la prestación de uno o más servicios públicos domiciliarios y actividades complementarias, a los que le es aplicable la Ley 142 de 1994
b) También el referido informe  indica que el Contrato debió celebrarse mediante un Proceso Licitatorio y no por Contrato Interadministrativo
c) El proyecto concesionado se proyectó con un valor inicial de $5.6 billones, sin embargo, esta última presentó dos propuestas de valores para el proyecto, uno que alcanza los $12 billones y una posterior por cerca de $15 billones, lo cual implicó un incremento considerable,  de más del 100% de su presupuesto inicial .
d) Este Contrato Interadministrativo de Concesión se encontraba viciado de nulidad absoluta, en términos del informe del interventor</t>
  </si>
  <si>
    <t>demuestra que el proyecto no fue adecuadamente estructurado en términos financieros y de orden legal</t>
  </si>
  <si>
    <t>lo que trajo como consecuencia la inviabilidad del mismo y la posterior terminación del contrato, situación que podría  desconocer aspectos normativos  citados y  los principios de Transparencia, Economía y Responsabilidad establecidos en la Ley 80 de 1993  y demás normas que la regulan, lo que podría dar  lugar a una eventual incidencia disciplinaria y penal.</t>
  </si>
  <si>
    <t>Dar aplicación a las normas vigentes del Estatuto General de Contratación de la Administración Pública y al Manual de Contratación de la Agencia, para lo cual se adelantaron Concursos de Méritos No.VJ-VE-CM-001 -2012, (contratación estructuración financiera) y  VJ-VE-CM-002 -2012 y VJ-VE-CM-002 -2013
para la Contratación de la estructuración técnica del proyecto Autopistas para la Prosperidad 
Se suscribieron en consecuencia los Contratos No. 434 de 2012 con la Firma Bonus Banca de Inversión, la cual resulto adjudicataria tras cumplir con los requisitos y calidades exigidas por los pliegos para adelantar las estructuración Financiera del Proyecto.
Se suscribieron también los contratos No. 416 de 2012 con el Consorcio T&amp;C y No 038 de 2013 con el Consorcio Prosperidad T-C para adelantar la estructuración técnica de Prosperidad, dichos consorcios cumplieron con los requisitos establecidos en los Pliegos de Condiciones respectivos, dándose aplicación al deber de selección objetiva en cabeza de  la entidad.
Se hace seguimiento actualmente a la ejecución de los contratos antes mencionados por parte de la entidad, de dicha estructuración se tiene como resultado un proyecto de una alcance técnico superior al proyecto Autopistas de la Montaña, por dicha razón se aumento el presupuesto oficial  del proyecto inicial(Montaña)
Se adelantaron 5 licitaciones publicas con No. VJ- VE LP-005 DE 2013,VJ- VE LP-006 DE 2013,VJ- VE LP-007 DE 2013,VJ- VE LP-008 DE 2013 y VJ- VE LP-009 DE 2013, para la Contratación de 5 de las concesiones del proyecto Autopistas para la Prosperidad, de estas dos ya fueron adjudicadas mediante Resoluciones 709 de 2014 (VJ- VE LP-008 DE 2013), y Resolución 739 de 2014(proceso VJ- VE LP-007 DE 2013). las tres licitaciones pendientes tienen fechas de cierre en el mes de Julio de 2014.
La entidad adelantó un concurso de méritos abierto con el propósito de contratar la interventoría de todas la concesiones de cuarta generación, dentro de las que se encuentran las 5 concesiones mencionadas de Prosperidad, con dichas interventorías se dará cumplimiento a la obligación a cargo de la entidad consistente en la supervisión y vigilancia en la ejecución de los contrataos de concesión. 
Se encuentran publicados los proyectos de Pliego de Condiciones de las tres concesiones restantes en la pagina del SECOP de los procesos VJ- VE LP-020 DE 2013,VJ- VE LP-021 DE 2013 y VJ- VE LP-022 DE 2013,dichos procesos tendrán apertura formal en el corto plazo.
Respecto del Contrato Interadministrativo suscrito entre el INCO e ISA, se procedió a darlo por terminado y liquidado por las partes mediante acta de terminación del 21 de diciembre de 2012</t>
  </si>
  <si>
    <r>
      <t xml:space="preserve">
</t>
    </r>
    <r>
      <rPr>
        <sz val="12"/>
        <rFont val="Calibri"/>
        <family val="2"/>
        <scheme val="minor"/>
      </rPr>
      <t xml:space="preserve">Mediante el desarrollo de los procesos de selección adelantados por esta entidad y aquellos que se continúan desarrollando se esta dando aplicación estricta a las normas vigentes del Estatuto General de Contratación de la Administración Pública y al Manual de Contratación de la Agencia, garantizándose el cumplimiento del deber de selección objetivo y los principios aplicables. En consecuencia la entidad contratará los distintos objetos contractuales con las personas naturales y/o jurídicas más idóneas </t>
    </r>
  </si>
  <si>
    <t>1. Informes, estudios y/o diseños que entregan las firmas  consultoras encargadas de la  estructuración Técnica y Financiera del Proyecto Autopistas para la Prosperidad.
2. Contratos de Concesión y Actas de Inicio respectivas 
3. Informes de Evaluación y Resoluciones de Adjudicación de los procesos cuyo cierre esta pendiente.
4. Documentos propios del proceso de Licitación Publica (Pliego de Condiciones, anexos, apéndices, etc.) 
5. Informes de Evaluación y Resoluciones de Adjudicación del proceso VJ-VGC-CM-002-2014</t>
  </si>
  <si>
    <t>Estructuración</t>
  </si>
  <si>
    <r>
      <t xml:space="preserve">Vicepresidencia de Gestión Contractual - Vicepresidencia de Estructuración - </t>
    </r>
    <r>
      <rPr>
        <b/>
        <sz val="12"/>
        <rFont val="Calibri"/>
        <family val="2"/>
        <scheme val="minor"/>
      </rPr>
      <t>Vicepresidencia Jurídica</t>
    </r>
  </si>
  <si>
    <r>
      <t xml:space="preserve">Andrés Figueredo - Camilo Jaramillo - </t>
    </r>
    <r>
      <rPr>
        <b/>
        <sz val="12"/>
        <rFont val="Calibri"/>
        <family val="2"/>
        <scheme val="minor"/>
      </rPr>
      <t>Alfredo Bocanegra</t>
    </r>
  </si>
  <si>
    <r>
      <t xml:space="preserve">El convenio y el contrato interadministrativo con ISA se encuentran terminados. Los soportes de las unidades de medida demuestran que las estructuraciones y adjudicaciones se hicieron vía licitación pública, en el marco de los proyectos denominados AUTOPISTAS DE LA PROSPERIDAD. (seguimiento con Iván Fierro el día 3 de marzo de 2015). Las unidades de medida están completadas. </t>
    </r>
    <r>
      <rPr>
        <sz val="12"/>
        <color rgb="FFFF0000"/>
        <rFont val="Calibri"/>
        <family val="2"/>
        <scheme val="minor"/>
      </rPr>
      <t>Pendiente cierre de la CGR.</t>
    </r>
  </si>
  <si>
    <t xml:space="preserve">Hallazgo 21.  Fondo de Contingencias de las Entidades Estatales. Administrativo.
El saldo de la subcuenta 142515 Fondo de Contingencias de las Entidades Estatales, se encuentra subestimado en cuantía de  $89.104,2 millones, toda vez que no se registró  la cuenta por pagar correspondiente a los aportes al fondo de contingencias de los proyectos Bosa Granada Girardot y Ruta del Sol II, 
</t>
  </si>
  <si>
    <t>los cuales se debían  consignar dentro de la vigencia 2013 de acuerdo con el plan de aportes aprobados en agosto de 2013 y según lo estipulado en el Decreto 423 de 2001,</t>
  </si>
  <si>
    <t xml:space="preserve"> lo anterior denota una debilidad en el control que afectó en igual cuantía la contrapartida cuenta 246090 Otros créditos judiciales.</t>
  </si>
  <si>
    <t>Solicitar la información al Grupo Interno de Trabajo de Riesgos de la Vicepresidencia de Planeación Riesgos y Entorno, analizarla y realizar el registro contable pertinente.</t>
  </si>
  <si>
    <t>1 Registro Contable</t>
  </si>
  <si>
    <t>Área Contable Carretero</t>
  </si>
  <si>
    <t>Cerrado</t>
  </si>
  <si>
    <t>2015-409-036255-2 del 19-jun-2015</t>
  </si>
  <si>
    <t>Se adjunta el respectivo soporte contable.</t>
  </si>
  <si>
    <t>Contable</t>
  </si>
  <si>
    <t>Hallazgo 22. Registro de los rendimientos financieros  correspondientes a aportes de la Nación. Administrativo.
La subcuenta 170601 BIENES DE BENEFICIO Y USO PÚBLICO EN CONSTRUCCIÓN- CONCESIONES RED CARRETERA se encuentra subestimada en cuantía aproximada de $202.375.6 millones, dado que la entidad no realizó el registro contable de los rendimientos financieros que se generan en los patrimonios autónomos de las concesiones viales correspondientes a los Aportes de la Nación,  lo cual afecta en igual cuantía las contrapartidas 291511 CREDITOS DIFERIDOS CONCESIONES Y 325525 PATRIMONIO INSTITUCIONAL INCORPORADO.</t>
  </si>
  <si>
    <t>Lo anterior denota debilidades de control de la entidad sobre los recursos que aporta la nación para el desarrollo de los proyectos de concesión viales como son los rendimientos financieros que se generan en los patrimonios autónomos, los cuales independientemente de la destinación que se les dé, se deben reconocer y revelar en la información contable y financiera de la entidad, acorde con los principios de la información contable publica y como una medida de control y seguimiento a los recursos que entrega el Estado con ocasión a los contratos de concesión.</t>
  </si>
  <si>
    <t>De otra manera, si bien es cierto que hay un Patrimonio Autónomo destinado al cumplimiento de un proyecto, esos recursos fiscales en tanto sean ejecutados no pierden la vocación pública y el instrumento jurídico que se adopte para la ejecución de un proyecto donde haya participación tanto estatal como particular, no se puede convertir en la excusa para que la ley colombiana deje de imperar.</t>
  </si>
  <si>
    <t>Realizar consulta a la Contaduría General de la Nación respecto del registro de la rendimientos financieros que se generan en los patrimonios autónomos, correspondientes a los aportes de la Nación.</t>
  </si>
  <si>
    <t>1 Concepto</t>
  </si>
  <si>
    <t>Los conceptos 2014-409-028222 del 16 - jun-2014 de la Contaduría General de la Nación indica que no se deben realizar registros de rendimientos financieros generados en patrimonios autónomos</t>
  </si>
  <si>
    <t xml:space="preserve">Hallazgo 23.  Inventario de los bienes dados en concesión en el modo portuario. Administrativo.
La subcuenta  934618- BIENES DE USO PÚBLICO E HISTÓRICOS Y CULTURALES se encuentra subestimada en cuantía indeterminada, dado que en los Estados Financieros a 31 de diciembre de 2013, aún no están registrados la totalidad de los bienes, construcciones e inmuebles que fueron entregados al momento de la suscripción de los contratos de homologaciones, licencias y autorizaciones temporales a las 55 Sociedades Portuarias que actualmente administra la Agencia Nacional de Infraestructura.
</t>
  </si>
  <si>
    <t>La Agencia es la entidad gestora y ha adelantado diferentes acciones para subsanar lo evidenciado, esta entidad al igual que la entidad titular debe propender por la salvaguarda, control y seguimiento de los bienes de la Nación, para lo cual la contabilidad debe ser una fuente de información oportuna, confiable, razonable, verificable y consistente,</t>
  </si>
  <si>
    <t>al no contar con el inventario de la totalidad de los bienes entregados en concesión se genera un riesgo para el Estado a la hora de presentarse la reversión de dichas concesiones puesto que no se cuenta con la información relevante que garantice al Estado el recibo total de los bienes entregados en su momento.</t>
  </si>
  <si>
    <t>1. Oficio CGR para compartir con INVIAS.
2. Oficio a Súper puertos y Mtpe..
3. Memorando Interno.
4. Memorando Interno.
5. Memorando Interno.</t>
  </si>
  <si>
    <t>Gerencia Portuaria - Área contable</t>
  </si>
  <si>
    <t>Verificar soportes en el ftp para confirmar el 100% del avance.</t>
  </si>
  <si>
    <t>Hallazgo 24. - Diferencias en Operaciones Reciprocas. Administrativo
Se presentaron algunas diferencias en la información que reportó la Agencia Nacional de Infraestructura en el formato CGN2005_002_OPERACIONES_RECIPROCAS de la CGN, frente a las operaciones reciprocas reportadas por las entidades que se relacionan a continuación, sobre las cuales la Agencia en algunos casos no ha logrado determinar el origen de las mismas, pese a adelantar las acciones correspondientes para aclarar dichas diferencias, por lo que se presenta incertidumbre en su saldo</t>
  </si>
  <si>
    <t>Se presenta incertidumbre en su saldo</t>
  </si>
  <si>
    <t>diferencias en el formato CGN2005_002</t>
  </si>
  <si>
    <t>Realizar las conciliaciones de las operaciones reciprocas reportadas por las entidades trimestralmente.</t>
  </si>
  <si>
    <t>Conciliaciones Trimestrales</t>
  </si>
  <si>
    <t>1. Conciliaciones Trimestrales</t>
  </si>
  <si>
    <t>Cambio de Meta Doble calzada en Operación
Según el Plan de Desarrollo 2010-2014 la meta para el cuatrenio de doble calzada en operación se proyecto en 2000 km, con una línea base de 1.050 km; no obstante según la ANI esta base fue un error de presentación, ya que corresponde al indicador doble calzada en construcción.
Dicho error fue subsanado por la entidad, previa solicitud vía oficio de la ANI, quien realizo informes de ajustes, enviando derecho de petición al DNP, y se realizaron mesas de trabajo con el Ministerio de Transporte y la alta consejería de la Presidencia de la Republica, por lo cual se genero el cambio y ajuste en el aplicativo SINERGIA.</t>
  </si>
  <si>
    <t>Se vulnera lo establecido en el articulo 2 de la ley 1450 de 2011, el cual señala que son parte integrante del Plan Nacional de desarrollo, los documentos bases del mismo y donde se plantearon las metas es uno de ellos, por lo que no es posible su modificación mediante un oficio.  Así como los Art. 3 y 26 de la ley 152 de 1994.</t>
  </si>
  <si>
    <t>En la formulación y seguimiento al Plan Nacional de Desarrollo 2014-2018 la Agencia verificará que las metas propuestas  estén acordes con el Plan Estratégico Sectorial, y las prioridades establecidas en la Planeación Estratégica de la Agencia, igualmente se verificará que la información publicada corresponda con lo efectivamente programado, así mismo en el seguimiento se aplicará lo establecido en el Decreto 1290 del 10 de julio de 2014 "Por el cual se reglamenta el Sistema Nacional de Evaluación de Gestión y Resultados - SINERGIA"</t>
  </si>
  <si>
    <t>Garantizar que las metas formuladas en el Plan Nacional de Desarrollo se cumplan y en los casos debidamente aprobados se ajusten a la realidad de la gestión</t>
  </si>
  <si>
    <t>1. Decreto
2. Ley
3. Documento bases del PND
4. Procedimiento 
5. Informe</t>
  </si>
  <si>
    <t>Sólo falta la UM 3-PND. Debido a que aún no se aprueba el PND se solicita y autoriza plazo hasta el 30 de junio de 2015. Se ajusta UM 3 - PND por Bases del PND. Se confirman soportes en el ftp y se acredita el 100% de avance.</t>
  </si>
  <si>
    <t>Meta Kilómetros de Doble calzada en operación
La meta del 2014 del indicador doble calzada en operación, planteada en el aplicativo SINERGIA tiene solicitud de cambio por parte de la ANI, debido a que la entidad considero que no era posible cumplir con la meta de 363.26 Km dadas las actuales condiciones de los proyectos, estimando que solo se podrían ejecutar en esa vigencia 150 Km. 
La meta 2014 representa el 43% de la estimada para el cuatrenio inicialmente, en tanto la correspondiente a los periodos 2011 y 2012 alcanzan el 57% (439.71km). Al realizar el cambio de la meta, esta quedaría para el cuatrenio en 629.31 Km, siendo la diferencia con la inicial de 213.26 km, esta diferencia corresponde al 25% de la meta inicial, lo que es bastante considerable, y muestra deficiencias en la planeación</t>
  </si>
  <si>
    <t>Lo manifestado por la entidad respecto al incumplimiento afianza lo concluido anteriormente en cuanto a las deficiencias en la formulación de la meta, por cuanto es conocido por la ANI los cronogramas de cada una de las concesiones, como también el sistema constructivo de las dobles calzadas.
Con lo anterior se transgreden los Art. 3 y 26 de la ley 152 de 1994.</t>
  </si>
  <si>
    <t>Con lo anterior la meta a 31 de diciembre de 2013 solo se ha cumplido el 45.95% de la meta del cuatrenio, lo anterior sin considerar que la base fue cambiada</t>
  </si>
  <si>
    <t>Gerencia de Planeación
Implementar un procedimiento para la formulación del Plan Estratégico de la Agencia y ajustar el correspondiente al Plan  de Acción Anual.</t>
  </si>
  <si>
    <t>Mejorar el proceso de programación de metas, con el fin de que estas sean efectivamente alcanzables</t>
  </si>
  <si>
    <t>1. Procedimiento planeación estratégica
2. Procedimiento plan de acción
3. Informe de seguimiento</t>
  </si>
  <si>
    <t>Kilómetros en Doble Calzada
Este Indicador no esta contemplado en el Plan Nacional de Desarrollo, no obstante, la entidad los asume dentro de la gestión que desarrollara en el periodo 2010-2014, y se encuentra en las metas del aplicativo SINERGIA. De igual manera, se analiza por cuanto incide en el indicador Kilómetros de Doble Calzada en Operación.
La línea base según la entidad es de 1.050 km, y en el aplicativo SINERGIA registra 743.26 Km.
Con respecto a la meta 2014 reportada en el aplicativo SINERGIA por 389.36 km, estos corresponden a los kilómetros estimados a construir en doble calzada en esta vigencia, sin embargo la entidad al inicio del presente año realizo una revisión y proyección de resultados acorde con la situación actual de los proyectos, estimando que el ritmo actual en cada proyecto se alcance al finalizar la construcción de 300km.</t>
  </si>
  <si>
    <t>Según los registrado en el aplicativo SINERGIA el avance de esta meta con corte a 31 d diciembre de 2013 es de 53.7%, concluyéndose que los mas probable es que no se cumpla por el corto lapso de tiempo que resta para dic de 2014.</t>
  </si>
  <si>
    <t>No se logran los objetivos del PND 2010-2014</t>
  </si>
  <si>
    <t xml:space="preserve">Gerencia de Planeación
Implementar un procedimiento para la formulación del Plan Estratégico de la Agencia y ajustar el correspondiente al Plan  de Acción Anual.
Gerencia Carretero
Elaborar un procedimiento de supervisión de proyectos de concesión modo carretero.
Realizar Mesas de trabajo con las interventorías y concesionarios para seguimiento a cumplimiento de metas </t>
  </si>
  <si>
    <t>Gerencia de Planeación
Mejorar el proceso de programación de metas, con el fin de que estas sean efectivamente alcanzables
Gerencia Carretero
Mejorar el proceso de supervisión a los proyectos del modo carretero</t>
  </si>
  <si>
    <t xml:space="preserve">
Gerencia de Planeación
1.Procedimiento (2)
Gerencia Carretero
2. Procedimiento (1)
3. Actas de comité consolidadas por proyecto (6)</t>
  </si>
  <si>
    <t>VICEPRESIDENCIA GESTIÓN - EJECUTIVA - PLANEACIÓN</t>
  </si>
  <si>
    <r>
      <t xml:space="preserve">Vicepresidencia de Gestión Contractual - </t>
    </r>
    <r>
      <rPr>
        <b/>
        <sz val="12"/>
        <rFont val="Calibri"/>
        <family val="2"/>
        <scheme val="minor"/>
      </rPr>
      <t>Vicepresidencia de Planeación, Riesgos y Entorno</t>
    </r>
  </si>
  <si>
    <r>
      <t xml:space="preserve">Andrés Figueredo - </t>
    </r>
    <r>
      <rPr>
        <b/>
        <sz val="12"/>
        <rFont val="Calibri"/>
        <family val="2"/>
        <scheme val="minor"/>
      </rPr>
      <t>Camilo Mendoza</t>
    </r>
  </si>
  <si>
    <r>
      <t xml:space="preserve">Las unidades de medida están completadas. El grupo carretero verificará que los soportes están en el ftp. </t>
    </r>
    <r>
      <rPr>
        <sz val="12"/>
        <color rgb="FFFF0000"/>
        <rFont val="Calibri"/>
        <family val="2"/>
        <scheme val="minor"/>
      </rPr>
      <t>Pendiente cierre de la CGR.  Con 2015-6010031173 Planeación solicitó cambio de responsable pero no se aceptó por parte de la OCI.</t>
    </r>
  </si>
  <si>
    <t>Kilómetros con Mantenimiento Integral
Este indicador lo registra el PND con una meta de 4.000 kilómetros para el cuatrenio, que derivan de sumar los 2.000 kilómetros que se atenderán durante el cuatrenio más la línea base de 2.000 kilómetros. A 31 de diciembre de 2013 no se presenta avance en este indicador y el aplicativo SINERGI se registra que este proyecto pasa a ser responsabilidad de la ANI y los contratos de mantenimiento serán concesionados en el 2013.</t>
  </si>
  <si>
    <t>En razón a que el Plan Nacional de Desarrollo  2010-2014 consideró que el Ministerio de Transporte evaluará nuevas alternativas y fuentes de financiación, para promover las asociaciones público privadas con concesiones de mantenimiento.</t>
  </si>
  <si>
    <t>En la formulación y seguimiento al Plan Nacional de Desarrollo 2014-2018 la Agencia verificará que las metas propuestas  estén acordes con el Plan Estratégico Sectorial, y las prioridades establecidas en la Planeación Estratégica de la Agencia, igualmente se verificará que la información publicada corresponda con lo efectivamente programado, así mismo en el seguimiento a las mismas aplicará lo establecido en el Decreto 1290 del 10 de julio de 2014 "Por el cual se reglamenta el Sistema Nacional de Evaluación de Gestión y Resultados - SINERGIA"</t>
  </si>
  <si>
    <t>1. Metas Agencia incluidas en el PND
2. Informe de seguimiento
3. Procedimiento de Planeación Estratégica
4. Matriz de Alineación Estratégica</t>
  </si>
  <si>
    <t>Se elimina la UM 3 - Memorando a CI. Se incorporan las unidades de medida 4 y 5 que tienen enfoque preventivo. Este indicador estaba bajo la responsabilidad del INVÍAS para el cuatrenio anterior y en ese lapso de tiempo no lo reportó. Para los contratos actuales, se incluye el mantenimiento integral. Se confirma en ftp el 100% de avance. Pendiente cierre de la CGR.</t>
  </si>
  <si>
    <t>Gestión
Actualmente la red férrea en el país es muy pobre, solo un 26.71% (828 Km), del total de la red a nivel nacional (3.100 km), se encuentra en operación.
A cargo de la ANI, se encuentra 1.615 km, 52% del total de la red férrea a nivel nacional, siendo un 51.27 (828) kilómetros en operación</t>
  </si>
  <si>
    <r>
      <rPr>
        <u/>
        <sz val="12"/>
        <rFont val="Calibri"/>
        <family val="2"/>
        <scheme val="minor"/>
      </rPr>
      <t>Gerencia de Planeación</t>
    </r>
    <r>
      <rPr>
        <sz val="12"/>
        <rFont val="Calibri"/>
        <family val="2"/>
        <scheme val="minor"/>
      </rPr>
      <t xml:space="preserve">
Implementar un procedimiento para la formulación del Plan Estratégico de la Agencia y ajustar el correspondiente al Plan  de Acción Anual. 
</t>
    </r>
    <r>
      <rPr>
        <u/>
        <sz val="12"/>
        <rFont val="Calibri"/>
        <family val="2"/>
        <scheme val="minor"/>
      </rPr>
      <t>Vicepresidencia de Estructuración</t>
    </r>
    <r>
      <rPr>
        <sz val="12"/>
        <rFont val="Calibri"/>
        <family val="2"/>
        <scheme val="minor"/>
      </rPr>
      <t xml:space="preserve">
Concesionar los corredores a cargo de la ANI mediante las iniciativas privadas en curso que son 1) Dorada - Chiriguaná 2) Bogotá - Belencito y 3) Bogotá - Zipaquirá
</t>
    </r>
    <r>
      <rPr>
        <u/>
        <sz val="12"/>
        <rFont val="Calibri"/>
        <family val="2"/>
        <scheme val="minor"/>
      </rPr>
      <t>Vicepresidencia de Gestión Contractual</t>
    </r>
    <r>
      <rPr>
        <sz val="12"/>
        <rFont val="Calibri"/>
        <family val="2"/>
        <scheme val="minor"/>
      </rPr>
      <t xml:space="preserve">
Ampliar la capacidad utilizable de la red en operación mediante el seguimiento y control a los contratos de concesión y obra pública actuales </t>
    </r>
  </si>
  <si>
    <r>
      <rPr>
        <u/>
        <sz val="12"/>
        <rFont val="Calibri"/>
        <family val="2"/>
        <scheme val="minor"/>
      </rPr>
      <t>Gerencia de Planeación</t>
    </r>
    <r>
      <rPr>
        <sz val="12"/>
        <rFont val="Calibri"/>
        <family val="2"/>
        <scheme val="minor"/>
      </rPr>
      <t xml:space="preserve">
Mejorar el proceso de programación de metas, con el fin de que estas sean efectivamente alcanzables.
</t>
    </r>
    <r>
      <rPr>
        <u/>
        <sz val="12"/>
        <rFont val="Calibri"/>
        <family val="2"/>
        <scheme val="minor"/>
      </rPr>
      <t>Vicepresidencia de Estructuración</t>
    </r>
    <r>
      <rPr>
        <sz val="12"/>
        <rFont val="Calibri"/>
        <family val="2"/>
        <scheme val="minor"/>
      </rPr>
      <t xml:space="preserve">
Poner en operación los corredores a cargo de la ANI
</t>
    </r>
    <r>
      <rPr>
        <u/>
        <sz val="12"/>
        <rFont val="Calibri"/>
        <family val="2"/>
        <scheme val="minor"/>
      </rPr>
      <t>Vicepresidencia de Gestión Contractual</t>
    </r>
    <r>
      <rPr>
        <sz val="12"/>
        <rFont val="Calibri"/>
        <family val="2"/>
        <scheme val="minor"/>
      </rPr>
      <t xml:space="preserve">
Garantizar el cumplimiento de las metas y plazos contractuales establecidos en el marco de los contratos férreos a cargo de la VGC,</t>
    </r>
  </si>
  <si>
    <r>
      <rPr>
        <u/>
        <sz val="12"/>
        <rFont val="Calibri"/>
        <family val="2"/>
        <scheme val="minor"/>
      </rPr>
      <t>Gerencia de Planeación</t>
    </r>
    <r>
      <rPr>
        <sz val="12"/>
        <rFont val="Calibri"/>
        <family val="2"/>
        <scheme val="minor"/>
      </rPr>
      <t xml:space="preserve">
1. Procedimiento (2)
2. Metas Plan Nacional de Desarrollo
3. Oficio entidad pertinente sobre políticas en el 48 restante
</t>
    </r>
    <r>
      <rPr>
        <u/>
        <sz val="12"/>
        <rFont val="Calibri"/>
        <family val="2"/>
        <scheme val="minor"/>
      </rPr>
      <t>Vicepresidencia de Estructuración</t>
    </r>
    <r>
      <rPr>
        <sz val="12"/>
        <rFont val="Calibri"/>
        <family val="2"/>
        <scheme val="minor"/>
      </rPr>
      <t xml:space="preserve">
1) Recepción de los estudios de factibilidad
2) Contratos de Concesión 
</t>
    </r>
    <r>
      <rPr>
        <u/>
        <sz val="12"/>
        <rFont val="Calibri"/>
        <family val="2"/>
        <scheme val="minor"/>
      </rPr>
      <t xml:space="preserve">
Vicepresidencia de Gestión Contractual</t>
    </r>
    <r>
      <rPr>
        <sz val="12"/>
        <rFont val="Calibri"/>
        <family val="2"/>
        <scheme val="minor"/>
      </rPr>
      <t xml:space="preserve">
1). Informe trimestral (2 dos)</t>
    </r>
  </si>
  <si>
    <t>Grupo Interno de Trabajo Ferreo - Planeacion</t>
  </si>
  <si>
    <r>
      <t xml:space="preserve">Vicepresidencia de Gestión Contractual - </t>
    </r>
    <r>
      <rPr>
        <b/>
        <sz val="12"/>
        <rFont val="Calibri"/>
        <family val="2"/>
        <scheme val="minor"/>
      </rPr>
      <t xml:space="preserve">Vicepresidencia de Planeación, Riesgos y Entorno </t>
    </r>
    <r>
      <rPr>
        <sz val="12"/>
        <rFont val="Calibri"/>
        <family val="2"/>
        <scheme val="minor"/>
      </rPr>
      <t>- Vicepresidencia de Estructuración</t>
    </r>
  </si>
  <si>
    <r>
      <t xml:space="preserve">Andrés Figueredo - </t>
    </r>
    <r>
      <rPr>
        <b/>
        <sz val="12"/>
        <rFont val="Calibri"/>
        <family val="2"/>
        <scheme val="minor"/>
      </rPr>
      <t xml:space="preserve">Camilo Mendoza </t>
    </r>
    <r>
      <rPr>
        <sz val="12"/>
        <rFont val="Calibri"/>
        <family val="2"/>
        <scheme val="minor"/>
      </rPr>
      <t>- Camilo Jaramillo</t>
    </r>
  </si>
  <si>
    <r>
      <t>Las unidades de medida están completadas y en el ftp. Se acredita 100% de avance y pendiente cierre de la CGR.</t>
    </r>
    <r>
      <rPr>
        <sz val="12"/>
        <color rgb="FFFF0000"/>
        <rFont val="Calibri"/>
        <family val="2"/>
        <scheme val="minor"/>
      </rPr>
      <t xml:space="preserve"> Con 2015-6010031173 Planeación solicitó cambio de responsable pero no se aceptó por parte de la OCI. Se elimina la unidad de medida 7 - Manual de Interventoría en razón a que no es una acción preventiva que actúe sobre la causa del hallazgo. Con memorando 2015-601-006366-1 del 25-marzo-2015, se solicitó al INVÍAS información sobre el plan y soportes correspondiente a la porción de la infraestructura férrea bajo su competencia.</t>
    </r>
  </si>
  <si>
    <t>Ejecución Presupuestal
Respecto al presupuesto de inversión para el programa Corredores Férreos durante el periodo 2011-2013, se aprobó la suma de $200.326.205.567 millones de pesos, de los cuales solo se comprometieron $123.865.630.167 millones, equivalente a un 67% y se pagaron $83.117.399.408 del presupuesto total asignado, para un 42% de lo que se infiere una baja ejecución en los proyectos de inversión</t>
  </si>
  <si>
    <t>Con lo anterior se transgreden los artículos 3 y 26 de la ley 152 de 1994, y el artículo 14 del decreto 111 de 1998.</t>
  </si>
  <si>
    <r>
      <t xml:space="preserve">Gerencia de Planeación
Implementar un procedimiento para la formulación del Plan Estratégico de la Agencia y ajustar el correspondiente al Plan  de Acción Anual.
</t>
    </r>
    <r>
      <rPr>
        <u/>
        <sz val="12"/>
        <rFont val="Calibri"/>
        <family val="2"/>
        <scheme val="minor"/>
      </rPr>
      <t>Vicepresidencia de Gestión Contractual</t>
    </r>
    <r>
      <rPr>
        <sz val="12"/>
        <rFont val="Calibri"/>
        <family val="2"/>
        <scheme val="minor"/>
      </rPr>
      <t xml:space="preserve">
Generar los mecanismos de gestión para garantizar el cumplimiento de los compromisos contractuales de los contratos a cargo de la VGC </t>
    </r>
  </si>
  <si>
    <r>
      <t xml:space="preserve">Mejorar el proceso de programación de metas, con el fin de que estas sean efectivamente alcanzables
</t>
    </r>
    <r>
      <rPr>
        <u/>
        <sz val="12"/>
        <rFont val="Calibri"/>
        <family val="2"/>
        <scheme val="minor"/>
      </rPr>
      <t>Vicepresidencia de Gestión Contractual</t>
    </r>
    <r>
      <rPr>
        <sz val="12"/>
        <rFont val="Calibri"/>
        <family val="2"/>
        <scheme val="minor"/>
      </rPr>
      <t xml:space="preserve">
Garantizar la ejecución de los recursos objeto de los contratos férreos a cargo de la VGC </t>
    </r>
  </si>
  <si>
    <r>
      <rPr>
        <u/>
        <sz val="12"/>
        <rFont val="Calibri"/>
        <family val="2"/>
        <scheme val="minor"/>
      </rPr>
      <t>Gerencia de Planeación</t>
    </r>
    <r>
      <rPr>
        <sz val="12"/>
        <rFont val="Calibri"/>
        <family val="2"/>
        <scheme val="minor"/>
      </rPr>
      <t xml:space="preserve">
1. Procedimiento (2)
2. Metas Plan Nacional de Desarrollo
3. Informe de seguimiento
</t>
    </r>
    <r>
      <rPr>
        <u/>
        <sz val="12"/>
        <rFont val="Calibri"/>
        <family val="2"/>
        <scheme val="minor"/>
      </rPr>
      <t>Vicepresidencia de Gestión Contractual</t>
    </r>
    <r>
      <rPr>
        <sz val="12"/>
        <rFont val="Calibri"/>
        <family val="2"/>
        <scheme val="minor"/>
      </rPr>
      <t xml:space="preserve">
1). Informe trimestral (2 dos)</t>
    </r>
  </si>
  <si>
    <t>Las unidades de medida están completadas y en el ftp. Se acredita 100% de avance y pendiente cierre de la CGR. Con 2015-6010031173 Planeación solicitó cambio de responsable pero no se aceptó por parte de la OCI. Se elimina la unidad de medida- Manual de Interventoría en razón a que no es una acción preventiva que actúe sobre la causa del hallazgo.</t>
  </si>
  <si>
    <t>Gestión
en cuanto al indicador nuevos kilómetros se observa que la red férrea nacional en operación ha sufrido un deterioro, según cifras reportadas por la entidad, al iniciar el periodo de gobierno en agosto de 2010, se tenían en operación 846 km de línea férrea concesionada y mediante respuesta dada se indica que a la fecha se cuentan con 828 km de red férrea en operación, dándose una disminución de 18 km.</t>
  </si>
  <si>
    <r>
      <rPr>
        <u/>
        <sz val="12"/>
        <rFont val="Calibri"/>
        <family val="2"/>
        <scheme val="minor"/>
      </rPr>
      <t>Gerencia de Planeación</t>
    </r>
    <r>
      <rPr>
        <sz val="12"/>
        <rFont val="Calibri"/>
        <family val="2"/>
        <scheme val="minor"/>
      </rPr>
      <t xml:space="preserve">
Implementar un procedimiento para la formulación del Plan Estratégico de la Agencia y ajustar el correspondiente al Plan  de Acción Anual.
</t>
    </r>
    <r>
      <rPr>
        <u/>
        <sz val="12"/>
        <rFont val="Calibri"/>
        <family val="2"/>
        <scheme val="minor"/>
      </rPr>
      <t>Vicepresidencia de Estructuración</t>
    </r>
    <r>
      <rPr>
        <sz val="12"/>
        <rFont val="Calibri"/>
        <family val="2"/>
        <scheme val="minor"/>
      </rPr>
      <t xml:space="preserve">
Concesionar los corredores a cargo de la ANI mediante las iniciativas privadas en curso que son 1) Dorada - Chiriguaná 2) Bogotá - Belencito y 3) Bogotá - Zipaquirá
</t>
    </r>
    <r>
      <rPr>
        <u/>
        <sz val="12"/>
        <rFont val="Calibri"/>
        <family val="2"/>
        <scheme val="minor"/>
      </rPr>
      <t>Vicepresidencia de Gestión Contractual</t>
    </r>
    <r>
      <rPr>
        <sz val="12"/>
        <rFont val="Calibri"/>
        <family val="2"/>
        <scheme val="minor"/>
      </rPr>
      <t xml:space="preserve">
Garantizar la cobertura de la red en operación mediante el seguimiento y control a los contratos de concesión y obra pública actuales </t>
    </r>
  </si>
  <si>
    <r>
      <rPr>
        <u/>
        <sz val="12"/>
        <rFont val="Calibri"/>
        <family val="2"/>
        <scheme val="minor"/>
      </rPr>
      <t>Gerencia de Planeación</t>
    </r>
    <r>
      <rPr>
        <sz val="12"/>
        <rFont val="Calibri"/>
        <family val="2"/>
        <scheme val="minor"/>
      </rPr>
      <t xml:space="preserve">
Mejorar el proceso de programación de metas, con el fin de que estas sean efectivamente alcanzables
</t>
    </r>
    <r>
      <rPr>
        <u/>
        <sz val="12"/>
        <rFont val="Calibri"/>
        <family val="2"/>
        <scheme val="minor"/>
      </rPr>
      <t xml:space="preserve">
Vicepresidencia de Estructuración</t>
    </r>
    <r>
      <rPr>
        <sz val="12"/>
        <rFont val="Calibri"/>
        <family val="2"/>
        <scheme val="minor"/>
      </rPr>
      <t xml:space="preserve">
Poner en operación los corredores a cargo de la ANI
</t>
    </r>
    <r>
      <rPr>
        <u/>
        <sz val="12"/>
        <rFont val="Calibri"/>
        <family val="2"/>
        <scheme val="minor"/>
      </rPr>
      <t xml:space="preserve">
Vicepresidencia de Gestión Contractual</t>
    </r>
    <r>
      <rPr>
        <sz val="12"/>
        <rFont val="Calibri"/>
        <family val="2"/>
        <scheme val="minor"/>
      </rPr>
      <t xml:space="preserve">
Garantizar el cumplimiento de las metas y plazos contractuales establecidos en el marco de los contratos férreos a cargo de la VGC,</t>
    </r>
  </si>
  <si>
    <r>
      <rPr>
        <u/>
        <sz val="12"/>
        <rFont val="Calibri"/>
        <family val="2"/>
        <scheme val="minor"/>
      </rPr>
      <t>Gerencia de Planeación</t>
    </r>
    <r>
      <rPr>
        <sz val="12"/>
        <rFont val="Calibri"/>
        <family val="2"/>
        <scheme val="minor"/>
      </rPr>
      <t xml:space="preserve">
1. Procedimiento (2)
</t>
    </r>
    <r>
      <rPr>
        <u/>
        <sz val="12"/>
        <rFont val="Calibri"/>
        <family val="2"/>
        <scheme val="minor"/>
      </rPr>
      <t>Vicepresidencia de Estructuración</t>
    </r>
    <r>
      <rPr>
        <sz val="12"/>
        <rFont val="Calibri"/>
        <family val="2"/>
        <scheme val="minor"/>
      </rPr>
      <t xml:space="preserve">
1) Recepción de los estudios de factibilidad
2) Contratos de Concesión 
</t>
    </r>
    <r>
      <rPr>
        <u/>
        <sz val="12"/>
        <rFont val="Calibri"/>
        <family val="2"/>
        <scheme val="minor"/>
      </rPr>
      <t xml:space="preserve">
Vicepresidencia de Gestión Contractual</t>
    </r>
    <r>
      <rPr>
        <sz val="12"/>
        <rFont val="Calibri"/>
        <family val="2"/>
        <scheme val="minor"/>
      </rPr>
      <t xml:space="preserve">
1). Informe trimestral (2 dos)</t>
    </r>
  </si>
  <si>
    <r>
      <t xml:space="preserve">Con 2015-6010031173 Planeación solicitó cambio de responsable pero no se aceptó por parte de la OCI. </t>
    </r>
    <r>
      <rPr>
        <sz val="12"/>
        <color rgb="FFFF0000"/>
        <rFont val="Calibri"/>
        <family val="2"/>
        <scheme val="minor"/>
      </rPr>
      <t>Se elimina la unidad de medida 2)Oficio a Entidad competente a cargo de Planeación. Se elimina la unidad de medida- Manual de Interventoría en razón a que no es una acción preventiva que actúe sobre la causa del hallazgo. Se confirman los soportes en el ftp por lo que se acredita el 100% de avance. Pendiente cierre de la CGR.</t>
    </r>
  </si>
  <si>
    <t>Planeación
La red férrea presenta problemas recurrentes, uno de estos ha sido la necesidad de su mantenimiento y reparación. Solo hasta el año 2012 se licitaron públicamente la administración, el mejoramiento, el mantenimiento, la vigilancia y el control del trafico de estos puntos críticos, resultando desierta en primera instancia, posteriormente en septiembre de 2013 fue adjudicada, quedando solo 11 meses del Plan Nacional de Desarrollo, 2010-2014.
Con lo anterior se transgreden los artículos 3 y 26 de la ley 152 de 1994, y el articulo 14 del decreto 111 de 1996, por tal motivo el presente hallazgo tiene incidencia disciplinaria</t>
  </si>
  <si>
    <r>
      <rPr>
        <u/>
        <sz val="12"/>
        <rFont val="Calibri"/>
        <family val="2"/>
        <scheme val="minor"/>
      </rPr>
      <t>Gerencia de Planeación</t>
    </r>
    <r>
      <rPr>
        <sz val="12"/>
        <rFont val="Calibri"/>
        <family val="2"/>
        <scheme val="minor"/>
      </rPr>
      <t xml:space="preserve">
Implementar un procedimiento para la formulación del Plan Estratégico de la Agencia y ajustar el correspondiente al Plan  de Acción Anual.
</t>
    </r>
    <r>
      <rPr>
        <u/>
        <sz val="12"/>
        <rFont val="Calibri"/>
        <family val="2"/>
        <scheme val="minor"/>
      </rPr>
      <t>Vicepresidencia de Estructuración</t>
    </r>
    <r>
      <rPr>
        <sz val="12"/>
        <rFont val="Calibri"/>
        <family val="2"/>
        <scheme val="minor"/>
      </rPr>
      <t xml:space="preserve">
Concesionar los corredores a cargo de la ANI mediante las iniciativas privadas en curso que son 1) Dorada - Chiriguaná 2) Bogotá - Belencito y 3) Bogotá - Zipaquirá 
</t>
    </r>
    <r>
      <rPr>
        <u/>
        <sz val="12"/>
        <rFont val="Calibri"/>
        <family val="2"/>
        <scheme val="minor"/>
      </rPr>
      <t xml:space="preserve">Vicepresidencia de Gestión Contractual
</t>
    </r>
    <r>
      <rPr>
        <sz val="12"/>
        <rFont val="Calibri"/>
        <family val="2"/>
        <scheme val="minor"/>
      </rPr>
      <t xml:space="preserve">Generar los mecanismos de gestión para garantizar el cumplimiento de los compromisos contractuales de los contratos a cargo de la VGC </t>
    </r>
  </si>
  <si>
    <r>
      <t xml:space="preserve">Mejorar el proceso de programación de metas, con el fin de que estas sean efectivamente alcanzables
Poner en operación los corredores a cargo de la ANI
</t>
    </r>
    <r>
      <rPr>
        <u/>
        <sz val="12"/>
        <rFont val="Calibri"/>
        <family val="2"/>
        <scheme val="minor"/>
      </rPr>
      <t>Vicepresidencia de Gestión Contractual</t>
    </r>
    <r>
      <rPr>
        <sz val="12"/>
        <rFont val="Calibri"/>
        <family val="2"/>
        <scheme val="minor"/>
      </rPr>
      <t xml:space="preserve">
Garantizar el cumplimiento de las obligaciones contractuales objeto de los contratos férreos a cargo de la VGC </t>
    </r>
  </si>
  <si>
    <r>
      <t xml:space="preserve">
</t>
    </r>
    <r>
      <rPr>
        <u/>
        <sz val="12"/>
        <rFont val="Calibri"/>
        <family val="2"/>
        <scheme val="minor"/>
      </rPr>
      <t>Gerencia de Planeación</t>
    </r>
    <r>
      <rPr>
        <sz val="12"/>
        <rFont val="Calibri"/>
        <family val="2"/>
        <scheme val="minor"/>
      </rPr>
      <t xml:space="preserve">
1. Procedimiento (2)
2. Metas Plan Nacional de Desarrollo
3.Informe de seguimiento
</t>
    </r>
    <r>
      <rPr>
        <u/>
        <sz val="12"/>
        <rFont val="Calibri"/>
        <family val="2"/>
        <scheme val="minor"/>
      </rPr>
      <t>Vicepresidencia de Estructuración</t>
    </r>
    <r>
      <rPr>
        <sz val="12"/>
        <rFont val="Calibri"/>
        <family val="2"/>
        <scheme val="minor"/>
      </rPr>
      <t xml:space="preserve">
1) Contratos de Concesión
</t>
    </r>
    <r>
      <rPr>
        <u/>
        <sz val="12"/>
        <rFont val="Calibri"/>
        <family val="2"/>
        <scheme val="minor"/>
      </rPr>
      <t xml:space="preserve">
Vicepresidencia de Gestión Contractual</t>
    </r>
    <r>
      <rPr>
        <sz val="12"/>
        <rFont val="Calibri"/>
        <family val="2"/>
        <scheme val="minor"/>
      </rPr>
      <t xml:space="preserve">
1). Informe trimestral (2 dos)</t>
    </r>
  </si>
  <si>
    <t xml:space="preserve"> Con 2015-6010031173 Planeación solicitó cambio de responsable pero no se aceptó por parte de la OCI. Las unidades de medida de planeación están completadas. Se elimina la unidad de medida- Manual de Interventoría en razón a que no es una acción preventiva que actúe sobre la causa del hallazgo.LAs evidencias de VPRE y EStructuración aparecen. FAlta el informe del primer trimestre de 2015 por lo que se autoriza plazo hasta el 30 de mayo de 2015, por lo que se acredita avance al 88%. El 21-may-2015 se elimina la UM 1) Recepción de los estudios de factibilidad ya que estos son documentos confidenciales que no pueden publicarse. Sólo se podrán presentarse a solicitud de la CGR.</t>
  </si>
  <si>
    <t>Apropiación y ejecución de recursos año 2012.
Las Inversiones del presupuesto  General de la Nación del año 2012 a cargo de la ANI por concepto “apoyo estatal a los puertos a nivel nacional” presentaron el siguiente comportamiento: se apropiaron tres mil (3000) millones con tiempo para la estructuración de las interventorías portuarias según se mencionó en el informe de gestión especial vigencia 2012.
De lo anterior se deduce que no hubo ejecución presupuestal en este rubro de inversión, afectando el desarrollo de las diferentes actividades y proyectos de inversión para los cuales se habían apropiado recursos en la vigencia.
Finalmente respecto de las observaciones señaladas en párrafos anteriores y demás comentarios  a que hace referencia la citada comunicación de la AGENCIA NACIONAL DE INFRAESTRUCTURA,  podemos manifestar que esa entidad no presenta los argumentos y soportes adicionales suficientes que permitan justificar la nula ejecución presupuestal en los términos manifestados por la Contraloría General de la Republica.</t>
  </si>
  <si>
    <t>De lo anterior se deduce una baja ejecución presupuestal en este rubro de inversión, afectando el desarrollo de las diferentes actividades y proyectos de inversión para los cuales se habían apropiado recursos en la vigencia</t>
  </si>
  <si>
    <t>Con lo anteriormente expuesto para los años 2012 y 2013 presuntamente se trasgreden los Art. 3 y 26 de la  Ley 152 de 1994 y, el Art. 14 del Decreto 111 de 1996, por tal motivo se estaría frente  a un hallazgo administrativo con presunta incidencia disciplinaria.</t>
  </si>
  <si>
    <t>Gerencia de Planeación
Revisar de manera periódica el avance de las metas de cada vigencia así como la ejecución presupuestal.</t>
  </si>
  <si>
    <t>Gerencia de Planeación
Garantizar el Cumplimiento de las metas y la ejecución del presupuesto asignado a la Agencia
Gerencia Puertos: Realizar el seguimiento al plan de acción portuario, a través de:
Un informe ejecutivo trimestral  en donde se indiquen las acciones mas relevantes del modo portuario. - este incluye el seguimiento al plan de acción.(Presupuesto y Actividades)
Generar semestralmente un formato por zona portuaria en donde se indiquen las acciones mas representativas.</t>
  </si>
  <si>
    <t xml:space="preserve">
Gerencia de Planeación
1. Procedimiento (2)
2. Anteproyecto de presupuesto
3. Informe de seguimiento
4. Manual de Contratación
Gerencia de Puertos.
1. Comunicado Justificación de la no ejecución presupuestal
2. Informe ejecutivo - Trimestral
3. Formato Semestral</t>
  </si>
  <si>
    <t>Grupo Interno de Trabajo Portuario - Planeacion</t>
  </si>
  <si>
    <t>Con 2015-6010031173 Planeación solicitó cambio de responsable pero no se aceptó por parte de la OCI. Con Su Memorando 2015-303-004389-3, se remitió informes que permitieron actualizar al 80% el avance, ya que se confirmó en el ftp los soportes 1, 3, 4 y 5. Se solicitó a Planeación revisar la unidad de medida 2 ya que no está incluyendo mención alguna al modo portuario. a unidad de medida 2- Metas PND se reemplaza por anteproyecto de presupuesto. Agregar unidad de medida sobre la justificación de por qué no se gastó ese presupuesto. Se agregan 2 UM: el manual de contratación como unidad de medida ya que arraiga responsabilidades sobre la aplicación preupuestal y justificación de no ejecución presupuestal. Por este último soporte se autoriza plazo hasta el 30-jun-2015. Sólo está pendiente el Manual de contratación.</t>
  </si>
  <si>
    <t xml:space="preserve">Plan de Acción.
Algunas de las metas establecidas en los planes de acción de la entidad para las vigencias 2011, 2012, y 2013, se presentaron un grado de avance inferior al proyectado </t>
  </si>
  <si>
    <t>Lo anterior muestra un incumplimiento en el desarrollo de las actividades de los planes de acción de la entidad citados, que afectan el cumplimiento de su misión, con lo que presuntamente se trasgreden los Art. 3 y 26 de la Ley 152 de 1994, y el Art. 14 del Decreto 111 de 1996.</t>
  </si>
  <si>
    <t>Gerencia de Planeación
Revisar de manera periódica el avance de las metas de cada vigencia así como la ejecución presupuestal</t>
  </si>
  <si>
    <t>Gerencia de Planeación
Garantizar el Cumplimiento de las metas y la ejecución del presupuesto asignado a la Agencia</t>
  </si>
  <si>
    <t xml:space="preserve">
Gerencia de Planeación
1. Procedimiento (1)
2. Informe de seguimiento (2)
</t>
  </si>
  <si>
    <t>Se solicita y aprueba plazo hasta el 30-mayo para concluir el informe primer trimestre 2015. Se confirman soportes en el ftp y se acredita el 100% de avance. Pendiente cierre de la CGR.</t>
  </si>
  <si>
    <t>Inconsistencia en la información
Las cifras de avance de la tabla del plan de acción 2012 suministrado por la Entidad, correspondientes a la adjudicación de concesiones portuarias (o) y Adjudicación interventorías portuarias (o) no concuerdan con las presentadas en el numeral 3.4 del informe de gestión 2012.
Existen diferencias en la información presentada en las columnas “Meta Año” y “meta” para las siguientes actividades: Gestión Contractual y Supervisión in situ de cada una de las Sociedades Portuarias, como se muestra en la citada tabla suministrada por la Entidad. De otra parte, en la matriz de planeación estratégica y alineación con el plan de acción 2013 se observan unos objetivos; “Regularizar la ejecución de todos los contratos (…)”, “Terminar en tiempo y calidad de las obras y planes de inversión programados para 2013 (incluye que se mantengan el ritmo de construcción de segunda calzada)”, que apuntan al desarrollo del modo portuario, pero no se recibió la información correspondiente a los avances de los indicadores para el periodo señalado. Se cuenta con 54 negociaciones en puertos discriminadas así: Contrato de concesión (43), autorizaciones temporales (3), embarcaderos (2) y homologaciones (6). Las anteriores cifras no concuerdan con otro archivo que indica la existencia de 45 contratos de concesión, 2 autorizaciones temporales, 3 embarcaderos; las homologaciones no presentan diferencias.</t>
  </si>
  <si>
    <t>En consonancia con lo anterior la entidad estableció metas para las vigencias 2012, 2013, y 2014 como: contratos de concesión portuaria, evaluación técnica, jurídica, financiera de iniciativa privadas, adjudicación interventorías portuarias, supervisión in situ de cada una de las sociedades portuarias, entre otras, que se presentaron un grado de avance de cumplimiento inferior al proyectado.</t>
  </si>
  <si>
    <t>Algunas de las metas establecidas en los planes de acción de la entidad para las vigencias 2011, 2012 y 2013, presentaron un grado de avance inferior año proyectado.</t>
  </si>
  <si>
    <t>Gerencia de Planeación
Revisar de manera periódica el avance de las metas de cada vigencia así como la ejecución presupuestal. 
Gerencia de Puertos
Actualizar anualmente el  mapa portuario.</t>
  </si>
  <si>
    <t xml:space="preserve">Gerencia de Planeación
Garantizar el Cumplimiento de las metas y la ejecución del presupuesto asignado a la Agencia. 
Gerencia Puertos: Realizar el seguimiento al plan de acción portuario, a través de:
Un informe ejecutivo trimestral  en donde se indiquen las acciones mas relevantes del modo portuario. - este incluye el seguimiento al plan de acción.(Presupuesto y Actividades)
Generar semestralmente un formato por zona portuaria en donde se indiquen las acciones mas representativas.
Trimestralmente publicar el mapa portuario, este especifica la denominación de cada Terminal (Autorización temporal, Homologación, contratos de concesión, embarcadero)
</t>
  </si>
  <si>
    <t>Gerencia de Planeación
1-) Procedimiento
2-) Informe de Avances Plan de Acción
Gerencia de Puertos.
1.) Informe ejecutivo trimestral 
2.) Formato Semestral
3.) Mapa Portuario</t>
  </si>
  <si>
    <r>
      <t xml:space="preserve">Con 2015-6010031173 se solicitó cambio de responsable  Con 2015-6010031173 Planeación solicitó cambio de responsable pero no se aceptó por parte de la OCI. </t>
    </r>
    <r>
      <rPr>
        <sz val="12"/>
        <color rgb="FFFF0000"/>
        <rFont val="Calibri"/>
        <family val="2"/>
        <scheme val="minor"/>
      </rPr>
      <t>Se elimina la unidad de medida- Manual de Interventoría en razón a que no es una acción preventiva que actúe sobre la causa del hallazgo. En respuesta al Memorando 2015-303-004389-3 se actualizó el avance al 80%, quedando pendiente el mapa portuario así como el primer informe trimestral 2015, por lo que se autoriza plazo hasta el 30-mayo-2015. Se confirma la implementación del mapa portuario, por lo que se acredita el 100%. Pendiente cierre de la CGR.</t>
    </r>
  </si>
  <si>
    <t>H19. D13. Seguimiento a los derrames de hidrocarburos ocurridos los días 20 de julio y 21 de agosto de 2014 en el Golfo de Morrosquillo.
La CGR evidenció en la revisión documental que si bien la ANI solicitó mediante oficios N" 2014-303-013743-1 y N° 2014-303-0175831 del 22 de julio de 2014, tanto a OCENSA S.A. como a la DIMAR un resumen de los hechos ocurridos el 20 de julio de 2014; acciones adelantadas para la contención y limpieza del derrame y resumen del estado de las operaciones marítimas de OCENSA relacionadas con el derrame de hidrocarburos en el Golfo de Morrosquillo, fue solo hasta el día 28 de agosto de 2014 que la Agencia realizó visita técnica en campo para evaluar, hacer seguimiento e implementar medidas para la mitigación del derrame del 20 de julio de 2014 y de la emergencia ocurrida el 21 de agosto de 2014.
Es decir, la verificación directa en campo que la ANI realizó de estos dos incidentes, se llevó a cabo un (1) mes y ocho (8) días después de que ocurriera el primer derrame en la zona marítima de la Sociedad Portuaria Oleoducto Central S.A.-OCENSA S.A y ocho (8) días después del segundo derrame. Por otro lado, el informe realizado por la ANI sobre el primer derrame (20 de julio) fue elaborado hasta el día 2 de septiembre de 2014, fecha en la cual era difícil determinar las consecuencias de afectación originadas por el derrame en cuestión. Dicho informe fue basado en información secundaria aportada por OCENSA S.A., sin embargo, esta información no fue corroborada en campo por funcionarios de la ANI dado que no estuvieron presentes durante la conformación de la sala de crisis, ni durante la activación del plan de contingencia, actividades realizadas a partir del día 21 de julio de 2014.
Adicionalmente con la información suministrada por la ANI, la CGR evidenció la solicitud de información del incidente presentado el 21 de Agosto de 2014 a la ANLA y a la DIMAR con radicado N° 2014-603-017506-1 del 15 de septiembre de 2014 y radicado N° 2014-303-017584-1 del 15 de septiembre de 2014 respectivamente, no obstante, no se evidenció el seguimiento inmediato al segundo evento de contaminación por hidrocarburos en el Golfo de Morrosquillo, dado que como se mencionó anteriormente, su presencia en campo se realizó hasta el día 28 de agosto de 2014, y la solicitud de información fue hasta el 15 de septiembre de 2014.
De igual forma en el informe allegado a la CGR, la ANI manifiesta que en la visita realizada "...se verifica que se han realizado varias actividades a nivel de corrección del impacto generado contratando pescadores...y determinando el grado de contaminación de las aguas y la afectación en las playas de los municipios de Tolú, Coveñas, San Onofre..." , dicha información evidencia la carencia de información de primera mano por parte de la Agencia al no haber hecho presencia oportuna en la zona del derrame, dado que el informe de este evento está elaborado principalmente con información aportada por Ecopetrol y no con datos en campo registrados directamente por la ANI.
Esta situación evidencia que los conceptos técnicos de la Agencia cuya competencia es realizar vigilancia y control de los procedimientos de transporte y cargue de hidrocarburos en los puertos concesionados, relacionados con contingencias como los derrames en mención, sean basados en información secundaria aportada por las empresas concesionadas y no se cuente con procedimientos para su validación directa que le permita verificar si las actividades realizadas para atender estas contingencias efectivamente correspondieron al protocolo establecido por la normatividad vigente.
Igualmente, la presencia únicamente de manera coyuntural de la Agencia para adelantar la vigilancia y control de los procedimientos de transporte y cargue de hidrocarburos en los puertos concesionados no permite: 1.Verificar de primera
mano si efectivamente los compromisos contractuales y ambientales de los puertos concesionados están siendo cumplidos, y 2. Supervisar, evaluar y controlar el cumplimiento de la normatividad técnica en los proyectos de concesión.
Por todo lo anterior, esta Contraloría evidencia el posible incumplimiento por parte de la Agencia Nacional de Infraestructura - ANI, a lo estipulado en el Decreto 4165 de 2011 respecto a evaluar y hacer seguimiento en escenarios de emergencia o riesgo de los contratos concesionados por esta Agencia, por lo que se configura un hallazgo con presunta incidencia disciplinaria.</t>
  </si>
  <si>
    <t>Gestionar los trámites tendientes a esclarecer la existencia del presunto incumplimiento de las funciones de la ANI</t>
  </si>
  <si>
    <t>Dar cumplimiento a las funciones asignadas a la ANI</t>
  </si>
  <si>
    <r>
      <rPr>
        <b/>
        <sz val="12"/>
        <rFont val="Calibri"/>
        <family val="2"/>
        <scheme val="minor"/>
      </rPr>
      <t xml:space="preserve">a) Análisis del alcance de las funciones de la ANI en los contratos de concesión portuaria.
</t>
    </r>
    <r>
      <rPr>
        <sz val="12"/>
        <rFont val="Calibri"/>
        <family val="2"/>
        <scheme val="minor"/>
      </rPr>
      <t>1. Análisis de probabilidad impacto de los riesgos en las concesiones portuarias en el marco de la normatividad vigente.</t>
    </r>
    <r>
      <rPr>
        <b/>
        <sz val="12"/>
        <rFont val="Calibri"/>
        <family val="2"/>
        <scheme val="minor"/>
      </rPr>
      <t xml:space="preserve">
</t>
    </r>
    <r>
      <rPr>
        <sz val="12"/>
        <rFont val="Calibri"/>
        <family val="2"/>
        <scheme val="minor"/>
      </rPr>
      <t xml:space="preserve">2. Concepto Asesor Externo
</t>
    </r>
    <r>
      <rPr>
        <b/>
        <sz val="12"/>
        <rFont val="Calibri"/>
        <family val="2"/>
        <scheme val="minor"/>
      </rPr>
      <t xml:space="preserve">b) Seguimiento a las Concesiones Portuarias:
</t>
    </r>
    <r>
      <rPr>
        <sz val="12"/>
        <rFont val="Calibri"/>
        <family val="2"/>
        <scheme val="minor"/>
      </rPr>
      <t>3. Manual de Supervisión e Interventoría y Procedimiento de Supervisión</t>
    </r>
    <r>
      <rPr>
        <b/>
        <sz val="12"/>
        <rFont val="Calibri"/>
        <family val="2"/>
        <scheme val="minor"/>
      </rPr>
      <t xml:space="preserve">
</t>
    </r>
    <r>
      <rPr>
        <sz val="12"/>
        <rFont val="Calibri"/>
        <family val="2"/>
        <scheme val="minor"/>
      </rPr>
      <t xml:space="preserve">4. Informe actualizado de los concesionarios OCENSA y CENIT- Coveñas
5. Informe de seguimiento técnico, ambiental y social
</t>
    </r>
    <r>
      <rPr>
        <b/>
        <sz val="12"/>
        <rFont val="Arial Narrow"/>
        <family val="2"/>
      </rPr>
      <t/>
    </r>
  </si>
  <si>
    <r>
      <rPr>
        <b/>
        <sz val="12"/>
        <rFont val="Calibri"/>
        <family val="2"/>
        <scheme val="minor"/>
      </rPr>
      <t xml:space="preserve">a) Análisis del alcance de las funciones de la ANI en los contratos de concesión portuaria.
</t>
    </r>
    <r>
      <rPr>
        <sz val="12"/>
        <rFont val="Calibri"/>
        <family val="2"/>
        <scheme val="minor"/>
      </rPr>
      <t>1. Análisis de probabilidad impacto de los riesgos en las concesiones portuarias en el marco de la normatividad vigente.</t>
    </r>
    <r>
      <rPr>
        <b/>
        <sz val="12"/>
        <rFont val="Calibri"/>
        <family val="2"/>
        <scheme val="minor"/>
      </rPr>
      <t xml:space="preserve">
</t>
    </r>
    <r>
      <rPr>
        <sz val="12"/>
        <rFont val="Calibri"/>
        <family val="2"/>
        <scheme val="minor"/>
      </rPr>
      <t xml:space="preserve">2. Concepto Asesor Externo
</t>
    </r>
    <r>
      <rPr>
        <b/>
        <sz val="12"/>
        <rFont val="Calibri"/>
        <family val="2"/>
        <scheme val="minor"/>
      </rPr>
      <t xml:space="preserve">b) Seguimiento a las Concesiones Portuarias:
</t>
    </r>
    <r>
      <rPr>
        <sz val="12"/>
        <rFont val="Calibri"/>
        <family val="2"/>
        <scheme val="minor"/>
      </rPr>
      <t>3. Manual de Supervisión e Interventoría y Procedimiento de Supervisión</t>
    </r>
    <r>
      <rPr>
        <b/>
        <sz val="12"/>
        <rFont val="Calibri"/>
        <family val="2"/>
        <scheme val="minor"/>
      </rPr>
      <t xml:space="preserve">
</t>
    </r>
    <r>
      <rPr>
        <sz val="12"/>
        <rFont val="Calibri"/>
        <family val="2"/>
        <scheme val="minor"/>
      </rPr>
      <t xml:space="preserve">4. Informe actualizado de los concesionarios OCENSA y CENIT- Coveñas
5. Informe de seguimiento técnico, ambiental y social
</t>
    </r>
    <r>
      <rPr>
        <b/>
        <sz val="12"/>
        <rFont val="Arial Narrow"/>
        <family val="2"/>
      </rPr>
      <t/>
    </r>
  </si>
  <si>
    <t xml:space="preserve">Sociedad Portuaria Oleoducto Central OCENSA </t>
  </si>
  <si>
    <t>VICEPRESIDENCIA GESTIÓN CONTRACTUAL, VICEPRESIDENCIA DE PLANEACIÓN, RIESGOS Y ENTORNO</t>
  </si>
  <si>
    <r>
      <rPr>
        <b/>
        <sz val="12"/>
        <rFont val="Calibri"/>
        <family val="2"/>
        <scheme val="minor"/>
      </rPr>
      <t>Vicepresidencia de Gestión Contractual</t>
    </r>
    <r>
      <rPr>
        <sz val="12"/>
        <rFont val="Calibri"/>
        <family val="2"/>
        <scheme val="minor"/>
      </rPr>
      <t xml:space="preserve"> - Vicepresidencia de Planeación, Riesgos y Entorno</t>
    </r>
  </si>
  <si>
    <r>
      <rPr>
        <b/>
        <sz val="12"/>
        <rFont val="Calibri"/>
        <family val="2"/>
        <scheme val="minor"/>
      </rPr>
      <t xml:space="preserve">Andrés Figueredo - </t>
    </r>
    <r>
      <rPr>
        <sz val="12"/>
        <rFont val="Calibri"/>
        <family val="2"/>
        <scheme val="minor"/>
      </rPr>
      <t>Camilo Mendoza</t>
    </r>
  </si>
  <si>
    <t>Se confirma que a la luz del alcance de las funciones de la Agencia, ésta ejecutó las labores que le correspondían. No obstante, la CGR desea revisar el concepto del asesor.</t>
  </si>
  <si>
    <r>
      <t xml:space="preserve">Por instrucción de la Vicepresidencia de la República todos los planes deben estar 100% al 30-jun-2015, por lo que la OCI ajustó el plazo inicial para alinearlo a la directiva de Vicepresidencia. El 20-may-2015 se elimina la unidad de medida </t>
    </r>
    <r>
      <rPr>
        <i/>
        <sz val="12"/>
        <rFont val="Calibri"/>
        <family val="2"/>
        <scheme val="minor"/>
      </rPr>
      <t xml:space="preserve">6. Informe Ambiental y Social producto de la visita de seguimiento, </t>
    </r>
    <r>
      <rPr>
        <sz val="12"/>
        <rFont val="Calibri"/>
        <family val="2"/>
        <scheme val="minor"/>
      </rPr>
      <t>para integrarlo con la UM 5. La nueva unidad de medida 7 se detalla nombrándola como informe de gestión realizada ante las autoridades. El concepto jurídico experto ha delineado claramente el alcance de las obligaciones de la ANI frente a las demás autoridades, en relación con las concesiones portuarias. Este concepto concluye el adecuado manejo dado por la Agencia para el caso presentado en este hallazgo, por lo que se eliminan las siguientes unidades de medida:
6. Concepto Técnico Gerencia Proyectos Portuarios y/o Asesor Externo
7. Informe con las gestiones realizadas frente a las Autoridades (Alcaldía de Coveñas, Alcaldía de Tolú,  Carsucre, CVS, ANLA, DIMAR, SuperTransporte, UNGRD) con el propósito que suministren a la Agencia sus conceptos técnicos y actos administrativos, en el caso de que existan, relacionados con los incidentes presentados en los dos terminales portuarios.                                                                                                                                                                                                                                                                                                                                                                                                                                                                                                                                                                                                                                                                                                                                              
8.Informe de revisión y análisis por parte de las Gerencias de Puertos y Socio - Ambiental de la Agencia a la documentación e información reportada por las Autoridades competentes y de los concesionarios OCENSA y CENIT-Coveñas, a fin de determinar la existencia o no de un presunto incumplimiento a sus Contratos de Concesión Portuaria y/o sus Reglamentos de Condiciones Técnicas de Operación.
De llegarse a concluir la existencia de un posible incumplimiento a las obligaciones de los contratos otorgados a los concesionarios OCENSA y CENIT - Coveñas, se reportará esta situación a la Gerencia de Asesoría legal 1 – VJ para que lleve a cabo el proceso administrativo sancionatorio.
Con correo del 30-jun-2015 se acreditó el 100% de avance. Pendiente cierre de la CGR.</t>
    </r>
  </si>
  <si>
    <t>2014E</t>
  </si>
  <si>
    <r>
      <rPr>
        <b/>
        <sz val="11"/>
        <color theme="1"/>
        <rFont val="Calibri"/>
        <family val="2"/>
        <scheme val="minor"/>
      </rPr>
      <t xml:space="preserve">Hallazgo 1. Administrativo - Reconocimiento de ejecución recursos públicos. </t>
    </r>
    <r>
      <rPr>
        <sz val="11"/>
        <color theme="1"/>
        <rFont val="Calibri"/>
        <family val="2"/>
        <scheme val="minor"/>
      </rPr>
      <t xml:space="preserve">       La cuenta (1706) bienes de uso público en construcción y concesión no muestra la realidad financiera, económica y social, debido a que la Agencia Nacional de Infraestructura reconoció y giró a 31 de diciembre de 2014 el monto de $ 1,654,194 millones a los patrimonios autónomos correspondientes a cada contrato de concesión, por concepto de mejoramiento, mantenimiento y obras complementarias de las concesiones de la Red Vial. De estos recursos los concesionarios a 31 de diciembre de 2014 no habían reportado ejecución, por lo que este dinero se encontraba en los patrimonios autónomos y no representados en obra de estos proyectos concesionados. Este hecho permite ver que al cierre de la vigencia, Si bien la Agencia realizó el registro contable conforme lo establece la Resolución 237 de 2010 expedida por la Contaduría General de la Nación, el saldo de esta cuenta no muestra la realidad financiera, económica y social del estado actual de cada uno de estos  proyectos de concesión, al no reconocerse como recursos depositados en la fiduciaria.   Así mismo, de acuerdo con la revisión realizada por la CGR al informe mensual de ejecución de recursos públicos (GCSP-F-007), se observó que algunos concesionarios reportaron como reembolso gastos de funcionamiento, tales como: pago de honorarios, pago comisión fiduciaria, pago indemnización, traslado a fideicomitente, IVA, gravamen al movimiento financiero-GMF, comisión traslado electrónico, traslado a subcuenta principal, operación y mantenimiento, entre otras. Estos gastos están incrementando la cuenta "bienes de uso público en construcción y concesión" , como si se tratara de infraestructura, lo que no corresponde a la naturaleza de la cuenta, así:  </t>
    </r>
    <r>
      <rPr>
        <b/>
        <i/>
        <sz val="11"/>
        <color theme="1"/>
        <rFont val="Calibri"/>
        <family val="2"/>
        <scheme val="minor"/>
      </rPr>
      <t xml:space="preserve">Ver tabla No. 5 del informe de la razonabilidad de los estados financieros.   </t>
    </r>
    <r>
      <rPr>
        <sz val="11"/>
        <color theme="1"/>
        <rFont val="Calibri"/>
        <family val="2"/>
        <scheme val="minor"/>
      </rPr>
      <t xml:space="preserve">Lo identificado debido a que el control aplicado no fue efectivo sobre la oportuna ejecución de los recursos y de no contar con información necesaria, oportuna y suficiente y/o depuración de la misma que garantice la efectiva toma de decisiones, genera  riesgo para la adecuada toma de decisiones. </t>
    </r>
  </si>
  <si>
    <t>1. Elevar consulta a la Contaduria General de la Nación sobre las circunstancias consideradas por la CGR para formular el hallazgo.</t>
  </si>
  <si>
    <t xml:space="preserve">Proceder en esta materia conforme lo indique el ente rector de la Contabilidad Pública. </t>
  </si>
  <si>
    <t>De acuerdo con el concepto emitido por la Contaduría General de la Nación, se establecerán la (s) acción (es) pertinentes.</t>
  </si>
  <si>
    <t>1. Consulta a la Contaduria General de la Nación sobre las circunstancias consideradas por la CGR para formular el hallazgo.</t>
  </si>
  <si>
    <r>
      <rPr>
        <b/>
        <sz val="11"/>
        <color theme="1"/>
        <rFont val="Calibri"/>
        <family val="2"/>
        <scheme val="minor"/>
      </rPr>
      <t>Hallazgo 2</t>
    </r>
    <r>
      <rPr>
        <sz val="11"/>
        <color theme="1"/>
        <rFont val="Calibri"/>
        <family val="2"/>
        <scheme val="minor"/>
      </rPr>
      <t xml:space="preserve">. </t>
    </r>
    <r>
      <rPr>
        <b/>
        <sz val="11"/>
        <color theme="1"/>
        <rFont val="Calibri"/>
        <family val="2"/>
        <scheme val="minor"/>
      </rPr>
      <t xml:space="preserve">Administrativo- Revelación de ejecución recursos públicos. </t>
    </r>
    <r>
      <rPr>
        <sz val="11"/>
        <color theme="1"/>
        <rFont val="Calibri"/>
        <family val="2"/>
        <scheme val="minor"/>
      </rPr>
      <t xml:space="preserve">En la cuenta (17) Bienes de uso público e histórico y Cultural –Concesión en Construcción y Servicio por $32.583.946 millones no se reveló la situación real que presentan algunos proyectos de concesión vial, como desplazamientos de inversión, pues la Agencia registra la ejecución reportada por el Concesionario, sin tener en cuenta la fecha  en que debía realizar la inversión, lo que generó recursos depositados en las subcuentas del Patrimonio Autónomo, sin que se haya ejecutado las obras de acuerdo con el termino establecido en el contrato. Las notas a los estados contables no contienen la información básica y adicional necesaria para la adecuada interpretación cuantitativa y cualitativa de la situación financiera, económica y social; por lo que no permite conocer en tiempo real el estado de avance de los contratos de concesión. La Agencia Nacional de Infraestructura en su respuesta argumentó que “… </t>
    </r>
    <r>
      <rPr>
        <i/>
        <sz val="11"/>
        <color theme="1"/>
        <rFont val="Calibri"/>
        <family val="2"/>
        <scheme val="minor"/>
      </rPr>
      <t xml:space="preserve">en sus notas a los estados financieros detallo las situaciones particulares y especificas necesarias para su análisis, como se observa, entre otros en el anexo 11 en el que se incluyeron las fichas generales de los contratos de concesión”. </t>
    </r>
    <r>
      <rPr>
        <sz val="11"/>
        <color theme="1"/>
        <rFont val="Calibri"/>
        <family val="2"/>
        <scheme val="minor"/>
      </rPr>
      <t xml:space="preserve"> En relación con lo anterior es preciso aclarar que la ficha, como su nombre lo indica, contiene información general del contrato y no aspectos o situaciones que presenten dificultad para su medición monetaria que pueda evidenciarse en términos cualitativos o cuantitativos físicos que pueda afectar la situación de la Agencia.</t>
    </r>
  </si>
  <si>
    <t xml:space="preserve"> Diseñar   un Formato anexo a las notas de los Estados Financieros en el que se detallará la información básica y adicional por concesión que se considere relevante para la adecuada interpretación cuantitativa y cualitativa de la situación financiera, económica y social de la Entidad.</t>
  </si>
  <si>
    <t>Ampliar la descripción de la situación Financiera, Económica y Social de los contratos de concesión.</t>
  </si>
  <si>
    <t xml:space="preserve">Respaldar la calidad,  cantidad y pertinencia de la información de las concesiones, el  autocontrol  diario de la gestión. Insumos que permitan precisar y  ampliar la información de las notas a los Estados Financieros.  </t>
  </si>
  <si>
    <t xml:space="preserve">1. Formato anexo a los notas, que contenga el  resumen detallado del estado de las concesiones , estados de avance y cumplimiento frente a los planes de inversión , dificultades , etc.   </t>
  </si>
  <si>
    <r>
      <t xml:space="preserve">Vicepresidencia de Gestión Contractual - Vicepresidencia Ejecutiva - </t>
    </r>
    <r>
      <rPr>
        <b/>
        <sz val="11"/>
        <color theme="1"/>
        <rFont val="Calibri"/>
        <family val="2"/>
        <scheme val="minor"/>
      </rPr>
      <t>Vicepresidencia Administrativa y Financiera</t>
    </r>
  </si>
  <si>
    <t>COMPARTIDOS</t>
  </si>
  <si>
    <r>
      <rPr>
        <b/>
        <sz val="11"/>
        <color theme="1"/>
        <rFont val="Calibri"/>
        <family val="2"/>
        <scheme val="minor"/>
      </rPr>
      <t xml:space="preserve">Hallazgo 3. Administrativo - Depuración Bienes Recibidos de Terceros - Modo Portuario. </t>
    </r>
    <r>
      <rPr>
        <sz val="11"/>
        <color theme="1"/>
        <rFont val="Calibri"/>
        <family val="2"/>
        <scheme val="minor"/>
      </rPr>
      <t>De un total de 55 concesiones portuarias, se observó que la Agencia Nacional de Infraestructura a 31 de diciembre de 2014 adelantó gestión de análisis de inventario inicial a través de circularización de información con el Ministerio de Transporte y el Instituto Nacional de Vías - INVIAS, con base en la respuesta de estas entidades se realizó la depuración y registro contable a 51 concesiones en la cuenta (9346) Cuentas de Orden - Acreedores de Control - Bienes Recibidos de Terceros. Sin embargo, las cuatro (4) restantes no se han registrado, debido a que no ha sido posible obtener información básica, suficiente y confiable que garantice la veracidad del registro, por lo que a la fecha la Agencia se encuentra en proceso de revisión de archivo en aras de obtener el soporte y avalúo de cada una de ellas, antes de la firma de los contratos de concesión con el fin de establecer el costo histórico. Así mismo, se identificó una diferencia de $12.828 millones entre el registro de la cuenta (9346) Cuentas de Orden Acreedora - Bienes Recibidos de Terceros - Concesiones portuarias infraestructura concesionada con corte a 31 de diciembre de 2014, respecto al reconocimiento realizado por Invías a la misma fecha, en la cuenta (1720) Bienes de Uso Público e Histórico y Cultural entregados a terceros. Este hecho evidencia que existen riesgos inherentes y de control para la adecuada toma de decisiones y para una adecuada gestión, al no contar con efectivos controles de información, depuración y soportes que garanticen la confiabilidad y totalidad de los soportes básicos suficientes para el reconocimiento de los bienes recibidos en administración. Si bien no se afectó la razonabilidad de los estados contables de la Agencia, si podría generar en el futuro obligaciones que incidan en su situación financiera.</t>
    </r>
  </si>
  <si>
    <t>Continuar con la gestión de ubicación de los soportes pertinentes relacionados con la información que aún falta por entregar en 4 concesiones, para así  realizar los registros y conciliar la información con el INVIAS.</t>
  </si>
  <si>
    <t>Depurar, soportar   y registrar la información contable de esas 4 concesiones y  conciliar con el INVIAS los saldos correspondientes.  resultantes</t>
  </si>
  <si>
    <t xml:space="preserve">Gestionar y hacer seguimiento a las acciones formuladas, para contar con los soportes pertinentes para el registro contable y conciliación con el INVIAS.
</t>
  </si>
  <si>
    <t>1.Memorando interno dirigido al Área Técnica de la V.G.C., requiriendo se revise en archivos documentales de cada proyecto algun tipo de información que permita soportar ó determinar el valor de los bienes relacionados por el Concesionario en comunicaciones anteriormente recibidas, producto de circularización ya efectuada. 
2. Comunicaciones externas solicitando complementar la información respecto a inventarios iniciales de las concesiones portuarias pendientes de registro. 
3.Informe de Resultados proceso de Revisión.           
4.Oficio a INVIAS.</t>
  </si>
  <si>
    <t>Área contable - GIT Portuario</t>
  </si>
  <si>
    <r>
      <t>Vicepresidencia de Gestión Contractual</t>
    </r>
    <r>
      <rPr>
        <b/>
        <sz val="12"/>
        <rFont val="Calibri"/>
        <family val="2"/>
        <scheme val="minor"/>
      </rPr>
      <t xml:space="preserve"> - Vicepresidencia Administrativa y Financiera</t>
    </r>
  </si>
  <si>
    <r>
      <t xml:space="preserve">Andrés Figueredo - </t>
    </r>
    <r>
      <rPr>
        <b/>
        <sz val="12"/>
        <rFont val="Calibri"/>
        <family val="2"/>
        <scheme val="minor"/>
      </rPr>
      <t>María Clara Garrido</t>
    </r>
  </si>
  <si>
    <t>Contable - Pérdida documental</t>
  </si>
  <si>
    <r>
      <rPr>
        <b/>
        <sz val="11"/>
        <color theme="1"/>
        <rFont val="Calibri"/>
        <family val="2"/>
        <scheme val="minor"/>
      </rPr>
      <t>Hallazgo 4. Administrativo - Reconocimiento valor histórico - Modo aeroportuario.</t>
    </r>
    <r>
      <rPr>
        <sz val="11"/>
        <color theme="1"/>
        <rFont val="Calibri"/>
        <family val="2"/>
        <scheme val="minor"/>
      </rPr>
      <t xml:space="preserve"> La cuenta (9346) Cuentas de Orden Acreedora de Control - Bienes Recibidos de Terceros - Concesiones aeroportuarias a 31 de diciembre de 2014 incluye los valores transferidos por la Unidad Administrativa Especial - Aeronáutica Civil por concepto de los aeropuertos concesionados que fueron subrogados a la Agencia Nacional de Infraestructura con corte a 31 de diciembre de 2013 por $3.982.268 millones, este valor solo contiene información del año 2013 reportada por los concesionarios a la Aeronáutica Civil, la correspondiente a los años anteriores, se encuentra en proceso de depuración por parte de la Aeronáutica Civil. Si bien la causa no es atribuible a la Agencia Nacional de Infraestructura, se encuentra dentro del marco de sus competencias, adelantar las gestiones tendientes a obtener la totalidad de los documentos que garanticen el soporte y confiabilidad del registro contable. Lo anterior genera riesgo inherente y de control en el proceso de entrega de la totalidad de los documentos y registros de la información básica y suficiente por parte de la Aeronáutica Civil a la Agencia Nacional de Infraestructura como soporte para el registro contable. Si bien para la Agencia no afectó la razonabilidad de los estados contables, si podría generar obligaciones que inciden en su situación financiera.</t>
    </r>
  </si>
  <si>
    <t>Solicitar a la AERONAUTICA CIVIL la información contable (desde la firma del contrato hasta el 31 de diiembre de 2013)  de las concesiones aeroportuarias que administró hasta el 31 de diciembre de 2013.</t>
  </si>
  <si>
    <t>Gestionar la entrega de la totalidad de los documentos, soportes   y registros de  información básica y suficiente por parte de la Aeronáutica Civil.</t>
  </si>
  <si>
    <t xml:space="preserve">Gestionar y hacer seguimiento a las acciones formuladas, para contar con los soportes pertinentes para el registro contable. </t>
  </si>
  <si>
    <t xml:space="preserve">1. Comunicación a la Contraloría General de la República en la  que se sustente la necesidad de compartir el hallazgo con la  Unidad Administrativa Especial - Aeronáutica Civil. 2.Solicitud de reiteración  de la entidad a la  Unidad Administrativa Especial - Aeronáutica Civil requiriendo la información  reportada por los concesionarios aeroportuarios 3. En la medida en que se vaya recibiendo por parte de la Aerocivil la información que se requiere se procederá a realizar los registros contables pertinentes. </t>
  </si>
  <si>
    <t>Área contable - GIT Aeroportuario</t>
  </si>
  <si>
    <r>
      <t xml:space="preserve">Vicepresidencia de Gestión Contractual - </t>
    </r>
    <r>
      <rPr>
        <b/>
        <sz val="12"/>
        <rFont val="Calibri"/>
        <family val="2"/>
        <scheme val="minor"/>
      </rPr>
      <t>Vicepresidencia Administrativa y Financiera</t>
    </r>
  </si>
  <si>
    <r>
      <rPr>
        <b/>
        <sz val="11"/>
        <color theme="1"/>
        <rFont val="Calibri"/>
        <family val="2"/>
        <scheme val="minor"/>
      </rPr>
      <t xml:space="preserve">Hallazgo 5. Administrativo - Diferencia en cuentas de orden y los registros de Invías y Aerocivil. </t>
    </r>
    <r>
      <rPr>
        <sz val="11"/>
        <color theme="1"/>
        <rFont val="Calibri"/>
        <family val="2"/>
        <scheme val="minor"/>
      </rPr>
      <t xml:space="preserve"> El Saldo de la cuenta (9346) Cuentas de Orden -  Acreedoras de Control por $5.872.706 millones a 31 de diciembre de 2014 es razonable, excepto por el efecto que genera la diferencia por valor de $1.696.408 millones que presenta el saldo de esta cuenta en los Modos: Vial, Férreo y Aeroportuario y lo reconocido por Invías ($101.345 millones) y Aerocivil ($1.595.063 millones) en la cuenta (1720) Bienes de uso Público e Histórico y Cultural entregados a Terceros en Administración - Red Terrestre, Red Marítima y Aeroportuaria respectivamente, con corte a la misma fecha, como se describe en la siguiente tabla: Ver tabla 6 del informe de razonabilidad de los estados financieros
Lo anterior, originado por deficiencias en la aplicación efectiva de controles, tales como la oportunidad en el envío de los reportes de verificación y confrontación de las cifras que deben ser reportadas al Área de Contable por Invías y Aerocivil; este hecho tiene incidencia en la realidad financiera, económica y social de esta cuenta. Si bien para la Agencia no afecta la razonabilidad de los Estados Contables, si podrá generar obligaciones que inciden en su situación financiera.</t>
    </r>
  </si>
  <si>
    <t xml:space="preserve">Gestionar ante el INVIAS y la AEROCIVIL las solicitudes de información y/o documentación necesarias para las conciliaciones contables que se deben realizar con ellas. </t>
  </si>
  <si>
    <t>Requerir al INVIAS y a la AERONAUTICA CIVIL para el envio de la información que permita conciliar la información contable relacionada con la Entidad.</t>
  </si>
  <si>
    <t xml:space="preserve">Conciliar la información contable en la medida en que ésta se vaya recibiendo por parte del  INVIAS y Aerocivil.  </t>
  </si>
  <si>
    <t>1. Oficios remitidos al INVIAS y a la AERONAUTICA requiriéndoles la información para las conciliaciones contables a que hay lugar. 2. Realizar registros contables en la medida en que se reciba la información necesaria para el efecto por parte del INVIAS y AEROCIVIL.</t>
  </si>
  <si>
    <r>
      <rPr>
        <b/>
        <sz val="11"/>
        <color theme="1"/>
        <rFont val="Calibri"/>
        <family val="2"/>
        <scheme val="minor"/>
      </rPr>
      <t>Hallazgo 6 - Administrativo - Revelación de zonas remanentes y/o zonas de terreno no utilizadas en los proyectos de concesión.</t>
    </r>
    <r>
      <rPr>
        <sz val="11"/>
        <color theme="1"/>
        <rFont val="Calibri"/>
        <family val="2"/>
        <scheme val="minor"/>
      </rPr>
      <t xml:space="preserve"> En las notas a los Estados Contables, en relación con la cuenta (17) Bienes de Uso Público e Histórico y Cultural en Construcción y Servicio, no se reveló la situación de utilización real y/o riesgos de invasión en algunos predios representados en zonas remanentes y/o zonas de terreno no utilizadas en los proyectos de concesión de los modos: vial, férreo, portuario y aeroportuario; no obstante que a la fecha la Agencia Nacional de Infraestructura a través de la Gerencia Predial y la Oficina de Control Interno se encuentra en proceso de depuración a través de la información reportada por los concesionarios e interventores respecto de estos bienes concesionados, tal como lo manifestó en el oficio 2015-604-004492-1 del 3 de marzo de 2015, en los siguientes términos: "...Resultado de la misma, se pudo concluir que si bien es cierto se cuenta con información de la mayoría de los proyectos, es claro que: - Falta información de algunos proyectos, - Se percibe que en algunos casos no se entendió suficientemente el concepto de precio sobrante y área remanente, - Existe información que debe ser verificada con los documentos contentivos de los expedientes prediales, - Algunas de las situaciones encontradas debe ser verificada con visitas de campo, - Para cumplir con el trabajo requerido se necesita que las interventorías apoyen decididamente el trabajo". Con este hecho se observa que las notas a los estados contables no contienen la información básica y adicional necesaria para la adecuada interpretación cuantitativa y cualitativa de la situación financiera, económica y social; por lo que no permite conocer en tiempo real el estado y situación de los bienes del Estado. Lo anterior, indica deficiencias en la gestión institucional y comunicación entre las áreas que participan en el proceso para la depuración de la información básica y suficiente que garantice el registro y revelación que corresponde al Área de Contabilidad.</t>
    </r>
  </si>
  <si>
    <t>Diseñar   un Formato anexo a las notas de los Estados Financieros en el que se detallará la información básica y adicional por concesión que se considere relevante para la adecuada interpretación cuantitativa y cualitativa de la situación financiera, económica y social de la Entidad.</t>
  </si>
  <si>
    <t xml:space="preserve">Respaldar la calidad,  cantidad y pertinencia de la información de las concesiones, el  autocontrol  diario de la gestión. Insumos que permitan precisar y  ampliar la información de las notas a los Estados Financieros. </t>
  </si>
  <si>
    <t>1. Formato anexo a los notas, que contenga el  resumen detallado del estado de las concesiones , estados de avance y cumplimiento frente a los planes de inversión , dificultades , etc.</t>
  </si>
  <si>
    <r>
      <t xml:space="preserve">Hallazgo 7. Administrativo - Otros Ingresos y Otros Gastos - Ajuste de Ejercicios Anteriores.  </t>
    </r>
    <r>
      <rPr>
        <sz val="11"/>
        <color theme="1"/>
        <rFont val="Calibri"/>
        <family val="2"/>
        <scheme val="minor"/>
      </rPr>
      <t>Como hecho posterior al periodo auditado se observa que en enero de 2015 la Agencia Nacional de Infraestructura registró en la cuenta (4815) Otros ingresos - Ajuste de ejercicios anteriores por $10.449 millones, por hechos relacionados y no reconocidos en la vigencia fiscal 2014 y consecuentemente afectó la cuenta (5815) Otros Gastos - Ajuste de ejercicios anteriores en igual cuantía. Situación originada por falta de aplicación oportuna y efectiva de control que permitiera el reconocimiento de los hechos causados de acuerdo con el principio de Devengo o Causación durante el año 2014; hecho que admite la existencia de riesgos inherentes y de control en el proceso de registro que afecta el resultado del ejercicio y consecuentemente el Patrimonio Institucional. La Agencia en su respuesta refiere aspectos legales previstos en el Régimen de Contabilidad Pública - Ajustes de Ejercicios Anteriores. Sin embargo, por tratarse de un hecho identificable en tiempo real, de acuerdo con los controles establecidos por la Agencia, es factible mitigar el riesgo inherente en este proceso y realizar la causación en el momento en que surjan los derechos y obligaciones.</t>
    </r>
  </si>
  <si>
    <t>Continuar con el proceso de  requerimientos de  información a los Grupos Internos de trabajo misionales  de fuentes externas con la  antelación que permita el análisis y el registro contable oportuno y pertinente estableciendo fechas límites de corte</t>
  </si>
  <si>
    <t xml:space="preserve">Requerir a los Grupos Internos de Trabajo Financieros de las áreas misionales para que rindan la información contable que se requiere. </t>
  </si>
  <si>
    <r>
      <rPr>
        <sz val="12"/>
        <rFont val="Calibri"/>
        <family val="2"/>
      </rPr>
      <t>1</t>
    </r>
    <r>
      <rPr>
        <sz val="12"/>
        <rFont val="Arial Narrow"/>
        <family val="2"/>
      </rPr>
      <t>.</t>
    </r>
    <r>
      <rPr>
        <sz val="11"/>
        <rFont val="Calibri"/>
        <family val="2"/>
      </rPr>
      <t xml:space="preserve"> Re</t>
    </r>
    <r>
      <rPr>
        <sz val="11"/>
        <color theme="1"/>
        <rFont val="Calibri"/>
        <family val="2"/>
      </rPr>
      <t xml:space="preserve">porte información de peajes .2. Conciliación entre la información reportada por el concesionario y la fiducia.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</si>
</sst>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m/yyyy;@"/>
    <numFmt numFmtId="165" formatCode="dd/mmm/yyyy"/>
    <numFmt numFmtId="166" formatCode="yyyy/mm/dd"/>
    <numFmt numFmtId="167" formatCode="0.0"/>
  </numFmts>
  <fonts count="5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Calibri"/>
      <family val="2"/>
      <scheme val="minor"/>
    </font>
    <font>
      <sz val="12"/>
      <name val="Calibri"/>
      <family val="2"/>
      <scheme val="minor"/>
    </font>
    <font>
      <sz val="12"/>
      <color theme="1"/>
      <name val="Calibri"/>
      <family val="2"/>
      <scheme val="minor"/>
    </font>
    <font>
      <b/>
      <sz val="12"/>
      <color theme="1"/>
      <name val="Calibri"/>
      <family val="2"/>
      <scheme val="minor"/>
    </font>
    <font>
      <b/>
      <sz val="12"/>
      <color theme="0"/>
      <name val="Calibri"/>
      <family val="2"/>
      <scheme val="minor"/>
    </font>
    <font>
      <b/>
      <sz val="12"/>
      <color indexed="9"/>
      <name val="Calibri"/>
      <family val="2"/>
      <scheme val="minor"/>
    </font>
    <font>
      <b/>
      <u/>
      <sz val="12"/>
      <name val="Calibri"/>
      <family val="2"/>
      <scheme val="minor"/>
    </font>
    <font>
      <b/>
      <u/>
      <sz val="12"/>
      <name val="Arial Narrow"/>
      <family val="2"/>
    </font>
    <font>
      <sz val="12"/>
      <color rgb="FFFF0000"/>
      <name val="Calibri"/>
      <family val="2"/>
      <scheme val="minor"/>
    </font>
    <font>
      <sz val="9"/>
      <name val="Arial Narrow"/>
      <family val="2"/>
    </font>
    <font>
      <b/>
      <sz val="12"/>
      <color theme="3"/>
      <name val="Calibri"/>
      <family val="2"/>
      <scheme val="minor"/>
    </font>
    <font>
      <b/>
      <sz val="12"/>
      <color rgb="FF002060"/>
      <name val="Calibri"/>
      <family val="2"/>
      <scheme val="minor"/>
    </font>
    <font>
      <u/>
      <sz val="12"/>
      <name val="Calibri"/>
      <family val="2"/>
      <scheme val="minor"/>
    </font>
    <font>
      <sz val="11"/>
      <color indexed="8"/>
      <name val="Calibri"/>
      <family val="2"/>
    </font>
    <font>
      <sz val="12"/>
      <color indexed="8"/>
      <name val="Calibri"/>
      <family val="2"/>
      <scheme val="minor"/>
    </font>
    <font>
      <b/>
      <u/>
      <sz val="12"/>
      <color indexed="8"/>
      <name val="Calibri"/>
      <family val="2"/>
      <scheme val="minor"/>
    </font>
    <font>
      <b/>
      <sz val="12"/>
      <color indexed="8"/>
      <name val="Calibri"/>
      <family val="2"/>
      <scheme val="minor"/>
    </font>
    <font>
      <u/>
      <sz val="12"/>
      <color indexed="8"/>
      <name val="Calibri"/>
      <family val="2"/>
      <scheme val="minor"/>
    </font>
    <font>
      <i/>
      <sz val="12"/>
      <name val="Calibri"/>
      <family val="2"/>
      <scheme val="minor"/>
    </font>
    <font>
      <b/>
      <u/>
      <sz val="12"/>
      <color rgb="FFC00000"/>
      <name val="Calibri"/>
      <family val="2"/>
      <scheme val="minor"/>
    </font>
    <font>
      <b/>
      <sz val="12"/>
      <color rgb="FFC00000"/>
      <name val="Calibri"/>
      <family val="2"/>
      <scheme val="minor"/>
    </font>
    <font>
      <sz val="9"/>
      <color rgb="FFFF0000"/>
      <name val="Arial Narrow"/>
      <family val="2"/>
    </font>
    <font>
      <sz val="12"/>
      <color rgb="FFC00000"/>
      <name val="Calibri"/>
      <family val="2"/>
      <scheme val="minor"/>
    </font>
    <font>
      <b/>
      <sz val="12"/>
      <color rgb="FFFF0000"/>
      <name val="Calibri"/>
      <family val="2"/>
      <scheme val="minor"/>
    </font>
    <font>
      <b/>
      <u/>
      <sz val="12"/>
      <color theme="1"/>
      <name val="Calibri"/>
      <family val="2"/>
      <scheme val="minor"/>
    </font>
    <font>
      <b/>
      <u/>
      <sz val="12"/>
      <color theme="1"/>
      <name val="Arial Narrow"/>
      <family val="2"/>
    </font>
    <font>
      <u/>
      <sz val="12"/>
      <color theme="1"/>
      <name val="Calibri"/>
      <family val="2"/>
      <scheme val="minor"/>
    </font>
    <font>
      <sz val="12"/>
      <color rgb="FF0070C0"/>
      <name val="Calibri"/>
      <family val="2"/>
      <scheme val="minor"/>
    </font>
    <font>
      <i/>
      <sz val="12"/>
      <color rgb="FFFF0000"/>
      <name val="Calibri"/>
      <family val="2"/>
      <scheme val="minor"/>
    </font>
    <font>
      <sz val="12"/>
      <color theme="4"/>
      <name val="Calibri"/>
      <family val="2"/>
      <scheme val="minor"/>
    </font>
    <font>
      <sz val="12"/>
      <color rgb="FF000000"/>
      <name val="Calibri"/>
      <family val="2"/>
      <scheme val="minor"/>
    </font>
    <font>
      <b/>
      <sz val="12"/>
      <name val="Arial Narrow"/>
      <family val="2"/>
    </font>
    <font>
      <u/>
      <sz val="12"/>
      <color rgb="FFFF0000"/>
      <name val="Calibri"/>
      <family val="2"/>
      <scheme val="minor"/>
    </font>
    <font>
      <sz val="12"/>
      <color indexed="10"/>
      <name val="Calibri"/>
      <family val="2"/>
      <scheme val="minor"/>
    </font>
    <font>
      <sz val="8"/>
      <color indexed="8"/>
      <name val="Arial"/>
      <family val="2"/>
    </font>
    <font>
      <sz val="11"/>
      <name val="Calibri"/>
      <family val="2"/>
    </font>
    <font>
      <b/>
      <sz val="11"/>
      <name val="Calibri"/>
      <family val="2"/>
    </font>
    <font>
      <b/>
      <u/>
      <sz val="12"/>
      <color indexed="10"/>
      <name val="Calibri"/>
      <family val="2"/>
      <scheme val="minor"/>
    </font>
    <font>
      <b/>
      <u/>
      <sz val="12"/>
      <color rgb="FFFF0000"/>
      <name val="Calibri"/>
      <family val="2"/>
      <scheme val="minor"/>
    </font>
    <font>
      <b/>
      <i/>
      <sz val="11"/>
      <color theme="1"/>
      <name val="Calibri"/>
      <family val="2"/>
      <scheme val="minor"/>
    </font>
    <font>
      <sz val="12"/>
      <color theme="1"/>
      <name val="Arial Narrow"/>
      <family val="2"/>
    </font>
    <font>
      <sz val="12"/>
      <name val="Arial Narrow"/>
      <family val="2"/>
    </font>
    <font>
      <i/>
      <sz val="11"/>
      <color theme="1"/>
      <name val="Calibri"/>
      <family val="2"/>
      <scheme val="minor"/>
    </font>
    <font>
      <sz val="12"/>
      <color rgb="FFFF0000"/>
      <name val="Arial Narrow"/>
      <family val="2"/>
    </font>
    <font>
      <sz val="12"/>
      <name val="Calibri"/>
      <family val="2"/>
    </font>
    <font>
      <sz val="11"/>
      <color theme="1"/>
      <name val="Calibri"/>
      <family val="2"/>
    </font>
    <font>
      <b/>
      <sz val="9"/>
      <color indexed="81"/>
      <name val="Tahoma"/>
      <family val="2"/>
    </font>
    <font>
      <sz val="9"/>
      <color indexed="81"/>
      <name val="Tahoma"/>
      <family val="2"/>
    </font>
    <font>
      <sz val="8"/>
      <color indexed="81"/>
      <name val="Tahoma"/>
      <family val="2"/>
    </font>
  </fonts>
  <fills count="8">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indexed="54"/>
        <bgColor indexed="64"/>
      </patternFill>
    </fill>
    <fill>
      <patternFill patternType="solid">
        <fgColor theme="5"/>
        <bgColor indexed="64"/>
      </patternFill>
    </fill>
    <fill>
      <patternFill patternType="solid">
        <fgColor theme="9"/>
        <bgColor indexed="64"/>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7">
    <xf numFmtId="0" fontId="0" fillId="0" borderId="0"/>
    <xf numFmtId="0" fontId="3" fillId="0" borderId="0"/>
    <xf numFmtId="0" fontId="3" fillId="0" borderId="0"/>
    <xf numFmtId="0" fontId="1" fillId="0" borderId="0"/>
    <xf numFmtId="0" fontId="3" fillId="0" borderId="0"/>
    <xf numFmtId="0" fontId="3" fillId="0" borderId="0"/>
    <xf numFmtId="0" fontId="3" fillId="0" borderId="0"/>
    <xf numFmtId="0" fontId="17" fillId="0" borderId="0">
      <alignment vertical="top"/>
    </xf>
    <xf numFmtId="0" fontId="17" fillId="0" borderId="0">
      <alignment vertical="top"/>
    </xf>
    <xf numFmtId="0" fontId="17" fillId="0" borderId="0"/>
    <xf numFmtId="0" fontId="1" fillId="0" borderId="0">
      <alignment vertical="top"/>
    </xf>
    <xf numFmtId="0" fontId="1" fillId="0" borderId="0">
      <alignment vertical="top"/>
    </xf>
    <xf numFmtId="0" fontId="1" fillId="0" borderId="0"/>
    <xf numFmtId="0" fontId="1" fillId="0" borderId="0"/>
    <xf numFmtId="0" fontId="3" fillId="0" borderId="0"/>
    <xf numFmtId="0" fontId="3" fillId="0" borderId="0"/>
    <xf numFmtId="0" fontId="1" fillId="0" borderId="0"/>
  </cellStyleXfs>
  <cellXfs count="230">
    <xf numFmtId="0" fontId="0" fillId="0" borderId="0" xfId="0"/>
    <xf numFmtId="0" fontId="4" fillId="0" borderId="0" xfId="1" applyFont="1" applyFill="1" applyBorder="1" applyAlignment="1">
      <alignment horizontal="center"/>
    </xf>
    <xf numFmtId="0" fontId="4" fillId="0" borderId="0" xfId="1" applyFont="1" applyFill="1" applyBorder="1" applyAlignment="1">
      <alignment horizontal="left"/>
    </xf>
    <xf numFmtId="0" fontId="4" fillId="0" borderId="0" xfId="1" applyFont="1" applyFill="1" applyBorder="1" applyAlignment="1">
      <alignment horizontal="center"/>
    </xf>
    <xf numFmtId="0" fontId="5" fillId="0" borderId="0" xfId="1" applyFont="1" applyFill="1"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6" fillId="0" borderId="0" xfId="1" applyFont="1" applyFill="1" applyBorder="1" applyAlignment="1">
      <alignment horizontal="left"/>
    </xf>
    <xf numFmtId="0" fontId="4" fillId="0" borderId="0" xfId="1" applyFont="1" applyFill="1" applyBorder="1" applyAlignment="1">
      <alignment horizontal="center" vertical="center"/>
    </xf>
    <xf numFmtId="0" fontId="4" fillId="0" borderId="0" xfId="1" applyFont="1" applyFill="1" applyBorder="1" applyAlignment="1">
      <alignment horizontal="left" vertical="center"/>
    </xf>
    <xf numFmtId="0" fontId="7" fillId="0" borderId="0" xfId="1" applyFont="1" applyFill="1" applyBorder="1" applyAlignment="1">
      <alignment horizontal="left"/>
    </xf>
    <xf numFmtId="164" fontId="4" fillId="0" borderId="1" xfId="2" applyNumberFormat="1" applyFont="1" applyFill="1" applyBorder="1" applyAlignment="1" applyProtection="1">
      <alignment horizontal="center" vertical="center" wrapText="1"/>
    </xf>
    <xf numFmtId="14" fontId="8" fillId="0" borderId="0" xfId="1" applyNumberFormat="1" applyFont="1" applyFill="1" applyBorder="1" applyAlignment="1">
      <alignment horizontal="center"/>
    </xf>
    <xf numFmtId="0" fontId="4" fillId="2" borderId="1" xfId="3" applyFont="1" applyFill="1" applyBorder="1" applyAlignment="1" applyProtection="1">
      <alignment horizontal="center"/>
    </xf>
    <xf numFmtId="0" fontId="7" fillId="0" borderId="0" xfId="1" applyFont="1" applyFill="1" applyBorder="1" applyAlignment="1">
      <alignment horizontal="center"/>
    </xf>
    <xf numFmtId="0" fontId="4" fillId="0" borderId="2" xfId="1" applyFont="1" applyFill="1" applyBorder="1" applyAlignment="1">
      <alignment horizontal="center" vertical="center"/>
    </xf>
    <xf numFmtId="0" fontId="0" fillId="0" borderId="0" xfId="0" applyFill="1"/>
    <xf numFmtId="165" fontId="5" fillId="3" borderId="1" xfId="3" applyNumberFormat="1" applyFont="1" applyFill="1" applyBorder="1" applyAlignment="1" applyProtection="1">
      <alignment horizontal="center"/>
    </xf>
    <xf numFmtId="0" fontId="9" fillId="0" borderId="3" xfId="4" applyFont="1" applyFill="1" applyBorder="1" applyAlignment="1" applyProtection="1">
      <alignment horizontal="center" vertical="center" wrapText="1"/>
    </xf>
    <xf numFmtId="0" fontId="9" fillId="4" borderId="3" xfId="4" applyFont="1" applyFill="1" applyBorder="1" applyAlignment="1" applyProtection="1">
      <alignment horizontal="center" vertical="center" wrapText="1"/>
    </xf>
    <xf numFmtId="0" fontId="0" fillId="2" borderId="4" xfId="0"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5" fillId="0" borderId="3" xfId="1" applyFont="1" applyFill="1" applyBorder="1" applyAlignment="1">
      <alignment horizontal="center" vertical="center" wrapText="1"/>
    </xf>
    <xf numFmtId="0" fontId="4" fillId="0" borderId="0" xfId="1" applyFont="1" applyFill="1" applyAlignment="1">
      <alignment horizontal="center"/>
    </xf>
    <xf numFmtId="0" fontId="9" fillId="4" borderId="1" xfId="4" applyFont="1" applyFill="1" applyBorder="1" applyAlignment="1" applyProtection="1">
      <alignment horizontal="center" vertical="center" wrapText="1"/>
    </xf>
    <xf numFmtId="0" fontId="7" fillId="0" borderId="1" xfId="1" applyFont="1" applyFill="1" applyBorder="1" applyAlignment="1" applyProtection="1">
      <alignment horizontal="center" vertical="center"/>
    </xf>
    <xf numFmtId="0" fontId="5" fillId="0" borderId="1" xfId="0" applyFont="1" applyFill="1" applyBorder="1" applyAlignment="1" applyProtection="1">
      <alignment horizontal="justify" vertical="center" wrapText="1"/>
    </xf>
    <xf numFmtId="0" fontId="5" fillId="0" borderId="1" xfId="1" applyFont="1" applyFill="1" applyBorder="1" applyAlignment="1" applyProtection="1">
      <alignment horizontal="justify" vertical="center" wrapText="1"/>
    </xf>
    <xf numFmtId="0" fontId="5" fillId="0" borderId="1" xfId="5" applyFont="1" applyFill="1" applyBorder="1" applyAlignment="1" applyProtection="1">
      <alignment horizontal="justify" vertical="center" wrapText="1"/>
    </xf>
    <xf numFmtId="0" fontId="5" fillId="0" borderId="1" xfId="5" applyFont="1" applyFill="1" applyBorder="1" applyAlignment="1" applyProtection="1">
      <alignment horizontal="left" vertical="center" wrapText="1"/>
    </xf>
    <xf numFmtId="0" fontId="13" fillId="0" borderId="1" xfId="3" applyFont="1" applyFill="1" applyBorder="1" applyAlignment="1" applyProtection="1">
      <alignment horizontal="center" vertical="center" wrapText="1"/>
    </xf>
    <xf numFmtId="166" fontId="5" fillId="0" borderId="1" xfId="0" applyNumberFormat="1" applyFont="1" applyFill="1" applyBorder="1" applyAlignment="1" applyProtection="1">
      <alignment horizontal="center" vertical="center"/>
      <protection locked="0"/>
    </xf>
    <xf numFmtId="3"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9" fontId="4" fillId="0" borderId="1" xfId="0" applyNumberFormat="1" applyFont="1" applyFill="1" applyBorder="1" applyAlignment="1" applyProtection="1">
      <alignment horizontal="center" vertical="center" wrapText="1"/>
    </xf>
    <xf numFmtId="1" fontId="5" fillId="0" borderId="1" xfId="0" applyNumberFormat="1" applyFont="1" applyFill="1" applyBorder="1" applyAlignment="1" applyProtection="1">
      <alignment horizontal="center" vertical="center" wrapText="1"/>
    </xf>
    <xf numFmtId="3"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4" fillId="0" borderId="1" xfId="3" applyFont="1" applyFill="1" applyBorder="1" applyAlignment="1" applyProtection="1">
      <alignment horizontal="center" vertical="center" wrapText="1"/>
    </xf>
    <xf numFmtId="0" fontId="5" fillId="0" borderId="1" xfId="1" applyFont="1" applyFill="1" applyBorder="1" applyAlignment="1" applyProtection="1">
      <alignment horizontal="center" vertical="center" wrapText="1"/>
    </xf>
    <xf numFmtId="0" fontId="14" fillId="0" borderId="1" xfId="6" applyFont="1" applyFill="1" applyBorder="1" applyAlignment="1" applyProtection="1">
      <alignment horizontal="center" vertical="center" wrapText="1"/>
      <protection locked="0"/>
    </xf>
    <xf numFmtId="9" fontId="15" fillId="0" borderId="1" xfId="0" applyNumberFormat="1" applyFont="1" applyFill="1" applyBorder="1" applyAlignment="1" applyProtection="1">
      <alignment horizontal="center" vertical="center" wrapText="1"/>
    </xf>
    <xf numFmtId="15" fontId="15" fillId="0" borderId="1" xfId="0" applyNumberFormat="1" applyFont="1" applyFill="1" applyBorder="1" applyAlignment="1" applyProtection="1">
      <alignment horizontal="center" vertical="center" wrapText="1"/>
    </xf>
    <xf numFmtId="0" fontId="5" fillId="0" borderId="1" xfId="1" applyFont="1" applyFill="1" applyBorder="1" applyAlignment="1">
      <alignment horizontal="center" vertical="center" wrapText="1"/>
    </xf>
    <xf numFmtId="0" fontId="4" fillId="0" borderId="1" xfId="6" applyFont="1" applyFill="1" applyBorder="1" applyAlignment="1" applyProtection="1">
      <alignment horizontal="center" vertical="center" wrapText="1"/>
    </xf>
    <xf numFmtId="0" fontId="5" fillId="0" borderId="1" xfId="3" applyFont="1" applyFill="1" applyBorder="1" applyAlignment="1" applyProtection="1">
      <alignment horizontal="center" vertical="center"/>
    </xf>
    <xf numFmtId="0" fontId="0" fillId="0" borderId="1" xfId="0" applyFill="1" applyBorder="1" applyAlignment="1">
      <alignment vertical="center"/>
    </xf>
    <xf numFmtId="0" fontId="13" fillId="0" borderId="1" xfId="0" applyFont="1" applyFill="1" applyBorder="1" applyAlignment="1" applyProtection="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5" fillId="5" borderId="1" xfId="1" applyFont="1" applyFill="1" applyBorder="1" applyAlignment="1">
      <alignment horizontal="center" vertical="center" wrapText="1"/>
    </xf>
    <xf numFmtId="0" fontId="5" fillId="0" borderId="1" xfId="7" applyFont="1" applyFill="1" applyBorder="1" applyAlignment="1" applyProtection="1">
      <alignment horizontal="left" vertical="center" wrapText="1"/>
    </xf>
    <xf numFmtId="0" fontId="13" fillId="0" borderId="1" xfId="8" applyFont="1" applyFill="1" applyBorder="1" applyAlignment="1" applyProtection="1">
      <alignment horizontal="center" vertical="center" wrapText="1"/>
    </xf>
    <xf numFmtId="0" fontId="18" fillId="0" borderId="1" xfId="0" applyFont="1" applyFill="1" applyBorder="1" applyAlignment="1" applyProtection="1">
      <alignment horizontal="justify" vertical="center" wrapText="1"/>
    </xf>
    <xf numFmtId="0" fontId="12" fillId="0" borderId="1" xfId="5" applyFont="1" applyFill="1" applyBorder="1" applyAlignment="1" applyProtection="1">
      <alignment horizontal="justify" vertical="center" wrapText="1"/>
    </xf>
    <xf numFmtId="0" fontId="12" fillId="0" borderId="1" xfId="5"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20" fillId="0" borderId="1" xfId="9" applyFont="1" applyFill="1" applyBorder="1" applyAlignment="1" applyProtection="1">
      <alignment horizontal="justify" vertical="center" wrapText="1"/>
    </xf>
    <xf numFmtId="0" fontId="5" fillId="0" borderId="1" xfId="9" applyFont="1" applyFill="1" applyBorder="1" applyAlignment="1" applyProtection="1">
      <alignment horizontal="justify" vertical="center" wrapText="1"/>
    </xf>
    <xf numFmtId="0" fontId="5" fillId="0" borderId="1" xfId="1" applyFont="1" applyFill="1" applyBorder="1" applyAlignment="1" applyProtection="1">
      <alignment horizontal="left" vertical="center" wrapText="1"/>
    </xf>
    <xf numFmtId="0" fontId="6" fillId="0" borderId="1" xfId="0" applyFont="1" applyFill="1" applyBorder="1" applyAlignment="1">
      <alignment horizontal="center" vertical="center" wrapText="1"/>
    </xf>
    <xf numFmtId="0" fontId="12" fillId="0" borderId="1" xfId="1" applyFont="1" applyFill="1" applyBorder="1" applyAlignment="1">
      <alignment horizontal="center" vertical="center" wrapText="1"/>
    </xf>
    <xf numFmtId="0" fontId="20" fillId="0" borderId="1" xfId="1" applyFont="1" applyFill="1" applyBorder="1" applyAlignment="1" applyProtection="1">
      <alignment horizontal="justify" vertical="center" wrapText="1"/>
    </xf>
    <xf numFmtId="0" fontId="5" fillId="0" borderId="1" xfId="9" applyFont="1" applyFill="1" applyBorder="1" applyAlignment="1" applyProtection="1">
      <alignment horizontal="left" vertical="center" wrapText="1"/>
    </xf>
    <xf numFmtId="0" fontId="13" fillId="0" borderId="1" xfId="0" applyFont="1" applyFill="1" applyBorder="1" applyAlignment="1">
      <alignment horizontal="center" vertical="center"/>
    </xf>
    <xf numFmtId="0" fontId="13" fillId="0" borderId="1" xfId="1" applyFont="1" applyFill="1" applyBorder="1" applyAlignment="1" applyProtection="1">
      <alignment horizontal="center" vertical="center" wrapText="1"/>
    </xf>
    <xf numFmtId="0" fontId="6" fillId="0" borderId="1" xfId="5" applyFont="1" applyFill="1" applyBorder="1" applyAlignment="1" applyProtection="1">
      <alignment horizontal="left" vertical="center" wrapText="1"/>
    </xf>
    <xf numFmtId="0" fontId="13" fillId="0" borderId="1" xfId="9" applyFont="1" applyFill="1" applyBorder="1" applyAlignment="1" applyProtection="1">
      <alignment horizontal="center" vertical="center" wrapText="1"/>
    </xf>
    <xf numFmtId="0" fontId="18" fillId="0" borderId="1" xfId="9" applyFont="1" applyFill="1" applyBorder="1" applyAlignment="1" applyProtection="1">
      <alignment horizontal="justify" vertical="center" wrapText="1"/>
    </xf>
    <xf numFmtId="0" fontId="5" fillId="0" borderId="1" xfId="9" applyNumberFormat="1" applyFont="1" applyFill="1" applyBorder="1" applyAlignment="1" applyProtection="1">
      <alignment horizontal="justify" vertical="center" wrapText="1"/>
    </xf>
    <xf numFmtId="0" fontId="5" fillId="0" borderId="1" xfId="0" applyFont="1" applyFill="1" applyBorder="1" applyAlignment="1">
      <alignment horizontal="justify" vertical="center" wrapText="1"/>
    </xf>
    <xf numFmtId="0" fontId="5" fillId="0" borderId="1" xfId="2" applyFont="1" applyFill="1" applyBorder="1" applyAlignment="1" applyProtection="1">
      <alignment horizontal="justify" vertical="center" wrapText="1"/>
    </xf>
    <xf numFmtId="0" fontId="13" fillId="0" borderId="1" xfId="6" applyFont="1" applyFill="1" applyBorder="1" applyAlignment="1" applyProtection="1">
      <alignment horizontal="center" vertical="center" wrapText="1"/>
    </xf>
    <xf numFmtId="0" fontId="5" fillId="0" borderId="1" xfId="0" applyNumberFormat="1" applyFont="1" applyFill="1" applyBorder="1" applyAlignment="1" applyProtection="1">
      <alignment vertical="center" wrapText="1"/>
    </xf>
    <xf numFmtId="0" fontId="5" fillId="0" borderId="1" xfId="0" applyFont="1" applyFill="1" applyBorder="1" applyAlignment="1" applyProtection="1">
      <alignment vertical="center" wrapText="1"/>
    </xf>
    <xf numFmtId="0" fontId="5" fillId="0" borderId="1" xfId="0" applyFont="1" applyFill="1" applyBorder="1" applyAlignment="1" applyProtection="1">
      <alignment horizontal="left" vertical="center" wrapText="1"/>
    </xf>
    <xf numFmtId="0" fontId="4" fillId="0" borderId="1" xfId="0" applyNumberFormat="1" applyFont="1" applyFill="1" applyBorder="1" applyAlignment="1" applyProtection="1">
      <alignment horizontal="justify" vertical="center" wrapText="1"/>
    </xf>
    <xf numFmtId="0" fontId="5" fillId="0" borderId="1" xfId="0" applyNumberFormat="1" applyFont="1" applyFill="1" applyBorder="1" applyAlignment="1" applyProtection="1">
      <alignment horizontal="left" vertical="center" wrapText="1"/>
    </xf>
    <xf numFmtId="1" fontId="13"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4" fillId="0" borderId="1" xfId="0" applyNumberFormat="1" applyFont="1" applyFill="1" applyBorder="1" applyAlignment="1" applyProtection="1">
      <alignment horizontal="left" vertical="center" wrapText="1"/>
    </xf>
    <xf numFmtId="0" fontId="18" fillId="0" borderId="1" xfId="10" applyFont="1" applyFill="1" applyBorder="1" applyAlignment="1" applyProtection="1">
      <alignment horizontal="justify" vertical="center" wrapText="1"/>
    </xf>
    <xf numFmtId="0" fontId="5" fillId="0" borderId="1" xfId="10" applyFont="1" applyFill="1" applyBorder="1" applyAlignment="1" applyProtection="1">
      <alignment horizontal="justify" vertical="center" wrapText="1"/>
    </xf>
    <xf numFmtId="0" fontId="5" fillId="0" borderId="1" xfId="10" applyFont="1" applyFill="1" applyBorder="1" applyAlignment="1" applyProtection="1">
      <alignment horizontal="left" vertical="center" wrapText="1"/>
    </xf>
    <xf numFmtId="0" fontId="25" fillId="0" borderId="1" xfId="8" applyFont="1" applyFill="1" applyBorder="1" applyAlignment="1" applyProtection="1">
      <alignment horizontal="center" vertical="center" wrapText="1"/>
    </xf>
    <xf numFmtId="166" fontId="12" fillId="0" borderId="1" xfId="0" applyNumberFormat="1" applyFont="1" applyFill="1" applyBorder="1" applyAlignment="1" applyProtection="1">
      <alignment horizontal="center" vertical="center"/>
      <protection locked="0"/>
    </xf>
    <xf numFmtId="0" fontId="5" fillId="0" borderId="1" xfId="0" applyNumberFormat="1" applyFont="1" applyFill="1" applyBorder="1" applyAlignment="1">
      <alignment horizontal="justify" vertical="center" wrapText="1"/>
    </xf>
    <xf numFmtId="0" fontId="12"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12" fillId="0" borderId="1" xfId="2" applyFont="1" applyFill="1" applyBorder="1" applyAlignment="1" applyProtection="1">
      <alignment horizontal="justify" vertical="center" wrapText="1"/>
    </xf>
    <xf numFmtId="0" fontId="12" fillId="0" borderId="1" xfId="2" applyFont="1" applyFill="1" applyBorder="1" applyAlignment="1" applyProtection="1">
      <alignment horizontal="left" vertical="center" wrapText="1"/>
    </xf>
    <xf numFmtId="0" fontId="5" fillId="0" borderId="1" xfId="6" applyFont="1" applyFill="1" applyBorder="1" applyAlignment="1" applyProtection="1">
      <alignment horizontal="justify" vertical="center" wrapText="1"/>
    </xf>
    <xf numFmtId="0" fontId="5" fillId="0" borderId="1" xfId="11" applyFont="1" applyFill="1" applyBorder="1" applyAlignment="1" applyProtection="1">
      <alignment horizontal="justify" vertical="center" wrapText="1"/>
    </xf>
    <xf numFmtId="0" fontId="13" fillId="0" borderId="1" xfId="8" applyNumberFormat="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5" fillId="0" borderId="1" xfId="7" applyFont="1" applyFill="1" applyBorder="1" applyAlignment="1">
      <alignment horizontal="justify" vertical="center" wrapText="1"/>
    </xf>
    <xf numFmtId="0" fontId="18" fillId="0" borderId="1" xfId="7" applyFont="1" applyFill="1" applyBorder="1" applyAlignment="1">
      <alignment horizontal="justify" vertical="center" wrapText="1"/>
    </xf>
    <xf numFmtId="49" fontId="5" fillId="0" borderId="1" xfId="0" applyNumberFormat="1" applyFont="1" applyFill="1" applyBorder="1" applyAlignment="1">
      <alignment horizontal="justify" vertical="center" wrapText="1"/>
    </xf>
    <xf numFmtId="0" fontId="5" fillId="0" borderId="1" xfId="7" applyFont="1" applyFill="1" applyBorder="1" applyAlignment="1" applyProtection="1">
      <alignment horizontal="left" vertical="center" wrapText="1"/>
      <protection locked="0"/>
    </xf>
    <xf numFmtId="0" fontId="13" fillId="0" borderId="1" xfId="8" applyFont="1" applyFill="1" applyBorder="1" applyAlignment="1" applyProtection="1">
      <alignment horizontal="center" vertical="center" wrapText="1"/>
      <protection locked="0"/>
    </xf>
    <xf numFmtId="0" fontId="5" fillId="0" borderId="1" xfId="0" applyFont="1" applyFill="1" applyBorder="1" applyAlignment="1" applyProtection="1">
      <alignment horizontal="justify" vertical="center" wrapText="1"/>
      <protection locked="0"/>
    </xf>
    <xf numFmtId="0" fontId="25" fillId="0" borderId="1" xfId="3" applyFont="1" applyFill="1" applyBorder="1" applyAlignment="1" applyProtection="1">
      <alignment horizontal="center" vertical="center" wrapText="1"/>
    </xf>
    <xf numFmtId="0" fontId="27" fillId="0" borderId="1" xfId="6" applyFont="1" applyFill="1" applyBorder="1" applyAlignment="1" applyProtection="1">
      <alignment horizontal="center" vertical="center" wrapText="1"/>
      <protection locked="0"/>
    </xf>
    <xf numFmtId="0" fontId="5" fillId="0" borderId="1" xfId="4" applyNumberFormat="1" applyFont="1" applyFill="1" applyBorder="1" applyAlignment="1" applyProtection="1">
      <alignment horizontal="left" vertical="center" wrapText="1"/>
      <protection locked="0"/>
    </xf>
    <xf numFmtId="0" fontId="6" fillId="0" borderId="1" xfId="0" applyFont="1" applyFill="1" applyBorder="1" applyAlignment="1">
      <alignment horizontal="justify" vertical="center" wrapText="1"/>
    </xf>
    <xf numFmtId="0" fontId="6" fillId="0" borderId="1" xfId="5" applyFont="1" applyFill="1" applyBorder="1" applyAlignment="1" applyProtection="1">
      <alignment horizontal="justify" vertical="center" wrapText="1"/>
    </xf>
    <xf numFmtId="0" fontId="0" fillId="0" borderId="1" xfId="0" applyBorder="1" applyAlignment="1">
      <alignment vertical="center" wrapText="1"/>
    </xf>
    <xf numFmtId="0" fontId="5" fillId="0" borderId="1" xfId="0" applyFont="1" applyFill="1" applyBorder="1" applyAlignment="1">
      <alignment vertical="center" wrapText="1"/>
    </xf>
    <xf numFmtId="0" fontId="24" fillId="0" borderId="1" xfId="9" applyFont="1" applyFill="1" applyBorder="1" applyAlignment="1" applyProtection="1">
      <alignment horizontal="justify" vertical="center" wrapText="1"/>
    </xf>
    <xf numFmtId="0" fontId="5" fillId="0" borderId="1" xfId="9" applyFont="1" applyFill="1" applyBorder="1" applyAlignment="1" applyProtection="1">
      <alignment vertical="center" wrapText="1"/>
    </xf>
    <xf numFmtId="0" fontId="5" fillId="0" borderId="1" xfId="5" applyFont="1" applyFill="1" applyBorder="1" applyAlignment="1" applyProtection="1">
      <alignment horizontal="center" vertical="center" wrapText="1"/>
    </xf>
    <xf numFmtId="0" fontId="5" fillId="0" borderId="1" xfId="5" applyFont="1" applyFill="1" applyBorder="1" applyAlignment="1" applyProtection="1">
      <alignment vertical="center" wrapText="1"/>
    </xf>
    <xf numFmtId="1" fontId="13" fillId="0" borderId="1" xfId="3"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0" fontId="6" fillId="0" borderId="1" xfId="5" applyFont="1" applyFill="1" applyBorder="1" applyAlignment="1" applyProtection="1">
      <alignment vertical="center" wrapText="1"/>
    </xf>
    <xf numFmtId="0" fontId="4" fillId="0" borderId="1" xfId="1" applyFont="1" applyFill="1" applyBorder="1" applyAlignment="1" applyProtection="1">
      <alignment horizontal="center" vertical="center"/>
    </xf>
    <xf numFmtId="0" fontId="26" fillId="0" borderId="1" xfId="0" applyFont="1" applyFill="1" applyBorder="1" applyAlignment="1">
      <alignment horizontal="justify" vertical="center" wrapText="1"/>
    </xf>
    <xf numFmtId="0" fontId="18" fillId="0" borderId="1" xfId="0" applyFont="1" applyFill="1" applyBorder="1" applyAlignment="1">
      <alignment horizontal="justify" vertical="center" wrapText="1"/>
    </xf>
    <xf numFmtId="0" fontId="5" fillId="0" borderId="1" xfId="3" applyFont="1" applyFill="1" applyBorder="1" applyAlignment="1" applyProtection="1">
      <alignment horizontal="center" vertical="center" wrapText="1"/>
    </xf>
    <xf numFmtId="0" fontId="5" fillId="0" borderId="1" xfId="0" applyNumberFormat="1" applyFont="1" applyFill="1" applyBorder="1" applyAlignment="1">
      <alignment horizontal="left" vertical="center" wrapText="1"/>
    </xf>
    <xf numFmtId="0" fontId="6" fillId="0" borderId="1" xfId="2" applyFont="1" applyFill="1" applyBorder="1" applyAlignment="1" applyProtection="1">
      <alignment horizontal="justify" vertical="center" wrapText="1"/>
    </xf>
    <xf numFmtId="0" fontId="6" fillId="0" borderId="1" xfId="0" applyNumberFormat="1" applyFont="1" applyFill="1" applyBorder="1" applyAlignment="1" applyProtection="1">
      <alignment horizontal="left" vertical="center" wrapText="1"/>
    </xf>
    <xf numFmtId="0" fontId="12" fillId="0" borderId="1" xfId="0" applyFont="1" applyFill="1" applyBorder="1" applyAlignment="1">
      <alignment horizontal="justify" vertical="center" wrapText="1"/>
    </xf>
    <xf numFmtId="0" fontId="5" fillId="0" borderId="1" xfId="7" applyFont="1" applyFill="1" applyBorder="1" applyAlignment="1" applyProtection="1">
      <alignment horizontal="justify" vertical="center" wrapText="1"/>
      <protection locked="0"/>
    </xf>
    <xf numFmtId="1" fontId="25"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left" vertical="center" wrapText="1"/>
    </xf>
    <xf numFmtId="0" fontId="25" fillId="0" borderId="1" xfId="0" applyFont="1" applyFill="1" applyBorder="1" applyAlignment="1">
      <alignment horizontal="center" vertical="center" wrapText="1"/>
    </xf>
    <xf numFmtId="0" fontId="5" fillId="0" borderId="1" xfId="2" applyFont="1" applyFill="1" applyBorder="1" applyAlignment="1" applyProtection="1">
      <alignment horizontal="left" vertical="center" wrapText="1"/>
    </xf>
    <xf numFmtId="0" fontId="27" fillId="0" borderId="1" xfId="1" applyFont="1" applyFill="1" applyBorder="1" applyAlignment="1" applyProtection="1">
      <alignment horizontal="center" vertical="center"/>
    </xf>
    <xf numFmtId="0" fontId="4" fillId="0" borderId="1" xfId="6"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 fontId="1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vertical="center" wrapText="1"/>
    </xf>
    <xf numFmtId="0" fontId="12" fillId="0" borderId="1" xfId="0" applyFont="1" applyFill="1" applyBorder="1" applyAlignment="1">
      <alignment vertical="center" wrapText="1"/>
    </xf>
    <xf numFmtId="0" fontId="4" fillId="0" borderId="1" xfId="0" applyFont="1" applyFill="1" applyBorder="1" applyAlignment="1">
      <alignment horizontal="justify" vertical="center" wrapText="1"/>
    </xf>
    <xf numFmtId="0" fontId="5" fillId="0" borderId="1" xfId="12" applyFont="1" applyFill="1" applyBorder="1" applyAlignment="1">
      <alignment horizontal="justify" vertical="center" wrapText="1"/>
    </xf>
    <xf numFmtId="0" fontId="5" fillId="0" borderId="1" xfId="12" applyNumberFormat="1" applyFont="1" applyFill="1" applyBorder="1" applyAlignment="1">
      <alignment horizontal="left" vertical="center" wrapText="1"/>
    </xf>
    <xf numFmtId="0" fontId="13" fillId="0" borderId="1" xfId="13"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1" applyFont="1" applyFill="1" applyBorder="1" applyAlignment="1" applyProtection="1">
      <alignment horizontal="justify" vertical="center" wrapText="1"/>
    </xf>
    <xf numFmtId="0" fontId="5" fillId="0" borderId="1" xfId="0" applyNumberFormat="1" applyFont="1" applyFill="1" applyBorder="1" applyAlignment="1" applyProtection="1">
      <alignment horizontal="justify" vertical="center" wrapText="1"/>
    </xf>
    <xf numFmtId="0" fontId="6" fillId="0" borderId="1" xfId="1" applyFont="1" applyFill="1" applyBorder="1" applyAlignment="1" applyProtection="1">
      <alignment horizontal="left" vertical="center" wrapText="1"/>
    </xf>
    <xf numFmtId="0" fontId="6" fillId="0" borderId="1" xfId="1" applyFont="1" applyFill="1" applyBorder="1" applyAlignment="1" applyProtection="1">
      <alignment vertical="center" wrapText="1"/>
    </xf>
    <xf numFmtId="0" fontId="5" fillId="0" borderId="1" xfId="12" applyNumberFormat="1" applyFont="1" applyFill="1" applyBorder="1" applyAlignment="1">
      <alignment horizontal="justify" vertical="center" wrapText="1"/>
    </xf>
    <xf numFmtId="0" fontId="5" fillId="0" borderId="1" xfId="12" applyNumberFormat="1" applyFont="1" applyFill="1" applyBorder="1" applyAlignment="1">
      <alignment horizontal="center" vertical="center" wrapText="1"/>
    </xf>
    <xf numFmtId="0" fontId="5" fillId="0" borderId="1" xfId="12" applyFont="1" applyFill="1" applyBorder="1" applyAlignment="1">
      <alignment horizontal="left" vertical="center" wrapText="1"/>
    </xf>
    <xf numFmtId="0" fontId="5" fillId="0" borderId="1" xfId="12" applyFont="1" applyFill="1" applyBorder="1" applyAlignment="1">
      <alignment horizontal="center" vertical="center" wrapText="1"/>
    </xf>
    <xf numFmtId="0" fontId="5" fillId="6" borderId="1" xfId="1" applyFont="1" applyFill="1" applyBorder="1" applyAlignment="1">
      <alignment horizontal="center" vertical="center" wrapText="1"/>
    </xf>
    <xf numFmtId="0" fontId="4" fillId="0" borderId="1" xfId="6"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wrapText="1"/>
    </xf>
    <xf numFmtId="0" fontId="5" fillId="0" borderId="1" xfId="6" applyFont="1" applyFill="1" applyBorder="1" applyAlignment="1" applyProtection="1">
      <alignment horizontal="left" vertical="center" wrapText="1"/>
    </xf>
    <xf numFmtId="0" fontId="12" fillId="5" borderId="1" xfId="1" applyFont="1" applyFill="1" applyBorder="1" applyAlignment="1">
      <alignment horizontal="center" vertical="center" wrapText="1"/>
    </xf>
    <xf numFmtId="0" fontId="34" fillId="0" borderId="1" xfId="7" applyFont="1" applyFill="1" applyBorder="1" applyAlignment="1">
      <alignment horizontal="left" vertical="center" wrapText="1"/>
    </xf>
    <xf numFmtId="1" fontId="13"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1" fontId="25" fillId="0" borderId="1" xfId="0" applyNumberFormat="1" applyFont="1" applyFill="1" applyBorder="1" applyAlignment="1">
      <alignment horizontal="center" vertical="center" wrapText="1"/>
    </xf>
    <xf numFmtId="0" fontId="12" fillId="0" borderId="1" xfId="12" applyNumberFormat="1" applyFont="1" applyFill="1" applyBorder="1" applyAlignment="1">
      <alignment horizontal="left" vertical="center" wrapText="1"/>
    </xf>
    <xf numFmtId="0" fontId="12" fillId="0" borderId="1" xfId="1" applyFont="1" applyFill="1" applyBorder="1" applyAlignment="1">
      <alignment horizontal="left" vertical="center" wrapText="1"/>
    </xf>
    <xf numFmtId="0" fontId="7" fillId="0" borderId="1" xfId="6" applyFont="1" applyFill="1" applyBorder="1" applyAlignment="1" applyProtection="1">
      <alignment horizontal="center" vertical="center"/>
    </xf>
    <xf numFmtId="0" fontId="5" fillId="0" borderId="1" xfId="6" applyFont="1" applyFill="1" applyBorder="1" applyAlignment="1" applyProtection="1">
      <alignment horizontal="center" vertical="center" wrapText="1"/>
    </xf>
    <xf numFmtId="0" fontId="5" fillId="0" borderId="1" xfId="6" applyFont="1" applyFill="1" applyBorder="1" applyAlignment="1">
      <alignment horizontal="center" vertical="center" wrapText="1"/>
    </xf>
    <xf numFmtId="0" fontId="5" fillId="0" borderId="1" xfId="0" applyFont="1" applyFill="1" applyBorder="1" applyAlignment="1" applyProtection="1">
      <alignment horizontal="justify" vertical="center"/>
    </xf>
    <xf numFmtId="0" fontId="6" fillId="0" borderId="1" xfId="10" applyFont="1" applyFill="1" applyBorder="1" applyAlignment="1" applyProtection="1">
      <alignment horizontal="justify" vertical="center"/>
    </xf>
    <xf numFmtId="0" fontId="13" fillId="0" borderId="1" xfId="8" applyFont="1" applyFill="1" applyBorder="1" applyAlignment="1" applyProtection="1">
      <alignment horizontal="center" vertical="center"/>
    </xf>
    <xf numFmtId="167" fontId="15" fillId="0" borderId="1" xfId="0" applyNumberFormat="1" applyFont="1" applyFill="1" applyBorder="1" applyAlignment="1" applyProtection="1">
      <alignment horizontal="center" vertical="center" wrapText="1"/>
    </xf>
    <xf numFmtId="1" fontId="4" fillId="0" borderId="1" xfId="0" applyNumberFormat="1" applyFont="1" applyFill="1" applyBorder="1" applyAlignment="1" applyProtection="1">
      <alignment horizontal="center" vertical="center" wrapText="1"/>
    </xf>
    <xf numFmtId="0" fontId="20" fillId="0" borderId="1" xfId="0" applyFont="1" applyFill="1" applyBorder="1" applyAlignment="1">
      <alignment horizontal="justify" vertical="center" wrapText="1"/>
    </xf>
    <xf numFmtId="0" fontId="39" fillId="2" borderId="1" xfId="1" applyFont="1" applyFill="1" applyBorder="1" applyAlignment="1">
      <alignment horizontal="center" vertical="center" wrapText="1"/>
    </xf>
    <xf numFmtId="0" fontId="13" fillId="0" borderId="1" xfId="10" applyFont="1" applyFill="1" applyBorder="1" applyAlignment="1" applyProtection="1">
      <alignment horizontal="center" vertical="center" wrapText="1"/>
    </xf>
    <xf numFmtId="0" fontId="13" fillId="0" borderId="1" xfId="9" applyFont="1" applyFill="1" applyBorder="1" applyAlignment="1" applyProtection="1">
      <alignment horizontal="center" vertical="center"/>
    </xf>
    <xf numFmtId="0" fontId="5" fillId="0" borderId="1" xfId="0" applyFont="1" applyFill="1" applyBorder="1" applyAlignment="1">
      <alignment horizontal="justify" wrapText="1"/>
    </xf>
    <xf numFmtId="0" fontId="18" fillId="0" borderId="1" xfId="0" applyFont="1" applyFill="1" applyBorder="1" applyAlignment="1">
      <alignment horizontal="justify" vertical="center"/>
    </xf>
    <xf numFmtId="0" fontId="5" fillId="0" borderId="1" xfId="14" applyNumberFormat="1" applyFont="1" applyFill="1" applyBorder="1" applyAlignment="1" applyProtection="1">
      <alignment horizontal="left" vertical="center" wrapText="1"/>
    </xf>
    <xf numFmtId="0" fontId="5" fillId="0" borderId="1" xfId="15" applyNumberFormat="1" applyFont="1" applyFill="1" applyBorder="1" applyAlignment="1" applyProtection="1">
      <alignment horizontal="left" vertical="center" wrapText="1"/>
    </xf>
    <xf numFmtId="1" fontId="13" fillId="0" borderId="1" xfId="15" applyNumberFormat="1" applyFont="1" applyFill="1" applyBorder="1" applyAlignment="1" applyProtection="1">
      <alignment horizontal="center" vertical="center" wrapText="1"/>
    </xf>
    <xf numFmtId="0" fontId="6" fillId="0" borderId="1" xfId="15" applyFont="1" applyFill="1" applyBorder="1" applyAlignment="1">
      <alignment vertical="center" wrapText="1"/>
    </xf>
    <xf numFmtId="0" fontId="5" fillId="0" borderId="1" xfId="15" applyNumberFormat="1" applyFont="1" applyFill="1" applyBorder="1" applyAlignment="1" applyProtection="1">
      <alignment horizontal="justify" vertical="center" wrapText="1"/>
    </xf>
    <xf numFmtId="0" fontId="27" fillId="0" borderId="1" xfId="0" applyFont="1" applyFill="1" applyBorder="1" applyAlignment="1" applyProtection="1">
      <alignment horizontal="center" vertical="center" wrapText="1"/>
    </xf>
    <xf numFmtId="0" fontId="7" fillId="0" borderId="1" xfId="1" applyFont="1" applyFill="1" applyBorder="1" applyAlignment="1" applyProtection="1">
      <alignment vertical="center"/>
    </xf>
    <xf numFmtId="0" fontId="5" fillId="0" borderId="1" xfId="1" applyFont="1" applyFill="1" applyBorder="1" applyAlignment="1" applyProtection="1">
      <alignment vertical="center" wrapText="1"/>
    </xf>
    <xf numFmtId="9" fontId="15" fillId="3" borderId="1" xfId="0" applyNumberFormat="1" applyFont="1" applyFill="1" applyBorder="1" applyAlignment="1" applyProtection="1">
      <alignment horizontal="center" vertical="center" wrapText="1"/>
    </xf>
    <xf numFmtId="3" fontId="12" fillId="0" borderId="1" xfId="0" applyNumberFormat="1" applyFont="1" applyFill="1" applyBorder="1" applyAlignment="1" applyProtection="1">
      <alignment horizontal="center" vertical="center" wrapText="1"/>
      <protection locked="0"/>
    </xf>
    <xf numFmtId="0" fontId="12" fillId="0" borderId="1" xfId="1" applyFont="1" applyFill="1" applyBorder="1" applyAlignment="1" applyProtection="1">
      <alignment horizontal="center" vertical="center" wrapText="1"/>
    </xf>
    <xf numFmtId="1" fontId="27" fillId="0" borderId="1" xfId="0" applyNumberFormat="1" applyFont="1" applyFill="1" applyBorder="1" applyAlignment="1" applyProtection="1">
      <alignment horizontal="center" vertical="center" wrapText="1"/>
    </xf>
    <xf numFmtId="0" fontId="5" fillId="0" borderId="1" xfId="0" applyFont="1" applyFill="1" applyBorder="1"/>
    <xf numFmtId="0" fontId="5"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5" fillId="0" borderId="1" xfId="7" applyNumberFormat="1" applyFont="1" applyFill="1" applyBorder="1" applyAlignment="1" applyProtection="1">
      <alignment horizontal="left" vertical="center" wrapText="1"/>
    </xf>
    <xf numFmtId="0" fontId="5" fillId="0" borderId="1" xfId="1" applyFont="1" applyFill="1" applyBorder="1" applyAlignment="1">
      <alignment horizontal="left" vertical="center" wrapText="1"/>
    </xf>
    <xf numFmtId="0" fontId="4" fillId="0" borderId="1" xfId="1" applyFont="1" applyFill="1" applyBorder="1" applyAlignment="1" applyProtection="1">
      <alignment horizontal="justify" vertical="center" wrapText="1"/>
    </xf>
    <xf numFmtId="0" fontId="4" fillId="0" borderId="1" xfId="7" applyFont="1" applyFill="1" applyBorder="1" applyAlignment="1">
      <alignment horizontal="justify" vertical="center" wrapText="1"/>
    </xf>
    <xf numFmtId="0" fontId="27" fillId="0" borderId="1" xfId="6" applyFont="1" applyFill="1" applyBorder="1" applyAlignment="1" applyProtection="1">
      <alignment horizontal="center" vertical="center" wrapText="1"/>
    </xf>
    <xf numFmtId="0" fontId="12" fillId="0" borderId="1" xfId="3" applyFont="1" applyFill="1" applyBorder="1" applyAlignment="1" applyProtection="1">
      <alignment horizontal="center" vertical="center"/>
    </xf>
    <xf numFmtId="0" fontId="5" fillId="0" borderId="1" xfId="7" applyFont="1" applyFill="1" applyBorder="1" applyAlignment="1" applyProtection="1">
      <alignment horizontal="justify" vertical="center" wrapText="1"/>
    </xf>
    <xf numFmtId="17" fontId="15" fillId="0" borderId="1" xfId="0" applyNumberFormat="1" applyFont="1" applyFill="1" applyBorder="1" applyAlignment="1" applyProtection="1">
      <alignment horizontal="center" vertical="center" wrapText="1"/>
    </xf>
    <xf numFmtId="0" fontId="5" fillId="5" borderId="1" xfId="1" applyFont="1" applyFill="1" applyBorder="1" applyAlignment="1">
      <alignment horizontal="left" vertical="center" wrapText="1"/>
    </xf>
    <xf numFmtId="0" fontId="5" fillId="5" borderId="1" xfId="0" applyFont="1" applyFill="1" applyBorder="1" applyAlignment="1" applyProtection="1">
      <alignment horizontal="center" vertical="center" wrapText="1"/>
    </xf>
    <xf numFmtId="0" fontId="12" fillId="0" borderId="1" xfId="1" applyFont="1" applyFill="1" applyBorder="1" applyAlignment="1" applyProtection="1">
      <alignment horizontal="justify" vertical="center" wrapText="1"/>
    </xf>
    <xf numFmtId="0" fontId="18" fillId="0" borderId="1" xfId="1" applyFont="1" applyFill="1" applyBorder="1" applyAlignment="1" applyProtection="1">
      <alignment horizontal="justify" vertical="center" wrapText="1"/>
    </xf>
    <xf numFmtId="0" fontId="16" fillId="0" borderId="1" xfId="0" applyNumberFormat="1" applyFont="1" applyFill="1" applyBorder="1" applyAlignment="1" applyProtection="1">
      <alignment horizontal="left" vertical="center" wrapText="1"/>
    </xf>
    <xf numFmtId="0" fontId="5" fillId="0" borderId="1" xfId="16" applyFont="1" applyFill="1" applyBorder="1" applyAlignment="1" applyProtection="1">
      <alignment horizontal="center" vertical="center" wrapText="1"/>
    </xf>
    <xf numFmtId="1" fontId="5" fillId="0" borderId="1" xfId="5" applyNumberFormat="1" applyFont="1" applyFill="1" applyBorder="1" applyAlignment="1" applyProtection="1">
      <alignment horizontal="left" vertical="center" wrapText="1"/>
    </xf>
    <xf numFmtId="0" fontId="5" fillId="0" borderId="1" xfId="1" applyFont="1" applyFill="1" applyBorder="1" applyAlignment="1">
      <alignment horizontal="justify" vertical="center" wrapText="1"/>
    </xf>
    <xf numFmtId="0" fontId="5" fillId="0" borderId="1" xfId="6" applyFont="1" applyFill="1" applyBorder="1" applyAlignment="1">
      <alignment horizontal="left" vertical="top" wrapText="1"/>
    </xf>
    <xf numFmtId="0" fontId="13" fillId="0" borderId="1" xfId="6" applyFont="1" applyFill="1" applyBorder="1" applyAlignment="1">
      <alignment horizontal="center" vertical="center" wrapText="1"/>
    </xf>
    <xf numFmtId="0" fontId="5" fillId="0" borderId="1" xfId="1" applyFont="1" applyFill="1" applyBorder="1" applyAlignment="1">
      <alignment horizontal="center" vertical="center"/>
    </xf>
    <xf numFmtId="0" fontId="0" fillId="0" borderId="1" xfId="0" applyFont="1" applyBorder="1" applyAlignment="1">
      <alignment horizontal="justify" vertical="top" wrapText="1"/>
    </xf>
    <xf numFmtId="0" fontId="39" fillId="0" borderId="1" xfId="1" applyFont="1" applyBorder="1" applyAlignment="1">
      <alignment horizontal="justify" vertical="top" wrapText="1"/>
    </xf>
    <xf numFmtId="0" fontId="0" fillId="0" borderId="1" xfId="0" applyFont="1" applyBorder="1" applyAlignment="1">
      <alignment horizontal="justify" vertical="top"/>
    </xf>
    <xf numFmtId="0" fontId="0" fillId="0" borderId="1" xfId="0" applyBorder="1" applyAlignment="1">
      <alignment horizontal="justify" vertical="top" wrapText="1"/>
    </xf>
    <xf numFmtId="0" fontId="0" fillId="0" borderId="1" xfId="0" applyBorder="1" applyAlignment="1">
      <alignment horizontal="justify" vertical="top"/>
    </xf>
    <xf numFmtId="0" fontId="44" fillId="0" borderId="1" xfId="1" applyFont="1" applyBorder="1" applyAlignment="1">
      <alignment horizontal="center" vertical="center" wrapText="1"/>
    </xf>
    <xf numFmtId="166" fontId="45" fillId="7" borderId="1" xfId="0" applyNumberFormat="1" applyFont="1" applyFill="1" applyBorder="1" applyAlignment="1" applyProtection="1">
      <alignment horizontal="center" vertical="center"/>
      <protection locked="0"/>
    </xf>
    <xf numFmtId="0" fontId="45" fillId="0" borderId="1" xfId="1" applyFont="1" applyBorder="1" applyAlignment="1">
      <alignment horizontal="center" vertical="center" wrapText="1"/>
    </xf>
    <xf numFmtId="0" fontId="45" fillId="0" borderId="1" xfId="1" applyFont="1" applyBorder="1" applyAlignment="1">
      <alignment horizontal="center" vertical="center"/>
    </xf>
    <xf numFmtId="0" fontId="0" fillId="0" borderId="1" xfId="0" applyFill="1" applyBorder="1"/>
    <xf numFmtId="0" fontId="0" fillId="0" borderId="1" xfId="0" applyBorder="1"/>
    <xf numFmtId="0" fontId="0" fillId="0" borderId="1" xfId="0" applyBorder="1" applyAlignment="1">
      <alignment horizontal="center" vertical="center" wrapText="1"/>
    </xf>
    <xf numFmtId="0" fontId="0" fillId="0" borderId="0" xfId="0" applyAlignment="1">
      <alignment wrapText="1"/>
    </xf>
    <xf numFmtId="0" fontId="0" fillId="0" borderId="1" xfId="0" applyFill="1" applyBorder="1" applyAlignment="1">
      <alignment horizontal="justify" vertical="top" wrapText="1"/>
    </xf>
    <xf numFmtId="0" fontId="0" fillId="0" borderId="1" xfId="0" applyBorder="1" applyAlignment="1">
      <alignment horizontal="center" vertical="center"/>
    </xf>
    <xf numFmtId="0" fontId="0" fillId="2" borderId="1" xfId="0" applyFill="1" applyBorder="1" applyAlignment="1">
      <alignment horizontal="justify" vertical="top"/>
    </xf>
    <xf numFmtId="0" fontId="0" fillId="0" borderId="1" xfId="0" applyFill="1" applyBorder="1" applyAlignment="1">
      <alignment horizontal="center" vertical="center"/>
    </xf>
    <xf numFmtId="0" fontId="0" fillId="2" borderId="1" xfId="0" applyFill="1" applyBorder="1"/>
    <xf numFmtId="0" fontId="2" fillId="0" borderId="1" xfId="0" applyFont="1" applyBorder="1" applyAlignment="1">
      <alignment horizontal="justify" vertical="top" wrapText="1"/>
    </xf>
    <xf numFmtId="0" fontId="47" fillId="0" borderId="1" xfId="1" applyFont="1" applyBorder="1" applyAlignment="1">
      <alignment horizontal="justify" vertical="top" wrapText="1"/>
    </xf>
  </cellXfs>
  <cellStyles count="17">
    <cellStyle name="Normal" xfId="0" builtinId="0"/>
    <cellStyle name="Normal 10" xfId="12"/>
    <cellStyle name="Normal 10 2 2 2 2 2 2 2 2 2" xfId="13"/>
    <cellStyle name="Normal 2" xfId="7"/>
    <cellStyle name="Normal 2 2 3" xfId="8"/>
    <cellStyle name="Normal 2 4" xfId="10"/>
    <cellStyle name="Normal 2 4 3" xfId="11"/>
    <cellStyle name="Normal 3 2" xfId="4"/>
    <cellStyle name="Normal 4" xfId="2"/>
    <cellStyle name="Normal 4 2" xfId="5"/>
    <cellStyle name="Normal 4 2 4" xfId="3"/>
    <cellStyle name="Normal 5" xfId="16"/>
    <cellStyle name="Normal 8" xfId="14"/>
    <cellStyle name="Normal 9" xfId="15"/>
    <cellStyle name="Normal_Codificación Hallazgos 2007" xfId="1"/>
    <cellStyle name="Normal_Codificación Hallazgos 2007 3" xfId="6"/>
    <cellStyle name="Normal_Formato codificacion Hallazgos INCO 2007" xfId="9"/>
  </cellStyles>
  <dxfs count="24">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4"/>
  </sheetPr>
  <dimension ref="A1:AV4792"/>
  <sheetViews>
    <sheetView tabSelected="1" topLeftCell="H1" zoomScale="91" zoomScaleNormal="91" workbookViewId="0">
      <pane ySplit="10" topLeftCell="A448" activePane="bottomLeft" state="frozen"/>
      <selection pane="bottomLeft" activeCell="U448" sqref="U448"/>
    </sheetView>
  </sheetViews>
  <sheetFormatPr baseColWidth="10" defaultColWidth="11.42578125" defaultRowHeight="15" x14ac:dyDescent="0.25"/>
  <cols>
    <col min="1" max="2" width="8.28515625" style="17" customWidth="1"/>
    <col min="3" max="3" width="63.42578125" style="17" customWidth="1"/>
    <col min="4" max="8" width="44.28515625" style="17" customWidth="1"/>
    <col min="9" max="9" width="37.5703125" style="17" customWidth="1"/>
    <col min="10" max="10" width="11.42578125" style="17" customWidth="1"/>
    <col min="11" max="12" width="14.140625" style="17" customWidth="1"/>
    <col min="13" max="13" width="14.140625" style="17" hidden="1" customWidth="1"/>
    <col min="14" max="19" width="11.42578125" style="17" hidden="1" customWidth="1"/>
    <col min="20" max="20" width="17.5703125" style="17" hidden="1" customWidth="1"/>
    <col min="21" max="21" width="20.5703125" style="17" customWidth="1"/>
    <col min="22" max="22" width="24.85546875" hidden="1" customWidth="1"/>
    <col min="23" max="23" width="30.85546875" style="17" customWidth="1"/>
    <col min="24" max="33" width="20.5703125" style="17" customWidth="1"/>
    <col min="34" max="34" width="30.85546875" style="17" customWidth="1"/>
    <col min="35" max="36" width="63.7109375" customWidth="1"/>
    <col min="37" max="39" width="11.42578125" customWidth="1"/>
    <col min="40" max="40" width="17.7109375" customWidth="1"/>
    <col min="41" max="41" width="16.140625" customWidth="1"/>
    <col min="42" max="42" width="28.140625" style="5" customWidth="1"/>
    <col min="43" max="43" width="17" style="6" customWidth="1"/>
    <col min="44" max="44" width="17" style="5" customWidth="1"/>
    <col min="45" max="45" width="28.140625" style="7" customWidth="1"/>
    <col min="46" max="46" width="11.42578125" style="5"/>
  </cols>
  <sheetData>
    <row r="1" spans="1:46" ht="15.75" hidden="1" x14ac:dyDescent="0.25">
      <c r="A1" s="1" t="s">
        <v>0</v>
      </c>
      <c r="B1" s="1"/>
      <c r="C1" s="1"/>
      <c r="D1" s="1"/>
      <c r="E1" s="1"/>
      <c r="F1" s="1"/>
      <c r="G1" s="1"/>
      <c r="H1" s="2"/>
      <c r="I1" s="2"/>
      <c r="J1" s="1"/>
      <c r="K1" s="1"/>
      <c r="L1" s="1"/>
      <c r="M1" s="1"/>
      <c r="N1" s="1"/>
      <c r="O1" s="1"/>
      <c r="P1" s="1"/>
      <c r="Q1" s="1"/>
      <c r="R1" s="1"/>
      <c r="S1" s="1"/>
      <c r="T1" s="1"/>
      <c r="U1" s="3"/>
      <c r="W1" s="3"/>
      <c r="X1" s="3"/>
      <c r="Y1" s="3"/>
      <c r="Z1" s="3"/>
      <c r="AA1" s="3"/>
      <c r="AB1" s="3"/>
      <c r="AC1" s="3"/>
      <c r="AD1" s="3"/>
      <c r="AE1" s="3"/>
      <c r="AF1" s="3"/>
      <c r="AG1" s="3"/>
      <c r="AH1" s="3"/>
      <c r="AI1" s="4"/>
      <c r="AJ1" s="4"/>
      <c r="AK1" s="3"/>
      <c r="AL1" s="3"/>
      <c r="AM1" s="3"/>
      <c r="AN1" s="3"/>
      <c r="AO1" s="3"/>
      <c r="AT1" s="6"/>
    </row>
    <row r="2" spans="1:46" ht="15.75" hidden="1" x14ac:dyDescent="0.25">
      <c r="A2" s="8" t="s">
        <v>1</v>
      </c>
      <c r="B2" s="8"/>
      <c r="C2" s="9"/>
      <c r="D2" s="9"/>
      <c r="E2" s="9"/>
      <c r="F2" s="9"/>
      <c r="G2" s="9"/>
      <c r="H2" s="10"/>
      <c r="I2" s="10"/>
      <c r="J2" s="3"/>
      <c r="K2" s="3"/>
      <c r="L2" s="3"/>
      <c r="M2" s="3"/>
      <c r="N2" s="3"/>
      <c r="O2" s="3"/>
      <c r="P2" s="3"/>
      <c r="Q2" s="3"/>
      <c r="R2" s="3"/>
      <c r="S2" s="3"/>
      <c r="T2" s="3"/>
      <c r="U2" s="3"/>
      <c r="W2" s="3"/>
      <c r="X2" s="3"/>
      <c r="Y2" s="3"/>
      <c r="Z2" s="3"/>
      <c r="AA2" s="3"/>
      <c r="AB2" s="3"/>
      <c r="AC2" s="3"/>
      <c r="AD2" s="3"/>
      <c r="AE2" s="3"/>
      <c r="AF2" s="3"/>
      <c r="AG2" s="3"/>
      <c r="AH2" s="3"/>
      <c r="AI2" s="4"/>
      <c r="AJ2" s="4"/>
      <c r="AK2" s="3"/>
      <c r="AL2" s="3"/>
      <c r="AM2" s="3"/>
      <c r="AN2" s="3"/>
      <c r="AO2" s="3"/>
      <c r="AT2" s="6"/>
    </row>
    <row r="3" spans="1:46" ht="15.75" hidden="1" x14ac:dyDescent="0.25">
      <c r="A3" s="8" t="s">
        <v>2</v>
      </c>
      <c r="B3" s="8"/>
      <c r="C3" s="9"/>
      <c r="D3" s="9"/>
      <c r="E3" s="9"/>
      <c r="F3" s="9"/>
      <c r="G3" s="9"/>
      <c r="H3" s="10"/>
      <c r="I3" s="10"/>
      <c r="J3" s="3"/>
      <c r="K3" s="3"/>
      <c r="L3" s="3"/>
      <c r="M3" s="3"/>
      <c r="N3" s="3"/>
      <c r="O3" s="3"/>
      <c r="P3" s="3"/>
      <c r="Q3" s="3"/>
      <c r="R3" s="3"/>
      <c r="S3" s="3"/>
      <c r="T3" s="3"/>
      <c r="U3" s="3"/>
      <c r="W3" s="3"/>
      <c r="X3" s="3"/>
      <c r="Y3" s="3"/>
      <c r="Z3" s="3"/>
      <c r="AA3" s="3"/>
      <c r="AB3" s="3"/>
      <c r="AC3" s="3"/>
      <c r="AD3" s="3"/>
      <c r="AE3" s="3"/>
      <c r="AF3" s="3"/>
      <c r="AG3" s="3"/>
      <c r="AH3" s="3"/>
      <c r="AI3" s="4"/>
      <c r="AJ3" s="4"/>
      <c r="AK3" s="3"/>
      <c r="AL3" s="3"/>
      <c r="AM3" s="3"/>
      <c r="AN3" s="3"/>
      <c r="AO3" s="3"/>
      <c r="AT3" s="6"/>
    </row>
    <row r="4" spans="1:46" ht="15.75" hidden="1" x14ac:dyDescent="0.25">
      <c r="A4" s="8" t="s">
        <v>3</v>
      </c>
      <c r="B4" s="8"/>
      <c r="C4" s="9"/>
      <c r="D4" s="9"/>
      <c r="E4" s="9"/>
      <c r="F4" s="9"/>
      <c r="G4" s="9"/>
      <c r="H4" s="10"/>
      <c r="I4" s="10"/>
      <c r="J4" s="3"/>
      <c r="K4" s="3"/>
      <c r="L4" s="3"/>
      <c r="M4" s="3"/>
      <c r="N4" s="3"/>
      <c r="O4" s="3"/>
      <c r="P4" s="3"/>
      <c r="Q4" s="3"/>
      <c r="R4" s="3"/>
      <c r="S4" s="3"/>
      <c r="T4" s="3"/>
      <c r="U4" s="3"/>
      <c r="W4" s="3"/>
      <c r="X4" s="3"/>
      <c r="Y4" s="3"/>
      <c r="Z4" s="3"/>
      <c r="AA4" s="3"/>
      <c r="AB4" s="3"/>
      <c r="AC4" s="3"/>
      <c r="AD4" s="3"/>
      <c r="AE4" s="3"/>
      <c r="AF4" s="3"/>
      <c r="AG4" s="3"/>
      <c r="AH4" s="3"/>
      <c r="AI4" s="4"/>
      <c r="AJ4" s="4"/>
      <c r="AK4" s="3"/>
      <c r="AL4" s="3"/>
      <c r="AM4" s="3"/>
      <c r="AN4" s="3"/>
      <c r="AO4" s="3"/>
      <c r="AT4" s="6"/>
    </row>
    <row r="5" spans="1:46" ht="15.75" hidden="1" x14ac:dyDescent="0.25">
      <c r="A5" s="8"/>
      <c r="B5" s="8"/>
      <c r="C5" s="9"/>
      <c r="D5" s="9"/>
      <c r="E5" s="9"/>
      <c r="F5" s="9"/>
      <c r="G5" s="9"/>
      <c r="H5" s="10"/>
      <c r="I5" s="10"/>
      <c r="J5" s="3"/>
      <c r="K5" s="3"/>
      <c r="L5" s="3"/>
      <c r="M5" s="3"/>
      <c r="N5" s="3"/>
      <c r="O5" s="3"/>
      <c r="P5" s="3"/>
      <c r="Q5" s="3"/>
      <c r="R5" s="3"/>
      <c r="S5" s="3"/>
      <c r="T5" s="3"/>
      <c r="U5" s="3"/>
      <c r="W5" s="3"/>
      <c r="X5" s="3"/>
      <c r="Y5" s="3"/>
      <c r="Z5" s="3"/>
      <c r="AA5" s="3"/>
      <c r="AB5" s="3"/>
      <c r="AC5" s="3"/>
      <c r="AD5" s="3"/>
      <c r="AE5" s="3"/>
      <c r="AF5" s="3"/>
      <c r="AG5" s="3"/>
      <c r="AH5" s="3"/>
      <c r="AI5" s="4"/>
      <c r="AJ5" s="4"/>
      <c r="AK5" s="3"/>
      <c r="AL5" s="3"/>
      <c r="AM5" s="3"/>
      <c r="AN5" s="3"/>
      <c r="AO5" s="3"/>
      <c r="AT5" s="6"/>
    </row>
    <row r="6" spans="1:46" ht="15.75" hidden="1" x14ac:dyDescent="0.25">
      <c r="A6" s="8"/>
      <c r="B6" s="8"/>
      <c r="C6" s="9"/>
      <c r="D6" s="9"/>
      <c r="E6" s="9"/>
      <c r="F6" s="9"/>
      <c r="G6" s="9"/>
      <c r="H6" s="10"/>
      <c r="I6" s="10"/>
      <c r="J6" s="3"/>
      <c r="K6" s="3"/>
      <c r="L6" s="3"/>
      <c r="M6" s="3"/>
      <c r="N6" s="3"/>
      <c r="O6" s="3"/>
      <c r="P6" s="3"/>
      <c r="Q6" s="3"/>
      <c r="R6" s="3"/>
      <c r="S6" s="3"/>
      <c r="T6" s="3"/>
      <c r="U6" s="3"/>
      <c r="W6" s="3"/>
      <c r="X6" s="3"/>
      <c r="Y6" s="3"/>
      <c r="Z6" s="3"/>
      <c r="AA6" s="3"/>
      <c r="AB6" s="3"/>
      <c r="AC6" s="3"/>
      <c r="AD6" s="3"/>
      <c r="AE6" s="3"/>
      <c r="AF6" s="3"/>
      <c r="AG6" s="3"/>
      <c r="AH6" s="3"/>
      <c r="AI6" s="4"/>
      <c r="AJ6" s="4"/>
      <c r="AK6" s="3"/>
      <c r="AL6" s="3"/>
      <c r="AM6" s="3"/>
      <c r="AN6" s="3"/>
      <c r="AO6" s="3"/>
      <c r="AT6" s="6"/>
    </row>
    <row r="7" spans="1:46" ht="21" hidden="1" customHeight="1" x14ac:dyDescent="0.25">
      <c r="A7" s="11" t="s">
        <v>4</v>
      </c>
      <c r="B7" s="8"/>
      <c r="C7" s="12">
        <v>42277</v>
      </c>
      <c r="D7" s="13">
        <f>C7</f>
        <v>42277</v>
      </c>
      <c r="E7" s="9"/>
      <c r="F7" s="9"/>
      <c r="G7" s="9"/>
      <c r="H7" s="10"/>
      <c r="I7" s="10"/>
      <c r="J7" s="3"/>
      <c r="K7" s="3"/>
      <c r="L7" s="3"/>
      <c r="M7" s="3"/>
      <c r="N7" s="3"/>
      <c r="O7" s="3"/>
      <c r="P7" s="3"/>
      <c r="Q7" s="3"/>
      <c r="R7" s="3"/>
      <c r="S7" s="3"/>
      <c r="T7" s="3"/>
      <c r="U7" s="3"/>
      <c r="W7" s="3"/>
      <c r="X7" s="3"/>
      <c r="Y7" s="3"/>
      <c r="Z7" s="3"/>
      <c r="AA7" s="3"/>
      <c r="AB7" s="3"/>
      <c r="AC7" s="3"/>
      <c r="AD7" s="3"/>
      <c r="AE7" s="3"/>
      <c r="AF7" s="3"/>
      <c r="AG7" s="3"/>
      <c r="AH7" s="3"/>
      <c r="AI7" s="4"/>
      <c r="AJ7" s="4"/>
      <c r="AK7" s="3"/>
      <c r="AL7" s="3"/>
      <c r="AM7" s="3"/>
      <c r="AN7" s="14" t="s">
        <v>5</v>
      </c>
      <c r="AO7" s="3"/>
      <c r="AT7" s="6"/>
    </row>
    <row r="8" spans="1:46" ht="15.75" hidden="1" x14ac:dyDescent="0.25">
      <c r="A8" s="15"/>
      <c r="B8" s="15"/>
      <c r="C8" s="9"/>
      <c r="D8" s="9"/>
      <c r="E8" s="9"/>
      <c r="F8" s="9"/>
      <c r="G8" s="16"/>
      <c r="H8" s="10"/>
      <c r="I8" s="10"/>
      <c r="J8" s="3"/>
      <c r="K8" s="3"/>
      <c r="L8" s="3"/>
      <c r="M8" s="3"/>
      <c r="N8" s="3"/>
      <c r="O8" s="3"/>
      <c r="P8" s="3"/>
      <c r="Q8" s="3"/>
      <c r="R8" s="3"/>
      <c r="S8" s="3"/>
      <c r="T8" s="3"/>
      <c r="X8" s="3"/>
      <c r="Y8" s="3"/>
      <c r="Z8" s="3"/>
      <c r="AA8" s="3"/>
      <c r="AB8" s="3"/>
      <c r="AC8" s="3"/>
      <c r="AD8" s="3"/>
      <c r="AE8" s="3"/>
      <c r="AF8" s="3"/>
      <c r="AG8" s="3"/>
      <c r="AH8" s="3"/>
      <c r="AI8" s="4"/>
      <c r="AJ8" s="4"/>
      <c r="AK8" s="3"/>
      <c r="AL8" s="3"/>
      <c r="AM8" s="3"/>
      <c r="AN8" s="18">
        <v>42277</v>
      </c>
      <c r="AO8" s="3"/>
    </row>
    <row r="9" spans="1:46" ht="15.75" customHeight="1" x14ac:dyDescent="0.25">
      <c r="A9" s="19" t="s">
        <v>6</v>
      </c>
      <c r="B9" s="20"/>
      <c r="C9" s="20" t="s">
        <v>7</v>
      </c>
      <c r="D9" s="20"/>
      <c r="E9" s="20"/>
      <c r="F9" s="20" t="s">
        <v>8</v>
      </c>
      <c r="G9" s="20"/>
      <c r="H9" s="20"/>
      <c r="I9" s="20"/>
      <c r="J9" s="20"/>
      <c r="K9" s="20"/>
      <c r="L9" s="20"/>
      <c r="M9" s="20"/>
      <c r="N9" s="20" t="s">
        <v>9</v>
      </c>
      <c r="O9" s="20"/>
      <c r="P9" s="20"/>
      <c r="Q9" s="20"/>
      <c r="R9" s="20"/>
      <c r="S9" s="20"/>
      <c r="T9" s="20" t="s">
        <v>10</v>
      </c>
      <c r="U9" s="20"/>
      <c r="V9" s="21" t="s">
        <v>11</v>
      </c>
      <c r="W9" s="22"/>
      <c r="X9" s="22"/>
      <c r="Y9" s="23"/>
      <c r="Z9" s="20" t="s">
        <v>12</v>
      </c>
      <c r="AA9" s="20"/>
      <c r="AB9" s="20"/>
      <c r="AC9" s="20"/>
      <c r="AD9" s="20"/>
      <c r="AE9" s="20"/>
      <c r="AF9" s="20"/>
      <c r="AG9" s="20"/>
      <c r="AH9" s="20"/>
      <c r="AI9" s="24"/>
      <c r="AJ9" s="4"/>
      <c r="AK9" s="25"/>
      <c r="AL9" s="25"/>
      <c r="AM9" s="25"/>
      <c r="AN9" s="25"/>
      <c r="AO9" s="25"/>
    </row>
    <row r="10" spans="1:46" ht="89.25" customHeight="1" x14ac:dyDescent="0.25">
      <c r="A10" s="26" t="s">
        <v>13</v>
      </c>
      <c r="B10" s="26" t="s">
        <v>14</v>
      </c>
      <c r="C10" s="26" t="s">
        <v>15</v>
      </c>
      <c r="D10" s="26" t="s">
        <v>16</v>
      </c>
      <c r="E10" s="26" t="s">
        <v>17</v>
      </c>
      <c r="F10" s="26" t="s">
        <v>18</v>
      </c>
      <c r="G10" s="26" t="s">
        <v>19</v>
      </c>
      <c r="H10" s="26" t="s">
        <v>20</v>
      </c>
      <c r="I10" s="26" t="s">
        <v>21</v>
      </c>
      <c r="J10" s="26" t="s">
        <v>22</v>
      </c>
      <c r="K10" s="26" t="s">
        <v>23</v>
      </c>
      <c r="L10" s="26" t="s">
        <v>24</v>
      </c>
      <c r="M10" s="26" t="s">
        <v>25</v>
      </c>
      <c r="N10" s="26" t="s">
        <v>26</v>
      </c>
      <c r="O10" s="26" t="s">
        <v>27</v>
      </c>
      <c r="P10" s="26" t="s">
        <v>28</v>
      </c>
      <c r="Q10" s="26" t="s">
        <v>29</v>
      </c>
      <c r="R10" s="26" t="s">
        <v>30</v>
      </c>
      <c r="S10" s="26" t="s">
        <v>31</v>
      </c>
      <c r="T10" s="26" t="s">
        <v>10</v>
      </c>
      <c r="U10" s="26" t="s">
        <v>32</v>
      </c>
      <c r="V10" s="26" t="s">
        <v>33</v>
      </c>
      <c r="W10" s="26" t="s">
        <v>34</v>
      </c>
      <c r="X10" s="26" t="s">
        <v>35</v>
      </c>
      <c r="Y10" s="26" t="s">
        <v>36</v>
      </c>
      <c r="Z10" s="26" t="s">
        <v>12</v>
      </c>
      <c r="AA10" s="26" t="s">
        <v>37</v>
      </c>
      <c r="AB10" s="26" t="s">
        <v>38</v>
      </c>
      <c r="AC10" s="26" t="s">
        <v>39</v>
      </c>
      <c r="AD10" s="26" t="s">
        <v>40</v>
      </c>
      <c r="AE10" s="26" t="s">
        <v>41</v>
      </c>
      <c r="AF10" s="26" t="s">
        <v>42</v>
      </c>
      <c r="AG10" s="26" t="s">
        <v>43</v>
      </c>
      <c r="AH10" s="26" t="s">
        <v>44</v>
      </c>
      <c r="AI10" s="26" t="s">
        <v>45</v>
      </c>
      <c r="AJ10" s="26" t="s">
        <v>46</v>
      </c>
      <c r="AK10" s="26" t="s">
        <v>47</v>
      </c>
      <c r="AL10" s="26" t="s">
        <v>48</v>
      </c>
      <c r="AM10" s="26" t="s">
        <v>49</v>
      </c>
      <c r="AN10" s="26" t="s">
        <v>50</v>
      </c>
      <c r="AO10" s="26" t="s">
        <v>51</v>
      </c>
      <c r="AP10" s="26" t="s">
        <v>52</v>
      </c>
      <c r="AQ10" s="26" t="s">
        <v>53</v>
      </c>
      <c r="AR10" s="26" t="s">
        <v>54</v>
      </c>
      <c r="AS10" s="26" t="s">
        <v>55</v>
      </c>
      <c r="AT10" s="26" t="s">
        <v>56</v>
      </c>
    </row>
    <row r="11" spans="1:46" ht="189" hidden="1" x14ac:dyDescent="0.25">
      <c r="A11" s="27">
        <v>3</v>
      </c>
      <c r="B11" s="27">
        <v>5</v>
      </c>
      <c r="C11" s="28" t="s">
        <v>57</v>
      </c>
      <c r="D11" s="29"/>
      <c r="E11" s="29"/>
      <c r="F11" s="30" t="s">
        <v>58</v>
      </c>
      <c r="G11" s="30" t="s">
        <v>59</v>
      </c>
      <c r="H11" s="31" t="s">
        <v>60</v>
      </c>
      <c r="I11" s="31" t="s">
        <v>61</v>
      </c>
      <c r="J11" s="32">
        <v>6</v>
      </c>
      <c r="K11" s="33">
        <v>41760</v>
      </c>
      <c r="L11" s="33">
        <v>42185</v>
      </c>
      <c r="M11" s="33">
        <v>42124</v>
      </c>
      <c r="N11" s="34">
        <f t="shared" ref="N11:N49" si="0">(+L11-K11)/7</f>
        <v>60.714285714285715</v>
      </c>
      <c r="O11" s="35" t="e">
        <f>#REF!</f>
        <v>#REF!</v>
      </c>
      <c r="P11" s="36" t="e">
        <f t="shared" ref="P11:P23" si="1">IF(O11/J11&gt;1,1,+O11/J11)</f>
        <v>#REF!</v>
      </c>
      <c r="Q11" s="37" t="e">
        <f t="shared" ref="Q11:Q23" si="2">+N11*P11</f>
        <v>#REF!</v>
      </c>
      <c r="R11" s="37" t="e">
        <f t="shared" ref="R11:R23" si="3">IF(L11&lt;=$C$7,Q11,0)</f>
        <v>#REF!</v>
      </c>
      <c r="S11" s="37">
        <f t="shared" ref="S11:S23" si="4">IF($C$7&gt;=L11,N11,0)</f>
        <v>60.714285714285715</v>
      </c>
      <c r="T11" s="38" t="s">
        <v>62</v>
      </c>
      <c r="U11" s="39" t="s">
        <v>63</v>
      </c>
      <c r="V11" s="39" t="s">
        <v>64</v>
      </c>
      <c r="W11" s="40" t="s">
        <v>65</v>
      </c>
      <c r="X11" s="40" t="s">
        <v>66</v>
      </c>
      <c r="Y11" s="40" t="s">
        <v>65</v>
      </c>
      <c r="Z11" s="41" t="s">
        <v>67</v>
      </c>
      <c r="AA11" s="42">
        <v>6</v>
      </c>
      <c r="AB11" s="43">
        <f>+AA11/J11</f>
        <v>1</v>
      </c>
      <c r="AC11" s="44">
        <v>42185</v>
      </c>
      <c r="AD11" s="43" t="s">
        <v>68</v>
      </c>
      <c r="AE11" s="43"/>
      <c r="AF11" s="43" t="s">
        <v>69</v>
      </c>
      <c r="AG11" s="43" t="s">
        <v>62</v>
      </c>
      <c r="AH11" s="43" t="s">
        <v>70</v>
      </c>
      <c r="AI11" s="45" t="s">
        <v>71</v>
      </c>
      <c r="AJ11" s="45" t="s">
        <v>72</v>
      </c>
      <c r="AK11" s="46" t="s">
        <v>73</v>
      </c>
      <c r="AL11" s="47">
        <f t="shared" ref="AL11:AL74" si="5">IF(AB11=100%,2,0)</f>
        <v>2</v>
      </c>
      <c r="AM11" s="47">
        <f t="shared" ref="AM11:AM74" si="6">IF(L11&lt;$AN$8,0,1)</f>
        <v>0</v>
      </c>
      <c r="AN11" s="47" t="str">
        <f>IF(AL11+AM11&gt;1,"CUMPLIDA",IF(AM11=1,"EN TERMINO","VENCIDA"))</f>
        <v>CUMPLIDA</v>
      </c>
      <c r="AO11" s="47" t="str">
        <f>IF(AN11="CUMPLIDA","CUMPLIDA",IF(AN11="EN TERMINO","EN TERMINO","VENCIDA"))</f>
        <v>CUMPLIDA</v>
      </c>
      <c r="AP11" s="48" t="s">
        <v>74</v>
      </c>
      <c r="AQ11" s="49" t="s">
        <v>67</v>
      </c>
      <c r="AR11" s="50" t="s">
        <v>75</v>
      </c>
      <c r="AS11" s="50"/>
      <c r="AT11" s="51" t="s">
        <v>76</v>
      </c>
    </row>
    <row r="12" spans="1:46" ht="282" hidden="1" customHeight="1" x14ac:dyDescent="0.25">
      <c r="A12" s="27">
        <v>4</v>
      </c>
      <c r="B12" s="27">
        <v>6</v>
      </c>
      <c r="C12" s="28" t="s">
        <v>77</v>
      </c>
      <c r="D12" s="29"/>
      <c r="E12" s="29"/>
      <c r="F12" s="30" t="s">
        <v>78</v>
      </c>
      <c r="G12" s="30" t="s">
        <v>79</v>
      </c>
      <c r="H12" s="31" t="s">
        <v>80</v>
      </c>
      <c r="I12" s="31" t="s">
        <v>81</v>
      </c>
      <c r="J12" s="32">
        <v>7</v>
      </c>
      <c r="K12" s="33">
        <v>41699</v>
      </c>
      <c r="L12" s="33">
        <v>42185</v>
      </c>
      <c r="M12" s="33">
        <v>42004</v>
      </c>
      <c r="N12" s="34">
        <f t="shared" si="0"/>
        <v>69.428571428571431</v>
      </c>
      <c r="O12" s="35" t="e">
        <f>#REF!</f>
        <v>#REF!</v>
      </c>
      <c r="P12" s="36" t="e">
        <f t="shared" si="1"/>
        <v>#REF!</v>
      </c>
      <c r="Q12" s="37" t="e">
        <f t="shared" si="2"/>
        <v>#REF!</v>
      </c>
      <c r="R12" s="37" t="e">
        <f t="shared" si="3"/>
        <v>#REF!</v>
      </c>
      <c r="S12" s="37">
        <f t="shared" si="4"/>
        <v>69.428571428571431</v>
      </c>
      <c r="T12" s="38" t="s">
        <v>62</v>
      </c>
      <c r="U12" s="39" t="s">
        <v>82</v>
      </c>
      <c r="V12" s="39" t="s">
        <v>83</v>
      </c>
      <c r="W12" s="39" t="s">
        <v>84</v>
      </c>
      <c r="X12" s="39" t="s">
        <v>85</v>
      </c>
      <c r="Y12" s="39" t="s">
        <v>86</v>
      </c>
      <c r="Z12" s="41" t="s">
        <v>87</v>
      </c>
      <c r="AA12" s="42">
        <v>7</v>
      </c>
      <c r="AB12" s="43">
        <f t="shared" ref="AB12:AB75" si="7">+AA12/J12</f>
        <v>1</v>
      </c>
      <c r="AC12" s="44">
        <v>42185</v>
      </c>
      <c r="AD12" s="43" t="s">
        <v>68</v>
      </c>
      <c r="AE12" s="43"/>
      <c r="AF12" s="43" t="s">
        <v>69</v>
      </c>
      <c r="AG12" s="43" t="s">
        <v>69</v>
      </c>
      <c r="AH12" s="43" t="s">
        <v>88</v>
      </c>
      <c r="AI12" s="52" t="s">
        <v>89</v>
      </c>
      <c r="AJ12" s="52"/>
      <c r="AK12" s="46" t="s">
        <v>73</v>
      </c>
      <c r="AL12" s="47">
        <f t="shared" si="5"/>
        <v>2</v>
      </c>
      <c r="AM12" s="47">
        <f t="shared" si="6"/>
        <v>0</v>
      </c>
      <c r="AN12" s="47" t="str">
        <f t="shared" ref="AN12:AN75" si="8">IF(AL12+AM12&gt;1,"CUMPLIDA",IF(AM12=1,"EN TERMINO","VENCIDA"))</f>
        <v>CUMPLIDA</v>
      </c>
      <c r="AO12" s="47" t="str">
        <f t="shared" ref="AO12:AO75" si="9">IF(AN12="CUMPLIDA","CUMPLIDA",IF(AN12="EN TERMINO","EN TERMINO","VENCIDA"))</f>
        <v>CUMPLIDA</v>
      </c>
      <c r="AP12" s="50" t="s">
        <v>90</v>
      </c>
      <c r="AQ12" s="49" t="s">
        <v>87</v>
      </c>
      <c r="AR12" s="50" t="s">
        <v>75</v>
      </c>
      <c r="AS12" s="50"/>
      <c r="AT12" s="51" t="s">
        <v>76</v>
      </c>
    </row>
    <row r="13" spans="1:46" ht="236.25" hidden="1" x14ac:dyDescent="0.25">
      <c r="A13" s="27">
        <v>7</v>
      </c>
      <c r="B13" s="27">
        <v>10</v>
      </c>
      <c r="C13" s="28" t="s">
        <v>91</v>
      </c>
      <c r="D13" s="29"/>
      <c r="E13" s="29"/>
      <c r="F13" s="53" t="s">
        <v>92</v>
      </c>
      <c r="G13" s="53"/>
      <c r="H13" s="53" t="s">
        <v>93</v>
      </c>
      <c r="I13" s="53" t="s">
        <v>93</v>
      </c>
      <c r="J13" s="54">
        <v>8</v>
      </c>
      <c r="K13" s="33">
        <v>41640</v>
      </c>
      <c r="L13" s="33">
        <v>42093</v>
      </c>
      <c r="M13" s="33">
        <v>42004</v>
      </c>
      <c r="N13" s="34">
        <f t="shared" si="0"/>
        <v>64.714285714285708</v>
      </c>
      <c r="O13" s="35" t="e">
        <f>#REF!</f>
        <v>#REF!</v>
      </c>
      <c r="P13" s="36" t="e">
        <f t="shared" si="1"/>
        <v>#REF!</v>
      </c>
      <c r="Q13" s="37" t="e">
        <f t="shared" si="2"/>
        <v>#REF!</v>
      </c>
      <c r="R13" s="37" t="e">
        <f t="shared" si="3"/>
        <v>#REF!</v>
      </c>
      <c r="S13" s="37">
        <f t="shared" si="4"/>
        <v>64.714285714285708</v>
      </c>
      <c r="T13" s="38" t="s">
        <v>62</v>
      </c>
      <c r="U13" s="39" t="s">
        <v>94</v>
      </c>
      <c r="V13" s="39" t="s">
        <v>83</v>
      </c>
      <c r="W13" s="40" t="s">
        <v>65</v>
      </c>
      <c r="X13" s="40" t="s">
        <v>95</v>
      </c>
      <c r="Y13" s="40" t="s">
        <v>65</v>
      </c>
      <c r="Z13" s="41" t="s">
        <v>67</v>
      </c>
      <c r="AA13" s="42">
        <v>8</v>
      </c>
      <c r="AB13" s="43">
        <f t="shared" si="7"/>
        <v>1</v>
      </c>
      <c r="AC13" s="44">
        <v>42185</v>
      </c>
      <c r="AD13" s="43" t="s">
        <v>68</v>
      </c>
      <c r="AE13" s="43"/>
      <c r="AF13" s="43" t="s">
        <v>69</v>
      </c>
      <c r="AG13" s="43" t="s">
        <v>69</v>
      </c>
      <c r="AH13" s="43" t="s">
        <v>96</v>
      </c>
      <c r="AI13" s="45" t="s">
        <v>97</v>
      </c>
      <c r="AJ13" s="45"/>
      <c r="AK13" s="46" t="s">
        <v>73</v>
      </c>
      <c r="AL13" s="47">
        <f t="shared" si="5"/>
        <v>2</v>
      </c>
      <c r="AM13" s="47">
        <f t="shared" si="6"/>
        <v>0</v>
      </c>
      <c r="AN13" s="47" t="str">
        <f t="shared" si="8"/>
        <v>CUMPLIDA</v>
      </c>
      <c r="AO13" s="47" t="str">
        <f t="shared" si="9"/>
        <v>CUMPLIDA</v>
      </c>
      <c r="AP13" s="48" t="s">
        <v>98</v>
      </c>
      <c r="AQ13" s="49" t="s">
        <v>67</v>
      </c>
      <c r="AR13" s="50" t="s">
        <v>75</v>
      </c>
      <c r="AS13" s="50"/>
      <c r="AT13" s="51" t="s">
        <v>76</v>
      </c>
    </row>
    <row r="14" spans="1:46" ht="236.25" hidden="1" x14ac:dyDescent="0.25">
      <c r="A14" s="27">
        <v>9</v>
      </c>
      <c r="B14" s="27">
        <v>34</v>
      </c>
      <c r="C14" s="28" t="s">
        <v>99</v>
      </c>
      <c r="D14" s="29"/>
      <c r="E14" s="29"/>
      <c r="F14" s="30" t="s">
        <v>100</v>
      </c>
      <c r="G14" s="30" t="s">
        <v>101</v>
      </c>
      <c r="H14" s="31" t="s">
        <v>102</v>
      </c>
      <c r="I14" s="31" t="s">
        <v>102</v>
      </c>
      <c r="J14" s="32">
        <v>4</v>
      </c>
      <c r="K14" s="33">
        <v>41699</v>
      </c>
      <c r="L14" s="33">
        <v>42185</v>
      </c>
      <c r="M14" s="33">
        <v>42004</v>
      </c>
      <c r="N14" s="34">
        <f t="shared" si="0"/>
        <v>69.428571428571431</v>
      </c>
      <c r="O14" s="35" t="e">
        <f>#REF!</f>
        <v>#REF!</v>
      </c>
      <c r="P14" s="36" t="e">
        <f t="shared" si="1"/>
        <v>#REF!</v>
      </c>
      <c r="Q14" s="37" t="e">
        <f t="shared" si="2"/>
        <v>#REF!</v>
      </c>
      <c r="R14" s="37" t="e">
        <f t="shared" si="3"/>
        <v>#REF!</v>
      </c>
      <c r="S14" s="37">
        <f t="shared" si="4"/>
        <v>69.428571428571431</v>
      </c>
      <c r="T14" s="38" t="s">
        <v>62</v>
      </c>
      <c r="U14" s="39" t="s">
        <v>82</v>
      </c>
      <c r="V14" s="39" t="s">
        <v>103</v>
      </c>
      <c r="W14" s="39" t="s">
        <v>84</v>
      </c>
      <c r="X14" s="39" t="s">
        <v>85</v>
      </c>
      <c r="Y14" s="39" t="s">
        <v>86</v>
      </c>
      <c r="Z14" s="41" t="s">
        <v>67</v>
      </c>
      <c r="AA14" s="42">
        <v>4</v>
      </c>
      <c r="AB14" s="43">
        <f t="shared" si="7"/>
        <v>1</v>
      </c>
      <c r="AC14" s="44">
        <v>42185</v>
      </c>
      <c r="AD14" s="43" t="s">
        <v>68</v>
      </c>
      <c r="AE14" s="43"/>
      <c r="AF14" s="43" t="s">
        <v>69</v>
      </c>
      <c r="AG14" s="43" t="s">
        <v>69</v>
      </c>
      <c r="AH14" s="43" t="s">
        <v>104</v>
      </c>
      <c r="AI14" s="45" t="s">
        <v>105</v>
      </c>
      <c r="AJ14" s="45"/>
      <c r="AK14" s="46" t="s">
        <v>73</v>
      </c>
      <c r="AL14" s="47">
        <f t="shared" si="5"/>
        <v>2</v>
      </c>
      <c r="AM14" s="47">
        <f t="shared" si="6"/>
        <v>0</v>
      </c>
      <c r="AN14" s="47" t="str">
        <f t="shared" si="8"/>
        <v>CUMPLIDA</v>
      </c>
      <c r="AO14" s="47" t="str">
        <f t="shared" si="9"/>
        <v>CUMPLIDA</v>
      </c>
      <c r="AP14" s="48" t="s">
        <v>106</v>
      </c>
      <c r="AQ14" s="49" t="s">
        <v>67</v>
      </c>
      <c r="AR14" s="50" t="s">
        <v>75</v>
      </c>
      <c r="AS14" s="50"/>
      <c r="AT14" s="51" t="s">
        <v>76</v>
      </c>
    </row>
    <row r="15" spans="1:46" ht="236.25" hidden="1" x14ac:dyDescent="0.25">
      <c r="A15" s="27">
        <v>10</v>
      </c>
      <c r="B15" s="27">
        <v>16</v>
      </c>
      <c r="C15" s="55" t="s">
        <v>107</v>
      </c>
      <c r="D15" s="29"/>
      <c r="E15" s="29"/>
      <c r="F15" s="56" t="s">
        <v>108</v>
      </c>
      <c r="G15" s="56" t="s">
        <v>109</v>
      </c>
      <c r="H15" s="57" t="s">
        <v>110</v>
      </c>
      <c r="I15" s="57" t="s">
        <v>110</v>
      </c>
      <c r="J15" s="32">
        <v>1</v>
      </c>
      <c r="K15" s="33">
        <v>41640</v>
      </c>
      <c r="L15" s="33">
        <v>42004</v>
      </c>
      <c r="M15" s="33">
        <v>42004</v>
      </c>
      <c r="N15" s="34">
        <f t="shared" si="0"/>
        <v>52</v>
      </c>
      <c r="O15" s="35" t="e">
        <f>#REF!</f>
        <v>#REF!</v>
      </c>
      <c r="P15" s="36" t="e">
        <f t="shared" si="1"/>
        <v>#REF!</v>
      </c>
      <c r="Q15" s="37" t="e">
        <f t="shared" si="2"/>
        <v>#REF!</v>
      </c>
      <c r="R15" s="37" t="e">
        <f t="shared" si="3"/>
        <v>#REF!</v>
      </c>
      <c r="S15" s="37">
        <f t="shared" si="4"/>
        <v>52</v>
      </c>
      <c r="T15" s="38" t="s">
        <v>62</v>
      </c>
      <c r="U15" s="39" t="s">
        <v>111</v>
      </c>
      <c r="V15" s="39" t="s">
        <v>112</v>
      </c>
      <c r="W15" s="58" t="s">
        <v>113</v>
      </c>
      <c r="X15" s="58" t="s">
        <v>114</v>
      </c>
      <c r="Y15" s="58" t="s">
        <v>113</v>
      </c>
      <c r="Z15" s="41" t="s">
        <v>67</v>
      </c>
      <c r="AA15" s="42">
        <v>1</v>
      </c>
      <c r="AB15" s="43">
        <f t="shared" si="7"/>
        <v>1</v>
      </c>
      <c r="AC15" s="44">
        <v>42004</v>
      </c>
      <c r="AD15" s="43" t="s">
        <v>68</v>
      </c>
      <c r="AE15" s="43"/>
      <c r="AF15" s="43"/>
      <c r="AG15" s="43"/>
      <c r="AH15" s="43"/>
      <c r="AI15" s="45" t="s">
        <v>115</v>
      </c>
      <c r="AJ15" s="45"/>
      <c r="AK15" s="46" t="s">
        <v>73</v>
      </c>
      <c r="AL15" s="47">
        <f t="shared" si="5"/>
        <v>2</v>
      </c>
      <c r="AM15" s="47">
        <f t="shared" si="6"/>
        <v>0</v>
      </c>
      <c r="AN15" s="47" t="str">
        <f t="shared" si="8"/>
        <v>CUMPLIDA</v>
      </c>
      <c r="AO15" s="47" t="str">
        <f t="shared" si="9"/>
        <v>CUMPLIDA</v>
      </c>
      <c r="AP15" s="48" t="s">
        <v>116</v>
      </c>
      <c r="AQ15" s="49" t="s">
        <v>67</v>
      </c>
      <c r="AR15" s="50" t="s">
        <v>75</v>
      </c>
      <c r="AS15" s="50"/>
      <c r="AT15" s="51" t="s">
        <v>76</v>
      </c>
    </row>
    <row r="16" spans="1:46" ht="252" hidden="1" x14ac:dyDescent="0.25">
      <c r="A16" s="27">
        <v>13</v>
      </c>
      <c r="B16" s="27">
        <v>21</v>
      </c>
      <c r="C16" s="55" t="s">
        <v>117</v>
      </c>
      <c r="D16" s="29"/>
      <c r="E16" s="29"/>
      <c r="F16" s="31" t="s">
        <v>118</v>
      </c>
      <c r="G16" s="31"/>
      <c r="H16" s="53" t="s">
        <v>119</v>
      </c>
      <c r="I16" s="53" t="s">
        <v>119</v>
      </c>
      <c r="J16" s="32">
        <v>5</v>
      </c>
      <c r="K16" s="33">
        <v>41640</v>
      </c>
      <c r="L16" s="33">
        <v>42093</v>
      </c>
      <c r="M16" s="33">
        <v>42004</v>
      </c>
      <c r="N16" s="34">
        <f t="shared" si="0"/>
        <v>64.714285714285708</v>
      </c>
      <c r="O16" s="35" t="e">
        <f>#REF!</f>
        <v>#REF!</v>
      </c>
      <c r="P16" s="36" t="e">
        <f t="shared" si="1"/>
        <v>#REF!</v>
      </c>
      <c r="Q16" s="37" t="e">
        <f t="shared" si="2"/>
        <v>#REF!</v>
      </c>
      <c r="R16" s="37" t="e">
        <f t="shared" si="3"/>
        <v>#REF!</v>
      </c>
      <c r="S16" s="37">
        <f t="shared" si="4"/>
        <v>64.714285714285708</v>
      </c>
      <c r="T16" s="38" t="s">
        <v>69</v>
      </c>
      <c r="U16" s="39" t="s">
        <v>94</v>
      </c>
      <c r="V16" s="39" t="s">
        <v>83</v>
      </c>
      <c r="W16" s="40" t="s">
        <v>65</v>
      </c>
      <c r="X16" s="40" t="s">
        <v>95</v>
      </c>
      <c r="Y16" s="40" t="s">
        <v>65</v>
      </c>
      <c r="Z16" s="41" t="s">
        <v>120</v>
      </c>
      <c r="AA16" s="42">
        <v>5</v>
      </c>
      <c r="AB16" s="43">
        <f t="shared" si="7"/>
        <v>1</v>
      </c>
      <c r="AC16" s="44">
        <v>42185</v>
      </c>
      <c r="AD16" s="43" t="s">
        <v>68</v>
      </c>
      <c r="AE16" s="43"/>
      <c r="AF16" s="43" t="s">
        <v>69</v>
      </c>
      <c r="AG16" s="43" t="s">
        <v>69</v>
      </c>
      <c r="AH16" s="43" t="s">
        <v>121</v>
      </c>
      <c r="AI16" s="45" t="s">
        <v>97</v>
      </c>
      <c r="AJ16" s="45"/>
      <c r="AK16" s="46" t="s">
        <v>73</v>
      </c>
      <c r="AL16" s="47">
        <f t="shared" si="5"/>
        <v>2</v>
      </c>
      <c r="AM16" s="47">
        <f t="shared" si="6"/>
        <v>0</v>
      </c>
      <c r="AN16" s="47" t="str">
        <f t="shared" si="8"/>
        <v>CUMPLIDA</v>
      </c>
      <c r="AO16" s="47" t="str">
        <f t="shared" si="9"/>
        <v>CUMPLIDA</v>
      </c>
      <c r="AP16" s="48" t="s">
        <v>116</v>
      </c>
      <c r="AQ16" s="49" t="s">
        <v>122</v>
      </c>
      <c r="AR16" s="50" t="s">
        <v>75</v>
      </c>
      <c r="AS16" s="50"/>
      <c r="AT16" s="51" t="s">
        <v>76</v>
      </c>
    </row>
    <row r="17" spans="1:46" ht="409.5" hidden="1" x14ac:dyDescent="0.25">
      <c r="A17" s="27">
        <v>14</v>
      </c>
      <c r="B17" s="27">
        <v>23</v>
      </c>
      <c r="C17" s="55" t="s">
        <v>123</v>
      </c>
      <c r="D17" s="29"/>
      <c r="E17" s="29"/>
      <c r="F17" s="31" t="s">
        <v>124</v>
      </c>
      <c r="G17" s="31"/>
      <c r="H17" s="53" t="s">
        <v>125</v>
      </c>
      <c r="I17" s="53" t="s">
        <v>125</v>
      </c>
      <c r="J17" s="32">
        <v>11</v>
      </c>
      <c r="K17" s="33">
        <v>41640</v>
      </c>
      <c r="L17" s="33">
        <v>42004</v>
      </c>
      <c r="M17" s="33">
        <v>42004</v>
      </c>
      <c r="N17" s="34">
        <f t="shared" si="0"/>
        <v>52</v>
      </c>
      <c r="O17" s="35" t="e">
        <f>#REF!</f>
        <v>#REF!</v>
      </c>
      <c r="P17" s="36" t="e">
        <f t="shared" si="1"/>
        <v>#REF!</v>
      </c>
      <c r="Q17" s="37" t="e">
        <f t="shared" si="2"/>
        <v>#REF!</v>
      </c>
      <c r="R17" s="37" t="e">
        <f t="shared" si="3"/>
        <v>#REF!</v>
      </c>
      <c r="S17" s="37">
        <f t="shared" si="4"/>
        <v>52</v>
      </c>
      <c r="T17" s="38" t="s">
        <v>69</v>
      </c>
      <c r="U17" s="39" t="s">
        <v>94</v>
      </c>
      <c r="V17" s="39" t="s">
        <v>83</v>
      </c>
      <c r="W17" s="40" t="s">
        <v>65</v>
      </c>
      <c r="X17" s="40" t="s">
        <v>95</v>
      </c>
      <c r="Y17" s="40" t="s">
        <v>65</v>
      </c>
      <c r="Z17" s="41" t="s">
        <v>120</v>
      </c>
      <c r="AA17" s="42">
        <v>11</v>
      </c>
      <c r="AB17" s="43">
        <f t="shared" si="7"/>
        <v>1</v>
      </c>
      <c r="AC17" s="44">
        <v>42185</v>
      </c>
      <c r="AD17" s="43" t="s">
        <v>68</v>
      </c>
      <c r="AE17" s="43"/>
      <c r="AF17" s="43" t="s">
        <v>69</v>
      </c>
      <c r="AG17" s="43" t="s">
        <v>69</v>
      </c>
      <c r="AH17" s="43" t="s">
        <v>126</v>
      </c>
      <c r="AI17" s="45" t="s">
        <v>127</v>
      </c>
      <c r="AJ17" s="45"/>
      <c r="AK17" s="46" t="s">
        <v>73</v>
      </c>
      <c r="AL17" s="47">
        <f t="shared" si="5"/>
        <v>2</v>
      </c>
      <c r="AM17" s="47">
        <f t="shared" si="6"/>
        <v>0</v>
      </c>
      <c r="AN17" s="47" t="str">
        <f t="shared" si="8"/>
        <v>CUMPLIDA</v>
      </c>
      <c r="AO17" s="47" t="str">
        <f t="shared" si="9"/>
        <v>CUMPLIDA</v>
      </c>
      <c r="AP17" s="48" t="s">
        <v>116</v>
      </c>
      <c r="AQ17" s="49" t="s">
        <v>122</v>
      </c>
      <c r="AR17" s="50" t="s">
        <v>75</v>
      </c>
      <c r="AS17" s="50"/>
      <c r="AT17" s="51" t="s">
        <v>76</v>
      </c>
    </row>
    <row r="18" spans="1:46" ht="141.75" hidden="1" x14ac:dyDescent="0.25">
      <c r="A18" s="27">
        <v>15</v>
      </c>
      <c r="B18" s="27">
        <v>24</v>
      </c>
      <c r="C18" s="55" t="s">
        <v>128</v>
      </c>
      <c r="D18" s="29"/>
      <c r="E18" s="29"/>
      <c r="F18" s="31" t="s">
        <v>129</v>
      </c>
      <c r="G18" s="31"/>
      <c r="H18" s="53" t="s">
        <v>130</v>
      </c>
      <c r="I18" s="53" t="s">
        <v>130</v>
      </c>
      <c r="J18" s="32">
        <v>7</v>
      </c>
      <c r="K18" s="33">
        <v>41640</v>
      </c>
      <c r="L18" s="33">
        <v>42004</v>
      </c>
      <c r="M18" s="33">
        <v>42004</v>
      </c>
      <c r="N18" s="34">
        <f t="shared" si="0"/>
        <v>52</v>
      </c>
      <c r="O18" s="35" t="e">
        <f>#REF!</f>
        <v>#REF!</v>
      </c>
      <c r="P18" s="36" t="e">
        <f t="shared" si="1"/>
        <v>#REF!</v>
      </c>
      <c r="Q18" s="37" t="e">
        <f t="shared" si="2"/>
        <v>#REF!</v>
      </c>
      <c r="R18" s="37" t="e">
        <f t="shared" si="3"/>
        <v>#REF!</v>
      </c>
      <c r="S18" s="37">
        <f t="shared" si="4"/>
        <v>52</v>
      </c>
      <c r="T18" s="38" t="s">
        <v>69</v>
      </c>
      <c r="U18" s="39" t="s">
        <v>94</v>
      </c>
      <c r="V18" s="39" t="s">
        <v>83</v>
      </c>
      <c r="W18" s="40" t="s">
        <v>65</v>
      </c>
      <c r="X18" s="40" t="s">
        <v>95</v>
      </c>
      <c r="Y18" s="40" t="s">
        <v>65</v>
      </c>
      <c r="Z18" s="41" t="s">
        <v>67</v>
      </c>
      <c r="AA18" s="42">
        <v>7</v>
      </c>
      <c r="AB18" s="43">
        <f t="shared" si="7"/>
        <v>1</v>
      </c>
      <c r="AC18" s="44">
        <v>42185</v>
      </c>
      <c r="AD18" s="43" t="s">
        <v>68</v>
      </c>
      <c r="AE18" s="43"/>
      <c r="AF18" s="43" t="s">
        <v>69</v>
      </c>
      <c r="AG18" s="43" t="s">
        <v>69</v>
      </c>
      <c r="AH18" s="43" t="s">
        <v>131</v>
      </c>
      <c r="AI18" s="45" t="s">
        <v>132</v>
      </c>
      <c r="AJ18" s="45"/>
      <c r="AK18" s="46" t="s">
        <v>73</v>
      </c>
      <c r="AL18" s="47">
        <f t="shared" si="5"/>
        <v>2</v>
      </c>
      <c r="AM18" s="47">
        <f t="shared" si="6"/>
        <v>0</v>
      </c>
      <c r="AN18" s="47" t="str">
        <f t="shared" si="8"/>
        <v>CUMPLIDA</v>
      </c>
      <c r="AO18" s="47" t="str">
        <f t="shared" si="9"/>
        <v>CUMPLIDA</v>
      </c>
      <c r="AP18" s="48" t="s">
        <v>98</v>
      </c>
      <c r="AQ18" s="49" t="s">
        <v>67</v>
      </c>
      <c r="AR18" s="50" t="s">
        <v>75</v>
      </c>
      <c r="AS18" s="50"/>
      <c r="AT18" s="51" t="s">
        <v>76</v>
      </c>
    </row>
    <row r="19" spans="1:46" ht="330.75" hidden="1" x14ac:dyDescent="0.25">
      <c r="A19" s="27">
        <v>17</v>
      </c>
      <c r="B19" s="27">
        <v>26</v>
      </c>
      <c r="C19" s="55" t="s">
        <v>133</v>
      </c>
      <c r="D19" s="29"/>
      <c r="E19" s="29"/>
      <c r="F19" s="59" t="s">
        <v>134</v>
      </c>
      <c r="G19" s="59"/>
      <c r="H19" s="53" t="s">
        <v>135</v>
      </c>
      <c r="I19" s="53" t="s">
        <v>135</v>
      </c>
      <c r="J19" s="60">
        <v>8</v>
      </c>
      <c r="K19" s="33">
        <v>41640</v>
      </c>
      <c r="L19" s="33">
        <v>42004</v>
      </c>
      <c r="M19" s="33">
        <v>42004</v>
      </c>
      <c r="N19" s="34">
        <f t="shared" si="0"/>
        <v>52</v>
      </c>
      <c r="O19" s="35" t="e">
        <f>#REF!</f>
        <v>#REF!</v>
      </c>
      <c r="P19" s="36" t="e">
        <f t="shared" si="1"/>
        <v>#REF!</v>
      </c>
      <c r="Q19" s="37" t="e">
        <f t="shared" si="2"/>
        <v>#REF!</v>
      </c>
      <c r="R19" s="37" t="e">
        <f t="shared" si="3"/>
        <v>#REF!</v>
      </c>
      <c r="S19" s="37">
        <f t="shared" si="4"/>
        <v>52</v>
      </c>
      <c r="T19" s="38" t="s">
        <v>69</v>
      </c>
      <c r="U19" s="39" t="s">
        <v>94</v>
      </c>
      <c r="V19" s="39" t="s">
        <v>83</v>
      </c>
      <c r="W19" s="40" t="s">
        <v>65</v>
      </c>
      <c r="X19" s="40" t="s">
        <v>95</v>
      </c>
      <c r="Y19" s="40" t="s">
        <v>65</v>
      </c>
      <c r="Z19" s="41" t="s">
        <v>67</v>
      </c>
      <c r="AA19" s="42">
        <v>8</v>
      </c>
      <c r="AB19" s="43">
        <f t="shared" si="7"/>
        <v>1</v>
      </c>
      <c r="AC19" s="44">
        <v>42185</v>
      </c>
      <c r="AD19" s="43" t="s">
        <v>68</v>
      </c>
      <c r="AE19" s="43"/>
      <c r="AF19" s="43" t="s">
        <v>69</v>
      </c>
      <c r="AG19" s="43" t="s">
        <v>69</v>
      </c>
      <c r="AH19" s="43" t="s">
        <v>136</v>
      </c>
      <c r="AI19" s="45" t="s">
        <v>137</v>
      </c>
      <c r="AJ19" s="45"/>
      <c r="AK19" s="46" t="s">
        <v>73</v>
      </c>
      <c r="AL19" s="47">
        <f t="shared" si="5"/>
        <v>2</v>
      </c>
      <c r="AM19" s="47">
        <f t="shared" si="6"/>
        <v>0</v>
      </c>
      <c r="AN19" s="47" t="str">
        <f t="shared" si="8"/>
        <v>CUMPLIDA</v>
      </c>
      <c r="AO19" s="47" t="str">
        <f t="shared" si="9"/>
        <v>CUMPLIDA</v>
      </c>
      <c r="AP19" s="48" t="s">
        <v>98</v>
      </c>
      <c r="AQ19" s="49" t="s">
        <v>67</v>
      </c>
      <c r="AR19" s="50" t="s">
        <v>75</v>
      </c>
      <c r="AS19" s="50"/>
      <c r="AT19" s="51" t="s">
        <v>76</v>
      </c>
    </row>
    <row r="20" spans="1:46" ht="126" hidden="1" x14ac:dyDescent="0.25">
      <c r="A20" s="27">
        <v>22</v>
      </c>
      <c r="B20" s="27">
        <v>32</v>
      </c>
      <c r="C20" s="55" t="s">
        <v>138</v>
      </c>
      <c r="D20" s="29"/>
      <c r="E20" s="29"/>
      <c r="F20" s="59" t="s">
        <v>139</v>
      </c>
      <c r="G20" s="59"/>
      <c r="H20" s="53" t="s">
        <v>140</v>
      </c>
      <c r="I20" s="53" t="s">
        <v>140</v>
      </c>
      <c r="J20" s="60">
        <v>4</v>
      </c>
      <c r="K20" s="33">
        <v>41640</v>
      </c>
      <c r="L20" s="33">
        <v>42004</v>
      </c>
      <c r="M20" s="33">
        <v>42004</v>
      </c>
      <c r="N20" s="34">
        <f t="shared" si="0"/>
        <v>52</v>
      </c>
      <c r="O20" s="35" t="e">
        <f>#REF!</f>
        <v>#REF!</v>
      </c>
      <c r="P20" s="36" t="e">
        <f t="shared" si="1"/>
        <v>#REF!</v>
      </c>
      <c r="Q20" s="37" t="e">
        <f t="shared" si="2"/>
        <v>#REF!</v>
      </c>
      <c r="R20" s="37" t="e">
        <f t="shared" si="3"/>
        <v>#REF!</v>
      </c>
      <c r="S20" s="37">
        <f t="shared" si="4"/>
        <v>52</v>
      </c>
      <c r="T20" s="38" t="s">
        <v>69</v>
      </c>
      <c r="U20" s="39" t="s">
        <v>94</v>
      </c>
      <c r="V20" s="39" t="s">
        <v>83</v>
      </c>
      <c r="W20" s="40" t="s">
        <v>65</v>
      </c>
      <c r="X20" s="40" t="s">
        <v>95</v>
      </c>
      <c r="Y20" s="40" t="s">
        <v>65</v>
      </c>
      <c r="Z20" s="41" t="s">
        <v>67</v>
      </c>
      <c r="AA20" s="42">
        <v>4</v>
      </c>
      <c r="AB20" s="43">
        <f t="shared" si="7"/>
        <v>1</v>
      </c>
      <c r="AC20" s="44">
        <v>42185</v>
      </c>
      <c r="AD20" s="43" t="s">
        <v>68</v>
      </c>
      <c r="AE20" s="43"/>
      <c r="AF20" s="43" t="s">
        <v>69</v>
      </c>
      <c r="AG20" s="43" t="s">
        <v>69</v>
      </c>
      <c r="AH20" s="43" t="s">
        <v>136</v>
      </c>
      <c r="AI20" s="45" t="s">
        <v>141</v>
      </c>
      <c r="AJ20" s="45"/>
      <c r="AK20" s="46" t="s">
        <v>73</v>
      </c>
      <c r="AL20" s="47">
        <f t="shared" si="5"/>
        <v>2</v>
      </c>
      <c r="AM20" s="47">
        <f t="shared" si="6"/>
        <v>0</v>
      </c>
      <c r="AN20" s="47" t="str">
        <f t="shared" si="8"/>
        <v>CUMPLIDA</v>
      </c>
      <c r="AO20" s="47" t="str">
        <f t="shared" si="9"/>
        <v>CUMPLIDA</v>
      </c>
      <c r="AP20" s="48"/>
      <c r="AQ20" s="49" t="s">
        <v>67</v>
      </c>
      <c r="AR20" s="50" t="s">
        <v>75</v>
      </c>
      <c r="AS20" s="50"/>
      <c r="AT20" s="51" t="s">
        <v>76</v>
      </c>
    </row>
    <row r="21" spans="1:46" ht="409.5" hidden="1" x14ac:dyDescent="0.25">
      <c r="A21" s="27">
        <v>36</v>
      </c>
      <c r="B21" s="27">
        <v>52</v>
      </c>
      <c r="C21" s="61" t="s">
        <v>142</v>
      </c>
      <c r="D21" s="62" t="s">
        <v>143</v>
      </c>
      <c r="E21" s="62" t="s">
        <v>144</v>
      </c>
      <c r="F21" s="30" t="s">
        <v>145</v>
      </c>
      <c r="G21" s="30" t="s">
        <v>146</v>
      </c>
      <c r="H21" s="63" t="s">
        <v>147</v>
      </c>
      <c r="I21" s="63" t="s">
        <v>147</v>
      </c>
      <c r="J21" s="54">
        <v>6</v>
      </c>
      <c r="K21" s="33">
        <v>41671</v>
      </c>
      <c r="L21" s="33">
        <v>42185</v>
      </c>
      <c r="M21" s="33">
        <v>42004</v>
      </c>
      <c r="N21" s="34">
        <f t="shared" si="0"/>
        <v>73.428571428571431</v>
      </c>
      <c r="O21" s="35" t="e">
        <f>#REF!</f>
        <v>#REF!</v>
      </c>
      <c r="P21" s="36" t="e">
        <f t="shared" si="1"/>
        <v>#REF!</v>
      </c>
      <c r="Q21" s="37" t="e">
        <f t="shared" si="2"/>
        <v>#REF!</v>
      </c>
      <c r="R21" s="37" t="e">
        <f t="shared" si="3"/>
        <v>#REF!</v>
      </c>
      <c r="S21" s="37">
        <f t="shared" si="4"/>
        <v>73.428571428571431</v>
      </c>
      <c r="T21" s="38" t="s">
        <v>62</v>
      </c>
      <c r="U21" s="39" t="s">
        <v>148</v>
      </c>
      <c r="V21" s="64" t="s">
        <v>149</v>
      </c>
      <c r="W21" s="39" t="s">
        <v>150</v>
      </c>
      <c r="X21" s="39" t="s">
        <v>151</v>
      </c>
      <c r="Y21" s="39" t="s">
        <v>86</v>
      </c>
      <c r="Z21" s="41" t="s">
        <v>87</v>
      </c>
      <c r="AA21" s="42">
        <v>6</v>
      </c>
      <c r="AB21" s="43">
        <f t="shared" si="7"/>
        <v>1</v>
      </c>
      <c r="AC21" s="44">
        <v>42185</v>
      </c>
      <c r="AD21" s="43" t="s">
        <v>68</v>
      </c>
      <c r="AE21" s="43"/>
      <c r="AF21" s="43"/>
      <c r="AG21" s="43"/>
      <c r="AH21" s="43"/>
      <c r="AI21" s="65" t="s">
        <v>152</v>
      </c>
      <c r="AJ21" s="65"/>
      <c r="AK21" s="46" t="s">
        <v>73</v>
      </c>
      <c r="AL21" s="47">
        <f t="shared" si="5"/>
        <v>2</v>
      </c>
      <c r="AM21" s="47">
        <f t="shared" si="6"/>
        <v>0</v>
      </c>
      <c r="AN21" s="47" t="str">
        <f t="shared" si="8"/>
        <v>CUMPLIDA</v>
      </c>
      <c r="AO21" s="47" t="str">
        <f t="shared" si="9"/>
        <v>CUMPLIDA</v>
      </c>
      <c r="AP21" s="48" t="s">
        <v>116</v>
      </c>
      <c r="AQ21" s="49" t="s">
        <v>87</v>
      </c>
      <c r="AR21" s="50" t="s">
        <v>75</v>
      </c>
      <c r="AS21" s="50"/>
      <c r="AT21" s="51" t="s">
        <v>76</v>
      </c>
    </row>
    <row r="22" spans="1:46" ht="220.5" hidden="1" x14ac:dyDescent="0.25">
      <c r="A22" s="27">
        <v>44</v>
      </c>
      <c r="B22" s="27">
        <v>63</v>
      </c>
      <c r="C22" s="66" t="s">
        <v>153</v>
      </c>
      <c r="D22" s="62" t="s">
        <v>154</v>
      </c>
      <c r="E22" s="62" t="s">
        <v>155</v>
      </c>
      <c r="F22" s="28" t="s">
        <v>156</v>
      </c>
      <c r="G22" s="28" t="s">
        <v>157</v>
      </c>
      <c r="H22" s="67" t="s">
        <v>158</v>
      </c>
      <c r="I22" s="67" t="s">
        <v>158</v>
      </c>
      <c r="J22" s="68">
        <v>4</v>
      </c>
      <c r="K22" s="33">
        <v>41791</v>
      </c>
      <c r="L22" s="33">
        <v>42185</v>
      </c>
      <c r="M22" s="33">
        <v>42004</v>
      </c>
      <c r="N22" s="34">
        <f t="shared" si="0"/>
        <v>56.285714285714285</v>
      </c>
      <c r="O22" s="35" t="e">
        <f>#REF!</f>
        <v>#REF!</v>
      </c>
      <c r="P22" s="36" t="e">
        <f t="shared" si="1"/>
        <v>#REF!</v>
      </c>
      <c r="Q22" s="37" t="e">
        <f t="shared" si="2"/>
        <v>#REF!</v>
      </c>
      <c r="R22" s="37" t="e">
        <f t="shared" si="3"/>
        <v>#REF!</v>
      </c>
      <c r="S22" s="37">
        <f t="shared" si="4"/>
        <v>56.285714285714285</v>
      </c>
      <c r="T22" s="38" t="s">
        <v>62</v>
      </c>
      <c r="U22" s="39" t="s">
        <v>159</v>
      </c>
      <c r="V22" s="39" t="s">
        <v>112</v>
      </c>
      <c r="W22" s="39" t="s">
        <v>150</v>
      </c>
      <c r="X22" s="39" t="s">
        <v>151</v>
      </c>
      <c r="Y22" s="39" t="s">
        <v>86</v>
      </c>
      <c r="Z22" s="41" t="s">
        <v>160</v>
      </c>
      <c r="AA22" s="42">
        <v>4</v>
      </c>
      <c r="AB22" s="43">
        <f t="shared" si="7"/>
        <v>1</v>
      </c>
      <c r="AC22" s="44">
        <v>42185</v>
      </c>
      <c r="AD22" s="43" t="s">
        <v>68</v>
      </c>
      <c r="AE22" s="43"/>
      <c r="AF22" s="43" t="s">
        <v>69</v>
      </c>
      <c r="AG22" s="43" t="s">
        <v>69</v>
      </c>
      <c r="AH22" s="43" t="s">
        <v>161</v>
      </c>
      <c r="AI22" s="45" t="s">
        <v>162</v>
      </c>
      <c r="AJ22" s="45"/>
      <c r="AK22" s="46" t="s">
        <v>73</v>
      </c>
      <c r="AL22" s="47">
        <f t="shared" si="5"/>
        <v>2</v>
      </c>
      <c r="AM22" s="47">
        <f t="shared" si="6"/>
        <v>0</v>
      </c>
      <c r="AN22" s="47" t="str">
        <f t="shared" si="8"/>
        <v>CUMPLIDA</v>
      </c>
      <c r="AO22" s="47" t="str">
        <f t="shared" si="9"/>
        <v>CUMPLIDA</v>
      </c>
      <c r="AP22" s="48" t="s">
        <v>106</v>
      </c>
      <c r="AQ22" s="69" t="s">
        <v>163</v>
      </c>
      <c r="AR22" s="50" t="s">
        <v>75</v>
      </c>
      <c r="AS22" s="50"/>
      <c r="AT22" s="51" t="s">
        <v>76</v>
      </c>
    </row>
    <row r="23" spans="1:46" ht="267.75" hidden="1" x14ac:dyDescent="0.25">
      <c r="A23" s="27">
        <v>47</v>
      </c>
      <c r="B23" s="27">
        <v>71</v>
      </c>
      <c r="C23" s="61" t="s">
        <v>164</v>
      </c>
      <c r="D23" s="29" t="s">
        <v>165</v>
      </c>
      <c r="E23" s="29" t="s">
        <v>166</v>
      </c>
      <c r="F23" s="30" t="s">
        <v>167</v>
      </c>
      <c r="G23" s="30" t="s">
        <v>168</v>
      </c>
      <c r="H23" s="70" t="s">
        <v>169</v>
      </c>
      <c r="I23" s="70" t="s">
        <v>169</v>
      </c>
      <c r="J23" s="32">
        <v>3</v>
      </c>
      <c r="K23" s="33">
        <v>41671</v>
      </c>
      <c r="L23" s="33">
        <v>42185</v>
      </c>
      <c r="M23" s="33">
        <v>42004</v>
      </c>
      <c r="N23" s="34">
        <f t="shared" si="0"/>
        <v>73.428571428571431</v>
      </c>
      <c r="O23" s="35">
        <v>0</v>
      </c>
      <c r="P23" s="36">
        <f t="shared" si="1"/>
        <v>0</v>
      </c>
      <c r="Q23" s="37">
        <f t="shared" si="2"/>
        <v>0</v>
      </c>
      <c r="R23" s="37">
        <f t="shared" si="3"/>
        <v>0</v>
      </c>
      <c r="S23" s="37">
        <f t="shared" si="4"/>
        <v>73.428571428571431</v>
      </c>
      <c r="T23" s="38" t="s">
        <v>62</v>
      </c>
      <c r="U23" s="39" t="s">
        <v>63</v>
      </c>
      <c r="V23" s="39" t="s">
        <v>64</v>
      </c>
      <c r="W23" s="40" t="s">
        <v>170</v>
      </c>
      <c r="X23" s="40" t="s">
        <v>171</v>
      </c>
      <c r="Y23" s="39" t="s">
        <v>86</v>
      </c>
      <c r="Z23" s="41" t="s">
        <v>67</v>
      </c>
      <c r="AA23" s="42">
        <v>3</v>
      </c>
      <c r="AB23" s="43">
        <f t="shared" si="7"/>
        <v>1</v>
      </c>
      <c r="AC23" s="44">
        <v>42185</v>
      </c>
      <c r="AD23" s="43" t="s">
        <v>68</v>
      </c>
      <c r="AE23" s="43"/>
      <c r="AF23" s="43" t="s">
        <v>69</v>
      </c>
      <c r="AG23" s="43" t="s">
        <v>69</v>
      </c>
      <c r="AH23" s="43" t="s">
        <v>172</v>
      </c>
      <c r="AI23" s="52" t="s">
        <v>173</v>
      </c>
      <c r="AJ23" s="52"/>
      <c r="AK23" s="46" t="s">
        <v>174</v>
      </c>
      <c r="AL23" s="47">
        <f t="shared" si="5"/>
        <v>2</v>
      </c>
      <c r="AM23" s="47">
        <f t="shared" si="6"/>
        <v>0</v>
      </c>
      <c r="AN23" s="47" t="str">
        <f t="shared" si="8"/>
        <v>CUMPLIDA</v>
      </c>
      <c r="AO23" s="47" t="str">
        <f t="shared" si="9"/>
        <v>CUMPLIDA</v>
      </c>
      <c r="AP23" s="48" t="s">
        <v>74</v>
      </c>
      <c r="AQ23" s="49" t="s">
        <v>67</v>
      </c>
      <c r="AR23" s="50" t="s">
        <v>75</v>
      </c>
      <c r="AS23" s="50"/>
      <c r="AT23" s="51" t="s">
        <v>76</v>
      </c>
    </row>
    <row r="24" spans="1:46" ht="189" hidden="1" x14ac:dyDescent="0.25">
      <c r="A24" s="27">
        <v>49</v>
      </c>
      <c r="B24" s="27">
        <v>76</v>
      </c>
      <c r="C24" s="62" t="s">
        <v>175</v>
      </c>
      <c r="D24" s="29"/>
      <c r="E24" s="29"/>
      <c r="F24" s="30" t="s">
        <v>176</v>
      </c>
      <c r="G24" s="30" t="s">
        <v>177</v>
      </c>
      <c r="H24" s="30" t="s">
        <v>178</v>
      </c>
      <c r="I24" s="30" t="s">
        <v>178</v>
      </c>
      <c r="J24" s="32">
        <v>7</v>
      </c>
      <c r="K24" s="33">
        <v>41640</v>
      </c>
      <c r="L24" s="33">
        <v>42004</v>
      </c>
      <c r="M24" s="33">
        <v>42004</v>
      </c>
      <c r="N24" s="34">
        <f t="shared" si="0"/>
        <v>52</v>
      </c>
      <c r="O24" s="35"/>
      <c r="P24" s="36"/>
      <c r="Q24" s="37"/>
      <c r="R24" s="37"/>
      <c r="S24" s="37"/>
      <c r="T24" s="38" t="s">
        <v>69</v>
      </c>
      <c r="U24" s="39" t="s">
        <v>179</v>
      </c>
      <c r="V24" s="39" t="s">
        <v>180</v>
      </c>
      <c r="W24" s="39" t="s">
        <v>150</v>
      </c>
      <c r="X24" s="39" t="s">
        <v>151</v>
      </c>
      <c r="Y24" s="39" t="s">
        <v>86</v>
      </c>
      <c r="Z24" s="41" t="s">
        <v>67</v>
      </c>
      <c r="AA24" s="42">
        <v>7</v>
      </c>
      <c r="AB24" s="43">
        <f t="shared" si="7"/>
        <v>1</v>
      </c>
      <c r="AC24" s="44">
        <v>42004</v>
      </c>
      <c r="AD24" s="43" t="s">
        <v>68</v>
      </c>
      <c r="AE24" s="43"/>
      <c r="AF24" s="43" t="s">
        <v>69</v>
      </c>
      <c r="AG24" s="43" t="s">
        <v>69</v>
      </c>
      <c r="AH24" s="43"/>
      <c r="AI24" s="45" t="s">
        <v>181</v>
      </c>
      <c r="AJ24" s="45"/>
      <c r="AK24" s="46" t="s">
        <v>174</v>
      </c>
      <c r="AL24" s="47">
        <f t="shared" si="5"/>
        <v>2</v>
      </c>
      <c r="AM24" s="47">
        <f t="shared" si="6"/>
        <v>0</v>
      </c>
      <c r="AN24" s="47" t="str">
        <f t="shared" si="8"/>
        <v>CUMPLIDA</v>
      </c>
      <c r="AO24" s="47" t="str">
        <f t="shared" si="9"/>
        <v>CUMPLIDA</v>
      </c>
      <c r="AP24" s="48" t="s">
        <v>98</v>
      </c>
      <c r="AQ24" s="49" t="s">
        <v>67</v>
      </c>
      <c r="AR24" s="50" t="s">
        <v>75</v>
      </c>
      <c r="AS24" s="50"/>
      <c r="AT24" s="51" t="s">
        <v>76</v>
      </c>
    </row>
    <row r="25" spans="1:46" ht="299.25" hidden="1" x14ac:dyDescent="0.25">
      <c r="A25" s="27">
        <v>51</v>
      </c>
      <c r="B25" s="27">
        <v>84</v>
      </c>
      <c r="C25" s="61" t="s">
        <v>182</v>
      </c>
      <c r="D25" s="62" t="s">
        <v>183</v>
      </c>
      <c r="E25" s="62" t="s">
        <v>184</v>
      </c>
      <c r="F25" s="62" t="s">
        <v>185</v>
      </c>
      <c r="G25" s="62"/>
      <c r="H25" s="67" t="s">
        <v>186</v>
      </c>
      <c r="I25" s="67" t="s">
        <v>186</v>
      </c>
      <c r="J25" s="71">
        <v>5</v>
      </c>
      <c r="K25" s="33">
        <v>41640</v>
      </c>
      <c r="L25" s="33">
        <v>41759</v>
      </c>
      <c r="M25" s="33">
        <v>41759</v>
      </c>
      <c r="N25" s="34">
        <f t="shared" si="0"/>
        <v>17</v>
      </c>
      <c r="O25" s="35" t="e">
        <f>#REF!</f>
        <v>#REF!</v>
      </c>
      <c r="P25" s="36" t="e">
        <f t="shared" ref="P25:P49" si="10">IF(O25/J25&gt;1,1,+O25/J25)</f>
        <v>#REF!</v>
      </c>
      <c r="Q25" s="37" t="e">
        <f t="shared" ref="Q25:Q49" si="11">+N25*P25</f>
        <v>#REF!</v>
      </c>
      <c r="R25" s="37" t="e">
        <f t="shared" ref="R25:R49" si="12">IF(L25&lt;=$C$7,Q25,0)</f>
        <v>#REF!</v>
      </c>
      <c r="S25" s="37">
        <f t="shared" ref="S25:S49" si="13">IF($C$7&gt;=L25,N25,0)</f>
        <v>17</v>
      </c>
      <c r="T25" s="38" t="s">
        <v>69</v>
      </c>
      <c r="U25" s="39" t="s">
        <v>187</v>
      </c>
      <c r="V25" s="64" t="s">
        <v>149</v>
      </c>
      <c r="W25" s="39" t="s">
        <v>150</v>
      </c>
      <c r="X25" s="39" t="s">
        <v>151</v>
      </c>
      <c r="Y25" s="39" t="s">
        <v>86</v>
      </c>
      <c r="Z25" s="41" t="s">
        <v>87</v>
      </c>
      <c r="AA25" s="42">
        <v>5</v>
      </c>
      <c r="AB25" s="43">
        <f t="shared" si="7"/>
        <v>1</v>
      </c>
      <c r="AC25" s="44">
        <v>42004</v>
      </c>
      <c r="AD25" s="43" t="s">
        <v>68</v>
      </c>
      <c r="AE25" s="43"/>
      <c r="AF25" s="43"/>
      <c r="AG25" s="43"/>
      <c r="AH25" s="43"/>
      <c r="AI25" s="45" t="s">
        <v>188</v>
      </c>
      <c r="AJ25" s="45"/>
      <c r="AK25" s="46" t="s">
        <v>174</v>
      </c>
      <c r="AL25" s="47">
        <f t="shared" si="5"/>
        <v>2</v>
      </c>
      <c r="AM25" s="47">
        <f t="shared" si="6"/>
        <v>0</v>
      </c>
      <c r="AN25" s="47" t="str">
        <f t="shared" si="8"/>
        <v>CUMPLIDA</v>
      </c>
      <c r="AO25" s="47" t="str">
        <f t="shared" si="9"/>
        <v>CUMPLIDA</v>
      </c>
      <c r="AP25" s="48" t="s">
        <v>116</v>
      </c>
      <c r="AQ25" s="49" t="s">
        <v>87</v>
      </c>
      <c r="AR25" s="50" t="s">
        <v>75</v>
      </c>
      <c r="AS25" s="50"/>
      <c r="AT25" s="51" t="s">
        <v>76</v>
      </c>
    </row>
    <row r="26" spans="1:46" ht="409.5" hidden="1" x14ac:dyDescent="0.25">
      <c r="A26" s="27">
        <v>62</v>
      </c>
      <c r="B26" s="27">
        <v>102</v>
      </c>
      <c r="C26" s="72" t="s">
        <v>189</v>
      </c>
      <c r="D26" s="62" t="s">
        <v>190</v>
      </c>
      <c r="E26" s="73" t="s">
        <v>191</v>
      </c>
      <c r="F26" s="74" t="s">
        <v>192</v>
      </c>
      <c r="G26" s="74" t="s">
        <v>193</v>
      </c>
      <c r="H26" s="31" t="s">
        <v>194</v>
      </c>
      <c r="I26" s="31" t="s">
        <v>194</v>
      </c>
      <c r="J26" s="60">
        <v>3</v>
      </c>
      <c r="K26" s="33">
        <v>41699</v>
      </c>
      <c r="L26" s="33">
        <v>42185</v>
      </c>
      <c r="M26" s="33">
        <v>42004</v>
      </c>
      <c r="N26" s="34">
        <f t="shared" si="0"/>
        <v>69.428571428571431</v>
      </c>
      <c r="O26" s="35" t="e">
        <f>#REF!</f>
        <v>#REF!</v>
      </c>
      <c r="P26" s="36" t="e">
        <f t="shared" si="10"/>
        <v>#REF!</v>
      </c>
      <c r="Q26" s="37" t="e">
        <f t="shared" si="11"/>
        <v>#REF!</v>
      </c>
      <c r="R26" s="37" t="e">
        <f t="shared" si="12"/>
        <v>#REF!</v>
      </c>
      <c r="S26" s="37">
        <f t="shared" si="13"/>
        <v>69.428571428571431</v>
      </c>
      <c r="T26" s="38" t="s">
        <v>62</v>
      </c>
      <c r="U26" s="39" t="s">
        <v>82</v>
      </c>
      <c r="V26" s="39" t="s">
        <v>103</v>
      </c>
      <c r="W26" s="40" t="s">
        <v>65</v>
      </c>
      <c r="X26" s="40" t="s">
        <v>95</v>
      </c>
      <c r="Y26" s="40" t="s">
        <v>65</v>
      </c>
      <c r="Z26" s="41" t="s">
        <v>67</v>
      </c>
      <c r="AA26" s="42">
        <v>3</v>
      </c>
      <c r="AB26" s="43">
        <f t="shared" si="7"/>
        <v>1</v>
      </c>
      <c r="AC26" s="44">
        <v>42004</v>
      </c>
      <c r="AD26" s="43" t="s">
        <v>68</v>
      </c>
      <c r="AE26" s="43"/>
      <c r="AF26" s="43" t="s">
        <v>69</v>
      </c>
      <c r="AG26" s="43" t="s">
        <v>69</v>
      </c>
      <c r="AH26" s="43"/>
      <c r="AI26" s="45" t="s">
        <v>195</v>
      </c>
      <c r="AJ26" s="45"/>
      <c r="AK26" s="46" t="s">
        <v>174</v>
      </c>
      <c r="AL26" s="47">
        <f t="shared" si="5"/>
        <v>2</v>
      </c>
      <c r="AM26" s="47">
        <f t="shared" si="6"/>
        <v>0</v>
      </c>
      <c r="AN26" s="47" t="str">
        <f t="shared" si="8"/>
        <v>CUMPLIDA</v>
      </c>
      <c r="AO26" s="47" t="str">
        <f t="shared" si="9"/>
        <v>CUMPLIDA</v>
      </c>
      <c r="AP26" s="48" t="s">
        <v>98</v>
      </c>
      <c r="AQ26" s="49" t="s">
        <v>67</v>
      </c>
      <c r="AR26" s="50" t="s">
        <v>75</v>
      </c>
      <c r="AS26" s="50"/>
      <c r="AT26" s="51" t="s">
        <v>76</v>
      </c>
    </row>
    <row r="27" spans="1:46" ht="173.25" hidden="1" x14ac:dyDescent="0.25">
      <c r="A27" s="27">
        <v>64</v>
      </c>
      <c r="B27" s="27">
        <v>104</v>
      </c>
      <c r="C27" s="72" t="s">
        <v>196</v>
      </c>
      <c r="D27" s="62" t="s">
        <v>197</v>
      </c>
      <c r="E27" s="62" t="s">
        <v>198</v>
      </c>
      <c r="F27" s="30" t="s">
        <v>199</v>
      </c>
      <c r="G27" s="30" t="s">
        <v>199</v>
      </c>
      <c r="H27" s="31" t="s">
        <v>200</v>
      </c>
      <c r="I27" s="31" t="s">
        <v>200</v>
      </c>
      <c r="J27" s="32">
        <v>3</v>
      </c>
      <c r="K27" s="33">
        <v>41640</v>
      </c>
      <c r="L27" s="33">
        <v>42185</v>
      </c>
      <c r="M27" s="33">
        <v>42004</v>
      </c>
      <c r="N27" s="34">
        <f t="shared" si="0"/>
        <v>77.857142857142861</v>
      </c>
      <c r="O27" s="35" t="e">
        <f>#REF!</f>
        <v>#REF!</v>
      </c>
      <c r="P27" s="36" t="e">
        <f t="shared" si="10"/>
        <v>#REF!</v>
      </c>
      <c r="Q27" s="37" t="e">
        <f t="shared" si="11"/>
        <v>#REF!</v>
      </c>
      <c r="R27" s="37" t="e">
        <f t="shared" si="12"/>
        <v>#REF!</v>
      </c>
      <c r="S27" s="37">
        <f t="shared" si="13"/>
        <v>77.857142857142861</v>
      </c>
      <c r="T27" s="38" t="s">
        <v>62</v>
      </c>
      <c r="U27" s="39" t="s">
        <v>82</v>
      </c>
      <c r="V27" s="39" t="s">
        <v>83</v>
      </c>
      <c r="W27" s="40" t="s">
        <v>65</v>
      </c>
      <c r="X27" s="40" t="s">
        <v>95</v>
      </c>
      <c r="Y27" s="40" t="s">
        <v>65</v>
      </c>
      <c r="Z27" s="41" t="s">
        <v>67</v>
      </c>
      <c r="AA27" s="42">
        <v>3</v>
      </c>
      <c r="AB27" s="43">
        <f t="shared" si="7"/>
        <v>1</v>
      </c>
      <c r="AC27" s="44">
        <v>42004</v>
      </c>
      <c r="AD27" s="43" t="s">
        <v>68</v>
      </c>
      <c r="AE27" s="43"/>
      <c r="AF27" s="43" t="s">
        <v>69</v>
      </c>
      <c r="AG27" s="43" t="s">
        <v>69</v>
      </c>
      <c r="AH27" s="43" t="s">
        <v>201</v>
      </c>
      <c r="AI27" s="45" t="s">
        <v>202</v>
      </c>
      <c r="AJ27" s="45"/>
      <c r="AK27" s="46" t="s">
        <v>174</v>
      </c>
      <c r="AL27" s="47">
        <f t="shared" si="5"/>
        <v>2</v>
      </c>
      <c r="AM27" s="47">
        <f t="shared" si="6"/>
        <v>0</v>
      </c>
      <c r="AN27" s="47" t="str">
        <f t="shared" si="8"/>
        <v>CUMPLIDA</v>
      </c>
      <c r="AO27" s="47" t="str">
        <f t="shared" si="9"/>
        <v>CUMPLIDA</v>
      </c>
      <c r="AP27" s="48" t="s">
        <v>116</v>
      </c>
      <c r="AQ27" s="49" t="s">
        <v>67</v>
      </c>
      <c r="AR27" s="50" t="s">
        <v>75</v>
      </c>
      <c r="AS27" s="50"/>
      <c r="AT27" s="51" t="s">
        <v>76</v>
      </c>
    </row>
    <row r="28" spans="1:46" ht="393.75" hidden="1" x14ac:dyDescent="0.25">
      <c r="A28" s="27">
        <v>67</v>
      </c>
      <c r="B28" s="27">
        <v>107</v>
      </c>
      <c r="C28" s="61" t="s">
        <v>203</v>
      </c>
      <c r="D28" s="62" t="s">
        <v>190</v>
      </c>
      <c r="E28" s="62" t="s">
        <v>204</v>
      </c>
      <c r="F28" s="30" t="s">
        <v>205</v>
      </c>
      <c r="G28" s="30" t="s">
        <v>206</v>
      </c>
      <c r="H28" s="31" t="s">
        <v>207</v>
      </c>
      <c r="I28" s="31" t="s">
        <v>207</v>
      </c>
      <c r="J28" s="32">
        <v>3</v>
      </c>
      <c r="K28" s="33">
        <v>41699</v>
      </c>
      <c r="L28" s="33">
        <v>42185</v>
      </c>
      <c r="M28" s="33">
        <v>42004</v>
      </c>
      <c r="N28" s="34">
        <f t="shared" si="0"/>
        <v>69.428571428571431</v>
      </c>
      <c r="O28" s="35" t="e">
        <f>#REF!</f>
        <v>#REF!</v>
      </c>
      <c r="P28" s="36" t="e">
        <f t="shared" si="10"/>
        <v>#REF!</v>
      </c>
      <c r="Q28" s="37" t="e">
        <f t="shared" si="11"/>
        <v>#REF!</v>
      </c>
      <c r="R28" s="37" t="e">
        <f t="shared" si="12"/>
        <v>#REF!</v>
      </c>
      <c r="S28" s="37">
        <f t="shared" si="13"/>
        <v>69.428571428571431</v>
      </c>
      <c r="T28" s="38" t="s">
        <v>62</v>
      </c>
      <c r="U28" s="39" t="s">
        <v>82</v>
      </c>
      <c r="V28" s="39" t="s">
        <v>103</v>
      </c>
      <c r="W28" s="40" t="s">
        <v>65</v>
      </c>
      <c r="X28" s="40" t="s">
        <v>95</v>
      </c>
      <c r="Y28" s="40" t="s">
        <v>65</v>
      </c>
      <c r="Z28" s="41" t="s">
        <v>160</v>
      </c>
      <c r="AA28" s="42">
        <v>3</v>
      </c>
      <c r="AB28" s="43">
        <f t="shared" si="7"/>
        <v>1</v>
      </c>
      <c r="AC28" s="44">
        <v>42004</v>
      </c>
      <c r="AD28" s="43" t="s">
        <v>68</v>
      </c>
      <c r="AE28" s="43"/>
      <c r="AF28" s="43" t="s">
        <v>69</v>
      </c>
      <c r="AG28" s="43" t="s">
        <v>69</v>
      </c>
      <c r="AH28" s="43" t="s">
        <v>208</v>
      </c>
      <c r="AI28" s="45" t="s">
        <v>209</v>
      </c>
      <c r="AJ28" s="45"/>
      <c r="AK28" s="46" t="s">
        <v>174</v>
      </c>
      <c r="AL28" s="47">
        <f t="shared" si="5"/>
        <v>2</v>
      </c>
      <c r="AM28" s="47">
        <f t="shared" si="6"/>
        <v>0</v>
      </c>
      <c r="AN28" s="47" t="str">
        <f t="shared" si="8"/>
        <v>CUMPLIDA</v>
      </c>
      <c r="AO28" s="47" t="str">
        <f t="shared" si="9"/>
        <v>CUMPLIDA</v>
      </c>
      <c r="AP28" s="48" t="s">
        <v>116</v>
      </c>
      <c r="AQ28" s="69" t="s">
        <v>163</v>
      </c>
      <c r="AR28" s="50" t="s">
        <v>75</v>
      </c>
      <c r="AS28" s="50"/>
      <c r="AT28" s="51" t="s">
        <v>76</v>
      </c>
    </row>
    <row r="29" spans="1:46" ht="409.5" hidden="1" x14ac:dyDescent="0.25">
      <c r="A29" s="27">
        <v>73</v>
      </c>
      <c r="B29" s="27">
        <v>115</v>
      </c>
      <c r="C29" s="66" t="s">
        <v>210</v>
      </c>
      <c r="D29" s="29" t="s">
        <v>211</v>
      </c>
      <c r="E29" s="29" t="s">
        <v>212</v>
      </c>
      <c r="F29" s="30" t="s">
        <v>213</v>
      </c>
      <c r="G29" s="75"/>
      <c r="H29" s="31" t="s">
        <v>214</v>
      </c>
      <c r="I29" s="31" t="s">
        <v>214</v>
      </c>
      <c r="J29" s="76">
        <v>7</v>
      </c>
      <c r="K29" s="33">
        <v>41609</v>
      </c>
      <c r="L29" s="33">
        <v>41943</v>
      </c>
      <c r="M29" s="33">
        <v>41943</v>
      </c>
      <c r="N29" s="34">
        <f t="shared" si="0"/>
        <v>47.714285714285715</v>
      </c>
      <c r="O29" s="35" t="e">
        <f>#REF!</f>
        <v>#REF!</v>
      </c>
      <c r="P29" s="36" t="e">
        <f t="shared" si="10"/>
        <v>#REF!</v>
      </c>
      <c r="Q29" s="37" t="e">
        <f t="shared" si="11"/>
        <v>#REF!</v>
      </c>
      <c r="R29" s="37" t="e">
        <f t="shared" si="12"/>
        <v>#REF!</v>
      </c>
      <c r="S29" s="37">
        <f t="shared" si="13"/>
        <v>47.714285714285715</v>
      </c>
      <c r="T29" s="38" t="s">
        <v>62</v>
      </c>
      <c r="U29" s="39" t="s">
        <v>215</v>
      </c>
      <c r="V29" s="39" t="s">
        <v>83</v>
      </c>
      <c r="W29" s="40" t="s">
        <v>65</v>
      </c>
      <c r="X29" s="40" t="s">
        <v>95</v>
      </c>
      <c r="Y29" s="40" t="s">
        <v>65</v>
      </c>
      <c r="Z29" s="41" t="s">
        <v>67</v>
      </c>
      <c r="AA29" s="42">
        <v>7</v>
      </c>
      <c r="AB29" s="43">
        <f t="shared" si="7"/>
        <v>1</v>
      </c>
      <c r="AC29" s="44">
        <v>42185</v>
      </c>
      <c r="AD29" s="43" t="s">
        <v>68</v>
      </c>
      <c r="AE29" s="43"/>
      <c r="AF29" s="43"/>
      <c r="AG29" s="43"/>
      <c r="AH29" s="43"/>
      <c r="AI29" s="45" t="s">
        <v>216</v>
      </c>
      <c r="AJ29" s="45"/>
      <c r="AK29" s="46" t="s">
        <v>174</v>
      </c>
      <c r="AL29" s="47">
        <f t="shared" si="5"/>
        <v>2</v>
      </c>
      <c r="AM29" s="47">
        <f t="shared" si="6"/>
        <v>0</v>
      </c>
      <c r="AN29" s="47" t="str">
        <f t="shared" si="8"/>
        <v>CUMPLIDA</v>
      </c>
      <c r="AO29" s="47" t="str">
        <f t="shared" si="9"/>
        <v>CUMPLIDA</v>
      </c>
      <c r="AP29" s="48" t="s">
        <v>217</v>
      </c>
      <c r="AQ29" s="49" t="s">
        <v>67</v>
      </c>
      <c r="AR29" s="50" t="s">
        <v>75</v>
      </c>
      <c r="AS29" s="50"/>
      <c r="AT29" s="51" t="s">
        <v>76</v>
      </c>
    </row>
    <row r="30" spans="1:46" ht="346.5" hidden="1" x14ac:dyDescent="0.25">
      <c r="A30" s="27">
        <v>74</v>
      </c>
      <c r="B30" s="27">
        <v>116</v>
      </c>
      <c r="C30" s="66" t="s">
        <v>218</v>
      </c>
      <c r="D30" s="29" t="s">
        <v>219</v>
      </c>
      <c r="E30" s="29" t="s">
        <v>220</v>
      </c>
      <c r="F30" s="77" t="s">
        <v>221</v>
      </c>
      <c r="G30" s="78"/>
      <c r="H30" s="79" t="s">
        <v>222</v>
      </c>
      <c r="I30" s="79" t="s">
        <v>222</v>
      </c>
      <c r="J30" s="49">
        <v>3</v>
      </c>
      <c r="K30" s="33">
        <v>41699</v>
      </c>
      <c r="L30" s="33">
        <v>41912</v>
      </c>
      <c r="M30" s="33">
        <v>41912</v>
      </c>
      <c r="N30" s="34">
        <f t="shared" si="0"/>
        <v>30.428571428571427</v>
      </c>
      <c r="O30" s="35" t="e">
        <f>#REF!</f>
        <v>#REF!</v>
      </c>
      <c r="P30" s="36" t="e">
        <f t="shared" si="10"/>
        <v>#REF!</v>
      </c>
      <c r="Q30" s="37" t="e">
        <f t="shared" si="11"/>
        <v>#REF!</v>
      </c>
      <c r="R30" s="37" t="e">
        <f t="shared" si="12"/>
        <v>#REF!</v>
      </c>
      <c r="S30" s="37">
        <f t="shared" si="13"/>
        <v>30.428571428571427</v>
      </c>
      <c r="T30" s="38" t="s">
        <v>62</v>
      </c>
      <c r="U30" s="39" t="s">
        <v>215</v>
      </c>
      <c r="V30" s="39" t="s">
        <v>83</v>
      </c>
      <c r="W30" s="40" t="s">
        <v>65</v>
      </c>
      <c r="X30" s="40" t="s">
        <v>95</v>
      </c>
      <c r="Y30" s="40" t="s">
        <v>65</v>
      </c>
      <c r="Z30" s="41" t="s">
        <v>67</v>
      </c>
      <c r="AA30" s="42">
        <v>3</v>
      </c>
      <c r="AB30" s="43">
        <f t="shared" si="7"/>
        <v>1</v>
      </c>
      <c r="AC30" s="44">
        <v>42185</v>
      </c>
      <c r="AD30" s="43" t="s">
        <v>68</v>
      </c>
      <c r="AE30" s="43"/>
      <c r="AF30" s="43"/>
      <c r="AG30" s="43"/>
      <c r="AH30" s="43"/>
      <c r="AI30" s="45" t="s">
        <v>223</v>
      </c>
      <c r="AJ30" s="45"/>
      <c r="AK30" s="46" t="s">
        <v>174</v>
      </c>
      <c r="AL30" s="47">
        <f t="shared" si="5"/>
        <v>2</v>
      </c>
      <c r="AM30" s="47">
        <f t="shared" si="6"/>
        <v>0</v>
      </c>
      <c r="AN30" s="47" t="str">
        <f t="shared" si="8"/>
        <v>CUMPLIDA</v>
      </c>
      <c r="AO30" s="47" t="str">
        <f t="shared" si="9"/>
        <v>CUMPLIDA</v>
      </c>
      <c r="AP30" s="48"/>
      <c r="AQ30" s="49" t="s">
        <v>67</v>
      </c>
      <c r="AR30" s="50" t="s">
        <v>75</v>
      </c>
      <c r="AS30" s="50"/>
      <c r="AT30" s="51" t="s">
        <v>76</v>
      </c>
    </row>
    <row r="31" spans="1:46" ht="109.5" hidden="1" customHeight="1" x14ac:dyDescent="0.25">
      <c r="A31" s="27">
        <v>81</v>
      </c>
      <c r="B31" s="27">
        <v>125</v>
      </c>
      <c r="C31" s="80" t="s">
        <v>224</v>
      </c>
      <c r="D31" s="29"/>
      <c r="E31" s="29"/>
      <c r="F31" s="74" t="s">
        <v>225</v>
      </c>
      <c r="G31" s="81"/>
      <c r="H31" s="81" t="s">
        <v>226</v>
      </c>
      <c r="I31" s="81" t="s">
        <v>226</v>
      </c>
      <c r="J31" s="82">
        <v>1</v>
      </c>
      <c r="K31" s="33">
        <v>41640</v>
      </c>
      <c r="L31" s="33">
        <v>41912</v>
      </c>
      <c r="M31" s="33">
        <v>41912</v>
      </c>
      <c r="N31" s="34">
        <f t="shared" si="0"/>
        <v>38.857142857142854</v>
      </c>
      <c r="O31" s="35" t="e">
        <f>#REF!</f>
        <v>#REF!</v>
      </c>
      <c r="P31" s="36" t="e">
        <f t="shared" si="10"/>
        <v>#REF!</v>
      </c>
      <c r="Q31" s="37" t="e">
        <f t="shared" si="11"/>
        <v>#REF!</v>
      </c>
      <c r="R31" s="37" t="e">
        <f t="shared" si="12"/>
        <v>#REF!</v>
      </c>
      <c r="S31" s="37">
        <f t="shared" si="13"/>
        <v>38.857142857142854</v>
      </c>
      <c r="T31" s="38" t="s">
        <v>69</v>
      </c>
      <c r="U31" s="39" t="s">
        <v>227</v>
      </c>
      <c r="V31" s="39" t="s">
        <v>103</v>
      </c>
      <c r="W31" s="39" t="s">
        <v>84</v>
      </c>
      <c r="X31" s="39" t="s">
        <v>228</v>
      </c>
      <c r="Y31" s="39" t="s">
        <v>86</v>
      </c>
      <c r="Z31" s="41" t="s">
        <v>87</v>
      </c>
      <c r="AA31" s="42">
        <v>1</v>
      </c>
      <c r="AB31" s="43">
        <f t="shared" si="7"/>
        <v>1</v>
      </c>
      <c r="AC31" s="44">
        <v>42004</v>
      </c>
      <c r="AD31" s="43" t="s">
        <v>68</v>
      </c>
      <c r="AE31" s="43"/>
      <c r="AF31" s="43"/>
      <c r="AG31" s="43"/>
      <c r="AH31" s="43"/>
      <c r="AI31" s="45" t="s">
        <v>229</v>
      </c>
      <c r="AJ31" s="45"/>
      <c r="AK31" s="46" t="s">
        <v>230</v>
      </c>
      <c r="AL31" s="47">
        <f t="shared" si="5"/>
        <v>2</v>
      </c>
      <c r="AM31" s="47">
        <f t="shared" si="6"/>
        <v>0</v>
      </c>
      <c r="AN31" s="47" t="str">
        <f t="shared" si="8"/>
        <v>CUMPLIDA</v>
      </c>
      <c r="AO31" s="47" t="str">
        <f t="shared" si="9"/>
        <v>CUMPLIDA</v>
      </c>
      <c r="AP31" s="48" t="s">
        <v>116</v>
      </c>
      <c r="AQ31" s="49" t="s">
        <v>87</v>
      </c>
      <c r="AR31" s="50" t="s">
        <v>75</v>
      </c>
      <c r="AS31" s="50"/>
      <c r="AT31" s="51" t="s">
        <v>76</v>
      </c>
    </row>
    <row r="32" spans="1:46" ht="141.75" hidden="1" x14ac:dyDescent="0.25">
      <c r="A32" s="27">
        <v>83</v>
      </c>
      <c r="B32" s="27">
        <v>128</v>
      </c>
      <c r="C32" s="80" t="s">
        <v>231</v>
      </c>
      <c r="D32" s="29"/>
      <c r="E32" s="29"/>
      <c r="F32" s="74" t="s">
        <v>225</v>
      </c>
      <c r="G32" s="81"/>
      <c r="H32" s="81" t="s">
        <v>232</v>
      </c>
      <c r="I32" s="81" t="s">
        <v>232</v>
      </c>
      <c r="J32" s="82">
        <v>6</v>
      </c>
      <c r="K32" s="33">
        <v>41640</v>
      </c>
      <c r="L32" s="33">
        <v>41912</v>
      </c>
      <c r="M32" s="33">
        <v>41912</v>
      </c>
      <c r="N32" s="34">
        <f t="shared" si="0"/>
        <v>38.857142857142854</v>
      </c>
      <c r="O32" s="35" t="e">
        <f>#REF!</f>
        <v>#REF!</v>
      </c>
      <c r="P32" s="36" t="e">
        <f t="shared" si="10"/>
        <v>#REF!</v>
      </c>
      <c r="Q32" s="37" t="e">
        <f t="shared" si="11"/>
        <v>#REF!</v>
      </c>
      <c r="R32" s="37" t="e">
        <f t="shared" si="12"/>
        <v>#REF!</v>
      </c>
      <c r="S32" s="37">
        <f t="shared" si="13"/>
        <v>38.857142857142854</v>
      </c>
      <c r="T32" s="38" t="s">
        <v>69</v>
      </c>
      <c r="U32" s="39" t="s">
        <v>227</v>
      </c>
      <c r="V32" s="39" t="s">
        <v>103</v>
      </c>
      <c r="W32" s="39" t="s">
        <v>84</v>
      </c>
      <c r="X32" s="39" t="s">
        <v>228</v>
      </c>
      <c r="Y32" s="39" t="s">
        <v>86</v>
      </c>
      <c r="Z32" s="41" t="s">
        <v>160</v>
      </c>
      <c r="AA32" s="42">
        <v>6</v>
      </c>
      <c r="AB32" s="43">
        <f t="shared" si="7"/>
        <v>1</v>
      </c>
      <c r="AC32" s="44">
        <v>42004</v>
      </c>
      <c r="AD32" s="43" t="s">
        <v>68</v>
      </c>
      <c r="AE32" s="43"/>
      <c r="AF32" s="43" t="s">
        <v>69</v>
      </c>
      <c r="AG32" s="43" t="s">
        <v>62</v>
      </c>
      <c r="AH32" s="43" t="s">
        <v>233</v>
      </c>
      <c r="AI32" s="45" t="s">
        <v>234</v>
      </c>
      <c r="AJ32" s="45"/>
      <c r="AK32" s="46" t="s">
        <v>230</v>
      </c>
      <c r="AL32" s="47">
        <f t="shared" si="5"/>
        <v>2</v>
      </c>
      <c r="AM32" s="47">
        <f t="shared" si="6"/>
        <v>0</v>
      </c>
      <c r="AN32" s="47" t="str">
        <f t="shared" si="8"/>
        <v>CUMPLIDA</v>
      </c>
      <c r="AO32" s="47" t="str">
        <f t="shared" si="9"/>
        <v>CUMPLIDA</v>
      </c>
      <c r="AP32" s="50" t="s">
        <v>90</v>
      </c>
      <c r="AQ32" s="69" t="s">
        <v>163</v>
      </c>
      <c r="AR32" s="50" t="s">
        <v>75</v>
      </c>
      <c r="AS32" s="83" t="s">
        <v>235</v>
      </c>
      <c r="AT32" s="51" t="s">
        <v>76</v>
      </c>
    </row>
    <row r="33" spans="1:46" ht="157.5" hidden="1" x14ac:dyDescent="0.25">
      <c r="A33" s="27">
        <v>86</v>
      </c>
      <c r="B33" s="27">
        <v>141</v>
      </c>
      <c r="C33" s="84" t="s">
        <v>236</v>
      </c>
      <c r="D33" s="81"/>
      <c r="E33" s="29"/>
      <c r="F33" s="74" t="s">
        <v>237</v>
      </c>
      <c r="G33" s="81"/>
      <c r="H33" s="81" t="s">
        <v>238</v>
      </c>
      <c r="I33" s="81" t="s">
        <v>238</v>
      </c>
      <c r="J33" s="82">
        <v>5</v>
      </c>
      <c r="K33" s="33">
        <v>41640</v>
      </c>
      <c r="L33" s="33">
        <v>42185</v>
      </c>
      <c r="M33" s="33">
        <v>42004</v>
      </c>
      <c r="N33" s="34">
        <f t="shared" si="0"/>
        <v>77.857142857142861</v>
      </c>
      <c r="O33" s="35" t="e">
        <f>#REF!</f>
        <v>#REF!</v>
      </c>
      <c r="P33" s="36" t="e">
        <f t="shared" si="10"/>
        <v>#REF!</v>
      </c>
      <c r="Q33" s="37" t="e">
        <f t="shared" si="11"/>
        <v>#REF!</v>
      </c>
      <c r="R33" s="37" t="e">
        <f t="shared" si="12"/>
        <v>#REF!</v>
      </c>
      <c r="S33" s="37">
        <f t="shared" si="13"/>
        <v>77.857142857142861</v>
      </c>
      <c r="T33" s="38" t="s">
        <v>62</v>
      </c>
      <c r="U33" s="39" t="s">
        <v>227</v>
      </c>
      <c r="V33" s="39" t="s">
        <v>83</v>
      </c>
      <c r="W33" s="39" t="s">
        <v>239</v>
      </c>
      <c r="X33" s="39" t="s">
        <v>240</v>
      </c>
      <c r="Y33" s="39" t="s">
        <v>86</v>
      </c>
      <c r="Z33" s="41" t="s">
        <v>67</v>
      </c>
      <c r="AA33" s="42">
        <v>5</v>
      </c>
      <c r="AB33" s="43">
        <f t="shared" si="7"/>
        <v>1</v>
      </c>
      <c r="AC33" s="44">
        <v>42185</v>
      </c>
      <c r="AD33" s="43" t="s">
        <v>68</v>
      </c>
      <c r="AE33" s="43"/>
      <c r="AF33" s="43" t="s">
        <v>69</v>
      </c>
      <c r="AG33" s="43" t="s">
        <v>69</v>
      </c>
      <c r="AH33" s="43" t="s">
        <v>241</v>
      </c>
      <c r="AI33" s="52" t="s">
        <v>242</v>
      </c>
      <c r="AJ33" s="52"/>
      <c r="AK33" s="46" t="s">
        <v>230</v>
      </c>
      <c r="AL33" s="47">
        <f t="shared" si="5"/>
        <v>2</v>
      </c>
      <c r="AM33" s="47">
        <f t="shared" si="6"/>
        <v>0</v>
      </c>
      <c r="AN33" s="47" t="str">
        <f t="shared" si="8"/>
        <v>CUMPLIDA</v>
      </c>
      <c r="AO33" s="47" t="str">
        <f t="shared" si="9"/>
        <v>CUMPLIDA</v>
      </c>
      <c r="AP33" s="48"/>
      <c r="AQ33" s="49" t="s">
        <v>67</v>
      </c>
      <c r="AR33" s="50" t="s">
        <v>75</v>
      </c>
      <c r="AS33" s="50"/>
      <c r="AT33" s="51" t="s">
        <v>76</v>
      </c>
    </row>
    <row r="34" spans="1:46" ht="330.75" hidden="1" x14ac:dyDescent="0.25">
      <c r="A34" s="27">
        <v>93</v>
      </c>
      <c r="B34" s="27">
        <v>150</v>
      </c>
      <c r="C34" s="85" t="s">
        <v>243</v>
      </c>
      <c r="D34" s="86" t="s">
        <v>244</v>
      </c>
      <c r="E34" s="86" t="s">
        <v>245</v>
      </c>
      <c r="F34" s="86" t="s">
        <v>246</v>
      </c>
      <c r="G34" s="86"/>
      <c r="H34" s="87" t="s">
        <v>247</v>
      </c>
      <c r="I34" s="87" t="s">
        <v>247</v>
      </c>
      <c r="J34" s="88">
        <v>3</v>
      </c>
      <c r="K34" s="33">
        <v>41699</v>
      </c>
      <c r="L34" s="89">
        <v>42185</v>
      </c>
      <c r="M34" s="33">
        <v>42004</v>
      </c>
      <c r="N34" s="34">
        <f t="shared" si="0"/>
        <v>69.428571428571431</v>
      </c>
      <c r="O34" s="35" t="e">
        <f>#REF!</f>
        <v>#REF!</v>
      </c>
      <c r="P34" s="36" t="e">
        <f t="shared" si="10"/>
        <v>#REF!</v>
      </c>
      <c r="Q34" s="37" t="e">
        <f t="shared" si="11"/>
        <v>#REF!</v>
      </c>
      <c r="R34" s="37" t="e">
        <f t="shared" si="12"/>
        <v>#REF!</v>
      </c>
      <c r="S34" s="37">
        <f t="shared" si="13"/>
        <v>69.428571428571431</v>
      </c>
      <c r="T34" s="38" t="s">
        <v>62</v>
      </c>
      <c r="U34" s="39" t="s">
        <v>248</v>
      </c>
      <c r="V34" s="39" t="s">
        <v>249</v>
      </c>
      <c r="W34" s="40" t="s">
        <v>250</v>
      </c>
      <c r="X34" s="40" t="s">
        <v>251</v>
      </c>
      <c r="Y34" s="39" t="s">
        <v>86</v>
      </c>
      <c r="Z34" s="41" t="s">
        <v>87</v>
      </c>
      <c r="AA34" s="42">
        <v>3</v>
      </c>
      <c r="AB34" s="43">
        <f t="shared" si="7"/>
        <v>1</v>
      </c>
      <c r="AC34" s="44">
        <v>42185</v>
      </c>
      <c r="AD34" s="43" t="s">
        <v>68</v>
      </c>
      <c r="AE34" s="43"/>
      <c r="AF34" s="43"/>
      <c r="AG34" s="43"/>
      <c r="AH34" s="43"/>
      <c r="AI34" s="45" t="s">
        <v>252</v>
      </c>
      <c r="AJ34" s="45"/>
      <c r="AK34" s="46" t="s">
        <v>253</v>
      </c>
      <c r="AL34" s="47">
        <f t="shared" si="5"/>
        <v>2</v>
      </c>
      <c r="AM34" s="47">
        <f t="shared" si="6"/>
        <v>0</v>
      </c>
      <c r="AN34" s="47" t="str">
        <f t="shared" si="8"/>
        <v>CUMPLIDA</v>
      </c>
      <c r="AO34" s="47" t="str">
        <f t="shared" si="9"/>
        <v>CUMPLIDA</v>
      </c>
      <c r="AP34" s="48" t="s">
        <v>116</v>
      </c>
      <c r="AQ34" s="49" t="s">
        <v>87</v>
      </c>
      <c r="AR34" s="50" t="s">
        <v>75</v>
      </c>
      <c r="AS34" s="50"/>
      <c r="AT34" s="51" t="s">
        <v>76</v>
      </c>
    </row>
    <row r="35" spans="1:46" ht="189" hidden="1" x14ac:dyDescent="0.25">
      <c r="A35" s="27">
        <v>115</v>
      </c>
      <c r="B35" s="27">
        <v>185</v>
      </c>
      <c r="C35" s="85" t="s">
        <v>254</v>
      </c>
      <c r="D35" s="86" t="s">
        <v>255</v>
      </c>
      <c r="E35" s="86" t="s">
        <v>256</v>
      </c>
      <c r="F35" s="30" t="s">
        <v>257</v>
      </c>
      <c r="G35" s="30" t="s">
        <v>258</v>
      </c>
      <c r="H35" s="31" t="s">
        <v>259</v>
      </c>
      <c r="I35" s="31" t="s">
        <v>259</v>
      </c>
      <c r="J35" s="32">
        <v>3</v>
      </c>
      <c r="K35" s="33">
        <v>41456</v>
      </c>
      <c r="L35" s="33">
        <v>41729</v>
      </c>
      <c r="M35" s="33">
        <v>41728</v>
      </c>
      <c r="N35" s="34">
        <f t="shared" si="0"/>
        <v>39</v>
      </c>
      <c r="O35" s="35" t="e">
        <f>#REF!</f>
        <v>#REF!</v>
      </c>
      <c r="P35" s="36" t="e">
        <f t="shared" si="10"/>
        <v>#REF!</v>
      </c>
      <c r="Q35" s="37" t="e">
        <f t="shared" si="11"/>
        <v>#REF!</v>
      </c>
      <c r="R35" s="37" t="e">
        <f t="shared" si="12"/>
        <v>#REF!</v>
      </c>
      <c r="S35" s="37">
        <f t="shared" si="13"/>
        <v>39</v>
      </c>
      <c r="T35" s="38" t="s">
        <v>69</v>
      </c>
      <c r="U35" s="39" t="s">
        <v>260</v>
      </c>
      <c r="V35" s="39" t="s">
        <v>261</v>
      </c>
      <c r="W35" s="58" t="s">
        <v>262</v>
      </c>
      <c r="X35" s="58" t="s">
        <v>263</v>
      </c>
      <c r="Y35" s="58" t="s">
        <v>262</v>
      </c>
      <c r="Z35" s="41" t="s">
        <v>67</v>
      </c>
      <c r="AA35" s="42">
        <v>3</v>
      </c>
      <c r="AB35" s="43">
        <f t="shared" si="7"/>
        <v>1</v>
      </c>
      <c r="AC35" s="44">
        <v>42004</v>
      </c>
      <c r="AD35" s="43" t="s">
        <v>68</v>
      </c>
      <c r="AE35" s="43"/>
      <c r="AF35" s="43"/>
      <c r="AG35" s="43"/>
      <c r="AH35" s="43"/>
      <c r="AI35" s="45" t="s">
        <v>264</v>
      </c>
      <c r="AJ35" s="45"/>
      <c r="AK35" s="46" t="s">
        <v>253</v>
      </c>
      <c r="AL35" s="47">
        <f t="shared" si="5"/>
        <v>2</v>
      </c>
      <c r="AM35" s="47">
        <f t="shared" si="6"/>
        <v>0</v>
      </c>
      <c r="AN35" s="47" t="str">
        <f t="shared" si="8"/>
        <v>CUMPLIDA</v>
      </c>
      <c r="AO35" s="47" t="str">
        <f t="shared" si="9"/>
        <v>CUMPLIDA</v>
      </c>
      <c r="AP35" s="48" t="s">
        <v>116</v>
      </c>
      <c r="AQ35" s="49" t="s">
        <v>67</v>
      </c>
      <c r="AR35" s="50" t="s">
        <v>75</v>
      </c>
      <c r="AS35" s="50"/>
      <c r="AT35" s="51" t="s">
        <v>76</v>
      </c>
    </row>
    <row r="36" spans="1:46" ht="299.25" hidden="1" x14ac:dyDescent="0.25">
      <c r="A36" s="27">
        <v>122</v>
      </c>
      <c r="B36" s="27">
        <v>194</v>
      </c>
      <c r="C36" s="85" t="s">
        <v>265</v>
      </c>
      <c r="D36" s="86" t="s">
        <v>266</v>
      </c>
      <c r="E36" s="86" t="s">
        <v>267</v>
      </c>
      <c r="F36" s="90" t="s">
        <v>268</v>
      </c>
      <c r="G36" s="90" t="s">
        <v>269</v>
      </c>
      <c r="H36" s="91" t="s">
        <v>270</v>
      </c>
      <c r="I36" s="91" t="s">
        <v>270</v>
      </c>
      <c r="J36" s="92">
        <v>4</v>
      </c>
      <c r="K36" s="33">
        <v>41791</v>
      </c>
      <c r="L36" s="33">
        <v>42185</v>
      </c>
      <c r="M36" s="33">
        <v>42004</v>
      </c>
      <c r="N36" s="34">
        <f t="shared" si="0"/>
        <v>56.285714285714285</v>
      </c>
      <c r="O36" s="39"/>
      <c r="P36" s="36">
        <f t="shared" si="10"/>
        <v>0</v>
      </c>
      <c r="Q36" s="37">
        <f t="shared" si="11"/>
        <v>0</v>
      </c>
      <c r="R36" s="37">
        <f t="shared" si="12"/>
        <v>0</v>
      </c>
      <c r="S36" s="37">
        <f t="shared" si="13"/>
        <v>56.285714285714285</v>
      </c>
      <c r="T36" s="38" t="s">
        <v>69</v>
      </c>
      <c r="U36" s="39" t="s">
        <v>271</v>
      </c>
      <c r="V36" s="39" t="s">
        <v>112</v>
      </c>
      <c r="W36" s="58" t="s">
        <v>272</v>
      </c>
      <c r="X36" s="58" t="s">
        <v>273</v>
      </c>
      <c r="Y36" s="39" t="s">
        <v>86</v>
      </c>
      <c r="Z36" s="41" t="s">
        <v>160</v>
      </c>
      <c r="AA36" s="42">
        <v>4</v>
      </c>
      <c r="AB36" s="43">
        <f t="shared" si="7"/>
        <v>1</v>
      </c>
      <c r="AC36" s="44">
        <v>42185</v>
      </c>
      <c r="AD36" s="43" t="s">
        <v>68</v>
      </c>
      <c r="AE36" s="43"/>
      <c r="AF36" s="43" t="s">
        <v>69</v>
      </c>
      <c r="AG36" s="43" t="s">
        <v>69</v>
      </c>
      <c r="AH36" s="43" t="s">
        <v>274</v>
      </c>
      <c r="AI36" s="45" t="s">
        <v>275</v>
      </c>
      <c r="AJ36" s="45"/>
      <c r="AK36" s="46" t="s">
        <v>253</v>
      </c>
      <c r="AL36" s="47">
        <f t="shared" si="5"/>
        <v>2</v>
      </c>
      <c r="AM36" s="47">
        <f t="shared" si="6"/>
        <v>0</v>
      </c>
      <c r="AN36" s="47" t="str">
        <f t="shared" si="8"/>
        <v>CUMPLIDA</v>
      </c>
      <c r="AO36" s="47" t="str">
        <f t="shared" si="9"/>
        <v>CUMPLIDA</v>
      </c>
      <c r="AP36" s="50" t="s">
        <v>276</v>
      </c>
      <c r="AQ36" s="69" t="s">
        <v>163</v>
      </c>
      <c r="AR36" s="50" t="s">
        <v>75</v>
      </c>
      <c r="AS36" s="50"/>
      <c r="AT36" s="51" t="s">
        <v>76</v>
      </c>
    </row>
    <row r="37" spans="1:46" ht="315" hidden="1" x14ac:dyDescent="0.25">
      <c r="A37" s="27">
        <v>126</v>
      </c>
      <c r="B37" s="27">
        <v>198</v>
      </c>
      <c r="C37" s="85" t="s">
        <v>277</v>
      </c>
      <c r="D37" s="86" t="s">
        <v>278</v>
      </c>
      <c r="E37" s="86" t="s">
        <v>279</v>
      </c>
      <c r="F37" s="30" t="s">
        <v>280</v>
      </c>
      <c r="G37" s="74" t="s">
        <v>281</v>
      </c>
      <c r="H37" s="31" t="s">
        <v>282</v>
      </c>
      <c r="I37" s="31" t="s">
        <v>282</v>
      </c>
      <c r="J37" s="32">
        <v>7</v>
      </c>
      <c r="K37" s="33">
        <v>41671</v>
      </c>
      <c r="L37" s="33">
        <v>42185</v>
      </c>
      <c r="M37" s="33">
        <v>42004</v>
      </c>
      <c r="N37" s="34">
        <f t="shared" si="0"/>
        <v>73.428571428571431</v>
      </c>
      <c r="O37" s="35" t="e">
        <f>#REF!</f>
        <v>#REF!</v>
      </c>
      <c r="P37" s="36" t="e">
        <f t="shared" si="10"/>
        <v>#REF!</v>
      </c>
      <c r="Q37" s="37" t="e">
        <f t="shared" si="11"/>
        <v>#REF!</v>
      </c>
      <c r="R37" s="37" t="e">
        <f t="shared" si="12"/>
        <v>#REF!</v>
      </c>
      <c r="S37" s="37">
        <f t="shared" si="13"/>
        <v>73.428571428571431</v>
      </c>
      <c r="T37" s="38" t="s">
        <v>69</v>
      </c>
      <c r="U37" s="39" t="s">
        <v>271</v>
      </c>
      <c r="V37" s="39" t="s">
        <v>149</v>
      </c>
      <c r="W37" s="58" t="s">
        <v>272</v>
      </c>
      <c r="X37" s="58" t="s">
        <v>273</v>
      </c>
      <c r="Y37" s="39" t="s">
        <v>86</v>
      </c>
      <c r="Z37" s="41" t="s">
        <v>67</v>
      </c>
      <c r="AA37" s="42">
        <v>7</v>
      </c>
      <c r="AB37" s="43">
        <f t="shared" si="7"/>
        <v>1</v>
      </c>
      <c r="AC37" s="44">
        <v>42185</v>
      </c>
      <c r="AD37" s="43" t="s">
        <v>68</v>
      </c>
      <c r="AE37" s="43"/>
      <c r="AF37" s="43" t="s">
        <v>69</v>
      </c>
      <c r="AG37" s="43" t="s">
        <v>69</v>
      </c>
      <c r="AH37" s="43" t="s">
        <v>274</v>
      </c>
      <c r="AI37" s="52" t="s">
        <v>283</v>
      </c>
      <c r="AJ37" s="52"/>
      <c r="AK37" s="46" t="s">
        <v>253</v>
      </c>
      <c r="AL37" s="47">
        <f t="shared" si="5"/>
        <v>2</v>
      </c>
      <c r="AM37" s="47">
        <f t="shared" si="6"/>
        <v>0</v>
      </c>
      <c r="AN37" s="47" t="str">
        <f t="shared" si="8"/>
        <v>CUMPLIDA</v>
      </c>
      <c r="AO37" s="47" t="str">
        <f t="shared" si="9"/>
        <v>CUMPLIDA</v>
      </c>
      <c r="AP37" s="48" t="s">
        <v>116</v>
      </c>
      <c r="AQ37" s="49" t="s">
        <v>67</v>
      </c>
      <c r="AR37" s="50" t="s">
        <v>75</v>
      </c>
      <c r="AS37" s="50"/>
      <c r="AT37" s="51" t="s">
        <v>76</v>
      </c>
    </row>
    <row r="38" spans="1:46" ht="126" hidden="1" x14ac:dyDescent="0.25">
      <c r="A38" s="27">
        <v>134</v>
      </c>
      <c r="B38" s="27">
        <v>206</v>
      </c>
      <c r="C38" s="85" t="s">
        <v>284</v>
      </c>
      <c r="D38" s="86" t="s">
        <v>285</v>
      </c>
      <c r="E38" s="86" t="s">
        <v>286</v>
      </c>
      <c r="F38" s="93" t="s">
        <v>287</v>
      </c>
      <c r="G38" s="75" t="s">
        <v>288</v>
      </c>
      <c r="H38" s="94" t="s">
        <v>289</v>
      </c>
      <c r="I38" s="94" t="s">
        <v>289</v>
      </c>
      <c r="J38" s="32">
        <v>4</v>
      </c>
      <c r="K38" s="33">
        <v>41640</v>
      </c>
      <c r="L38" s="33">
        <v>42185</v>
      </c>
      <c r="M38" s="33">
        <v>41881</v>
      </c>
      <c r="N38" s="34">
        <f t="shared" si="0"/>
        <v>77.857142857142861</v>
      </c>
      <c r="O38" s="35" t="e">
        <f>#REF!</f>
        <v>#REF!</v>
      </c>
      <c r="P38" s="36" t="e">
        <f t="shared" si="10"/>
        <v>#REF!</v>
      </c>
      <c r="Q38" s="37" t="e">
        <f t="shared" si="11"/>
        <v>#REF!</v>
      </c>
      <c r="R38" s="37" t="e">
        <f t="shared" si="12"/>
        <v>#REF!</v>
      </c>
      <c r="S38" s="37">
        <f t="shared" si="13"/>
        <v>77.857142857142861</v>
      </c>
      <c r="T38" s="38" t="s">
        <v>69</v>
      </c>
      <c r="U38" s="39" t="s">
        <v>271</v>
      </c>
      <c r="V38" s="39" t="s">
        <v>290</v>
      </c>
      <c r="W38" s="58" t="s">
        <v>291</v>
      </c>
      <c r="X38" s="58" t="s">
        <v>292</v>
      </c>
      <c r="Y38" s="39" t="s">
        <v>86</v>
      </c>
      <c r="Z38" s="41" t="s">
        <v>87</v>
      </c>
      <c r="AA38" s="42">
        <v>4</v>
      </c>
      <c r="AB38" s="43">
        <f t="shared" si="7"/>
        <v>1</v>
      </c>
      <c r="AC38" s="44">
        <v>42004</v>
      </c>
      <c r="AD38" s="43" t="s">
        <v>68</v>
      </c>
      <c r="AE38" s="43"/>
      <c r="AF38" s="43" t="s">
        <v>69</v>
      </c>
      <c r="AG38" s="43" t="s">
        <v>69</v>
      </c>
      <c r="AH38" s="43" t="s">
        <v>293</v>
      </c>
      <c r="AI38" s="45" t="s">
        <v>294</v>
      </c>
      <c r="AJ38" s="45"/>
      <c r="AK38" s="46" t="s">
        <v>253</v>
      </c>
      <c r="AL38" s="47">
        <f t="shared" si="5"/>
        <v>2</v>
      </c>
      <c r="AM38" s="47">
        <f t="shared" si="6"/>
        <v>0</v>
      </c>
      <c r="AN38" s="47" t="str">
        <f t="shared" si="8"/>
        <v>CUMPLIDA</v>
      </c>
      <c r="AO38" s="47" t="str">
        <f t="shared" si="9"/>
        <v>CUMPLIDA</v>
      </c>
      <c r="AP38" s="48" t="s">
        <v>116</v>
      </c>
      <c r="AQ38" s="49" t="s">
        <v>87</v>
      </c>
      <c r="AR38" s="50" t="s">
        <v>75</v>
      </c>
      <c r="AS38" s="50"/>
      <c r="AT38" s="51" t="s">
        <v>76</v>
      </c>
    </row>
    <row r="39" spans="1:46" ht="220.5" hidden="1" x14ac:dyDescent="0.25">
      <c r="A39" s="27">
        <v>144</v>
      </c>
      <c r="B39" s="27">
        <v>220</v>
      </c>
      <c r="C39" s="85" t="s">
        <v>295</v>
      </c>
      <c r="D39" s="86" t="s">
        <v>296</v>
      </c>
      <c r="E39" s="86" t="s">
        <v>297</v>
      </c>
      <c r="F39" s="95" t="s">
        <v>298</v>
      </c>
      <c r="G39" s="95"/>
      <c r="H39" s="96" t="s">
        <v>299</v>
      </c>
      <c r="I39" s="96" t="s">
        <v>299</v>
      </c>
      <c r="J39" s="97">
        <v>5</v>
      </c>
      <c r="K39" s="33">
        <v>41640</v>
      </c>
      <c r="L39" s="33">
        <v>42004</v>
      </c>
      <c r="M39" s="33">
        <v>42004</v>
      </c>
      <c r="N39" s="34">
        <f t="shared" si="0"/>
        <v>52</v>
      </c>
      <c r="O39" s="35" t="e">
        <f>#REF!</f>
        <v>#REF!</v>
      </c>
      <c r="P39" s="36" t="e">
        <f t="shared" si="10"/>
        <v>#REF!</v>
      </c>
      <c r="Q39" s="37" t="e">
        <f t="shared" si="11"/>
        <v>#REF!</v>
      </c>
      <c r="R39" s="37" t="e">
        <f t="shared" si="12"/>
        <v>#REF!</v>
      </c>
      <c r="S39" s="37">
        <f t="shared" si="13"/>
        <v>52</v>
      </c>
      <c r="T39" s="38" t="s">
        <v>62</v>
      </c>
      <c r="U39" s="98" t="s">
        <v>300</v>
      </c>
      <c r="V39" s="39" t="s">
        <v>301</v>
      </c>
      <c r="W39" s="58" t="s">
        <v>170</v>
      </c>
      <c r="X39" s="58" t="s">
        <v>302</v>
      </c>
      <c r="Y39" s="39" t="s">
        <v>86</v>
      </c>
      <c r="Z39" s="41" t="s">
        <v>67</v>
      </c>
      <c r="AA39" s="42">
        <v>5</v>
      </c>
      <c r="AB39" s="43">
        <f t="shared" si="7"/>
        <v>1</v>
      </c>
      <c r="AC39" s="44">
        <v>42004</v>
      </c>
      <c r="AD39" s="43" t="s">
        <v>68</v>
      </c>
      <c r="AE39" s="43"/>
      <c r="AF39" s="43"/>
      <c r="AG39" s="43"/>
      <c r="AH39" s="43"/>
      <c r="AI39" s="45" t="s">
        <v>303</v>
      </c>
      <c r="AJ39" s="45"/>
      <c r="AK39" s="46" t="s">
        <v>253</v>
      </c>
      <c r="AL39" s="47">
        <f t="shared" si="5"/>
        <v>2</v>
      </c>
      <c r="AM39" s="47">
        <f t="shared" si="6"/>
        <v>0</v>
      </c>
      <c r="AN39" s="47" t="str">
        <f t="shared" si="8"/>
        <v>CUMPLIDA</v>
      </c>
      <c r="AO39" s="47" t="str">
        <f t="shared" si="9"/>
        <v>CUMPLIDA</v>
      </c>
      <c r="AP39" s="48" t="s">
        <v>116</v>
      </c>
      <c r="AQ39" s="49" t="s">
        <v>67</v>
      </c>
      <c r="AR39" s="50" t="s">
        <v>75</v>
      </c>
      <c r="AS39" s="50"/>
      <c r="AT39" s="51" t="s">
        <v>76</v>
      </c>
    </row>
    <row r="40" spans="1:46" ht="189" hidden="1" x14ac:dyDescent="0.25">
      <c r="A40" s="27">
        <v>160</v>
      </c>
      <c r="B40" s="27">
        <v>238</v>
      </c>
      <c r="C40" s="85" t="s">
        <v>304</v>
      </c>
      <c r="D40" s="86" t="s">
        <v>296</v>
      </c>
      <c r="E40" s="86" t="s">
        <v>297</v>
      </c>
      <c r="F40" s="29" t="s">
        <v>305</v>
      </c>
      <c r="G40" s="29"/>
      <c r="H40" s="63" t="s">
        <v>306</v>
      </c>
      <c r="I40" s="63" t="s">
        <v>306</v>
      </c>
      <c r="J40" s="97">
        <v>5</v>
      </c>
      <c r="K40" s="33">
        <v>41671</v>
      </c>
      <c r="L40" s="33">
        <v>41943</v>
      </c>
      <c r="M40" s="33">
        <v>41943</v>
      </c>
      <c r="N40" s="34">
        <f t="shared" si="0"/>
        <v>38.857142857142854</v>
      </c>
      <c r="O40" s="35" t="e">
        <f>#REF!</f>
        <v>#REF!</v>
      </c>
      <c r="P40" s="36" t="e">
        <f t="shared" si="10"/>
        <v>#REF!</v>
      </c>
      <c r="Q40" s="37" t="e">
        <f t="shared" si="11"/>
        <v>#REF!</v>
      </c>
      <c r="R40" s="37" t="e">
        <f t="shared" si="12"/>
        <v>#REF!</v>
      </c>
      <c r="S40" s="37">
        <f t="shared" si="13"/>
        <v>38.857142857142854</v>
      </c>
      <c r="T40" s="38" t="s">
        <v>69</v>
      </c>
      <c r="U40" s="39" t="s">
        <v>307</v>
      </c>
      <c r="V40" s="39" t="s">
        <v>64</v>
      </c>
      <c r="W40" s="39" t="s">
        <v>308</v>
      </c>
      <c r="X40" s="39" t="s">
        <v>309</v>
      </c>
      <c r="Y40" s="39" t="s">
        <v>86</v>
      </c>
      <c r="Z40" s="41" t="s">
        <v>67</v>
      </c>
      <c r="AA40" s="42">
        <v>5</v>
      </c>
      <c r="AB40" s="43">
        <f t="shared" si="7"/>
        <v>1</v>
      </c>
      <c r="AC40" s="44">
        <v>42004</v>
      </c>
      <c r="AD40" s="43" t="s">
        <v>68</v>
      </c>
      <c r="AE40" s="43"/>
      <c r="AF40" s="43" t="s">
        <v>69</v>
      </c>
      <c r="AG40" s="43" t="s">
        <v>62</v>
      </c>
      <c r="AH40" s="43" t="s">
        <v>310</v>
      </c>
      <c r="AI40" s="45" t="s">
        <v>311</v>
      </c>
      <c r="AJ40" s="45"/>
      <c r="AK40" s="46" t="s">
        <v>253</v>
      </c>
      <c r="AL40" s="47">
        <f t="shared" si="5"/>
        <v>2</v>
      </c>
      <c r="AM40" s="47">
        <f t="shared" si="6"/>
        <v>0</v>
      </c>
      <c r="AN40" s="47" t="str">
        <f t="shared" si="8"/>
        <v>CUMPLIDA</v>
      </c>
      <c r="AO40" s="47" t="str">
        <f t="shared" si="9"/>
        <v>CUMPLIDA</v>
      </c>
      <c r="AP40" s="48" t="s">
        <v>116</v>
      </c>
      <c r="AQ40" s="49" t="s">
        <v>67</v>
      </c>
      <c r="AR40" s="50" t="s">
        <v>75</v>
      </c>
      <c r="AS40" s="50"/>
      <c r="AT40" s="51" t="s">
        <v>76</v>
      </c>
    </row>
    <row r="41" spans="1:46" ht="393.75" hidden="1" x14ac:dyDescent="0.25">
      <c r="A41" s="27">
        <v>178</v>
      </c>
      <c r="B41" s="27">
        <v>269</v>
      </c>
      <c r="C41" s="74" t="s">
        <v>312</v>
      </c>
      <c r="D41" s="99" t="s">
        <v>313</v>
      </c>
      <c r="E41" s="99" t="s">
        <v>314</v>
      </c>
      <c r="F41" s="28" t="s">
        <v>156</v>
      </c>
      <c r="G41" s="28" t="s">
        <v>157</v>
      </c>
      <c r="H41" s="67" t="s">
        <v>315</v>
      </c>
      <c r="I41" s="67" t="s">
        <v>315</v>
      </c>
      <c r="J41" s="68">
        <v>3</v>
      </c>
      <c r="K41" s="33">
        <v>41791</v>
      </c>
      <c r="L41" s="33">
        <v>42185</v>
      </c>
      <c r="M41" s="33">
        <v>42004</v>
      </c>
      <c r="N41" s="34">
        <f t="shared" si="0"/>
        <v>56.285714285714285</v>
      </c>
      <c r="O41" s="39"/>
      <c r="P41" s="36">
        <f t="shared" si="10"/>
        <v>0</v>
      </c>
      <c r="Q41" s="37">
        <f t="shared" si="11"/>
        <v>0</v>
      </c>
      <c r="R41" s="37">
        <f t="shared" si="12"/>
        <v>0</v>
      </c>
      <c r="S41" s="37">
        <f t="shared" si="13"/>
        <v>56.285714285714285</v>
      </c>
      <c r="T41" s="38" t="s">
        <v>62</v>
      </c>
      <c r="U41" s="39" t="s">
        <v>159</v>
      </c>
      <c r="V41" s="39" t="s">
        <v>112</v>
      </c>
      <c r="W41" s="58" t="s">
        <v>272</v>
      </c>
      <c r="X41" s="58" t="s">
        <v>273</v>
      </c>
      <c r="Y41" s="39" t="s">
        <v>86</v>
      </c>
      <c r="Z41" s="41" t="s">
        <v>160</v>
      </c>
      <c r="AA41" s="42">
        <v>3</v>
      </c>
      <c r="AB41" s="43">
        <f t="shared" si="7"/>
        <v>1</v>
      </c>
      <c r="AC41" s="44">
        <v>42004</v>
      </c>
      <c r="AD41" s="43" t="s">
        <v>68</v>
      </c>
      <c r="AE41" s="43"/>
      <c r="AF41" s="43"/>
      <c r="AG41" s="43"/>
      <c r="AH41" s="43"/>
      <c r="AI41" s="45" t="s">
        <v>316</v>
      </c>
      <c r="AJ41" s="45"/>
      <c r="AK41" s="46" t="s">
        <v>317</v>
      </c>
      <c r="AL41" s="47">
        <f t="shared" si="5"/>
        <v>2</v>
      </c>
      <c r="AM41" s="47">
        <f t="shared" si="6"/>
        <v>0</v>
      </c>
      <c r="AN41" s="47" t="str">
        <f t="shared" si="8"/>
        <v>CUMPLIDA</v>
      </c>
      <c r="AO41" s="47" t="str">
        <f t="shared" si="9"/>
        <v>CUMPLIDA</v>
      </c>
      <c r="AP41" s="50" t="s">
        <v>276</v>
      </c>
      <c r="AQ41" s="69" t="s">
        <v>163</v>
      </c>
      <c r="AR41" s="50" t="s">
        <v>75</v>
      </c>
      <c r="AS41" s="50"/>
      <c r="AT41" s="51" t="s">
        <v>76</v>
      </c>
    </row>
    <row r="42" spans="1:46" ht="409.5" hidden="1" x14ac:dyDescent="0.25">
      <c r="A42" s="27">
        <v>183</v>
      </c>
      <c r="B42" s="27">
        <v>274</v>
      </c>
      <c r="C42" s="74" t="s">
        <v>318</v>
      </c>
      <c r="D42" s="86"/>
      <c r="E42" s="86"/>
      <c r="F42" s="28" t="s">
        <v>156</v>
      </c>
      <c r="G42" s="28" t="s">
        <v>157</v>
      </c>
      <c r="H42" s="67" t="s">
        <v>319</v>
      </c>
      <c r="I42" s="67" t="s">
        <v>319</v>
      </c>
      <c r="J42" s="68">
        <v>4</v>
      </c>
      <c r="K42" s="33">
        <v>41791</v>
      </c>
      <c r="L42" s="33">
        <v>42185</v>
      </c>
      <c r="M42" s="33">
        <v>42004</v>
      </c>
      <c r="N42" s="34">
        <f t="shared" si="0"/>
        <v>56.285714285714285</v>
      </c>
      <c r="O42" s="35" t="e">
        <f>#REF!</f>
        <v>#REF!</v>
      </c>
      <c r="P42" s="36" t="e">
        <f t="shared" si="10"/>
        <v>#REF!</v>
      </c>
      <c r="Q42" s="37" t="e">
        <f t="shared" si="11"/>
        <v>#REF!</v>
      </c>
      <c r="R42" s="37" t="e">
        <f t="shared" si="12"/>
        <v>#REF!</v>
      </c>
      <c r="S42" s="37">
        <f t="shared" si="13"/>
        <v>56.285714285714285</v>
      </c>
      <c r="T42" s="38" t="s">
        <v>62</v>
      </c>
      <c r="U42" s="39" t="s">
        <v>159</v>
      </c>
      <c r="V42" s="39" t="s">
        <v>112</v>
      </c>
      <c r="W42" s="58" t="s">
        <v>272</v>
      </c>
      <c r="X42" s="58" t="s">
        <v>273</v>
      </c>
      <c r="Y42" s="39" t="s">
        <v>86</v>
      </c>
      <c r="Z42" s="41" t="s">
        <v>160</v>
      </c>
      <c r="AA42" s="42">
        <v>4</v>
      </c>
      <c r="AB42" s="43">
        <f t="shared" si="7"/>
        <v>1</v>
      </c>
      <c r="AC42" s="44">
        <v>42004</v>
      </c>
      <c r="AD42" s="43" t="s">
        <v>68</v>
      </c>
      <c r="AE42" s="43"/>
      <c r="AF42" s="43"/>
      <c r="AG42" s="43"/>
      <c r="AH42" s="43"/>
      <c r="AI42" s="45" t="s">
        <v>320</v>
      </c>
      <c r="AJ42" s="45"/>
      <c r="AK42" s="46" t="s">
        <v>317</v>
      </c>
      <c r="AL42" s="47">
        <f t="shared" si="5"/>
        <v>2</v>
      </c>
      <c r="AM42" s="47">
        <f t="shared" si="6"/>
        <v>0</v>
      </c>
      <c r="AN42" s="47" t="str">
        <f t="shared" si="8"/>
        <v>CUMPLIDA</v>
      </c>
      <c r="AO42" s="47" t="str">
        <f t="shared" si="9"/>
        <v>CUMPLIDA</v>
      </c>
      <c r="AP42" s="50" t="s">
        <v>276</v>
      </c>
      <c r="AQ42" s="69" t="s">
        <v>163</v>
      </c>
      <c r="AR42" s="50" t="s">
        <v>75</v>
      </c>
      <c r="AS42" s="50"/>
      <c r="AT42" s="51" t="s">
        <v>76</v>
      </c>
    </row>
    <row r="43" spans="1:46" ht="220.5" hidden="1" x14ac:dyDescent="0.25">
      <c r="A43" s="27">
        <v>184</v>
      </c>
      <c r="B43" s="27">
        <v>275</v>
      </c>
      <c r="C43" s="100" t="s">
        <v>321</v>
      </c>
      <c r="D43" s="101" t="s">
        <v>322</v>
      </c>
      <c r="E43" s="74" t="s">
        <v>323</v>
      </c>
      <c r="F43" s="102" t="s">
        <v>324</v>
      </c>
      <c r="G43" s="102"/>
      <c r="H43" s="102" t="s">
        <v>325</v>
      </c>
      <c r="I43" s="102" t="s">
        <v>326</v>
      </c>
      <c r="J43" s="103">
        <v>3</v>
      </c>
      <c r="K43" s="33">
        <v>41640</v>
      </c>
      <c r="L43" s="33">
        <v>42185</v>
      </c>
      <c r="M43" s="33">
        <v>42004</v>
      </c>
      <c r="N43" s="34">
        <f t="shared" si="0"/>
        <v>77.857142857142861</v>
      </c>
      <c r="O43" s="35" t="e">
        <f>#REF!</f>
        <v>#REF!</v>
      </c>
      <c r="P43" s="36" t="e">
        <f t="shared" si="10"/>
        <v>#REF!</v>
      </c>
      <c r="Q43" s="37" t="e">
        <f t="shared" si="11"/>
        <v>#REF!</v>
      </c>
      <c r="R43" s="37" t="e">
        <f t="shared" si="12"/>
        <v>#REF!</v>
      </c>
      <c r="S43" s="37">
        <f t="shared" si="13"/>
        <v>77.857142857142861</v>
      </c>
      <c r="T43" s="38" t="s">
        <v>62</v>
      </c>
      <c r="U43" s="39" t="s">
        <v>159</v>
      </c>
      <c r="V43" s="39" t="s">
        <v>261</v>
      </c>
      <c r="W43" s="58" t="s">
        <v>262</v>
      </c>
      <c r="X43" s="58" t="s">
        <v>263</v>
      </c>
      <c r="Y43" s="58" t="s">
        <v>262</v>
      </c>
      <c r="Z43" s="41" t="s">
        <v>67</v>
      </c>
      <c r="AA43" s="42">
        <v>3</v>
      </c>
      <c r="AB43" s="43">
        <f t="shared" si="7"/>
        <v>1</v>
      </c>
      <c r="AC43" s="44">
        <v>42185</v>
      </c>
      <c r="AD43" s="43" t="s">
        <v>68</v>
      </c>
      <c r="AE43" s="43"/>
      <c r="AF43" s="43" t="s">
        <v>69</v>
      </c>
      <c r="AG43" s="43" t="s">
        <v>62</v>
      </c>
      <c r="AH43" s="43" t="s">
        <v>327</v>
      </c>
      <c r="AI43" s="52" t="s">
        <v>328</v>
      </c>
      <c r="AJ43" s="52"/>
      <c r="AK43" s="46" t="s">
        <v>317</v>
      </c>
      <c r="AL43" s="47">
        <f t="shared" si="5"/>
        <v>2</v>
      </c>
      <c r="AM43" s="47">
        <f t="shared" si="6"/>
        <v>0</v>
      </c>
      <c r="AN43" s="47" t="str">
        <f t="shared" si="8"/>
        <v>CUMPLIDA</v>
      </c>
      <c r="AO43" s="47" t="str">
        <f t="shared" si="9"/>
        <v>CUMPLIDA</v>
      </c>
      <c r="AP43" s="48" t="s">
        <v>116</v>
      </c>
      <c r="AQ43" s="49" t="s">
        <v>67</v>
      </c>
      <c r="AR43" s="50" t="s">
        <v>75</v>
      </c>
      <c r="AS43" s="50"/>
      <c r="AT43" s="51" t="s">
        <v>76</v>
      </c>
    </row>
    <row r="44" spans="1:46" ht="220.5" hidden="1" x14ac:dyDescent="0.25">
      <c r="A44" s="27">
        <v>194</v>
      </c>
      <c r="B44" s="27">
        <v>285</v>
      </c>
      <c r="C44" s="104" t="s">
        <v>329</v>
      </c>
      <c r="D44" s="62" t="s">
        <v>330</v>
      </c>
      <c r="E44" s="62" t="s">
        <v>331</v>
      </c>
      <c r="F44" s="31" t="s">
        <v>156</v>
      </c>
      <c r="G44" s="28" t="s">
        <v>157</v>
      </c>
      <c r="H44" s="30" t="s">
        <v>332</v>
      </c>
      <c r="I44" s="30" t="s">
        <v>332</v>
      </c>
      <c r="J44" s="105">
        <v>4</v>
      </c>
      <c r="K44" s="33">
        <v>41791</v>
      </c>
      <c r="L44" s="89">
        <v>42124</v>
      </c>
      <c r="M44" s="33">
        <v>42004</v>
      </c>
      <c r="N44" s="34">
        <f t="shared" si="0"/>
        <v>47.571428571428569</v>
      </c>
      <c r="O44" s="35"/>
      <c r="P44" s="36">
        <f t="shared" si="10"/>
        <v>0</v>
      </c>
      <c r="Q44" s="37">
        <f t="shared" si="11"/>
        <v>0</v>
      </c>
      <c r="R44" s="37">
        <f t="shared" si="12"/>
        <v>0</v>
      </c>
      <c r="S44" s="37">
        <f t="shared" si="13"/>
        <v>47.571428571428569</v>
      </c>
      <c r="T44" s="38" t="s">
        <v>62</v>
      </c>
      <c r="U44" s="39" t="s">
        <v>333</v>
      </c>
      <c r="V44" s="39" t="s">
        <v>112</v>
      </c>
      <c r="W44" s="39" t="s">
        <v>84</v>
      </c>
      <c r="X44" s="39" t="s">
        <v>228</v>
      </c>
      <c r="Y44" s="39" t="s">
        <v>86</v>
      </c>
      <c r="Z44" s="41" t="s">
        <v>160</v>
      </c>
      <c r="AA44" s="106">
        <v>4</v>
      </c>
      <c r="AB44" s="43">
        <f t="shared" si="7"/>
        <v>1</v>
      </c>
      <c r="AC44" s="44">
        <v>42185</v>
      </c>
      <c r="AD44" s="43" t="s">
        <v>68</v>
      </c>
      <c r="AE44" s="43"/>
      <c r="AF44" s="43" t="s">
        <v>69</v>
      </c>
      <c r="AG44" s="43" t="s">
        <v>69</v>
      </c>
      <c r="AH44" s="43" t="s">
        <v>334</v>
      </c>
      <c r="AI44" s="45" t="s">
        <v>335</v>
      </c>
      <c r="AJ44" s="45"/>
      <c r="AK44" s="46" t="s">
        <v>317</v>
      </c>
      <c r="AL44" s="47">
        <f t="shared" si="5"/>
        <v>2</v>
      </c>
      <c r="AM44" s="47">
        <f t="shared" si="6"/>
        <v>0</v>
      </c>
      <c r="AN44" s="47" t="str">
        <f t="shared" si="8"/>
        <v>CUMPLIDA</v>
      </c>
      <c r="AO44" s="47" t="str">
        <f t="shared" si="9"/>
        <v>CUMPLIDA</v>
      </c>
      <c r="AP44" s="50" t="s">
        <v>276</v>
      </c>
      <c r="AQ44" s="69" t="s">
        <v>163</v>
      </c>
      <c r="AR44" s="50" t="s">
        <v>75</v>
      </c>
      <c r="AS44" s="50"/>
      <c r="AT44" s="51" t="s">
        <v>76</v>
      </c>
    </row>
    <row r="45" spans="1:46" ht="409.5" hidden="1" x14ac:dyDescent="0.25">
      <c r="A45" s="27">
        <v>202</v>
      </c>
      <c r="B45" s="27">
        <v>293</v>
      </c>
      <c r="C45" s="104" t="s">
        <v>336</v>
      </c>
      <c r="D45" s="62" t="s">
        <v>337</v>
      </c>
      <c r="E45" s="62" t="s">
        <v>338</v>
      </c>
      <c r="F45" s="62" t="s">
        <v>339</v>
      </c>
      <c r="G45" s="62"/>
      <c r="H45" s="107" t="s">
        <v>340</v>
      </c>
      <c r="I45" s="107" t="s">
        <v>340</v>
      </c>
      <c r="J45" s="71">
        <v>3</v>
      </c>
      <c r="K45" s="33">
        <v>41699</v>
      </c>
      <c r="L45" s="33">
        <v>42185</v>
      </c>
      <c r="M45" s="33">
        <v>42004</v>
      </c>
      <c r="N45" s="34">
        <f t="shared" si="0"/>
        <v>69.428571428571431</v>
      </c>
      <c r="O45" s="35" t="e">
        <f>#REF!</f>
        <v>#REF!</v>
      </c>
      <c r="P45" s="36" t="e">
        <f t="shared" si="10"/>
        <v>#REF!</v>
      </c>
      <c r="Q45" s="37" t="e">
        <f t="shared" si="11"/>
        <v>#REF!</v>
      </c>
      <c r="R45" s="37" t="e">
        <f t="shared" si="12"/>
        <v>#REF!</v>
      </c>
      <c r="S45" s="37">
        <f t="shared" si="13"/>
        <v>69.428571428571431</v>
      </c>
      <c r="T45" s="38" t="s">
        <v>62</v>
      </c>
      <c r="U45" s="39" t="s">
        <v>333</v>
      </c>
      <c r="V45" s="39" t="s">
        <v>103</v>
      </c>
      <c r="W45" s="39" t="s">
        <v>84</v>
      </c>
      <c r="X45" s="39" t="s">
        <v>228</v>
      </c>
      <c r="Y45" s="39" t="s">
        <v>86</v>
      </c>
      <c r="Z45" s="41" t="s">
        <v>87</v>
      </c>
      <c r="AA45" s="42">
        <v>3</v>
      </c>
      <c r="AB45" s="43">
        <f t="shared" si="7"/>
        <v>1</v>
      </c>
      <c r="AC45" s="44">
        <v>42004</v>
      </c>
      <c r="AD45" s="43" t="s">
        <v>68</v>
      </c>
      <c r="AE45" s="43"/>
      <c r="AF45" s="43"/>
      <c r="AG45" s="43"/>
      <c r="AH45" s="43"/>
      <c r="AI45" s="45" t="s">
        <v>341</v>
      </c>
      <c r="AJ45" s="45"/>
      <c r="AK45" s="46" t="s">
        <v>317</v>
      </c>
      <c r="AL45" s="47">
        <f t="shared" si="5"/>
        <v>2</v>
      </c>
      <c r="AM45" s="47">
        <f t="shared" si="6"/>
        <v>0</v>
      </c>
      <c r="AN45" s="47" t="str">
        <f t="shared" si="8"/>
        <v>CUMPLIDA</v>
      </c>
      <c r="AO45" s="47" t="str">
        <f t="shared" si="9"/>
        <v>CUMPLIDA</v>
      </c>
      <c r="AP45" s="48"/>
      <c r="AQ45" s="49" t="s">
        <v>87</v>
      </c>
      <c r="AR45" s="50" t="s">
        <v>75</v>
      </c>
      <c r="AS45" s="50"/>
      <c r="AT45" s="51" t="s">
        <v>76</v>
      </c>
    </row>
    <row r="46" spans="1:46" ht="78.75" hidden="1" x14ac:dyDescent="0.25">
      <c r="A46" s="27">
        <v>209</v>
      </c>
      <c r="B46" s="27">
        <v>2</v>
      </c>
      <c r="C46" s="108" t="s">
        <v>342</v>
      </c>
      <c r="D46" s="74" t="s">
        <v>343</v>
      </c>
      <c r="E46" s="74" t="s">
        <v>344</v>
      </c>
      <c r="F46" s="109" t="s">
        <v>345</v>
      </c>
      <c r="G46" s="109"/>
      <c r="H46" s="70" t="s">
        <v>346</v>
      </c>
      <c r="I46" s="70" t="s">
        <v>346</v>
      </c>
      <c r="J46" s="32">
        <v>2</v>
      </c>
      <c r="K46" s="33">
        <v>41673</v>
      </c>
      <c r="L46" s="33">
        <v>42004</v>
      </c>
      <c r="M46" s="33">
        <v>42004</v>
      </c>
      <c r="N46" s="34">
        <f t="shared" si="0"/>
        <v>47.285714285714285</v>
      </c>
      <c r="O46" s="35" t="e">
        <f>#REF!</f>
        <v>#REF!</v>
      </c>
      <c r="P46" s="36" t="e">
        <f t="shared" si="10"/>
        <v>#REF!</v>
      </c>
      <c r="Q46" s="37" t="e">
        <f t="shared" si="11"/>
        <v>#REF!</v>
      </c>
      <c r="R46" s="37" t="e">
        <f t="shared" si="12"/>
        <v>#REF!</v>
      </c>
      <c r="S46" s="37">
        <f t="shared" si="13"/>
        <v>47.285714285714285</v>
      </c>
      <c r="T46" s="38" t="s">
        <v>69</v>
      </c>
      <c r="U46" s="39" t="s">
        <v>347</v>
      </c>
      <c r="V46" s="39" t="s">
        <v>301</v>
      </c>
      <c r="W46" s="40" t="s">
        <v>348</v>
      </c>
      <c r="X46" s="40" t="s">
        <v>349</v>
      </c>
      <c r="Y46" s="40" t="s">
        <v>348</v>
      </c>
      <c r="Z46" s="41" t="s">
        <v>67</v>
      </c>
      <c r="AA46" s="42">
        <v>2</v>
      </c>
      <c r="AB46" s="43">
        <f t="shared" si="7"/>
        <v>1</v>
      </c>
      <c r="AC46" s="44">
        <v>42004</v>
      </c>
      <c r="AD46" s="43" t="s">
        <v>68</v>
      </c>
      <c r="AE46" s="43"/>
      <c r="AF46" s="43"/>
      <c r="AG46" s="43"/>
      <c r="AH46" s="43"/>
      <c r="AI46" s="45" t="s">
        <v>350</v>
      </c>
      <c r="AJ46" s="45"/>
      <c r="AK46" s="46" t="s">
        <v>351</v>
      </c>
      <c r="AL46" s="47">
        <f t="shared" si="5"/>
        <v>2</v>
      </c>
      <c r="AM46" s="47">
        <f t="shared" si="6"/>
        <v>0</v>
      </c>
      <c r="AN46" s="47" t="str">
        <f t="shared" si="8"/>
        <v>CUMPLIDA</v>
      </c>
      <c r="AO46" s="47" t="str">
        <f t="shared" si="9"/>
        <v>CUMPLIDA</v>
      </c>
      <c r="AP46" s="48" t="s">
        <v>352</v>
      </c>
      <c r="AQ46" s="49" t="s">
        <v>67</v>
      </c>
      <c r="AR46" s="50" t="s">
        <v>75</v>
      </c>
      <c r="AS46" s="50"/>
      <c r="AT46" s="110" t="s">
        <v>353</v>
      </c>
    </row>
    <row r="47" spans="1:46" ht="362.25" hidden="1" x14ac:dyDescent="0.25">
      <c r="A47" s="27">
        <v>215</v>
      </c>
      <c r="B47" s="27">
        <v>8</v>
      </c>
      <c r="C47" s="108" t="s">
        <v>354</v>
      </c>
      <c r="D47" s="74" t="s">
        <v>355</v>
      </c>
      <c r="E47" s="74" t="s">
        <v>356</v>
      </c>
      <c r="F47" s="30" t="s">
        <v>357</v>
      </c>
      <c r="G47" s="30"/>
      <c r="H47" s="31" t="s">
        <v>358</v>
      </c>
      <c r="I47" s="31" t="s">
        <v>358</v>
      </c>
      <c r="J47" s="32">
        <v>1</v>
      </c>
      <c r="K47" s="33">
        <v>41640</v>
      </c>
      <c r="L47" s="33">
        <v>41943</v>
      </c>
      <c r="M47" s="33">
        <v>41943</v>
      </c>
      <c r="N47" s="34">
        <f t="shared" si="0"/>
        <v>43.285714285714285</v>
      </c>
      <c r="O47" s="35" t="e">
        <f>#REF!</f>
        <v>#REF!</v>
      </c>
      <c r="P47" s="36" t="e">
        <f t="shared" si="10"/>
        <v>#REF!</v>
      </c>
      <c r="Q47" s="37" t="e">
        <f t="shared" si="11"/>
        <v>#REF!</v>
      </c>
      <c r="R47" s="37" t="e">
        <f t="shared" si="12"/>
        <v>#REF!</v>
      </c>
      <c r="S47" s="37">
        <f t="shared" si="13"/>
        <v>43.285714285714285</v>
      </c>
      <c r="T47" s="38" t="s">
        <v>69</v>
      </c>
      <c r="U47" s="39" t="s">
        <v>359</v>
      </c>
      <c r="V47" s="39" t="s">
        <v>112</v>
      </c>
      <c r="W47" s="40" t="s">
        <v>113</v>
      </c>
      <c r="X47" s="58" t="s">
        <v>114</v>
      </c>
      <c r="Y47" s="58" t="s">
        <v>113</v>
      </c>
      <c r="Z47" s="41" t="s">
        <v>67</v>
      </c>
      <c r="AA47" s="42">
        <v>1</v>
      </c>
      <c r="AB47" s="43">
        <f t="shared" si="7"/>
        <v>1</v>
      </c>
      <c r="AC47" s="44">
        <v>42004</v>
      </c>
      <c r="AD47" s="43" t="s">
        <v>68</v>
      </c>
      <c r="AE47" s="43"/>
      <c r="AF47" s="43"/>
      <c r="AG47" s="43"/>
      <c r="AH47" s="43"/>
      <c r="AI47" s="45" t="s">
        <v>360</v>
      </c>
      <c r="AJ47" s="45"/>
      <c r="AK47" s="46" t="s">
        <v>351</v>
      </c>
      <c r="AL47" s="47">
        <f t="shared" si="5"/>
        <v>2</v>
      </c>
      <c r="AM47" s="47">
        <f t="shared" si="6"/>
        <v>0</v>
      </c>
      <c r="AN47" s="47" t="str">
        <f t="shared" si="8"/>
        <v>CUMPLIDA</v>
      </c>
      <c r="AO47" s="47" t="str">
        <f t="shared" si="9"/>
        <v>CUMPLIDA</v>
      </c>
      <c r="AP47" s="48" t="s">
        <v>116</v>
      </c>
      <c r="AQ47" s="49" t="s">
        <v>67</v>
      </c>
      <c r="AR47" s="50" t="s">
        <v>75</v>
      </c>
      <c r="AS47" s="50"/>
      <c r="AT47" s="51" t="s">
        <v>76</v>
      </c>
    </row>
    <row r="48" spans="1:46" ht="110.25" hidden="1" x14ac:dyDescent="0.25">
      <c r="A48" s="27">
        <v>223</v>
      </c>
      <c r="B48" s="27">
        <v>16</v>
      </c>
      <c r="C48" s="108" t="s">
        <v>361</v>
      </c>
      <c r="D48" s="111" t="s">
        <v>362</v>
      </c>
      <c r="E48" s="111" t="s">
        <v>363</v>
      </c>
      <c r="F48" s="30" t="s">
        <v>364</v>
      </c>
      <c r="G48" s="30"/>
      <c r="H48" s="31" t="s">
        <v>365</v>
      </c>
      <c r="I48" s="31" t="s">
        <v>365</v>
      </c>
      <c r="J48" s="32">
        <v>1</v>
      </c>
      <c r="K48" s="33">
        <v>41640</v>
      </c>
      <c r="L48" s="33">
        <v>41943</v>
      </c>
      <c r="M48" s="33">
        <v>41943</v>
      </c>
      <c r="N48" s="34">
        <f t="shared" si="0"/>
        <v>43.285714285714285</v>
      </c>
      <c r="O48" s="35" t="e">
        <f>#REF!</f>
        <v>#REF!</v>
      </c>
      <c r="P48" s="36" t="e">
        <f t="shared" si="10"/>
        <v>#REF!</v>
      </c>
      <c r="Q48" s="37" t="e">
        <f t="shared" si="11"/>
        <v>#REF!</v>
      </c>
      <c r="R48" s="37" t="e">
        <f t="shared" si="12"/>
        <v>#REF!</v>
      </c>
      <c r="S48" s="37">
        <f t="shared" si="13"/>
        <v>43.285714285714285</v>
      </c>
      <c r="T48" s="38" t="s">
        <v>69</v>
      </c>
      <c r="U48" s="39" t="s">
        <v>359</v>
      </c>
      <c r="V48" s="39" t="s">
        <v>112</v>
      </c>
      <c r="W48" s="40" t="s">
        <v>113</v>
      </c>
      <c r="X48" s="58" t="s">
        <v>114</v>
      </c>
      <c r="Y48" s="58" t="s">
        <v>113</v>
      </c>
      <c r="Z48" s="41" t="s">
        <v>87</v>
      </c>
      <c r="AA48" s="42">
        <v>1</v>
      </c>
      <c r="AB48" s="43">
        <f t="shared" si="7"/>
        <v>1</v>
      </c>
      <c r="AC48" s="44">
        <v>42185</v>
      </c>
      <c r="AD48" s="43" t="s">
        <v>68</v>
      </c>
      <c r="AE48" s="43"/>
      <c r="AF48" s="43"/>
      <c r="AG48" s="43"/>
      <c r="AH48" s="43"/>
      <c r="AI48" s="45" t="s">
        <v>360</v>
      </c>
      <c r="AJ48" s="45"/>
      <c r="AK48" s="46" t="s">
        <v>351</v>
      </c>
      <c r="AL48" s="47">
        <f t="shared" si="5"/>
        <v>2</v>
      </c>
      <c r="AM48" s="47">
        <f t="shared" si="6"/>
        <v>0</v>
      </c>
      <c r="AN48" s="47" t="str">
        <f t="shared" si="8"/>
        <v>CUMPLIDA</v>
      </c>
      <c r="AO48" s="47" t="str">
        <f t="shared" si="9"/>
        <v>CUMPLIDA</v>
      </c>
      <c r="AP48" s="48" t="s">
        <v>116</v>
      </c>
      <c r="AQ48" s="49" t="s">
        <v>87</v>
      </c>
      <c r="AR48" s="50" t="s">
        <v>75</v>
      </c>
      <c r="AS48" s="50"/>
      <c r="AT48" s="51" t="s">
        <v>76</v>
      </c>
    </row>
    <row r="49" spans="1:46" ht="330.75" hidden="1" x14ac:dyDescent="0.25">
      <c r="A49" s="27">
        <v>225</v>
      </c>
      <c r="B49" s="27">
        <v>18</v>
      </c>
      <c r="C49" s="108" t="s">
        <v>366</v>
      </c>
      <c r="D49" s="74" t="s">
        <v>367</v>
      </c>
      <c r="E49" s="74" t="s">
        <v>368</v>
      </c>
      <c r="F49" s="31" t="s">
        <v>156</v>
      </c>
      <c r="G49" s="28" t="s">
        <v>157</v>
      </c>
      <c r="H49" s="30" t="s">
        <v>369</v>
      </c>
      <c r="I49" s="30" t="s">
        <v>370</v>
      </c>
      <c r="J49" s="32">
        <v>4</v>
      </c>
      <c r="K49" s="33">
        <v>41791</v>
      </c>
      <c r="L49" s="33">
        <v>42185</v>
      </c>
      <c r="M49" s="33">
        <v>42004</v>
      </c>
      <c r="N49" s="34">
        <f t="shared" si="0"/>
        <v>56.285714285714285</v>
      </c>
      <c r="O49" s="39"/>
      <c r="P49" s="36">
        <f t="shared" si="10"/>
        <v>0</v>
      </c>
      <c r="Q49" s="37">
        <f t="shared" si="11"/>
        <v>0</v>
      </c>
      <c r="R49" s="37">
        <f t="shared" si="12"/>
        <v>0</v>
      </c>
      <c r="S49" s="37">
        <f t="shared" si="13"/>
        <v>56.285714285714285</v>
      </c>
      <c r="T49" s="38" t="s">
        <v>62</v>
      </c>
      <c r="U49" s="39" t="s">
        <v>187</v>
      </c>
      <c r="V49" s="39" t="s">
        <v>112</v>
      </c>
      <c r="W49" s="58" t="s">
        <v>272</v>
      </c>
      <c r="X49" s="58" t="s">
        <v>273</v>
      </c>
      <c r="Y49" s="39" t="s">
        <v>86</v>
      </c>
      <c r="Z49" s="41" t="s">
        <v>67</v>
      </c>
      <c r="AA49" s="42">
        <v>4</v>
      </c>
      <c r="AB49" s="43">
        <f t="shared" si="7"/>
        <v>1</v>
      </c>
      <c r="AC49" s="44">
        <v>42185</v>
      </c>
      <c r="AD49" s="43" t="s">
        <v>68</v>
      </c>
      <c r="AE49" s="43"/>
      <c r="AF49" s="43" t="s">
        <v>69</v>
      </c>
      <c r="AG49" s="43" t="s">
        <v>69</v>
      </c>
      <c r="AH49" s="43" t="s">
        <v>371</v>
      </c>
      <c r="AI49" s="45" t="s">
        <v>372</v>
      </c>
      <c r="AJ49" s="45"/>
      <c r="AK49" s="46" t="s">
        <v>351</v>
      </c>
      <c r="AL49" s="47">
        <f t="shared" si="5"/>
        <v>2</v>
      </c>
      <c r="AM49" s="47">
        <f t="shared" si="6"/>
        <v>0</v>
      </c>
      <c r="AN49" s="47" t="str">
        <f t="shared" si="8"/>
        <v>CUMPLIDA</v>
      </c>
      <c r="AO49" s="47" t="str">
        <f t="shared" si="9"/>
        <v>CUMPLIDA</v>
      </c>
      <c r="AP49" s="50" t="s">
        <v>276</v>
      </c>
      <c r="AQ49" s="49" t="s">
        <v>67</v>
      </c>
      <c r="AR49" s="50" t="s">
        <v>75</v>
      </c>
      <c r="AS49" s="50"/>
      <c r="AT49" s="51" t="s">
        <v>76</v>
      </c>
    </row>
    <row r="50" spans="1:46" ht="220.5" hidden="1" x14ac:dyDescent="0.25">
      <c r="A50" s="27">
        <v>226</v>
      </c>
      <c r="B50" s="27">
        <v>19</v>
      </c>
      <c r="C50" s="108" t="s">
        <v>373</v>
      </c>
      <c r="D50" s="74" t="s">
        <v>374</v>
      </c>
      <c r="E50" s="74" t="s">
        <v>375</v>
      </c>
      <c r="F50" s="31" t="s">
        <v>156</v>
      </c>
      <c r="G50" s="28" t="s">
        <v>157</v>
      </c>
      <c r="H50" s="30" t="s">
        <v>376</v>
      </c>
      <c r="I50" s="30" t="s">
        <v>377</v>
      </c>
      <c r="J50" s="32">
        <v>5</v>
      </c>
      <c r="K50" s="33">
        <v>41791</v>
      </c>
      <c r="L50" s="33">
        <v>42185</v>
      </c>
      <c r="M50" s="33">
        <v>42004</v>
      </c>
      <c r="N50" s="38"/>
      <c r="O50" s="38" t="s">
        <v>378</v>
      </c>
      <c r="P50" s="39" t="s">
        <v>112</v>
      </c>
      <c r="Q50" s="39" t="s">
        <v>187</v>
      </c>
      <c r="R50" s="41" t="s">
        <v>67</v>
      </c>
      <c r="S50" s="42">
        <v>1</v>
      </c>
      <c r="T50" s="43" t="s">
        <v>62</v>
      </c>
      <c r="U50" s="39" t="s">
        <v>187</v>
      </c>
      <c r="V50" s="39" t="s">
        <v>112</v>
      </c>
      <c r="W50" s="58" t="s">
        <v>272</v>
      </c>
      <c r="X50" s="58" t="s">
        <v>273</v>
      </c>
      <c r="Y50" s="39" t="s">
        <v>86</v>
      </c>
      <c r="Z50" s="41" t="s">
        <v>67</v>
      </c>
      <c r="AA50" s="42">
        <v>5</v>
      </c>
      <c r="AB50" s="43">
        <f t="shared" si="7"/>
        <v>1</v>
      </c>
      <c r="AC50" s="44">
        <v>42185</v>
      </c>
      <c r="AD50" s="43" t="s">
        <v>68</v>
      </c>
      <c r="AE50" s="43"/>
      <c r="AF50" s="43" t="s">
        <v>69</v>
      </c>
      <c r="AG50" s="43" t="s">
        <v>69</v>
      </c>
      <c r="AH50" s="43" t="s">
        <v>371</v>
      </c>
      <c r="AI50" s="45" t="s">
        <v>372</v>
      </c>
      <c r="AJ50" s="45"/>
      <c r="AK50" s="46" t="s">
        <v>351</v>
      </c>
      <c r="AL50" s="47">
        <f t="shared" si="5"/>
        <v>2</v>
      </c>
      <c r="AM50" s="47">
        <f t="shared" si="6"/>
        <v>0</v>
      </c>
      <c r="AN50" s="47" t="str">
        <f t="shared" si="8"/>
        <v>CUMPLIDA</v>
      </c>
      <c r="AO50" s="47" t="str">
        <f t="shared" si="9"/>
        <v>CUMPLIDA</v>
      </c>
      <c r="AP50" s="50" t="s">
        <v>276</v>
      </c>
      <c r="AQ50" s="49" t="s">
        <v>67</v>
      </c>
      <c r="AR50" s="50" t="s">
        <v>75</v>
      </c>
      <c r="AS50" s="50"/>
      <c r="AT50" s="51" t="s">
        <v>76</v>
      </c>
    </row>
    <row r="51" spans="1:46" ht="110.25" hidden="1" x14ac:dyDescent="0.25">
      <c r="A51" s="27">
        <v>238</v>
      </c>
      <c r="B51" s="27">
        <v>31</v>
      </c>
      <c r="C51" s="108" t="s">
        <v>379</v>
      </c>
      <c r="D51" s="74" t="s">
        <v>380</v>
      </c>
      <c r="E51" s="74" t="s">
        <v>381</v>
      </c>
      <c r="F51" s="62" t="s">
        <v>382</v>
      </c>
      <c r="G51" s="62"/>
      <c r="H51" s="62" t="s">
        <v>383</v>
      </c>
      <c r="I51" s="62" t="s">
        <v>383</v>
      </c>
      <c r="J51" s="71">
        <v>3</v>
      </c>
      <c r="K51" s="33">
        <v>41640</v>
      </c>
      <c r="L51" s="33">
        <v>42004</v>
      </c>
      <c r="M51" s="33">
        <v>42004</v>
      </c>
      <c r="N51" s="34">
        <f t="shared" ref="N51:N114" si="14">(+L51-K51)/7</f>
        <v>52</v>
      </c>
      <c r="O51" s="35" t="e">
        <f>#REF!</f>
        <v>#REF!</v>
      </c>
      <c r="P51" s="36" t="e">
        <f t="shared" ref="P51:P114" si="15">IF(O51/J51&gt;1,1,+O51/J51)</f>
        <v>#REF!</v>
      </c>
      <c r="Q51" s="37" t="e">
        <f t="shared" ref="Q51:Q114" si="16">+N51*P51</f>
        <v>#REF!</v>
      </c>
      <c r="R51" s="37" t="e">
        <f t="shared" ref="R51:R114" si="17">IF(L51&lt;=$C$7,Q51,0)</f>
        <v>#REF!</v>
      </c>
      <c r="S51" s="37">
        <f t="shared" ref="S51:S114" si="18">IF($C$7&gt;=L51,N51,0)</f>
        <v>52</v>
      </c>
      <c r="T51" s="38" t="s">
        <v>69</v>
      </c>
      <c r="U51" s="39" t="s">
        <v>187</v>
      </c>
      <c r="V51" s="39" t="s">
        <v>149</v>
      </c>
      <c r="W51" s="58" t="s">
        <v>262</v>
      </c>
      <c r="X51" s="58" t="s">
        <v>263</v>
      </c>
      <c r="Y51" s="58" t="s">
        <v>262</v>
      </c>
      <c r="Z51" s="41" t="s">
        <v>67</v>
      </c>
      <c r="AA51" s="42">
        <v>3</v>
      </c>
      <c r="AB51" s="43">
        <f t="shared" si="7"/>
        <v>1</v>
      </c>
      <c r="AC51" s="44">
        <v>42185</v>
      </c>
      <c r="AD51" s="43" t="s">
        <v>68</v>
      </c>
      <c r="AE51" s="43"/>
      <c r="AF51" s="43" t="s">
        <v>69</v>
      </c>
      <c r="AG51" s="43" t="s">
        <v>69</v>
      </c>
      <c r="AH51" s="43" t="s">
        <v>384</v>
      </c>
      <c r="AI51" s="45" t="s">
        <v>385</v>
      </c>
      <c r="AJ51" s="45"/>
      <c r="AK51" s="46" t="s">
        <v>351</v>
      </c>
      <c r="AL51" s="47">
        <f t="shared" si="5"/>
        <v>2</v>
      </c>
      <c r="AM51" s="47">
        <f t="shared" si="6"/>
        <v>0</v>
      </c>
      <c r="AN51" s="47" t="str">
        <f t="shared" si="8"/>
        <v>CUMPLIDA</v>
      </c>
      <c r="AO51" s="47" t="str">
        <f t="shared" si="9"/>
        <v>CUMPLIDA</v>
      </c>
      <c r="AP51" s="48" t="s">
        <v>386</v>
      </c>
      <c r="AQ51" s="49" t="s">
        <v>67</v>
      </c>
      <c r="AR51" s="50" t="s">
        <v>75</v>
      </c>
      <c r="AS51" s="50"/>
      <c r="AT51" s="51" t="s">
        <v>76</v>
      </c>
    </row>
    <row r="52" spans="1:46" ht="146.25" hidden="1" customHeight="1" x14ac:dyDescent="0.25">
      <c r="A52" s="27">
        <v>242</v>
      </c>
      <c r="B52" s="27">
        <v>35</v>
      </c>
      <c r="C52" s="112" t="s">
        <v>387</v>
      </c>
      <c r="D52" s="113" t="s">
        <v>388</v>
      </c>
      <c r="E52" s="62" t="s">
        <v>389</v>
      </c>
      <c r="F52" s="30" t="s">
        <v>390</v>
      </c>
      <c r="G52" s="30"/>
      <c r="H52" s="31" t="s">
        <v>391</v>
      </c>
      <c r="I52" s="31" t="s">
        <v>391</v>
      </c>
      <c r="J52" s="32">
        <v>5</v>
      </c>
      <c r="K52" s="33">
        <v>41671</v>
      </c>
      <c r="L52" s="33">
        <v>42185</v>
      </c>
      <c r="M52" s="33">
        <v>41973</v>
      </c>
      <c r="N52" s="34">
        <f t="shared" si="14"/>
        <v>73.428571428571431</v>
      </c>
      <c r="O52" s="35" t="e">
        <f>#REF!</f>
        <v>#REF!</v>
      </c>
      <c r="P52" s="36" t="e">
        <f t="shared" si="15"/>
        <v>#REF!</v>
      </c>
      <c r="Q52" s="37" t="e">
        <f t="shared" si="16"/>
        <v>#REF!</v>
      </c>
      <c r="R52" s="37" t="e">
        <f t="shared" si="17"/>
        <v>#REF!</v>
      </c>
      <c r="S52" s="37">
        <f t="shared" si="18"/>
        <v>73.428571428571431</v>
      </c>
      <c r="T52" s="38" t="s">
        <v>62</v>
      </c>
      <c r="U52" s="39" t="s">
        <v>148</v>
      </c>
      <c r="V52" s="39" t="s">
        <v>149</v>
      </c>
      <c r="W52" s="58" t="s">
        <v>272</v>
      </c>
      <c r="X52" s="58" t="s">
        <v>273</v>
      </c>
      <c r="Y52" s="39" t="s">
        <v>86</v>
      </c>
      <c r="Z52" s="41" t="s">
        <v>67</v>
      </c>
      <c r="AA52" s="42">
        <v>5</v>
      </c>
      <c r="AB52" s="43">
        <f t="shared" si="7"/>
        <v>1</v>
      </c>
      <c r="AC52" s="44">
        <v>42185</v>
      </c>
      <c r="AD52" s="43" t="s">
        <v>68</v>
      </c>
      <c r="AE52" s="43"/>
      <c r="AF52" s="43"/>
      <c r="AG52" s="43"/>
      <c r="AH52" s="43"/>
      <c r="AI52" s="45" t="s">
        <v>392</v>
      </c>
      <c r="AJ52" s="45"/>
      <c r="AK52" s="46" t="s">
        <v>351</v>
      </c>
      <c r="AL52" s="47">
        <f t="shared" si="5"/>
        <v>2</v>
      </c>
      <c r="AM52" s="47">
        <f t="shared" si="6"/>
        <v>0</v>
      </c>
      <c r="AN52" s="47" t="str">
        <f t="shared" si="8"/>
        <v>CUMPLIDA</v>
      </c>
      <c r="AO52" s="47" t="str">
        <f t="shared" si="9"/>
        <v>CUMPLIDA</v>
      </c>
      <c r="AP52" s="48" t="s">
        <v>116</v>
      </c>
      <c r="AQ52" s="49" t="s">
        <v>67</v>
      </c>
      <c r="AR52" s="50" t="s">
        <v>75</v>
      </c>
      <c r="AS52" s="50"/>
      <c r="AT52" s="51" t="s">
        <v>76</v>
      </c>
    </row>
    <row r="53" spans="1:46" ht="138" hidden="1" customHeight="1" x14ac:dyDescent="0.25">
      <c r="A53" s="27">
        <v>244</v>
      </c>
      <c r="B53" s="27">
        <v>37</v>
      </c>
      <c r="C53" s="108" t="s">
        <v>393</v>
      </c>
      <c r="D53" s="74" t="s">
        <v>394</v>
      </c>
      <c r="E53" s="74" t="s">
        <v>395</v>
      </c>
      <c r="F53" s="30" t="s">
        <v>396</v>
      </c>
      <c r="G53" s="30"/>
      <c r="H53" s="31" t="s">
        <v>397</v>
      </c>
      <c r="I53" s="31" t="s">
        <v>397</v>
      </c>
      <c r="J53" s="32">
        <v>6</v>
      </c>
      <c r="K53" s="33">
        <v>41671</v>
      </c>
      <c r="L53" s="33">
        <v>42185</v>
      </c>
      <c r="M53" s="33">
        <v>41942</v>
      </c>
      <c r="N53" s="34">
        <f t="shared" si="14"/>
        <v>73.428571428571431</v>
      </c>
      <c r="O53" s="35" t="e">
        <f>#REF!</f>
        <v>#REF!</v>
      </c>
      <c r="P53" s="36" t="e">
        <f t="shared" si="15"/>
        <v>#REF!</v>
      </c>
      <c r="Q53" s="37" t="e">
        <f t="shared" si="16"/>
        <v>#REF!</v>
      </c>
      <c r="R53" s="37" t="e">
        <f t="shared" si="17"/>
        <v>#REF!</v>
      </c>
      <c r="S53" s="37">
        <f t="shared" si="18"/>
        <v>73.428571428571431</v>
      </c>
      <c r="T53" s="38" t="s">
        <v>62</v>
      </c>
      <c r="U53" s="39" t="s">
        <v>148</v>
      </c>
      <c r="V53" s="64" t="s">
        <v>149</v>
      </c>
      <c r="W53" s="58" t="s">
        <v>272</v>
      </c>
      <c r="X53" s="58" t="s">
        <v>273</v>
      </c>
      <c r="Y53" s="39" t="s">
        <v>86</v>
      </c>
      <c r="Z53" s="41" t="s">
        <v>67</v>
      </c>
      <c r="AA53" s="42">
        <v>6</v>
      </c>
      <c r="AB53" s="43">
        <f t="shared" si="7"/>
        <v>1</v>
      </c>
      <c r="AC53" s="44">
        <v>42185</v>
      </c>
      <c r="AD53" s="43" t="s">
        <v>68</v>
      </c>
      <c r="AE53" s="43"/>
      <c r="AF53" s="43"/>
      <c r="AG53" s="43"/>
      <c r="AH53" s="43"/>
      <c r="AI53" s="45" t="s">
        <v>398</v>
      </c>
      <c r="AJ53" s="45"/>
      <c r="AK53" s="46" t="s">
        <v>351</v>
      </c>
      <c r="AL53" s="47">
        <f t="shared" si="5"/>
        <v>2</v>
      </c>
      <c r="AM53" s="47">
        <f t="shared" si="6"/>
        <v>0</v>
      </c>
      <c r="AN53" s="47" t="str">
        <f t="shared" si="8"/>
        <v>CUMPLIDA</v>
      </c>
      <c r="AO53" s="47" t="str">
        <f t="shared" si="9"/>
        <v>CUMPLIDA</v>
      </c>
      <c r="AP53" s="50" t="s">
        <v>90</v>
      </c>
      <c r="AQ53" s="49" t="s">
        <v>67</v>
      </c>
      <c r="AR53" s="50" t="s">
        <v>75</v>
      </c>
      <c r="AS53" s="50"/>
      <c r="AT53" s="51" t="s">
        <v>76</v>
      </c>
    </row>
    <row r="54" spans="1:46" ht="409.5" hidden="1" x14ac:dyDescent="0.25">
      <c r="A54" s="27">
        <v>246</v>
      </c>
      <c r="B54" s="27">
        <v>39</v>
      </c>
      <c r="C54" s="108" t="s">
        <v>399</v>
      </c>
      <c r="D54" s="111" t="s">
        <v>400</v>
      </c>
      <c r="E54" s="111" t="s">
        <v>401</v>
      </c>
      <c r="F54" s="31" t="s">
        <v>402</v>
      </c>
      <c r="G54" s="31"/>
      <c r="H54" s="53" t="s">
        <v>403</v>
      </c>
      <c r="I54" s="53" t="s">
        <v>403</v>
      </c>
      <c r="J54" s="32">
        <v>7</v>
      </c>
      <c r="K54" s="33">
        <v>41640</v>
      </c>
      <c r="L54" s="33">
        <v>42004</v>
      </c>
      <c r="M54" s="33">
        <v>42004</v>
      </c>
      <c r="N54" s="34">
        <f t="shared" si="14"/>
        <v>52</v>
      </c>
      <c r="O54" s="35" t="e">
        <f>#REF!</f>
        <v>#REF!</v>
      </c>
      <c r="P54" s="36" t="e">
        <f t="shared" si="15"/>
        <v>#REF!</v>
      </c>
      <c r="Q54" s="37" t="e">
        <f t="shared" si="16"/>
        <v>#REF!</v>
      </c>
      <c r="R54" s="37" t="e">
        <f t="shared" si="17"/>
        <v>#REF!</v>
      </c>
      <c r="S54" s="37">
        <f t="shared" si="18"/>
        <v>52</v>
      </c>
      <c r="T54" s="38" t="s">
        <v>69</v>
      </c>
      <c r="U54" s="39" t="s">
        <v>94</v>
      </c>
      <c r="V54" s="39" t="s">
        <v>83</v>
      </c>
      <c r="W54" s="40" t="s">
        <v>65</v>
      </c>
      <c r="X54" s="40" t="s">
        <v>95</v>
      </c>
      <c r="Y54" s="40" t="s">
        <v>65</v>
      </c>
      <c r="Z54" s="41" t="s">
        <v>67</v>
      </c>
      <c r="AA54" s="42">
        <v>7</v>
      </c>
      <c r="AB54" s="43">
        <f t="shared" si="7"/>
        <v>1</v>
      </c>
      <c r="AC54" s="44">
        <v>42185</v>
      </c>
      <c r="AD54" s="43" t="s">
        <v>68</v>
      </c>
      <c r="AE54" s="43"/>
      <c r="AF54" s="43" t="s">
        <v>69</v>
      </c>
      <c r="AG54" s="43" t="s">
        <v>69</v>
      </c>
      <c r="AH54" s="43" t="s">
        <v>136</v>
      </c>
      <c r="AI54" s="45" t="s">
        <v>404</v>
      </c>
      <c r="AJ54" s="45"/>
      <c r="AK54" s="46" t="s">
        <v>351</v>
      </c>
      <c r="AL54" s="47">
        <f t="shared" si="5"/>
        <v>2</v>
      </c>
      <c r="AM54" s="47">
        <f t="shared" si="6"/>
        <v>0</v>
      </c>
      <c r="AN54" s="47" t="str">
        <f t="shared" si="8"/>
        <v>CUMPLIDA</v>
      </c>
      <c r="AO54" s="47" t="str">
        <f t="shared" si="9"/>
        <v>CUMPLIDA</v>
      </c>
      <c r="AP54" s="48" t="s">
        <v>116</v>
      </c>
      <c r="AQ54" s="49" t="s">
        <v>67</v>
      </c>
      <c r="AR54" s="50" t="s">
        <v>75</v>
      </c>
      <c r="AS54" s="50"/>
      <c r="AT54" s="51" t="s">
        <v>76</v>
      </c>
    </row>
    <row r="55" spans="1:46" ht="135.75" hidden="1" customHeight="1" x14ac:dyDescent="0.25">
      <c r="A55" s="27">
        <v>251</v>
      </c>
      <c r="B55" s="27">
        <v>44</v>
      </c>
      <c r="C55" s="108" t="s">
        <v>405</v>
      </c>
      <c r="D55" s="74" t="s">
        <v>406</v>
      </c>
      <c r="E55" s="74" t="s">
        <v>407</v>
      </c>
      <c r="F55" s="59" t="s">
        <v>139</v>
      </c>
      <c r="G55" s="59"/>
      <c r="H55" s="53" t="s">
        <v>408</v>
      </c>
      <c r="I55" s="53" t="s">
        <v>408</v>
      </c>
      <c r="J55" s="60">
        <v>5</v>
      </c>
      <c r="K55" s="33">
        <v>41640</v>
      </c>
      <c r="L55" s="33">
        <v>42004</v>
      </c>
      <c r="M55" s="33">
        <v>42004</v>
      </c>
      <c r="N55" s="34">
        <f t="shared" si="14"/>
        <v>52</v>
      </c>
      <c r="O55" s="35" t="e">
        <f>#REF!</f>
        <v>#REF!</v>
      </c>
      <c r="P55" s="36" t="e">
        <f t="shared" si="15"/>
        <v>#REF!</v>
      </c>
      <c r="Q55" s="37" t="e">
        <f t="shared" si="16"/>
        <v>#REF!</v>
      </c>
      <c r="R55" s="37" t="e">
        <f t="shared" si="17"/>
        <v>#REF!</v>
      </c>
      <c r="S55" s="37">
        <f t="shared" si="18"/>
        <v>52</v>
      </c>
      <c r="T55" s="38" t="s">
        <v>69</v>
      </c>
      <c r="U55" s="39" t="s">
        <v>94</v>
      </c>
      <c r="V55" s="39" t="s">
        <v>83</v>
      </c>
      <c r="W55" s="40" t="s">
        <v>65</v>
      </c>
      <c r="X55" s="40" t="s">
        <v>95</v>
      </c>
      <c r="Y55" s="40" t="s">
        <v>65</v>
      </c>
      <c r="Z55" s="41" t="s">
        <v>67</v>
      </c>
      <c r="AA55" s="42">
        <v>5</v>
      </c>
      <c r="AB55" s="43">
        <f t="shared" si="7"/>
        <v>1</v>
      </c>
      <c r="AC55" s="44">
        <v>42185</v>
      </c>
      <c r="AD55" s="43" t="s">
        <v>68</v>
      </c>
      <c r="AE55" s="43"/>
      <c r="AF55" s="43" t="s">
        <v>69</v>
      </c>
      <c r="AG55" s="43" t="s">
        <v>69</v>
      </c>
      <c r="AH55" s="43" t="s">
        <v>409</v>
      </c>
      <c r="AI55" s="45" t="s">
        <v>141</v>
      </c>
      <c r="AJ55" s="45"/>
      <c r="AK55" s="46" t="s">
        <v>351</v>
      </c>
      <c r="AL55" s="47">
        <f t="shared" si="5"/>
        <v>2</v>
      </c>
      <c r="AM55" s="47">
        <f t="shared" si="6"/>
        <v>0</v>
      </c>
      <c r="AN55" s="47" t="str">
        <f t="shared" si="8"/>
        <v>CUMPLIDA</v>
      </c>
      <c r="AO55" s="47" t="str">
        <f t="shared" si="9"/>
        <v>CUMPLIDA</v>
      </c>
      <c r="AP55" s="48" t="s">
        <v>116</v>
      </c>
      <c r="AQ55" s="49" t="s">
        <v>67</v>
      </c>
      <c r="AR55" s="50" t="s">
        <v>75</v>
      </c>
      <c r="AS55" s="50"/>
      <c r="AT55" s="51" t="s">
        <v>76</v>
      </c>
    </row>
    <row r="56" spans="1:46" ht="126" hidden="1" x14ac:dyDescent="0.25">
      <c r="A56" s="27">
        <v>252</v>
      </c>
      <c r="B56" s="27">
        <v>45</v>
      </c>
      <c r="C56" s="108" t="s">
        <v>410</v>
      </c>
      <c r="D56" s="74" t="s">
        <v>411</v>
      </c>
      <c r="E56" s="74" t="s">
        <v>412</v>
      </c>
      <c r="F56" s="59" t="s">
        <v>413</v>
      </c>
      <c r="G56" s="59"/>
      <c r="H56" s="53" t="s">
        <v>414</v>
      </c>
      <c r="I56" s="53" t="s">
        <v>414</v>
      </c>
      <c r="J56" s="60">
        <v>4</v>
      </c>
      <c r="K56" s="33">
        <v>41640</v>
      </c>
      <c r="L56" s="33">
        <v>42093</v>
      </c>
      <c r="M56" s="33">
        <v>42004</v>
      </c>
      <c r="N56" s="34">
        <f t="shared" si="14"/>
        <v>64.714285714285708</v>
      </c>
      <c r="O56" s="35" t="e">
        <f>#REF!</f>
        <v>#REF!</v>
      </c>
      <c r="P56" s="36" t="e">
        <f t="shared" si="15"/>
        <v>#REF!</v>
      </c>
      <c r="Q56" s="37" t="e">
        <f t="shared" si="16"/>
        <v>#REF!</v>
      </c>
      <c r="R56" s="37" t="e">
        <f t="shared" si="17"/>
        <v>#REF!</v>
      </c>
      <c r="S56" s="37">
        <f t="shared" si="18"/>
        <v>64.714285714285708</v>
      </c>
      <c r="T56" s="38" t="s">
        <v>62</v>
      </c>
      <c r="U56" s="39" t="s">
        <v>94</v>
      </c>
      <c r="V56" s="39" t="s">
        <v>83</v>
      </c>
      <c r="W56" s="40" t="s">
        <v>65</v>
      </c>
      <c r="X56" s="40" t="s">
        <v>95</v>
      </c>
      <c r="Y56" s="40" t="s">
        <v>65</v>
      </c>
      <c r="Z56" s="41" t="s">
        <v>67</v>
      </c>
      <c r="AA56" s="42">
        <v>4</v>
      </c>
      <c r="AB56" s="43">
        <f t="shared" si="7"/>
        <v>1</v>
      </c>
      <c r="AC56" s="44">
        <v>42185</v>
      </c>
      <c r="AD56" s="43" t="s">
        <v>68</v>
      </c>
      <c r="AE56" s="43"/>
      <c r="AF56" s="43" t="s">
        <v>69</v>
      </c>
      <c r="AG56" s="43" t="s">
        <v>69</v>
      </c>
      <c r="AH56" s="43" t="s">
        <v>136</v>
      </c>
      <c r="AI56" s="45" t="s">
        <v>415</v>
      </c>
      <c r="AJ56" s="45"/>
      <c r="AK56" s="46" t="s">
        <v>351</v>
      </c>
      <c r="AL56" s="47">
        <f t="shared" si="5"/>
        <v>2</v>
      </c>
      <c r="AM56" s="47">
        <f t="shared" si="6"/>
        <v>0</v>
      </c>
      <c r="AN56" s="47" t="str">
        <f t="shared" si="8"/>
        <v>CUMPLIDA</v>
      </c>
      <c r="AO56" s="47" t="str">
        <f t="shared" si="9"/>
        <v>CUMPLIDA</v>
      </c>
      <c r="AP56" s="48" t="s">
        <v>116</v>
      </c>
      <c r="AQ56" s="49" t="s">
        <v>67</v>
      </c>
      <c r="AR56" s="50" t="s">
        <v>75</v>
      </c>
      <c r="AS56" s="50"/>
      <c r="AT56" s="51" t="s">
        <v>76</v>
      </c>
    </row>
    <row r="57" spans="1:46" ht="220.5" hidden="1" x14ac:dyDescent="0.25">
      <c r="A57" s="27">
        <v>254</v>
      </c>
      <c r="B57" s="27">
        <v>47</v>
      </c>
      <c r="C57" s="74" t="s">
        <v>416</v>
      </c>
      <c r="D57" s="111" t="s">
        <v>337</v>
      </c>
      <c r="E57" s="111" t="s">
        <v>417</v>
      </c>
      <c r="F57" s="93" t="s">
        <v>418</v>
      </c>
      <c r="G57" s="93" t="s">
        <v>419</v>
      </c>
      <c r="H57" s="94" t="s">
        <v>420</v>
      </c>
      <c r="I57" s="94" t="s">
        <v>420</v>
      </c>
      <c r="J57" s="105">
        <v>8</v>
      </c>
      <c r="K57" s="33">
        <v>41699</v>
      </c>
      <c r="L57" s="89">
        <v>42154</v>
      </c>
      <c r="M57" s="33">
        <v>42004</v>
      </c>
      <c r="N57" s="34">
        <f t="shared" si="14"/>
        <v>65</v>
      </c>
      <c r="O57" s="35" t="e">
        <f>#REF!</f>
        <v>#REF!</v>
      </c>
      <c r="P57" s="36" t="e">
        <f t="shared" si="15"/>
        <v>#REF!</v>
      </c>
      <c r="Q57" s="37" t="e">
        <f t="shared" si="16"/>
        <v>#REF!</v>
      </c>
      <c r="R57" s="37" t="e">
        <f t="shared" si="17"/>
        <v>#REF!</v>
      </c>
      <c r="S57" s="37">
        <f t="shared" si="18"/>
        <v>65</v>
      </c>
      <c r="T57" s="38" t="s">
        <v>62</v>
      </c>
      <c r="U57" s="39" t="s">
        <v>421</v>
      </c>
      <c r="V57" s="39" t="s">
        <v>103</v>
      </c>
      <c r="W57" s="39" t="s">
        <v>84</v>
      </c>
      <c r="X57" s="39" t="s">
        <v>228</v>
      </c>
      <c r="Y57" s="39" t="s">
        <v>86</v>
      </c>
      <c r="Z57" s="41" t="s">
        <v>67</v>
      </c>
      <c r="AA57" s="42">
        <v>8</v>
      </c>
      <c r="AB57" s="43">
        <f t="shared" si="7"/>
        <v>1</v>
      </c>
      <c r="AC57" s="44">
        <v>42004</v>
      </c>
      <c r="AD57" s="43" t="s">
        <v>68</v>
      </c>
      <c r="AE57" s="43"/>
      <c r="AF57" s="43"/>
      <c r="AG57" s="43"/>
      <c r="AH57" s="43"/>
      <c r="AI57" s="45" t="s">
        <v>422</v>
      </c>
      <c r="AJ57" s="45"/>
      <c r="AK57" s="46" t="s">
        <v>351</v>
      </c>
      <c r="AL57" s="47">
        <f t="shared" si="5"/>
        <v>2</v>
      </c>
      <c r="AM57" s="47">
        <f t="shared" si="6"/>
        <v>0</v>
      </c>
      <c r="AN57" s="47" t="str">
        <f t="shared" si="8"/>
        <v>CUMPLIDA</v>
      </c>
      <c r="AO57" s="47" t="str">
        <f t="shared" si="9"/>
        <v>CUMPLIDA</v>
      </c>
      <c r="AP57" s="48" t="s">
        <v>116</v>
      </c>
      <c r="AQ57" s="49" t="s">
        <v>67</v>
      </c>
      <c r="AR57" s="50" t="s">
        <v>75</v>
      </c>
      <c r="AS57" s="50"/>
      <c r="AT57" s="51" t="s">
        <v>76</v>
      </c>
    </row>
    <row r="58" spans="1:46" ht="409.5" hidden="1" x14ac:dyDescent="0.25">
      <c r="A58" s="27">
        <v>256</v>
      </c>
      <c r="B58" s="27">
        <v>49</v>
      </c>
      <c r="C58" s="108" t="s">
        <v>423</v>
      </c>
      <c r="D58" s="74" t="s">
        <v>424</v>
      </c>
      <c r="E58" s="74" t="s">
        <v>425</v>
      </c>
      <c r="F58" s="114" t="s">
        <v>426</v>
      </c>
      <c r="G58" s="114"/>
      <c r="H58" s="115" t="s">
        <v>427</v>
      </c>
      <c r="I58" s="115" t="s">
        <v>427</v>
      </c>
      <c r="J58" s="116">
        <v>5</v>
      </c>
      <c r="K58" s="33">
        <v>41699</v>
      </c>
      <c r="L58" s="33">
        <v>41973</v>
      </c>
      <c r="M58" s="33">
        <v>41973</v>
      </c>
      <c r="N58" s="34">
        <f t="shared" si="14"/>
        <v>39.142857142857146</v>
      </c>
      <c r="O58" s="35" t="e">
        <f>#REF!</f>
        <v>#REF!</v>
      </c>
      <c r="P58" s="36" t="e">
        <f t="shared" si="15"/>
        <v>#REF!</v>
      </c>
      <c r="Q58" s="37" t="e">
        <f t="shared" si="16"/>
        <v>#REF!</v>
      </c>
      <c r="R58" s="37" t="e">
        <f t="shared" si="17"/>
        <v>#REF!</v>
      </c>
      <c r="S58" s="37">
        <f t="shared" si="18"/>
        <v>39.142857142857146</v>
      </c>
      <c r="T58" s="38" t="s">
        <v>69</v>
      </c>
      <c r="U58" s="39" t="s">
        <v>421</v>
      </c>
      <c r="V58" s="64" t="s">
        <v>301</v>
      </c>
      <c r="W58" s="58" t="s">
        <v>65</v>
      </c>
      <c r="X58" s="58" t="s">
        <v>95</v>
      </c>
      <c r="Y58" s="40" t="s">
        <v>65</v>
      </c>
      <c r="Z58" s="41" t="s">
        <v>67</v>
      </c>
      <c r="AA58" s="42">
        <v>5</v>
      </c>
      <c r="AB58" s="43">
        <f t="shared" si="7"/>
        <v>1</v>
      </c>
      <c r="AC58" s="44">
        <v>42185</v>
      </c>
      <c r="AD58" s="43" t="s">
        <v>68</v>
      </c>
      <c r="AE58" s="43"/>
      <c r="AF58" s="43"/>
      <c r="AG58" s="43"/>
      <c r="AH58" s="43"/>
      <c r="AI58" s="65" t="s">
        <v>303</v>
      </c>
      <c r="AJ58" s="65"/>
      <c r="AK58" s="46" t="s">
        <v>351</v>
      </c>
      <c r="AL58" s="47">
        <f t="shared" si="5"/>
        <v>2</v>
      </c>
      <c r="AM58" s="47">
        <f t="shared" si="6"/>
        <v>0</v>
      </c>
      <c r="AN58" s="47" t="str">
        <f t="shared" si="8"/>
        <v>CUMPLIDA</v>
      </c>
      <c r="AO58" s="47" t="str">
        <f t="shared" si="9"/>
        <v>CUMPLIDA</v>
      </c>
      <c r="AP58" s="48" t="s">
        <v>98</v>
      </c>
      <c r="AQ58" s="49" t="s">
        <v>67</v>
      </c>
      <c r="AR58" s="50" t="s">
        <v>75</v>
      </c>
      <c r="AS58" s="50"/>
      <c r="AT58" s="51" t="s">
        <v>76</v>
      </c>
    </row>
    <row r="59" spans="1:46" ht="126" hidden="1" x14ac:dyDescent="0.25">
      <c r="A59" s="27">
        <v>257</v>
      </c>
      <c r="B59" s="27">
        <v>50</v>
      </c>
      <c r="C59" s="108" t="s">
        <v>428</v>
      </c>
      <c r="D59" s="111" t="s">
        <v>429</v>
      </c>
      <c r="E59" s="111" t="s">
        <v>430</v>
      </c>
      <c r="F59" s="64" t="s">
        <v>431</v>
      </c>
      <c r="G59" s="64"/>
      <c r="H59" s="117" t="s">
        <v>432</v>
      </c>
      <c r="I59" s="117" t="s">
        <v>432</v>
      </c>
      <c r="J59" s="32">
        <v>4</v>
      </c>
      <c r="K59" s="33">
        <v>41671</v>
      </c>
      <c r="L59" s="33">
        <v>42004</v>
      </c>
      <c r="M59" s="33">
        <v>41943</v>
      </c>
      <c r="N59" s="34">
        <f t="shared" si="14"/>
        <v>47.571428571428569</v>
      </c>
      <c r="O59" s="35" t="e">
        <f>#REF!</f>
        <v>#REF!</v>
      </c>
      <c r="P59" s="36" t="e">
        <f t="shared" si="15"/>
        <v>#REF!</v>
      </c>
      <c r="Q59" s="37" t="e">
        <f t="shared" si="16"/>
        <v>#REF!</v>
      </c>
      <c r="R59" s="37" t="e">
        <f t="shared" si="17"/>
        <v>#REF!</v>
      </c>
      <c r="S59" s="37">
        <f t="shared" si="18"/>
        <v>47.571428571428569</v>
      </c>
      <c r="T59" s="38" t="s">
        <v>69</v>
      </c>
      <c r="U59" s="39" t="s">
        <v>421</v>
      </c>
      <c r="V59" s="64" t="s">
        <v>249</v>
      </c>
      <c r="W59" s="58" t="s">
        <v>65</v>
      </c>
      <c r="X59" s="58" t="s">
        <v>95</v>
      </c>
      <c r="Y59" s="40" t="s">
        <v>65</v>
      </c>
      <c r="Z59" s="41" t="s">
        <v>67</v>
      </c>
      <c r="AA59" s="42">
        <v>4</v>
      </c>
      <c r="AB59" s="43">
        <f t="shared" si="7"/>
        <v>1</v>
      </c>
      <c r="AC59" s="44">
        <v>42185</v>
      </c>
      <c r="AD59" s="43" t="s">
        <v>68</v>
      </c>
      <c r="AE59" s="43"/>
      <c r="AF59" s="43"/>
      <c r="AG59" s="43"/>
      <c r="AH59" s="43"/>
      <c r="AI59" s="65" t="s">
        <v>303</v>
      </c>
      <c r="AJ59" s="65"/>
      <c r="AK59" s="46" t="s">
        <v>351</v>
      </c>
      <c r="AL59" s="47">
        <f t="shared" si="5"/>
        <v>2</v>
      </c>
      <c r="AM59" s="47">
        <f t="shared" si="6"/>
        <v>0</v>
      </c>
      <c r="AN59" s="47" t="str">
        <f t="shared" si="8"/>
        <v>CUMPLIDA</v>
      </c>
      <c r="AO59" s="47" t="str">
        <f t="shared" si="9"/>
        <v>CUMPLIDA</v>
      </c>
      <c r="AP59" s="48" t="s">
        <v>98</v>
      </c>
      <c r="AQ59" s="49" t="s">
        <v>67</v>
      </c>
      <c r="AR59" s="50" t="s">
        <v>75</v>
      </c>
      <c r="AS59" s="50"/>
      <c r="AT59" s="51" t="s">
        <v>76</v>
      </c>
    </row>
    <row r="60" spans="1:46" ht="141.75" hidden="1" x14ac:dyDescent="0.25">
      <c r="A60" s="27">
        <v>258</v>
      </c>
      <c r="B60" s="27">
        <v>51</v>
      </c>
      <c r="C60" s="108" t="s">
        <v>433</v>
      </c>
      <c r="D60" s="74" t="s">
        <v>434</v>
      </c>
      <c r="E60" s="74" t="s">
        <v>435</v>
      </c>
      <c r="F60" s="74" t="s">
        <v>436</v>
      </c>
      <c r="G60" s="74"/>
      <c r="H60" s="118" t="s">
        <v>437</v>
      </c>
      <c r="I60" s="118" t="s">
        <v>437</v>
      </c>
      <c r="J60" s="60">
        <v>4</v>
      </c>
      <c r="K60" s="33">
        <v>41640</v>
      </c>
      <c r="L60" s="33">
        <v>42124</v>
      </c>
      <c r="M60" s="33">
        <v>41942</v>
      </c>
      <c r="N60" s="34">
        <f t="shared" si="14"/>
        <v>69.142857142857139</v>
      </c>
      <c r="O60" s="35" t="e">
        <f>#REF!</f>
        <v>#REF!</v>
      </c>
      <c r="P60" s="36" t="e">
        <f t="shared" si="15"/>
        <v>#REF!</v>
      </c>
      <c r="Q60" s="37" t="e">
        <f t="shared" si="16"/>
        <v>#REF!</v>
      </c>
      <c r="R60" s="37" t="e">
        <f t="shared" si="17"/>
        <v>#REF!</v>
      </c>
      <c r="S60" s="37">
        <f t="shared" si="18"/>
        <v>69.142857142857139</v>
      </c>
      <c r="T60" s="38" t="s">
        <v>62</v>
      </c>
      <c r="U60" s="39" t="s">
        <v>438</v>
      </c>
      <c r="V60" s="39" t="s">
        <v>83</v>
      </c>
      <c r="W60" s="58" t="s">
        <v>65</v>
      </c>
      <c r="X60" s="58" t="s">
        <v>95</v>
      </c>
      <c r="Y60" s="40" t="s">
        <v>65</v>
      </c>
      <c r="Z60" s="41" t="s">
        <v>67</v>
      </c>
      <c r="AA60" s="42">
        <v>4</v>
      </c>
      <c r="AB60" s="43">
        <f t="shared" si="7"/>
        <v>1</v>
      </c>
      <c r="AC60" s="44">
        <v>42004</v>
      </c>
      <c r="AD60" s="43" t="s">
        <v>68</v>
      </c>
      <c r="AE60" s="43"/>
      <c r="AF60" s="43"/>
      <c r="AG60" s="43"/>
      <c r="AH60" s="43"/>
      <c r="AI60" s="45" t="s">
        <v>439</v>
      </c>
      <c r="AJ60" s="45"/>
      <c r="AK60" s="46" t="s">
        <v>351</v>
      </c>
      <c r="AL60" s="47">
        <f t="shared" si="5"/>
        <v>2</v>
      </c>
      <c r="AM60" s="47">
        <f t="shared" si="6"/>
        <v>0</v>
      </c>
      <c r="AN60" s="47" t="str">
        <f t="shared" si="8"/>
        <v>CUMPLIDA</v>
      </c>
      <c r="AO60" s="47" t="str">
        <f t="shared" si="9"/>
        <v>CUMPLIDA</v>
      </c>
      <c r="AP60" s="48" t="s">
        <v>116</v>
      </c>
      <c r="AQ60" s="49" t="s">
        <v>67</v>
      </c>
      <c r="AR60" s="50" t="s">
        <v>75</v>
      </c>
      <c r="AS60" s="50"/>
      <c r="AT60" s="51" t="s">
        <v>76</v>
      </c>
    </row>
    <row r="61" spans="1:46" ht="189" hidden="1" x14ac:dyDescent="0.25">
      <c r="A61" s="27">
        <v>266</v>
      </c>
      <c r="B61" s="27">
        <v>59</v>
      </c>
      <c r="C61" s="108" t="s">
        <v>440</v>
      </c>
      <c r="D61" s="74" t="s">
        <v>441</v>
      </c>
      <c r="E61" s="111" t="s">
        <v>442</v>
      </c>
      <c r="F61" s="30" t="s">
        <v>443</v>
      </c>
      <c r="G61" s="30" t="s">
        <v>444</v>
      </c>
      <c r="H61" s="31" t="s">
        <v>445</v>
      </c>
      <c r="I61" s="31" t="s">
        <v>445</v>
      </c>
      <c r="J61" s="32">
        <v>6</v>
      </c>
      <c r="K61" s="33">
        <v>41609</v>
      </c>
      <c r="L61" s="33">
        <v>41851</v>
      </c>
      <c r="M61" s="33">
        <v>41850</v>
      </c>
      <c r="N61" s="34">
        <f t="shared" si="14"/>
        <v>34.571428571428569</v>
      </c>
      <c r="O61" s="35" t="e">
        <f>#REF!</f>
        <v>#REF!</v>
      </c>
      <c r="P61" s="36" t="e">
        <f t="shared" si="15"/>
        <v>#REF!</v>
      </c>
      <c r="Q61" s="37" t="e">
        <f t="shared" si="16"/>
        <v>#REF!</v>
      </c>
      <c r="R61" s="37" t="e">
        <f t="shared" si="17"/>
        <v>#REF!</v>
      </c>
      <c r="S61" s="37">
        <f t="shared" si="18"/>
        <v>34.571428571428569</v>
      </c>
      <c r="T61" s="38" t="s">
        <v>62</v>
      </c>
      <c r="U61" s="39" t="s">
        <v>179</v>
      </c>
      <c r="V61" s="39" t="s">
        <v>149</v>
      </c>
      <c r="W61" s="58" t="s">
        <v>272</v>
      </c>
      <c r="X61" s="58" t="s">
        <v>273</v>
      </c>
      <c r="Y61" s="39" t="s">
        <v>86</v>
      </c>
      <c r="Z61" s="41" t="s">
        <v>67</v>
      </c>
      <c r="AA61" s="42">
        <v>6</v>
      </c>
      <c r="AB61" s="43">
        <f t="shared" si="7"/>
        <v>1</v>
      </c>
      <c r="AC61" s="44">
        <v>42185</v>
      </c>
      <c r="AD61" s="43" t="s">
        <v>68</v>
      </c>
      <c r="AE61" s="43"/>
      <c r="AF61" s="43" t="s">
        <v>69</v>
      </c>
      <c r="AG61" s="43" t="s">
        <v>69</v>
      </c>
      <c r="AH61" s="43" t="s">
        <v>446</v>
      </c>
      <c r="AI61" s="65" t="s">
        <v>447</v>
      </c>
      <c r="AJ61" s="65"/>
      <c r="AK61" s="46" t="s">
        <v>351</v>
      </c>
      <c r="AL61" s="47">
        <f t="shared" si="5"/>
        <v>2</v>
      </c>
      <c r="AM61" s="47">
        <f t="shared" si="6"/>
        <v>0</v>
      </c>
      <c r="AN61" s="47" t="str">
        <f t="shared" si="8"/>
        <v>CUMPLIDA</v>
      </c>
      <c r="AO61" s="47" t="str">
        <f t="shared" si="9"/>
        <v>CUMPLIDA</v>
      </c>
      <c r="AP61" s="48"/>
      <c r="AQ61" s="49" t="s">
        <v>67</v>
      </c>
      <c r="AR61" s="50" t="s">
        <v>75</v>
      </c>
      <c r="AS61" s="50"/>
      <c r="AT61" s="51" t="s">
        <v>76</v>
      </c>
    </row>
    <row r="62" spans="1:46" ht="204.75" hidden="1" x14ac:dyDescent="0.25">
      <c r="A62" s="27">
        <v>275</v>
      </c>
      <c r="B62" s="27">
        <v>68</v>
      </c>
      <c r="C62" s="108" t="s">
        <v>448</v>
      </c>
      <c r="D62" s="111" t="s">
        <v>449</v>
      </c>
      <c r="E62" s="111" t="s">
        <v>450</v>
      </c>
      <c r="F62" s="30" t="s">
        <v>451</v>
      </c>
      <c r="G62" s="30" t="s">
        <v>452</v>
      </c>
      <c r="H62" s="31" t="s">
        <v>453</v>
      </c>
      <c r="I62" s="31" t="s">
        <v>454</v>
      </c>
      <c r="J62" s="32">
        <v>4</v>
      </c>
      <c r="K62" s="33">
        <v>41640</v>
      </c>
      <c r="L62" s="33">
        <v>42185</v>
      </c>
      <c r="M62" s="33">
        <v>42004</v>
      </c>
      <c r="N62" s="34">
        <f t="shared" si="14"/>
        <v>77.857142857142861</v>
      </c>
      <c r="O62" s="35" t="e">
        <f>#REF!</f>
        <v>#REF!</v>
      </c>
      <c r="P62" s="36" t="e">
        <f t="shared" si="15"/>
        <v>#REF!</v>
      </c>
      <c r="Q62" s="37" t="e">
        <f t="shared" si="16"/>
        <v>#REF!</v>
      </c>
      <c r="R62" s="37" t="e">
        <f t="shared" si="17"/>
        <v>#REF!</v>
      </c>
      <c r="S62" s="37">
        <f t="shared" si="18"/>
        <v>77.857142857142861</v>
      </c>
      <c r="T62" s="38" t="s">
        <v>62</v>
      </c>
      <c r="U62" s="39" t="s">
        <v>179</v>
      </c>
      <c r="V62" s="39" t="s">
        <v>149</v>
      </c>
      <c r="W62" s="58" t="s">
        <v>272</v>
      </c>
      <c r="X62" s="58" t="s">
        <v>273</v>
      </c>
      <c r="Y62" s="39" t="s">
        <v>86</v>
      </c>
      <c r="Z62" s="41" t="s">
        <v>87</v>
      </c>
      <c r="AA62" s="42">
        <v>4</v>
      </c>
      <c r="AB62" s="43">
        <f t="shared" si="7"/>
        <v>1</v>
      </c>
      <c r="AC62" s="44">
        <v>42185</v>
      </c>
      <c r="AD62" s="43" t="s">
        <v>68</v>
      </c>
      <c r="AE62" s="43"/>
      <c r="AF62" s="43" t="s">
        <v>69</v>
      </c>
      <c r="AG62" s="43" t="s">
        <v>69</v>
      </c>
      <c r="AH62" s="43" t="s">
        <v>455</v>
      </c>
      <c r="AI62" s="45" t="s">
        <v>456</v>
      </c>
      <c r="AJ62" s="45"/>
      <c r="AK62" s="46" t="s">
        <v>351</v>
      </c>
      <c r="AL62" s="47">
        <f t="shared" si="5"/>
        <v>2</v>
      </c>
      <c r="AM62" s="47">
        <f t="shared" si="6"/>
        <v>0</v>
      </c>
      <c r="AN62" s="47" t="str">
        <f t="shared" si="8"/>
        <v>CUMPLIDA</v>
      </c>
      <c r="AO62" s="47" t="str">
        <f t="shared" si="9"/>
        <v>CUMPLIDA</v>
      </c>
      <c r="AP62" s="48" t="s">
        <v>116</v>
      </c>
      <c r="AQ62" s="49" t="s">
        <v>87</v>
      </c>
      <c r="AR62" s="50" t="s">
        <v>75</v>
      </c>
      <c r="AS62" s="50"/>
      <c r="AT62" s="51" t="s">
        <v>76</v>
      </c>
    </row>
    <row r="63" spans="1:46" ht="204.75" hidden="1" x14ac:dyDescent="0.25">
      <c r="A63" s="119">
        <v>276</v>
      </c>
      <c r="B63" s="119">
        <v>69</v>
      </c>
      <c r="C63" s="74" t="s">
        <v>457</v>
      </c>
      <c r="D63" s="74" t="s">
        <v>458</v>
      </c>
      <c r="E63" s="74" t="s">
        <v>459</v>
      </c>
      <c r="F63" s="30" t="s">
        <v>460</v>
      </c>
      <c r="G63" s="30" t="s">
        <v>461</v>
      </c>
      <c r="H63" s="31" t="s">
        <v>462</v>
      </c>
      <c r="I63" s="31" t="s">
        <v>462</v>
      </c>
      <c r="J63" s="32">
        <v>3</v>
      </c>
      <c r="K63" s="33">
        <v>41699</v>
      </c>
      <c r="L63" s="33">
        <v>42185</v>
      </c>
      <c r="M63" s="33">
        <v>42004</v>
      </c>
      <c r="N63" s="34">
        <f t="shared" si="14"/>
        <v>69.428571428571431</v>
      </c>
      <c r="O63" s="35" t="e">
        <f>#REF!</f>
        <v>#REF!</v>
      </c>
      <c r="P63" s="36" t="e">
        <f t="shared" si="15"/>
        <v>#REF!</v>
      </c>
      <c r="Q63" s="37" t="e">
        <f t="shared" si="16"/>
        <v>#REF!</v>
      </c>
      <c r="R63" s="37" t="e">
        <f t="shared" si="17"/>
        <v>#REF!</v>
      </c>
      <c r="S63" s="37">
        <f t="shared" si="18"/>
        <v>69.428571428571431</v>
      </c>
      <c r="T63" s="38" t="s">
        <v>62</v>
      </c>
      <c r="U63" s="39" t="s">
        <v>82</v>
      </c>
      <c r="V63" s="39" t="s">
        <v>83</v>
      </c>
      <c r="W63" s="39" t="s">
        <v>84</v>
      </c>
      <c r="X63" s="39" t="s">
        <v>228</v>
      </c>
      <c r="Y63" s="39" t="s">
        <v>86</v>
      </c>
      <c r="Z63" s="41" t="s">
        <v>67</v>
      </c>
      <c r="AA63" s="42">
        <v>3</v>
      </c>
      <c r="AB63" s="43">
        <f t="shared" si="7"/>
        <v>1</v>
      </c>
      <c r="AC63" s="44">
        <v>42185</v>
      </c>
      <c r="AD63" s="43" t="s">
        <v>68</v>
      </c>
      <c r="AE63" s="43"/>
      <c r="AF63" s="43" t="s">
        <v>69</v>
      </c>
      <c r="AG63" s="43" t="s">
        <v>69</v>
      </c>
      <c r="AH63" s="43"/>
      <c r="AI63" s="45" t="s">
        <v>463</v>
      </c>
      <c r="AJ63" s="45"/>
      <c r="AK63" s="46" t="s">
        <v>351</v>
      </c>
      <c r="AL63" s="47">
        <f t="shared" si="5"/>
        <v>2</v>
      </c>
      <c r="AM63" s="47">
        <f t="shared" si="6"/>
        <v>0</v>
      </c>
      <c r="AN63" s="47" t="str">
        <f t="shared" si="8"/>
        <v>CUMPLIDA</v>
      </c>
      <c r="AO63" s="47" t="str">
        <f t="shared" si="9"/>
        <v>CUMPLIDA</v>
      </c>
      <c r="AP63" s="48" t="s">
        <v>116</v>
      </c>
      <c r="AQ63" s="49" t="s">
        <v>67</v>
      </c>
      <c r="AR63" s="50" t="s">
        <v>75</v>
      </c>
      <c r="AS63" s="50"/>
      <c r="AT63" s="51" t="s">
        <v>76</v>
      </c>
    </row>
    <row r="64" spans="1:46" ht="157.5" hidden="1" x14ac:dyDescent="0.25">
      <c r="A64" s="119">
        <v>277</v>
      </c>
      <c r="B64" s="119">
        <v>70</v>
      </c>
      <c r="C64" s="74" t="s">
        <v>464</v>
      </c>
      <c r="D64" s="74" t="s">
        <v>465</v>
      </c>
      <c r="E64" s="74" t="s">
        <v>466</v>
      </c>
      <c r="F64" s="86" t="s">
        <v>467</v>
      </c>
      <c r="G64" s="86"/>
      <c r="H64" s="87" t="s">
        <v>468</v>
      </c>
      <c r="I64" s="87" t="s">
        <v>468</v>
      </c>
      <c r="J64" s="54">
        <v>2</v>
      </c>
      <c r="K64" s="33">
        <v>41640</v>
      </c>
      <c r="L64" s="33">
        <v>42185</v>
      </c>
      <c r="M64" s="33">
        <v>41943</v>
      </c>
      <c r="N64" s="34">
        <f t="shared" si="14"/>
        <v>77.857142857142861</v>
      </c>
      <c r="O64" s="35" t="e">
        <f>#REF!</f>
        <v>#REF!</v>
      </c>
      <c r="P64" s="36" t="e">
        <f t="shared" si="15"/>
        <v>#REF!</v>
      </c>
      <c r="Q64" s="37" t="e">
        <f t="shared" si="16"/>
        <v>#REF!</v>
      </c>
      <c r="R64" s="37" t="e">
        <f t="shared" si="17"/>
        <v>#REF!</v>
      </c>
      <c r="S64" s="37">
        <f t="shared" si="18"/>
        <v>77.857142857142861</v>
      </c>
      <c r="T64" s="38" t="s">
        <v>62</v>
      </c>
      <c r="U64" s="98" t="s">
        <v>82</v>
      </c>
      <c r="V64" s="39" t="s">
        <v>103</v>
      </c>
      <c r="W64" s="39" t="s">
        <v>84</v>
      </c>
      <c r="X64" s="39" t="s">
        <v>228</v>
      </c>
      <c r="Y64" s="39" t="s">
        <v>86</v>
      </c>
      <c r="Z64" s="41" t="s">
        <v>67</v>
      </c>
      <c r="AA64" s="42">
        <v>2</v>
      </c>
      <c r="AB64" s="43">
        <f t="shared" si="7"/>
        <v>1</v>
      </c>
      <c r="AC64" s="44">
        <v>42185</v>
      </c>
      <c r="AD64" s="43" t="s">
        <v>68</v>
      </c>
      <c r="AE64" s="43"/>
      <c r="AF64" s="43" t="s">
        <v>69</v>
      </c>
      <c r="AG64" s="43" t="s">
        <v>69</v>
      </c>
      <c r="AH64" s="43" t="s">
        <v>469</v>
      </c>
      <c r="AI64" s="45" t="s">
        <v>470</v>
      </c>
      <c r="AJ64" s="45"/>
      <c r="AK64" s="46" t="s">
        <v>351</v>
      </c>
      <c r="AL64" s="47">
        <f t="shared" si="5"/>
        <v>2</v>
      </c>
      <c r="AM64" s="47">
        <f t="shared" si="6"/>
        <v>0</v>
      </c>
      <c r="AN64" s="47" t="str">
        <f t="shared" si="8"/>
        <v>CUMPLIDA</v>
      </c>
      <c r="AO64" s="47" t="str">
        <f t="shared" si="9"/>
        <v>CUMPLIDA</v>
      </c>
      <c r="AP64" s="48" t="s">
        <v>116</v>
      </c>
      <c r="AQ64" s="49" t="s">
        <v>67</v>
      </c>
      <c r="AR64" s="50" t="s">
        <v>75</v>
      </c>
      <c r="AS64" s="50"/>
      <c r="AT64" s="51" t="s">
        <v>76</v>
      </c>
    </row>
    <row r="65" spans="1:46" ht="157.5" hidden="1" x14ac:dyDescent="0.25">
      <c r="A65" s="27">
        <v>279</v>
      </c>
      <c r="B65" s="27">
        <v>72</v>
      </c>
      <c r="C65" s="108" t="s">
        <v>471</v>
      </c>
      <c r="D65" s="74" t="s">
        <v>472</v>
      </c>
      <c r="E65" s="74" t="s">
        <v>473</v>
      </c>
      <c r="F65" s="30" t="s">
        <v>474</v>
      </c>
      <c r="G65" s="30" t="s">
        <v>475</v>
      </c>
      <c r="H65" s="31" t="s">
        <v>476</v>
      </c>
      <c r="I65" s="31" t="s">
        <v>476</v>
      </c>
      <c r="J65" s="32">
        <v>5</v>
      </c>
      <c r="K65" s="33">
        <v>41699</v>
      </c>
      <c r="L65" s="33">
        <v>42185</v>
      </c>
      <c r="M65" s="33">
        <v>42004</v>
      </c>
      <c r="N65" s="34">
        <f t="shared" si="14"/>
        <v>69.428571428571431</v>
      </c>
      <c r="O65" s="35" t="e">
        <f>#REF!</f>
        <v>#REF!</v>
      </c>
      <c r="P65" s="36" t="e">
        <f t="shared" si="15"/>
        <v>#REF!</v>
      </c>
      <c r="Q65" s="37" t="e">
        <f t="shared" si="16"/>
        <v>#REF!</v>
      </c>
      <c r="R65" s="37" t="e">
        <f t="shared" si="17"/>
        <v>#REF!</v>
      </c>
      <c r="S65" s="37">
        <f t="shared" si="18"/>
        <v>69.428571428571431</v>
      </c>
      <c r="T65" s="38" t="s">
        <v>62</v>
      </c>
      <c r="U65" s="39" t="s">
        <v>82</v>
      </c>
      <c r="V65" s="39" t="s">
        <v>83</v>
      </c>
      <c r="W65" s="58" t="s">
        <v>65</v>
      </c>
      <c r="X65" s="58" t="s">
        <v>95</v>
      </c>
      <c r="Y65" s="40" t="s">
        <v>65</v>
      </c>
      <c r="Z65" s="41" t="s">
        <v>67</v>
      </c>
      <c r="AA65" s="42">
        <v>5</v>
      </c>
      <c r="AB65" s="43">
        <f t="shared" si="7"/>
        <v>1</v>
      </c>
      <c r="AC65" s="44">
        <v>42185</v>
      </c>
      <c r="AD65" s="43" t="s">
        <v>68</v>
      </c>
      <c r="AE65" s="43"/>
      <c r="AF65" s="43" t="s">
        <v>69</v>
      </c>
      <c r="AG65" s="43" t="s">
        <v>69</v>
      </c>
      <c r="AH65" s="43" t="s">
        <v>477</v>
      </c>
      <c r="AI65" s="45" t="s">
        <v>478</v>
      </c>
      <c r="AJ65" s="45"/>
      <c r="AK65" s="46" t="s">
        <v>351</v>
      </c>
      <c r="AL65" s="47">
        <f t="shared" si="5"/>
        <v>2</v>
      </c>
      <c r="AM65" s="47">
        <f t="shared" si="6"/>
        <v>0</v>
      </c>
      <c r="AN65" s="47" t="str">
        <f t="shared" si="8"/>
        <v>CUMPLIDA</v>
      </c>
      <c r="AO65" s="47" t="str">
        <f t="shared" si="9"/>
        <v>CUMPLIDA</v>
      </c>
      <c r="AP65" s="48" t="s">
        <v>116</v>
      </c>
      <c r="AQ65" s="49" t="s">
        <v>67</v>
      </c>
      <c r="AR65" s="50" t="s">
        <v>75</v>
      </c>
      <c r="AS65" s="50"/>
      <c r="AT65" s="51" t="s">
        <v>76</v>
      </c>
    </row>
    <row r="66" spans="1:46" ht="409.5" hidden="1" x14ac:dyDescent="0.25">
      <c r="A66" s="119">
        <v>304</v>
      </c>
      <c r="B66" s="27">
        <v>97</v>
      </c>
      <c r="C66" s="108" t="s">
        <v>479</v>
      </c>
      <c r="D66" s="111" t="s">
        <v>480</v>
      </c>
      <c r="E66" s="111" t="s">
        <v>481</v>
      </c>
      <c r="F66" s="30" t="s">
        <v>482</v>
      </c>
      <c r="G66" s="62" t="s">
        <v>483</v>
      </c>
      <c r="H66" s="31" t="s">
        <v>484</v>
      </c>
      <c r="I66" s="31" t="s">
        <v>484</v>
      </c>
      <c r="J66" s="32">
        <v>10</v>
      </c>
      <c r="K66" s="33">
        <v>41821</v>
      </c>
      <c r="L66" s="33">
        <v>42185</v>
      </c>
      <c r="M66" s="33">
        <v>42004</v>
      </c>
      <c r="N66" s="34">
        <f t="shared" si="14"/>
        <v>52</v>
      </c>
      <c r="O66" s="35">
        <v>3</v>
      </c>
      <c r="P66" s="36">
        <f t="shared" si="15"/>
        <v>0.3</v>
      </c>
      <c r="Q66" s="37">
        <f t="shared" si="16"/>
        <v>15.6</v>
      </c>
      <c r="R66" s="37">
        <f t="shared" si="17"/>
        <v>15.6</v>
      </c>
      <c r="S66" s="37">
        <f t="shared" si="18"/>
        <v>52</v>
      </c>
      <c r="T66" s="38" t="s">
        <v>62</v>
      </c>
      <c r="U66" s="39" t="s">
        <v>485</v>
      </c>
      <c r="V66" s="39" t="s">
        <v>486</v>
      </c>
      <c r="W66" s="39" t="s">
        <v>239</v>
      </c>
      <c r="X66" s="39" t="s">
        <v>240</v>
      </c>
      <c r="Y66" s="39" t="s">
        <v>86</v>
      </c>
      <c r="Z66" s="41" t="s">
        <v>87</v>
      </c>
      <c r="AA66" s="42">
        <v>10</v>
      </c>
      <c r="AB66" s="43">
        <f t="shared" si="7"/>
        <v>1</v>
      </c>
      <c r="AC66" s="44">
        <v>42185</v>
      </c>
      <c r="AD66" s="43" t="s">
        <v>68</v>
      </c>
      <c r="AE66" s="43"/>
      <c r="AF66" s="43"/>
      <c r="AG66" s="43"/>
      <c r="AH66" s="43"/>
      <c r="AI66" s="52" t="s">
        <v>487</v>
      </c>
      <c r="AJ66" s="52"/>
      <c r="AK66" s="46" t="s">
        <v>351</v>
      </c>
      <c r="AL66" s="47">
        <f t="shared" si="5"/>
        <v>2</v>
      </c>
      <c r="AM66" s="47">
        <f t="shared" si="6"/>
        <v>0</v>
      </c>
      <c r="AN66" s="47" t="str">
        <f t="shared" si="8"/>
        <v>CUMPLIDA</v>
      </c>
      <c r="AO66" s="47" t="str">
        <f t="shared" si="9"/>
        <v>CUMPLIDA</v>
      </c>
      <c r="AP66" s="48" t="s">
        <v>116</v>
      </c>
      <c r="AQ66" s="49" t="s">
        <v>87</v>
      </c>
      <c r="AR66" s="50" t="s">
        <v>75</v>
      </c>
      <c r="AS66" s="50"/>
      <c r="AT66" s="51" t="s">
        <v>76</v>
      </c>
    </row>
    <row r="67" spans="1:46" ht="157.5" hidden="1" x14ac:dyDescent="0.25">
      <c r="A67" s="27">
        <v>306</v>
      </c>
      <c r="B67" s="27">
        <v>99</v>
      </c>
      <c r="C67" s="120" t="s">
        <v>488</v>
      </c>
      <c r="D67" s="74" t="s">
        <v>489</v>
      </c>
      <c r="E67" s="74" t="s">
        <v>490</v>
      </c>
      <c r="F67" s="30" t="s">
        <v>491</v>
      </c>
      <c r="G67" s="30"/>
      <c r="H67" s="31" t="s">
        <v>492</v>
      </c>
      <c r="I67" s="31" t="s">
        <v>492</v>
      </c>
      <c r="J67" s="32">
        <v>5</v>
      </c>
      <c r="K67" s="33">
        <v>41671</v>
      </c>
      <c r="L67" s="33">
        <v>42185</v>
      </c>
      <c r="M67" s="33">
        <v>41973</v>
      </c>
      <c r="N67" s="34">
        <f t="shared" si="14"/>
        <v>73.428571428571431</v>
      </c>
      <c r="O67" s="35" t="e">
        <f>#REF!</f>
        <v>#REF!</v>
      </c>
      <c r="P67" s="36" t="e">
        <f t="shared" si="15"/>
        <v>#REF!</v>
      </c>
      <c r="Q67" s="37" t="e">
        <f t="shared" si="16"/>
        <v>#REF!</v>
      </c>
      <c r="R67" s="37" t="e">
        <f t="shared" si="17"/>
        <v>#REF!</v>
      </c>
      <c r="S67" s="37">
        <f t="shared" si="18"/>
        <v>73.428571428571431</v>
      </c>
      <c r="T67" s="38" t="s">
        <v>62</v>
      </c>
      <c r="U67" s="39" t="s">
        <v>148</v>
      </c>
      <c r="V67" s="64" t="s">
        <v>149</v>
      </c>
      <c r="W67" s="58" t="s">
        <v>272</v>
      </c>
      <c r="X67" s="58" t="s">
        <v>273</v>
      </c>
      <c r="Y67" s="39" t="s">
        <v>86</v>
      </c>
      <c r="Z67" s="41" t="s">
        <v>67</v>
      </c>
      <c r="AA67" s="42">
        <v>5</v>
      </c>
      <c r="AB67" s="43">
        <f t="shared" si="7"/>
        <v>1</v>
      </c>
      <c r="AC67" s="44">
        <v>42185</v>
      </c>
      <c r="AD67" s="43" t="s">
        <v>68</v>
      </c>
      <c r="AE67" s="43"/>
      <c r="AF67" s="43"/>
      <c r="AG67" s="43"/>
      <c r="AH67" s="43"/>
      <c r="AI67" s="45" t="s">
        <v>493</v>
      </c>
      <c r="AJ67" s="45"/>
      <c r="AK67" s="46" t="s">
        <v>351</v>
      </c>
      <c r="AL67" s="47">
        <f t="shared" si="5"/>
        <v>2</v>
      </c>
      <c r="AM67" s="47">
        <f t="shared" si="6"/>
        <v>0</v>
      </c>
      <c r="AN67" s="47" t="str">
        <f t="shared" si="8"/>
        <v>CUMPLIDA</v>
      </c>
      <c r="AO67" s="47" t="str">
        <f t="shared" si="9"/>
        <v>CUMPLIDA</v>
      </c>
      <c r="AP67" s="48" t="s">
        <v>116</v>
      </c>
      <c r="AQ67" s="49" t="s">
        <v>67</v>
      </c>
      <c r="AR67" s="50" t="s">
        <v>75</v>
      </c>
      <c r="AS67" s="50"/>
      <c r="AT67" s="51" t="s">
        <v>76</v>
      </c>
    </row>
    <row r="68" spans="1:46" ht="220.5" hidden="1" x14ac:dyDescent="0.25">
      <c r="A68" s="27">
        <v>342</v>
      </c>
      <c r="B68" s="27">
        <v>7</v>
      </c>
      <c r="C68" s="100" t="s">
        <v>494</v>
      </c>
      <c r="D68" s="75" t="s">
        <v>495</v>
      </c>
      <c r="E68" s="75" t="s">
        <v>496</v>
      </c>
      <c r="F68" s="28" t="s">
        <v>156</v>
      </c>
      <c r="G68" s="28" t="s">
        <v>157</v>
      </c>
      <c r="H68" s="67" t="s">
        <v>497</v>
      </c>
      <c r="I68" s="67" t="s">
        <v>497</v>
      </c>
      <c r="J68" s="68">
        <v>2</v>
      </c>
      <c r="K68" s="33">
        <v>41791</v>
      </c>
      <c r="L68" s="33">
        <v>42185</v>
      </c>
      <c r="M68" s="33">
        <v>42004</v>
      </c>
      <c r="N68" s="34">
        <f t="shared" si="14"/>
        <v>56.285714285714285</v>
      </c>
      <c r="O68" s="39"/>
      <c r="P68" s="36">
        <f t="shared" si="15"/>
        <v>0</v>
      </c>
      <c r="Q68" s="37">
        <f t="shared" si="16"/>
        <v>0</v>
      </c>
      <c r="R68" s="37">
        <f t="shared" si="17"/>
        <v>0</v>
      </c>
      <c r="S68" s="37">
        <f t="shared" si="18"/>
        <v>56.285714285714285</v>
      </c>
      <c r="T68" s="38" t="s">
        <v>62</v>
      </c>
      <c r="U68" s="39" t="s">
        <v>159</v>
      </c>
      <c r="V68" s="39" t="s">
        <v>112</v>
      </c>
      <c r="W68" s="58" t="s">
        <v>272</v>
      </c>
      <c r="X68" s="58" t="s">
        <v>273</v>
      </c>
      <c r="Y68" s="39" t="s">
        <v>86</v>
      </c>
      <c r="Z68" s="41" t="s">
        <v>67</v>
      </c>
      <c r="AA68" s="42">
        <v>2</v>
      </c>
      <c r="AB68" s="43">
        <f t="shared" si="7"/>
        <v>1</v>
      </c>
      <c r="AC68" s="44">
        <v>42185</v>
      </c>
      <c r="AD68" s="43" t="s">
        <v>68</v>
      </c>
      <c r="AE68" s="43"/>
      <c r="AF68" s="43" t="s">
        <v>69</v>
      </c>
      <c r="AG68" s="43" t="s">
        <v>69</v>
      </c>
      <c r="AH68" s="43" t="s">
        <v>498</v>
      </c>
      <c r="AI68" s="45" t="s">
        <v>499</v>
      </c>
      <c r="AJ68" s="45"/>
      <c r="AK68" s="46" t="s">
        <v>500</v>
      </c>
      <c r="AL68" s="47">
        <f t="shared" si="5"/>
        <v>2</v>
      </c>
      <c r="AM68" s="47">
        <f t="shared" si="6"/>
        <v>0</v>
      </c>
      <c r="AN68" s="47" t="str">
        <f t="shared" si="8"/>
        <v>CUMPLIDA</v>
      </c>
      <c r="AO68" s="47" t="str">
        <f t="shared" si="9"/>
        <v>CUMPLIDA</v>
      </c>
      <c r="AP68" s="48" t="s">
        <v>106</v>
      </c>
      <c r="AQ68" s="49" t="s">
        <v>67</v>
      </c>
      <c r="AR68" s="50" t="s">
        <v>75</v>
      </c>
      <c r="AS68" s="50"/>
      <c r="AT68" s="51" t="s">
        <v>76</v>
      </c>
    </row>
    <row r="69" spans="1:46" ht="220.5" hidden="1" x14ac:dyDescent="0.25">
      <c r="A69" s="27">
        <v>345</v>
      </c>
      <c r="B69" s="27">
        <v>10</v>
      </c>
      <c r="C69" s="121" t="s">
        <v>501</v>
      </c>
      <c r="D69" s="75" t="s">
        <v>502</v>
      </c>
      <c r="E69" s="75" t="s">
        <v>503</v>
      </c>
      <c r="F69" s="31" t="s">
        <v>156</v>
      </c>
      <c r="G69" s="31"/>
      <c r="H69" s="30" t="s">
        <v>504</v>
      </c>
      <c r="I69" s="30" t="s">
        <v>504</v>
      </c>
      <c r="J69" s="32">
        <v>4</v>
      </c>
      <c r="K69" s="33">
        <v>41699</v>
      </c>
      <c r="L69" s="33">
        <v>42185</v>
      </c>
      <c r="M69" s="33">
        <v>42004</v>
      </c>
      <c r="N69" s="34">
        <f t="shared" si="14"/>
        <v>69.428571428571431</v>
      </c>
      <c r="O69" s="35" t="e">
        <f>#REF!</f>
        <v>#REF!</v>
      </c>
      <c r="P69" s="36" t="e">
        <f t="shared" si="15"/>
        <v>#REF!</v>
      </c>
      <c r="Q69" s="37" t="e">
        <f t="shared" si="16"/>
        <v>#REF!</v>
      </c>
      <c r="R69" s="37" t="e">
        <f t="shared" si="17"/>
        <v>#REF!</v>
      </c>
      <c r="S69" s="37">
        <f t="shared" si="18"/>
        <v>69.428571428571431</v>
      </c>
      <c r="T69" s="38" t="s">
        <v>62</v>
      </c>
      <c r="U69" s="39" t="s">
        <v>333</v>
      </c>
      <c r="V69" s="39" t="s">
        <v>103</v>
      </c>
      <c r="W69" s="40" t="s">
        <v>170</v>
      </c>
      <c r="X69" s="122" t="s">
        <v>505</v>
      </c>
      <c r="Y69" s="39" t="s">
        <v>86</v>
      </c>
      <c r="Z69" s="41" t="s">
        <v>67</v>
      </c>
      <c r="AA69" s="42">
        <v>4</v>
      </c>
      <c r="AB69" s="43">
        <f t="shared" si="7"/>
        <v>1</v>
      </c>
      <c r="AC69" s="44">
        <v>42185</v>
      </c>
      <c r="AD69" s="43" t="s">
        <v>68</v>
      </c>
      <c r="AE69" s="43"/>
      <c r="AF69" s="43" t="s">
        <v>69</v>
      </c>
      <c r="AG69" s="43" t="s">
        <v>69</v>
      </c>
      <c r="AH69" s="43" t="s">
        <v>506</v>
      </c>
      <c r="AI69" s="45" t="s">
        <v>507</v>
      </c>
      <c r="AJ69" s="45"/>
      <c r="AK69" s="46" t="s">
        <v>500</v>
      </c>
      <c r="AL69" s="47">
        <f t="shared" si="5"/>
        <v>2</v>
      </c>
      <c r="AM69" s="47">
        <f t="shared" si="6"/>
        <v>0</v>
      </c>
      <c r="AN69" s="47" t="str">
        <f t="shared" si="8"/>
        <v>CUMPLIDA</v>
      </c>
      <c r="AO69" s="47" t="str">
        <f t="shared" si="9"/>
        <v>CUMPLIDA</v>
      </c>
      <c r="AP69" s="48" t="s">
        <v>74</v>
      </c>
      <c r="AQ69" s="49" t="s">
        <v>67</v>
      </c>
      <c r="AR69" s="50" t="s">
        <v>75</v>
      </c>
      <c r="AS69" s="50"/>
      <c r="AT69" s="51" t="s">
        <v>76</v>
      </c>
    </row>
    <row r="70" spans="1:46" ht="409.5" hidden="1" x14ac:dyDescent="0.25">
      <c r="A70" s="27">
        <v>347</v>
      </c>
      <c r="B70" s="27">
        <v>12</v>
      </c>
      <c r="C70" s="121" t="s">
        <v>508</v>
      </c>
      <c r="D70" s="75" t="s">
        <v>502</v>
      </c>
      <c r="E70" s="75" t="s">
        <v>503</v>
      </c>
      <c r="F70" s="90" t="s">
        <v>509</v>
      </c>
      <c r="G70" s="90"/>
      <c r="H70" s="123" t="s">
        <v>510</v>
      </c>
      <c r="I70" s="123" t="s">
        <v>510</v>
      </c>
      <c r="J70" s="82">
        <v>12</v>
      </c>
      <c r="K70" s="33">
        <v>41671</v>
      </c>
      <c r="L70" s="33">
        <v>42185</v>
      </c>
      <c r="M70" s="33">
        <v>42004</v>
      </c>
      <c r="N70" s="34">
        <f t="shared" si="14"/>
        <v>73.428571428571431</v>
      </c>
      <c r="O70" s="35" t="e">
        <f>#REF!</f>
        <v>#REF!</v>
      </c>
      <c r="P70" s="36" t="e">
        <f t="shared" si="15"/>
        <v>#REF!</v>
      </c>
      <c r="Q70" s="37" t="e">
        <f t="shared" si="16"/>
        <v>#REF!</v>
      </c>
      <c r="R70" s="37" t="e">
        <f t="shared" si="17"/>
        <v>#REF!</v>
      </c>
      <c r="S70" s="37">
        <f t="shared" si="18"/>
        <v>73.428571428571431</v>
      </c>
      <c r="T70" s="38" t="s">
        <v>69</v>
      </c>
      <c r="U70" s="39" t="s">
        <v>271</v>
      </c>
      <c r="V70" s="64" t="s">
        <v>149</v>
      </c>
      <c r="W70" s="58" t="s">
        <v>511</v>
      </c>
      <c r="X70" s="58" t="s">
        <v>512</v>
      </c>
      <c r="Y70" s="39" t="s">
        <v>86</v>
      </c>
      <c r="Z70" s="41" t="s">
        <v>67</v>
      </c>
      <c r="AA70" s="42">
        <v>12</v>
      </c>
      <c r="AB70" s="43">
        <f t="shared" si="7"/>
        <v>1</v>
      </c>
      <c r="AC70" s="44">
        <v>42185</v>
      </c>
      <c r="AD70" s="43" t="s">
        <v>68</v>
      </c>
      <c r="AE70" s="43"/>
      <c r="AF70" s="43" t="s">
        <v>69</v>
      </c>
      <c r="AG70" s="43" t="s">
        <v>69</v>
      </c>
      <c r="AH70" s="43" t="s">
        <v>274</v>
      </c>
      <c r="AI70" s="45" t="s">
        <v>513</v>
      </c>
      <c r="AJ70" s="45"/>
      <c r="AK70" s="46" t="s">
        <v>500</v>
      </c>
      <c r="AL70" s="47">
        <f t="shared" si="5"/>
        <v>2</v>
      </c>
      <c r="AM70" s="47">
        <f t="shared" si="6"/>
        <v>0</v>
      </c>
      <c r="AN70" s="47" t="str">
        <f t="shared" si="8"/>
        <v>CUMPLIDA</v>
      </c>
      <c r="AO70" s="47" t="str">
        <f t="shared" si="9"/>
        <v>CUMPLIDA</v>
      </c>
      <c r="AP70" s="50" t="s">
        <v>276</v>
      </c>
      <c r="AQ70" s="49" t="s">
        <v>67</v>
      </c>
      <c r="AR70" s="50" t="s">
        <v>75</v>
      </c>
      <c r="AS70" s="50"/>
      <c r="AT70" s="51" t="s">
        <v>76</v>
      </c>
    </row>
    <row r="71" spans="1:46" ht="330.75" hidden="1" x14ac:dyDescent="0.25">
      <c r="A71" s="27">
        <v>360</v>
      </c>
      <c r="B71" s="27">
        <v>13</v>
      </c>
      <c r="C71" s="108" t="s">
        <v>514</v>
      </c>
      <c r="D71" s="74" t="s">
        <v>515</v>
      </c>
      <c r="E71" s="74" t="s">
        <v>516</v>
      </c>
      <c r="F71" s="124" t="s">
        <v>517</v>
      </c>
      <c r="G71" s="124"/>
      <c r="H71" s="125" t="s">
        <v>518</v>
      </c>
      <c r="I71" s="125" t="s">
        <v>518</v>
      </c>
      <c r="J71" s="82">
        <v>4</v>
      </c>
      <c r="K71" s="33">
        <v>41640</v>
      </c>
      <c r="L71" s="33">
        <v>42004</v>
      </c>
      <c r="M71" s="33">
        <v>42004</v>
      </c>
      <c r="N71" s="34">
        <f t="shared" si="14"/>
        <v>52</v>
      </c>
      <c r="O71" s="35"/>
      <c r="P71" s="36">
        <f t="shared" si="15"/>
        <v>0</v>
      </c>
      <c r="Q71" s="37">
        <f t="shared" si="16"/>
        <v>0</v>
      </c>
      <c r="R71" s="37">
        <f t="shared" si="17"/>
        <v>0</v>
      </c>
      <c r="S71" s="37">
        <f t="shared" si="18"/>
        <v>52</v>
      </c>
      <c r="T71" s="38" t="s">
        <v>69</v>
      </c>
      <c r="U71" s="39" t="s">
        <v>519</v>
      </c>
      <c r="V71" s="39" t="s">
        <v>301</v>
      </c>
      <c r="W71" s="58" t="s">
        <v>348</v>
      </c>
      <c r="X71" s="58" t="s">
        <v>349</v>
      </c>
      <c r="Y71" s="40" t="s">
        <v>348</v>
      </c>
      <c r="Z71" s="41" t="s">
        <v>67</v>
      </c>
      <c r="AA71" s="42">
        <v>4</v>
      </c>
      <c r="AB71" s="43">
        <f t="shared" si="7"/>
        <v>1</v>
      </c>
      <c r="AC71" s="44">
        <v>42185</v>
      </c>
      <c r="AD71" s="43" t="s">
        <v>68</v>
      </c>
      <c r="AE71" s="43"/>
      <c r="AF71" s="43"/>
      <c r="AG71" s="43"/>
      <c r="AH71" s="43"/>
      <c r="AI71" s="45" t="s">
        <v>520</v>
      </c>
      <c r="AJ71" s="45"/>
      <c r="AK71" s="46" t="s">
        <v>174</v>
      </c>
      <c r="AL71" s="47">
        <f t="shared" si="5"/>
        <v>2</v>
      </c>
      <c r="AM71" s="47">
        <f t="shared" si="6"/>
        <v>0</v>
      </c>
      <c r="AN71" s="47" t="str">
        <f t="shared" si="8"/>
        <v>CUMPLIDA</v>
      </c>
      <c r="AO71" s="47" t="str">
        <f t="shared" si="9"/>
        <v>CUMPLIDA</v>
      </c>
      <c r="AP71" s="48" t="s">
        <v>116</v>
      </c>
      <c r="AQ71" s="49" t="s">
        <v>67</v>
      </c>
      <c r="AR71" s="50" t="s">
        <v>75</v>
      </c>
      <c r="AS71" s="50"/>
      <c r="AT71" s="51" t="s">
        <v>76</v>
      </c>
    </row>
    <row r="72" spans="1:46" ht="362.25" hidden="1" x14ac:dyDescent="0.25">
      <c r="A72" s="27">
        <v>363</v>
      </c>
      <c r="B72" s="27">
        <v>16</v>
      </c>
      <c r="C72" s="74" t="s">
        <v>521</v>
      </c>
      <c r="D72" s="74" t="s">
        <v>522</v>
      </c>
      <c r="E72" s="74" t="s">
        <v>523</v>
      </c>
      <c r="F72" s="30" t="s">
        <v>524</v>
      </c>
      <c r="G72" s="30" t="s">
        <v>525</v>
      </c>
      <c r="H72" s="37" t="s">
        <v>526</v>
      </c>
      <c r="I72" s="37" t="s">
        <v>526</v>
      </c>
      <c r="J72" s="82">
        <v>1</v>
      </c>
      <c r="K72" s="33">
        <v>41640</v>
      </c>
      <c r="L72" s="33">
        <v>42004</v>
      </c>
      <c r="M72" s="33">
        <v>42004</v>
      </c>
      <c r="N72" s="34">
        <f t="shared" si="14"/>
        <v>52</v>
      </c>
      <c r="O72" s="35"/>
      <c r="P72" s="36">
        <f t="shared" si="15"/>
        <v>0</v>
      </c>
      <c r="Q72" s="37">
        <f t="shared" si="16"/>
        <v>0</v>
      </c>
      <c r="R72" s="37">
        <f t="shared" si="17"/>
        <v>0</v>
      </c>
      <c r="S72" s="37">
        <f t="shared" si="18"/>
        <v>52</v>
      </c>
      <c r="T72" s="38" t="s">
        <v>62</v>
      </c>
      <c r="U72" s="39" t="s">
        <v>527</v>
      </c>
      <c r="V72" s="39" t="s">
        <v>290</v>
      </c>
      <c r="W72" s="40" t="s">
        <v>528</v>
      </c>
      <c r="X72" s="40" t="s">
        <v>529</v>
      </c>
      <c r="Y72" s="40" t="s">
        <v>528</v>
      </c>
      <c r="Z72" s="41" t="s">
        <v>67</v>
      </c>
      <c r="AA72" s="42">
        <v>1</v>
      </c>
      <c r="AB72" s="43">
        <f t="shared" si="7"/>
        <v>1</v>
      </c>
      <c r="AC72" s="44">
        <v>42185</v>
      </c>
      <c r="AD72" s="43" t="s">
        <v>68</v>
      </c>
      <c r="AE72" s="43"/>
      <c r="AF72" s="43"/>
      <c r="AG72" s="43"/>
      <c r="AH72" s="43"/>
      <c r="AI72" s="45" t="s">
        <v>530</v>
      </c>
      <c r="AJ72" s="45"/>
      <c r="AK72" s="46" t="s">
        <v>531</v>
      </c>
      <c r="AL72" s="47">
        <f t="shared" si="5"/>
        <v>2</v>
      </c>
      <c r="AM72" s="47">
        <f t="shared" si="6"/>
        <v>0</v>
      </c>
      <c r="AN72" s="47" t="str">
        <f t="shared" si="8"/>
        <v>CUMPLIDA</v>
      </c>
      <c r="AO72" s="47" t="str">
        <f t="shared" si="9"/>
        <v>CUMPLIDA</v>
      </c>
      <c r="AP72" s="48" t="s">
        <v>116</v>
      </c>
      <c r="AQ72" s="49" t="s">
        <v>67</v>
      </c>
      <c r="AR72" s="50" t="s">
        <v>75</v>
      </c>
      <c r="AS72" s="50"/>
      <c r="AT72" s="51" t="s">
        <v>76</v>
      </c>
    </row>
    <row r="73" spans="1:46" ht="267.75" hidden="1" x14ac:dyDescent="0.25">
      <c r="A73" s="27">
        <v>367</v>
      </c>
      <c r="B73" s="27">
        <v>20</v>
      </c>
      <c r="C73" s="108" t="s">
        <v>532</v>
      </c>
      <c r="D73" s="74" t="s">
        <v>533</v>
      </c>
      <c r="E73" s="74" t="s">
        <v>534</v>
      </c>
      <c r="F73" s="28" t="s">
        <v>156</v>
      </c>
      <c r="G73" s="28" t="s">
        <v>157</v>
      </c>
      <c r="H73" s="67" t="s">
        <v>535</v>
      </c>
      <c r="I73" s="67" t="s">
        <v>535</v>
      </c>
      <c r="J73" s="68">
        <v>4</v>
      </c>
      <c r="K73" s="33">
        <v>41791</v>
      </c>
      <c r="L73" s="33">
        <v>42185</v>
      </c>
      <c r="M73" s="33">
        <v>42004</v>
      </c>
      <c r="N73" s="34">
        <f t="shared" si="14"/>
        <v>56.285714285714285</v>
      </c>
      <c r="O73" s="35"/>
      <c r="P73" s="36">
        <f t="shared" si="15"/>
        <v>0</v>
      </c>
      <c r="Q73" s="37">
        <f t="shared" si="16"/>
        <v>0</v>
      </c>
      <c r="R73" s="37">
        <f t="shared" si="17"/>
        <v>0</v>
      </c>
      <c r="S73" s="37">
        <f t="shared" si="18"/>
        <v>56.285714285714285</v>
      </c>
      <c r="T73" s="38" t="s">
        <v>62</v>
      </c>
      <c r="U73" s="39" t="s">
        <v>159</v>
      </c>
      <c r="V73" s="39" t="s">
        <v>112</v>
      </c>
      <c r="W73" s="58" t="s">
        <v>272</v>
      </c>
      <c r="X73" s="58" t="s">
        <v>273</v>
      </c>
      <c r="Y73" s="39" t="s">
        <v>86</v>
      </c>
      <c r="Z73" s="41" t="s">
        <v>536</v>
      </c>
      <c r="AA73" s="42">
        <v>4</v>
      </c>
      <c r="AB73" s="43">
        <f t="shared" si="7"/>
        <v>1</v>
      </c>
      <c r="AC73" s="44">
        <v>42185</v>
      </c>
      <c r="AD73" s="43" t="s">
        <v>68</v>
      </c>
      <c r="AE73" s="43"/>
      <c r="AF73" s="43" t="s">
        <v>69</v>
      </c>
      <c r="AG73" s="43" t="s">
        <v>69</v>
      </c>
      <c r="AH73" s="43" t="s">
        <v>161</v>
      </c>
      <c r="AI73" s="45" t="s">
        <v>537</v>
      </c>
      <c r="AJ73" s="45"/>
      <c r="AK73" s="46" t="s">
        <v>531</v>
      </c>
      <c r="AL73" s="47">
        <f t="shared" si="5"/>
        <v>2</v>
      </c>
      <c r="AM73" s="47">
        <f t="shared" si="6"/>
        <v>0</v>
      </c>
      <c r="AN73" s="47" t="str">
        <f t="shared" si="8"/>
        <v>CUMPLIDA</v>
      </c>
      <c r="AO73" s="47" t="str">
        <f t="shared" si="9"/>
        <v>CUMPLIDA</v>
      </c>
      <c r="AP73" s="50" t="s">
        <v>276</v>
      </c>
      <c r="AQ73" s="49" t="s">
        <v>122</v>
      </c>
      <c r="AR73" s="50" t="s">
        <v>75</v>
      </c>
      <c r="AS73" s="50"/>
      <c r="AT73" s="51" t="s">
        <v>76</v>
      </c>
    </row>
    <row r="74" spans="1:46" ht="220.5" hidden="1" x14ac:dyDescent="0.25">
      <c r="A74" s="27">
        <v>368</v>
      </c>
      <c r="B74" s="27">
        <v>21</v>
      </c>
      <c r="C74" s="108" t="s">
        <v>538</v>
      </c>
      <c r="D74" s="74" t="s">
        <v>539</v>
      </c>
      <c r="E74" s="74" t="s">
        <v>540</v>
      </c>
      <c r="F74" s="28" t="s">
        <v>156</v>
      </c>
      <c r="G74" s="28" t="s">
        <v>157</v>
      </c>
      <c r="H74" s="67" t="s">
        <v>541</v>
      </c>
      <c r="I74" s="67" t="s">
        <v>541</v>
      </c>
      <c r="J74" s="68">
        <v>2</v>
      </c>
      <c r="K74" s="33">
        <v>41791</v>
      </c>
      <c r="L74" s="33">
        <v>42185</v>
      </c>
      <c r="M74" s="33">
        <v>42004</v>
      </c>
      <c r="N74" s="34">
        <f t="shared" si="14"/>
        <v>56.285714285714285</v>
      </c>
      <c r="O74" s="39"/>
      <c r="P74" s="36">
        <f t="shared" si="15"/>
        <v>0</v>
      </c>
      <c r="Q74" s="37">
        <f t="shared" si="16"/>
        <v>0</v>
      </c>
      <c r="R74" s="37">
        <f t="shared" si="17"/>
        <v>0</v>
      </c>
      <c r="S74" s="37">
        <f t="shared" si="18"/>
        <v>56.285714285714285</v>
      </c>
      <c r="T74" s="38" t="s">
        <v>62</v>
      </c>
      <c r="U74" s="39" t="s">
        <v>159</v>
      </c>
      <c r="V74" s="39" t="s">
        <v>112</v>
      </c>
      <c r="W74" s="58" t="s">
        <v>272</v>
      </c>
      <c r="X74" s="58" t="s">
        <v>273</v>
      </c>
      <c r="Y74" s="39" t="s">
        <v>86</v>
      </c>
      <c r="Z74" s="41" t="s">
        <v>160</v>
      </c>
      <c r="AA74" s="42">
        <v>2</v>
      </c>
      <c r="AB74" s="43">
        <f t="shared" si="7"/>
        <v>1</v>
      </c>
      <c r="AC74" s="44">
        <v>42185</v>
      </c>
      <c r="AD74" s="43" t="s">
        <v>68</v>
      </c>
      <c r="AE74" s="43"/>
      <c r="AF74" s="43" t="s">
        <v>69</v>
      </c>
      <c r="AG74" s="43" t="s">
        <v>69</v>
      </c>
      <c r="AH74" s="43" t="s">
        <v>161</v>
      </c>
      <c r="AI74" s="45" t="s">
        <v>499</v>
      </c>
      <c r="AJ74" s="45"/>
      <c r="AK74" s="46" t="s">
        <v>531</v>
      </c>
      <c r="AL74" s="47">
        <f t="shared" si="5"/>
        <v>2</v>
      </c>
      <c r="AM74" s="47">
        <f t="shared" si="6"/>
        <v>0</v>
      </c>
      <c r="AN74" s="47" t="str">
        <f t="shared" si="8"/>
        <v>CUMPLIDA</v>
      </c>
      <c r="AO74" s="47" t="str">
        <f t="shared" si="9"/>
        <v>CUMPLIDA</v>
      </c>
      <c r="AP74" s="50" t="s">
        <v>276</v>
      </c>
      <c r="AQ74" s="69" t="s">
        <v>163</v>
      </c>
      <c r="AR74" s="50" t="s">
        <v>75</v>
      </c>
      <c r="AS74" s="50"/>
      <c r="AT74" s="51" t="s">
        <v>76</v>
      </c>
    </row>
    <row r="75" spans="1:46" ht="173.25" hidden="1" x14ac:dyDescent="0.25">
      <c r="A75" s="27">
        <v>369</v>
      </c>
      <c r="B75" s="27">
        <v>22</v>
      </c>
      <c r="C75" s="108" t="s">
        <v>542</v>
      </c>
      <c r="D75" s="74" t="s">
        <v>543</v>
      </c>
      <c r="E75" s="74" t="s">
        <v>544</v>
      </c>
      <c r="F75" s="28" t="s">
        <v>156</v>
      </c>
      <c r="G75" s="28" t="s">
        <v>157</v>
      </c>
      <c r="H75" s="67" t="s">
        <v>545</v>
      </c>
      <c r="I75" s="67" t="s">
        <v>545</v>
      </c>
      <c r="J75" s="68">
        <v>2</v>
      </c>
      <c r="K75" s="33">
        <v>41791</v>
      </c>
      <c r="L75" s="33">
        <v>42185</v>
      </c>
      <c r="M75" s="33">
        <v>42004</v>
      </c>
      <c r="N75" s="34">
        <f t="shared" si="14"/>
        <v>56.285714285714285</v>
      </c>
      <c r="O75" s="39"/>
      <c r="P75" s="36">
        <f t="shared" si="15"/>
        <v>0</v>
      </c>
      <c r="Q75" s="37">
        <f t="shared" si="16"/>
        <v>0</v>
      </c>
      <c r="R75" s="37">
        <f t="shared" si="17"/>
        <v>0</v>
      </c>
      <c r="S75" s="37">
        <f t="shared" si="18"/>
        <v>56.285714285714285</v>
      </c>
      <c r="T75" s="38" t="s">
        <v>62</v>
      </c>
      <c r="U75" s="39" t="s">
        <v>159</v>
      </c>
      <c r="V75" s="39" t="s">
        <v>112</v>
      </c>
      <c r="W75" s="58" t="s">
        <v>272</v>
      </c>
      <c r="X75" s="58" t="s">
        <v>273</v>
      </c>
      <c r="Y75" s="39" t="s">
        <v>86</v>
      </c>
      <c r="Z75" s="41" t="s">
        <v>67</v>
      </c>
      <c r="AA75" s="42">
        <v>2</v>
      </c>
      <c r="AB75" s="43">
        <f t="shared" si="7"/>
        <v>1</v>
      </c>
      <c r="AC75" s="44">
        <v>42185</v>
      </c>
      <c r="AD75" s="43" t="s">
        <v>68</v>
      </c>
      <c r="AE75" s="43"/>
      <c r="AF75" s="43" t="s">
        <v>69</v>
      </c>
      <c r="AG75" s="43" t="s">
        <v>69</v>
      </c>
      <c r="AH75" s="43" t="s">
        <v>546</v>
      </c>
      <c r="AI75" s="45" t="s">
        <v>499</v>
      </c>
      <c r="AJ75" s="45"/>
      <c r="AK75" s="46" t="s">
        <v>531</v>
      </c>
      <c r="AL75" s="47">
        <f t="shared" ref="AL75:AL138" si="19">IF(AB75=100%,2,0)</f>
        <v>2</v>
      </c>
      <c r="AM75" s="47">
        <f t="shared" ref="AM75:AM138" si="20">IF(L75&lt;$AN$8,0,1)</f>
        <v>0</v>
      </c>
      <c r="AN75" s="47" t="str">
        <f t="shared" si="8"/>
        <v>CUMPLIDA</v>
      </c>
      <c r="AO75" s="47" t="str">
        <f t="shared" si="9"/>
        <v>CUMPLIDA</v>
      </c>
      <c r="AP75" s="48" t="s">
        <v>106</v>
      </c>
      <c r="AQ75" s="49" t="s">
        <v>67</v>
      </c>
      <c r="AR75" s="50" t="s">
        <v>75</v>
      </c>
      <c r="AS75" s="50"/>
      <c r="AT75" s="51" t="s">
        <v>76</v>
      </c>
    </row>
    <row r="76" spans="1:46" ht="141.75" hidden="1" x14ac:dyDescent="0.25">
      <c r="A76" s="27">
        <v>370</v>
      </c>
      <c r="B76" s="27">
        <v>23</v>
      </c>
      <c r="C76" s="74" t="s">
        <v>547</v>
      </c>
      <c r="D76" s="126" t="s">
        <v>548</v>
      </c>
      <c r="E76" s="126" t="s">
        <v>549</v>
      </c>
      <c r="F76" s="28" t="s">
        <v>156</v>
      </c>
      <c r="G76" s="28" t="s">
        <v>157</v>
      </c>
      <c r="H76" s="67" t="s">
        <v>550</v>
      </c>
      <c r="I76" s="67" t="s">
        <v>550</v>
      </c>
      <c r="J76" s="68">
        <v>3</v>
      </c>
      <c r="K76" s="33">
        <v>41791</v>
      </c>
      <c r="L76" s="33">
        <v>42185</v>
      </c>
      <c r="M76" s="33">
        <v>42004</v>
      </c>
      <c r="N76" s="34">
        <f t="shared" si="14"/>
        <v>56.285714285714285</v>
      </c>
      <c r="O76" s="39"/>
      <c r="P76" s="36">
        <f t="shared" si="15"/>
        <v>0</v>
      </c>
      <c r="Q76" s="37">
        <f t="shared" si="16"/>
        <v>0</v>
      </c>
      <c r="R76" s="37">
        <f t="shared" si="17"/>
        <v>0</v>
      </c>
      <c r="S76" s="37">
        <f t="shared" si="18"/>
        <v>56.285714285714285</v>
      </c>
      <c r="T76" s="38" t="s">
        <v>62</v>
      </c>
      <c r="U76" s="39" t="s">
        <v>159</v>
      </c>
      <c r="V76" s="39" t="s">
        <v>112</v>
      </c>
      <c r="W76" s="58" t="s">
        <v>272</v>
      </c>
      <c r="X76" s="58" t="s">
        <v>273</v>
      </c>
      <c r="Y76" s="39" t="s">
        <v>86</v>
      </c>
      <c r="Z76" s="41" t="s">
        <v>67</v>
      </c>
      <c r="AA76" s="42">
        <v>3</v>
      </c>
      <c r="AB76" s="43">
        <f t="shared" ref="AB76:AB139" si="21">+AA76/J76</f>
        <v>1</v>
      </c>
      <c r="AC76" s="44">
        <v>42185</v>
      </c>
      <c r="AD76" s="43" t="s">
        <v>68</v>
      </c>
      <c r="AE76" s="43"/>
      <c r="AF76" s="43" t="s">
        <v>69</v>
      </c>
      <c r="AG76" s="43" t="s">
        <v>69</v>
      </c>
      <c r="AH76" s="43" t="s">
        <v>161</v>
      </c>
      <c r="AI76" s="45" t="s">
        <v>499</v>
      </c>
      <c r="AJ76" s="45"/>
      <c r="AK76" s="46" t="s">
        <v>531</v>
      </c>
      <c r="AL76" s="47">
        <f t="shared" si="19"/>
        <v>2</v>
      </c>
      <c r="AM76" s="47">
        <f t="shared" si="20"/>
        <v>0</v>
      </c>
      <c r="AN76" s="47" t="str">
        <f t="shared" ref="AN76:AN139" si="22">IF(AL76+AM76&gt;1,"CUMPLIDA",IF(AM76=1,"EN TERMINO","VENCIDA"))</f>
        <v>CUMPLIDA</v>
      </c>
      <c r="AO76" s="47" t="str">
        <f t="shared" ref="AO76:AO139" si="23">IF(AN76="CUMPLIDA","CUMPLIDA",IF(AN76="EN TERMINO","EN TERMINO","VENCIDA"))</f>
        <v>CUMPLIDA</v>
      </c>
      <c r="AP76" s="50" t="s">
        <v>276</v>
      </c>
      <c r="AQ76" s="49" t="s">
        <v>67</v>
      </c>
      <c r="AR76" s="50" t="s">
        <v>75</v>
      </c>
      <c r="AS76" s="50"/>
      <c r="AT76" s="51" t="s">
        <v>76</v>
      </c>
    </row>
    <row r="77" spans="1:46" ht="220.5" hidden="1" x14ac:dyDescent="0.25">
      <c r="A77" s="27">
        <v>371</v>
      </c>
      <c r="B77" s="27">
        <v>24</v>
      </c>
      <c r="C77" s="108" t="s">
        <v>551</v>
      </c>
      <c r="D77" s="74" t="s">
        <v>552</v>
      </c>
      <c r="E77" s="74" t="s">
        <v>553</v>
      </c>
      <c r="F77" s="31" t="s">
        <v>156</v>
      </c>
      <c r="G77" s="28" t="s">
        <v>157</v>
      </c>
      <c r="H77" s="67" t="s">
        <v>554</v>
      </c>
      <c r="I77" s="67" t="s">
        <v>554</v>
      </c>
      <c r="J77" s="68">
        <v>3</v>
      </c>
      <c r="K77" s="33">
        <v>41791</v>
      </c>
      <c r="L77" s="33">
        <v>42185</v>
      </c>
      <c r="M77" s="33">
        <v>42004</v>
      </c>
      <c r="N77" s="34">
        <f t="shared" si="14"/>
        <v>56.285714285714285</v>
      </c>
      <c r="O77" s="35"/>
      <c r="P77" s="36">
        <f t="shared" si="15"/>
        <v>0</v>
      </c>
      <c r="Q77" s="37">
        <f t="shared" si="16"/>
        <v>0</v>
      </c>
      <c r="R77" s="37">
        <f t="shared" si="17"/>
        <v>0</v>
      </c>
      <c r="S77" s="37">
        <f t="shared" si="18"/>
        <v>56.285714285714285</v>
      </c>
      <c r="T77" s="38" t="s">
        <v>62</v>
      </c>
      <c r="U77" s="39" t="s">
        <v>159</v>
      </c>
      <c r="V77" s="39" t="s">
        <v>112</v>
      </c>
      <c r="W77" s="58" t="s">
        <v>272</v>
      </c>
      <c r="X77" s="58" t="s">
        <v>273</v>
      </c>
      <c r="Y77" s="39" t="s">
        <v>86</v>
      </c>
      <c r="Z77" s="41" t="s">
        <v>67</v>
      </c>
      <c r="AA77" s="42">
        <v>3</v>
      </c>
      <c r="AB77" s="43">
        <f t="shared" si="21"/>
        <v>1</v>
      </c>
      <c r="AC77" s="44">
        <v>42185</v>
      </c>
      <c r="AD77" s="43" t="s">
        <v>68</v>
      </c>
      <c r="AE77" s="43"/>
      <c r="AF77" s="43" t="s">
        <v>69</v>
      </c>
      <c r="AG77" s="43" t="s">
        <v>69</v>
      </c>
      <c r="AH77" s="43" t="s">
        <v>161</v>
      </c>
      <c r="AI77" s="45" t="s">
        <v>499</v>
      </c>
      <c r="AJ77" s="45"/>
      <c r="AK77" s="46" t="s">
        <v>531</v>
      </c>
      <c r="AL77" s="47">
        <f t="shared" si="19"/>
        <v>2</v>
      </c>
      <c r="AM77" s="47">
        <f t="shared" si="20"/>
        <v>0</v>
      </c>
      <c r="AN77" s="47" t="str">
        <f t="shared" si="22"/>
        <v>CUMPLIDA</v>
      </c>
      <c r="AO77" s="47" t="str">
        <f t="shared" si="23"/>
        <v>CUMPLIDA</v>
      </c>
      <c r="AP77" s="48" t="s">
        <v>106</v>
      </c>
      <c r="AQ77" s="49" t="s">
        <v>67</v>
      </c>
      <c r="AR77" s="50" t="s">
        <v>75</v>
      </c>
      <c r="AS77" s="50"/>
      <c r="AT77" s="51" t="s">
        <v>76</v>
      </c>
    </row>
    <row r="78" spans="1:46" ht="227.25" hidden="1" customHeight="1" x14ac:dyDescent="0.25">
      <c r="A78" s="27">
        <v>372</v>
      </c>
      <c r="B78" s="27">
        <v>25</v>
      </c>
      <c r="C78" s="108" t="s">
        <v>555</v>
      </c>
      <c r="D78" s="74" t="s">
        <v>556</v>
      </c>
      <c r="E78" s="74" t="s">
        <v>557</v>
      </c>
      <c r="F78" s="28" t="s">
        <v>156</v>
      </c>
      <c r="G78" s="28" t="s">
        <v>157</v>
      </c>
      <c r="H78" s="67" t="s">
        <v>558</v>
      </c>
      <c r="I78" s="67" t="s">
        <v>558</v>
      </c>
      <c r="J78" s="68">
        <v>3</v>
      </c>
      <c r="K78" s="33">
        <v>41791</v>
      </c>
      <c r="L78" s="33">
        <v>42185</v>
      </c>
      <c r="M78" s="33">
        <v>42004</v>
      </c>
      <c r="N78" s="34">
        <f t="shared" si="14"/>
        <v>56.285714285714285</v>
      </c>
      <c r="O78" s="39"/>
      <c r="P78" s="36">
        <f t="shared" si="15"/>
        <v>0</v>
      </c>
      <c r="Q78" s="37">
        <f t="shared" si="16"/>
        <v>0</v>
      </c>
      <c r="R78" s="37">
        <f t="shared" si="17"/>
        <v>0</v>
      </c>
      <c r="S78" s="37">
        <f t="shared" si="18"/>
        <v>56.285714285714285</v>
      </c>
      <c r="T78" s="38" t="s">
        <v>62</v>
      </c>
      <c r="U78" s="39" t="s">
        <v>159</v>
      </c>
      <c r="V78" s="39" t="s">
        <v>112</v>
      </c>
      <c r="W78" s="58" t="s">
        <v>272</v>
      </c>
      <c r="X78" s="58" t="s">
        <v>273</v>
      </c>
      <c r="Y78" s="39" t="s">
        <v>86</v>
      </c>
      <c r="Z78" s="41" t="s">
        <v>67</v>
      </c>
      <c r="AA78" s="42">
        <v>3</v>
      </c>
      <c r="AB78" s="43">
        <f t="shared" si="21"/>
        <v>1</v>
      </c>
      <c r="AC78" s="44">
        <v>42185</v>
      </c>
      <c r="AD78" s="43" t="s">
        <v>68</v>
      </c>
      <c r="AE78" s="43"/>
      <c r="AF78" s="43" t="s">
        <v>69</v>
      </c>
      <c r="AG78" s="43" t="s">
        <v>69</v>
      </c>
      <c r="AH78" s="43" t="s">
        <v>161</v>
      </c>
      <c r="AI78" s="45" t="s">
        <v>499</v>
      </c>
      <c r="AJ78" s="45"/>
      <c r="AK78" s="46" t="s">
        <v>531</v>
      </c>
      <c r="AL78" s="47">
        <f t="shared" si="19"/>
        <v>2</v>
      </c>
      <c r="AM78" s="47">
        <f t="shared" si="20"/>
        <v>0</v>
      </c>
      <c r="AN78" s="47" t="str">
        <f t="shared" si="22"/>
        <v>CUMPLIDA</v>
      </c>
      <c r="AO78" s="47" t="str">
        <f t="shared" si="23"/>
        <v>CUMPLIDA</v>
      </c>
      <c r="AP78" s="50" t="s">
        <v>276</v>
      </c>
      <c r="AQ78" s="49" t="s">
        <v>67</v>
      </c>
      <c r="AR78" s="50" t="s">
        <v>75</v>
      </c>
      <c r="AS78" s="50"/>
      <c r="AT78" s="51" t="s">
        <v>76</v>
      </c>
    </row>
    <row r="79" spans="1:46" ht="330.75" hidden="1" x14ac:dyDescent="0.25">
      <c r="A79" s="119">
        <v>373</v>
      </c>
      <c r="B79" s="119">
        <v>26</v>
      </c>
      <c r="C79" s="74" t="s">
        <v>559</v>
      </c>
      <c r="D79" s="74" t="s">
        <v>556</v>
      </c>
      <c r="E79" s="74" t="s">
        <v>560</v>
      </c>
      <c r="F79" s="127" t="s">
        <v>561</v>
      </c>
      <c r="G79" s="127"/>
      <c r="H79" s="127" t="s">
        <v>562</v>
      </c>
      <c r="I79" s="127" t="s">
        <v>562</v>
      </c>
      <c r="J79" s="82">
        <v>5</v>
      </c>
      <c r="K79" s="33">
        <v>41640</v>
      </c>
      <c r="L79" s="33">
        <v>42185</v>
      </c>
      <c r="M79" s="33">
        <v>42004</v>
      </c>
      <c r="N79" s="34">
        <f t="shared" si="14"/>
        <v>77.857142857142861</v>
      </c>
      <c r="O79" s="35"/>
      <c r="P79" s="36">
        <f t="shared" si="15"/>
        <v>0</v>
      </c>
      <c r="Q79" s="37">
        <f t="shared" si="16"/>
        <v>0</v>
      </c>
      <c r="R79" s="37">
        <f t="shared" si="17"/>
        <v>0</v>
      </c>
      <c r="S79" s="37">
        <f t="shared" si="18"/>
        <v>77.857142857142861</v>
      </c>
      <c r="T79" s="38" t="s">
        <v>69</v>
      </c>
      <c r="U79" s="39" t="s">
        <v>159</v>
      </c>
      <c r="V79" s="39" t="s">
        <v>261</v>
      </c>
      <c r="W79" s="58" t="s">
        <v>262</v>
      </c>
      <c r="X79" s="58" t="s">
        <v>263</v>
      </c>
      <c r="Y79" s="58" t="s">
        <v>262</v>
      </c>
      <c r="Z79" s="41" t="s">
        <v>67</v>
      </c>
      <c r="AA79" s="42">
        <v>5</v>
      </c>
      <c r="AB79" s="43">
        <f t="shared" si="21"/>
        <v>1</v>
      </c>
      <c r="AC79" s="44">
        <v>42185</v>
      </c>
      <c r="AD79" s="43" t="s">
        <v>68</v>
      </c>
      <c r="AE79" s="43"/>
      <c r="AF79" s="43" t="s">
        <v>69</v>
      </c>
      <c r="AG79" s="43" t="s">
        <v>62</v>
      </c>
      <c r="AH79" s="43" t="s">
        <v>563</v>
      </c>
      <c r="AI79" s="52" t="s">
        <v>564</v>
      </c>
      <c r="AJ79" s="52"/>
      <c r="AK79" s="46" t="s">
        <v>531</v>
      </c>
      <c r="AL79" s="47">
        <f t="shared" si="19"/>
        <v>2</v>
      </c>
      <c r="AM79" s="47">
        <f t="shared" si="20"/>
        <v>0</v>
      </c>
      <c r="AN79" s="47" t="str">
        <f t="shared" si="22"/>
        <v>CUMPLIDA</v>
      </c>
      <c r="AO79" s="47" t="str">
        <f t="shared" si="23"/>
        <v>CUMPLIDA</v>
      </c>
      <c r="AP79" s="48" t="s">
        <v>116</v>
      </c>
      <c r="AQ79" s="49" t="s">
        <v>67</v>
      </c>
      <c r="AR79" s="50" t="s">
        <v>75</v>
      </c>
      <c r="AS79" s="50"/>
      <c r="AT79" s="51" t="s">
        <v>76</v>
      </c>
    </row>
    <row r="80" spans="1:46" ht="393.75" hidden="1" x14ac:dyDescent="0.25">
      <c r="A80" s="27">
        <v>374</v>
      </c>
      <c r="B80" s="27">
        <v>27</v>
      </c>
      <c r="C80" s="108" t="s">
        <v>565</v>
      </c>
      <c r="D80" s="74" t="s">
        <v>566</v>
      </c>
      <c r="E80" s="74" t="s">
        <v>567</v>
      </c>
      <c r="F80" s="127" t="s">
        <v>561</v>
      </c>
      <c r="G80" s="127"/>
      <c r="H80" s="127" t="s">
        <v>568</v>
      </c>
      <c r="I80" s="127" t="s">
        <v>568</v>
      </c>
      <c r="J80" s="82">
        <v>5</v>
      </c>
      <c r="K80" s="33">
        <v>41640</v>
      </c>
      <c r="L80" s="33">
        <v>42185</v>
      </c>
      <c r="M80" s="33">
        <v>42004</v>
      </c>
      <c r="N80" s="34">
        <f t="shared" si="14"/>
        <v>77.857142857142861</v>
      </c>
      <c r="O80" s="35"/>
      <c r="P80" s="36">
        <f t="shared" si="15"/>
        <v>0</v>
      </c>
      <c r="Q80" s="37">
        <f t="shared" si="16"/>
        <v>0</v>
      </c>
      <c r="R80" s="37">
        <f t="shared" si="17"/>
        <v>0</v>
      </c>
      <c r="S80" s="37">
        <f t="shared" si="18"/>
        <v>77.857142857142861</v>
      </c>
      <c r="T80" s="38" t="s">
        <v>69</v>
      </c>
      <c r="U80" s="39" t="s">
        <v>159</v>
      </c>
      <c r="V80" s="39" t="s">
        <v>261</v>
      </c>
      <c r="W80" s="58" t="s">
        <v>262</v>
      </c>
      <c r="X80" s="58" t="s">
        <v>263</v>
      </c>
      <c r="Y80" s="58" t="s">
        <v>262</v>
      </c>
      <c r="Z80" s="41" t="s">
        <v>67</v>
      </c>
      <c r="AA80" s="42">
        <v>5</v>
      </c>
      <c r="AB80" s="43">
        <f t="shared" si="21"/>
        <v>1</v>
      </c>
      <c r="AC80" s="44">
        <v>42185</v>
      </c>
      <c r="AD80" s="43" t="s">
        <v>68</v>
      </c>
      <c r="AE80" s="43"/>
      <c r="AF80" s="43"/>
      <c r="AG80" s="43"/>
      <c r="AH80" s="43"/>
      <c r="AI80" s="52" t="s">
        <v>569</v>
      </c>
      <c r="AJ80" s="52"/>
      <c r="AK80" s="46" t="s">
        <v>531</v>
      </c>
      <c r="AL80" s="47">
        <f t="shared" si="19"/>
        <v>2</v>
      </c>
      <c r="AM80" s="47">
        <f t="shared" si="20"/>
        <v>0</v>
      </c>
      <c r="AN80" s="47" t="str">
        <f t="shared" si="22"/>
        <v>CUMPLIDA</v>
      </c>
      <c r="AO80" s="47" t="str">
        <f t="shared" si="23"/>
        <v>CUMPLIDA</v>
      </c>
      <c r="AP80" s="48" t="s">
        <v>116</v>
      </c>
      <c r="AQ80" s="49" t="s">
        <v>67</v>
      </c>
      <c r="AR80" s="50" t="s">
        <v>75</v>
      </c>
      <c r="AS80" s="50"/>
      <c r="AT80" s="51" t="s">
        <v>76</v>
      </c>
    </row>
    <row r="81" spans="1:46" ht="173.25" hidden="1" x14ac:dyDescent="0.25">
      <c r="A81" s="27">
        <v>376</v>
      </c>
      <c r="B81" s="27">
        <v>29</v>
      </c>
      <c r="C81" s="108" t="s">
        <v>570</v>
      </c>
      <c r="D81" s="74" t="s">
        <v>571</v>
      </c>
      <c r="E81" s="74" t="s">
        <v>572</v>
      </c>
      <c r="F81" s="74" t="s">
        <v>573</v>
      </c>
      <c r="G81" s="74"/>
      <c r="H81" s="81" t="s">
        <v>574</v>
      </c>
      <c r="I81" s="81" t="s">
        <v>574</v>
      </c>
      <c r="J81" s="82">
        <v>5</v>
      </c>
      <c r="K81" s="33">
        <v>41671</v>
      </c>
      <c r="L81" s="33">
        <v>42185</v>
      </c>
      <c r="M81" s="33">
        <v>42004</v>
      </c>
      <c r="N81" s="34">
        <f t="shared" si="14"/>
        <v>73.428571428571431</v>
      </c>
      <c r="O81" s="35"/>
      <c r="P81" s="36">
        <f t="shared" si="15"/>
        <v>0</v>
      </c>
      <c r="Q81" s="37">
        <f t="shared" si="16"/>
        <v>0</v>
      </c>
      <c r="R81" s="37">
        <f t="shared" si="17"/>
        <v>0</v>
      </c>
      <c r="S81" s="37">
        <f t="shared" si="18"/>
        <v>73.428571428571431</v>
      </c>
      <c r="T81" s="38" t="s">
        <v>62</v>
      </c>
      <c r="U81" s="98" t="s">
        <v>148</v>
      </c>
      <c r="V81" s="64" t="s">
        <v>149</v>
      </c>
      <c r="W81" s="58" t="s">
        <v>262</v>
      </c>
      <c r="X81" s="58" t="s">
        <v>263</v>
      </c>
      <c r="Y81" s="58" t="s">
        <v>262</v>
      </c>
      <c r="Z81" s="41" t="s">
        <v>160</v>
      </c>
      <c r="AA81" s="42">
        <v>5</v>
      </c>
      <c r="AB81" s="43">
        <f t="shared" si="21"/>
        <v>1</v>
      </c>
      <c r="AC81" s="44">
        <v>42185</v>
      </c>
      <c r="AD81" s="43" t="s">
        <v>68</v>
      </c>
      <c r="AE81" s="43"/>
      <c r="AF81" s="43"/>
      <c r="AG81" s="43"/>
      <c r="AH81" s="43"/>
      <c r="AI81" s="45" t="s">
        <v>575</v>
      </c>
      <c r="AJ81" s="45"/>
      <c r="AK81" s="46" t="s">
        <v>531</v>
      </c>
      <c r="AL81" s="47">
        <f t="shared" si="19"/>
        <v>2</v>
      </c>
      <c r="AM81" s="47">
        <f t="shared" si="20"/>
        <v>0</v>
      </c>
      <c r="AN81" s="47" t="str">
        <f t="shared" si="22"/>
        <v>CUMPLIDA</v>
      </c>
      <c r="AO81" s="47" t="str">
        <f t="shared" si="23"/>
        <v>CUMPLIDA</v>
      </c>
      <c r="AP81" s="50" t="s">
        <v>90</v>
      </c>
      <c r="AQ81" s="69" t="s">
        <v>163</v>
      </c>
      <c r="AR81" s="50" t="s">
        <v>75</v>
      </c>
      <c r="AS81" s="50"/>
      <c r="AT81" s="51" t="s">
        <v>76</v>
      </c>
    </row>
    <row r="82" spans="1:46" ht="409.5" hidden="1" x14ac:dyDescent="0.25">
      <c r="A82" s="27">
        <v>377</v>
      </c>
      <c r="B82" s="27">
        <v>30</v>
      </c>
      <c r="C82" s="108" t="s">
        <v>576</v>
      </c>
      <c r="D82" s="74" t="s">
        <v>571</v>
      </c>
      <c r="E82" s="74" t="s">
        <v>577</v>
      </c>
      <c r="F82" s="74" t="s">
        <v>578</v>
      </c>
      <c r="G82" s="74"/>
      <c r="H82" s="81" t="s">
        <v>579</v>
      </c>
      <c r="I82" s="81" t="s">
        <v>579</v>
      </c>
      <c r="J82" s="82">
        <v>6</v>
      </c>
      <c r="K82" s="33">
        <v>41671</v>
      </c>
      <c r="L82" s="33">
        <v>42185</v>
      </c>
      <c r="M82" s="33">
        <v>42004</v>
      </c>
      <c r="N82" s="34">
        <f t="shared" si="14"/>
        <v>73.428571428571431</v>
      </c>
      <c r="O82" s="35"/>
      <c r="P82" s="36">
        <f t="shared" si="15"/>
        <v>0</v>
      </c>
      <c r="Q82" s="37">
        <f t="shared" si="16"/>
        <v>0</v>
      </c>
      <c r="R82" s="37">
        <f t="shared" si="17"/>
        <v>0</v>
      </c>
      <c r="S82" s="37">
        <f t="shared" si="18"/>
        <v>73.428571428571431</v>
      </c>
      <c r="T82" s="38" t="s">
        <v>62</v>
      </c>
      <c r="U82" s="98" t="s">
        <v>148</v>
      </c>
      <c r="V82" s="64" t="s">
        <v>149</v>
      </c>
      <c r="W82" s="58" t="s">
        <v>272</v>
      </c>
      <c r="X82" s="58" t="s">
        <v>273</v>
      </c>
      <c r="Y82" s="39" t="s">
        <v>86</v>
      </c>
      <c r="Z82" s="41" t="s">
        <v>536</v>
      </c>
      <c r="AA82" s="42">
        <v>6</v>
      </c>
      <c r="AB82" s="43">
        <f t="shared" si="21"/>
        <v>1</v>
      </c>
      <c r="AC82" s="44">
        <v>42185</v>
      </c>
      <c r="AD82" s="43" t="s">
        <v>68</v>
      </c>
      <c r="AE82" s="43"/>
      <c r="AF82" s="43"/>
      <c r="AG82" s="43"/>
      <c r="AH82" s="43"/>
      <c r="AI82" s="65" t="s">
        <v>580</v>
      </c>
      <c r="AJ82" s="65"/>
      <c r="AK82" s="46" t="s">
        <v>531</v>
      </c>
      <c r="AL82" s="47">
        <f t="shared" si="19"/>
        <v>2</v>
      </c>
      <c r="AM82" s="47">
        <f t="shared" si="20"/>
        <v>0</v>
      </c>
      <c r="AN82" s="47" t="str">
        <f t="shared" si="22"/>
        <v>CUMPLIDA</v>
      </c>
      <c r="AO82" s="47" t="str">
        <f t="shared" si="23"/>
        <v>CUMPLIDA</v>
      </c>
      <c r="AP82" s="50" t="s">
        <v>90</v>
      </c>
      <c r="AQ82" s="49" t="s">
        <v>122</v>
      </c>
      <c r="AR82" s="50" t="s">
        <v>75</v>
      </c>
      <c r="AS82" s="50"/>
      <c r="AT82" s="51" t="s">
        <v>76</v>
      </c>
    </row>
    <row r="83" spans="1:46" ht="173.25" hidden="1" x14ac:dyDescent="0.25">
      <c r="A83" s="27">
        <v>378</v>
      </c>
      <c r="B83" s="27">
        <v>31</v>
      </c>
      <c r="C83" s="108" t="s">
        <v>581</v>
      </c>
      <c r="D83" s="74" t="s">
        <v>582</v>
      </c>
      <c r="E83" s="74" t="s">
        <v>583</v>
      </c>
      <c r="F83" s="74" t="s">
        <v>584</v>
      </c>
      <c r="G83" s="74"/>
      <c r="H83" s="81" t="s">
        <v>585</v>
      </c>
      <c r="I83" s="81" t="s">
        <v>585</v>
      </c>
      <c r="J83" s="128">
        <v>4</v>
      </c>
      <c r="K83" s="33">
        <v>41671</v>
      </c>
      <c r="L83" s="89">
        <v>42185</v>
      </c>
      <c r="M83" s="33">
        <v>41942</v>
      </c>
      <c r="N83" s="34">
        <f t="shared" si="14"/>
        <v>73.428571428571431</v>
      </c>
      <c r="O83" s="35"/>
      <c r="P83" s="36">
        <f t="shared" si="15"/>
        <v>0</v>
      </c>
      <c r="Q83" s="37">
        <f t="shared" si="16"/>
        <v>0</v>
      </c>
      <c r="R83" s="37">
        <f t="shared" si="17"/>
        <v>0</v>
      </c>
      <c r="S83" s="37">
        <f t="shared" si="18"/>
        <v>73.428571428571431</v>
      </c>
      <c r="T83" s="38" t="s">
        <v>62</v>
      </c>
      <c r="U83" s="39" t="s">
        <v>148</v>
      </c>
      <c r="V83" s="39" t="s">
        <v>586</v>
      </c>
      <c r="W83" s="58" t="s">
        <v>587</v>
      </c>
      <c r="X83" s="58" t="s">
        <v>588</v>
      </c>
      <c r="Y83" s="39" t="s">
        <v>86</v>
      </c>
      <c r="Z83" s="41" t="s">
        <v>536</v>
      </c>
      <c r="AA83" s="106">
        <v>4</v>
      </c>
      <c r="AB83" s="43">
        <f t="shared" si="21"/>
        <v>1</v>
      </c>
      <c r="AC83" s="44">
        <v>42004</v>
      </c>
      <c r="AD83" s="43" t="s">
        <v>68</v>
      </c>
      <c r="AE83" s="43"/>
      <c r="AF83" s="43"/>
      <c r="AG83" s="43"/>
      <c r="AH83" s="43"/>
      <c r="AI83" s="45" t="s">
        <v>589</v>
      </c>
      <c r="AJ83" s="45"/>
      <c r="AK83" s="46" t="s">
        <v>531</v>
      </c>
      <c r="AL83" s="47">
        <f t="shared" si="19"/>
        <v>2</v>
      </c>
      <c r="AM83" s="47">
        <f t="shared" si="20"/>
        <v>0</v>
      </c>
      <c r="AN83" s="47" t="str">
        <f t="shared" si="22"/>
        <v>CUMPLIDA</v>
      </c>
      <c r="AO83" s="47" t="str">
        <f t="shared" si="23"/>
        <v>CUMPLIDA</v>
      </c>
      <c r="AP83" s="50" t="s">
        <v>90</v>
      </c>
      <c r="AQ83" s="49" t="s">
        <v>122</v>
      </c>
      <c r="AR83" s="50" t="s">
        <v>75</v>
      </c>
      <c r="AS83" s="50"/>
      <c r="AT83" s="51" t="s">
        <v>76</v>
      </c>
    </row>
    <row r="84" spans="1:46" ht="207" customHeight="1" x14ac:dyDescent="0.25">
      <c r="A84" s="27">
        <v>379</v>
      </c>
      <c r="B84" s="27">
        <v>32</v>
      </c>
      <c r="C84" s="108" t="s">
        <v>590</v>
      </c>
      <c r="D84" s="74" t="s">
        <v>582</v>
      </c>
      <c r="E84" s="74" t="s">
        <v>591</v>
      </c>
      <c r="F84" s="74" t="s">
        <v>592</v>
      </c>
      <c r="G84" s="74"/>
      <c r="H84" s="81" t="s">
        <v>593</v>
      </c>
      <c r="I84" s="81" t="s">
        <v>593</v>
      </c>
      <c r="J84" s="128">
        <v>6</v>
      </c>
      <c r="K84" s="33">
        <v>41671</v>
      </c>
      <c r="L84" s="89">
        <v>42369</v>
      </c>
      <c r="M84" s="33">
        <v>42004</v>
      </c>
      <c r="N84" s="34">
        <f t="shared" si="14"/>
        <v>99.714285714285708</v>
      </c>
      <c r="O84" s="35"/>
      <c r="P84" s="36">
        <f t="shared" si="15"/>
        <v>0</v>
      </c>
      <c r="Q84" s="37">
        <f t="shared" si="16"/>
        <v>0</v>
      </c>
      <c r="R84" s="37">
        <f t="shared" si="17"/>
        <v>0</v>
      </c>
      <c r="S84" s="37">
        <f t="shared" si="18"/>
        <v>0</v>
      </c>
      <c r="T84" s="38" t="s">
        <v>62</v>
      </c>
      <c r="U84" s="39" t="s">
        <v>148</v>
      </c>
      <c r="V84" s="64" t="s">
        <v>180</v>
      </c>
      <c r="W84" s="39" t="s">
        <v>113</v>
      </c>
      <c r="X84" s="39" t="s">
        <v>114</v>
      </c>
      <c r="Y84" s="58" t="s">
        <v>113</v>
      </c>
      <c r="Z84" s="41" t="s">
        <v>536</v>
      </c>
      <c r="AA84" s="42">
        <v>5</v>
      </c>
      <c r="AB84" s="43">
        <f t="shared" si="21"/>
        <v>0.83333333333333337</v>
      </c>
      <c r="AC84" s="43"/>
      <c r="AD84" s="43" t="s">
        <v>68</v>
      </c>
      <c r="AE84" s="43"/>
      <c r="AF84" s="43"/>
      <c r="AG84" s="43"/>
      <c r="AH84" s="43"/>
      <c r="AI84" s="45" t="s">
        <v>594</v>
      </c>
      <c r="AJ84" s="45"/>
      <c r="AK84" s="46" t="s">
        <v>531</v>
      </c>
      <c r="AL84" s="47">
        <f t="shared" si="19"/>
        <v>0</v>
      </c>
      <c r="AM84" s="47">
        <f t="shared" si="20"/>
        <v>1</v>
      </c>
      <c r="AN84" s="47" t="str">
        <f t="shared" si="22"/>
        <v>EN TERMINO</v>
      </c>
      <c r="AO84" s="47" t="str">
        <f t="shared" si="23"/>
        <v>EN TERMINO</v>
      </c>
      <c r="AP84" s="50" t="s">
        <v>90</v>
      </c>
      <c r="AQ84" s="49" t="s">
        <v>122</v>
      </c>
      <c r="AR84" s="50" t="s">
        <v>75</v>
      </c>
      <c r="AS84" s="50"/>
      <c r="AT84" s="51" t="s">
        <v>76</v>
      </c>
    </row>
    <row r="85" spans="1:46" ht="173.25" hidden="1" x14ac:dyDescent="0.25">
      <c r="A85" s="27">
        <v>380</v>
      </c>
      <c r="B85" s="27">
        <v>33</v>
      </c>
      <c r="C85" s="108" t="s">
        <v>595</v>
      </c>
      <c r="D85" s="74" t="s">
        <v>582</v>
      </c>
      <c r="E85" s="74" t="s">
        <v>596</v>
      </c>
      <c r="F85" s="74" t="s">
        <v>597</v>
      </c>
      <c r="G85" s="74"/>
      <c r="H85" s="81" t="s">
        <v>598</v>
      </c>
      <c r="I85" s="81" t="s">
        <v>598</v>
      </c>
      <c r="J85" s="82">
        <v>4</v>
      </c>
      <c r="K85" s="33">
        <v>41671</v>
      </c>
      <c r="L85" s="33">
        <v>41973</v>
      </c>
      <c r="M85" s="33">
        <v>41973</v>
      </c>
      <c r="N85" s="34">
        <f t="shared" si="14"/>
        <v>43.142857142857146</v>
      </c>
      <c r="O85" s="35"/>
      <c r="P85" s="36">
        <f t="shared" si="15"/>
        <v>0</v>
      </c>
      <c r="Q85" s="37">
        <f t="shared" si="16"/>
        <v>0</v>
      </c>
      <c r="R85" s="37">
        <f t="shared" si="17"/>
        <v>0</v>
      </c>
      <c r="S85" s="37">
        <f t="shared" si="18"/>
        <v>43.142857142857146</v>
      </c>
      <c r="T85" s="38" t="s">
        <v>69</v>
      </c>
      <c r="U85" s="39" t="s">
        <v>148</v>
      </c>
      <c r="V85" s="64" t="s">
        <v>149</v>
      </c>
      <c r="W85" s="58" t="s">
        <v>272</v>
      </c>
      <c r="X85" s="58" t="s">
        <v>273</v>
      </c>
      <c r="Y85" s="39" t="s">
        <v>86</v>
      </c>
      <c r="Z85" s="41" t="s">
        <v>120</v>
      </c>
      <c r="AA85" s="42">
        <v>4</v>
      </c>
      <c r="AB85" s="43">
        <f t="shared" si="21"/>
        <v>1</v>
      </c>
      <c r="AC85" s="44">
        <v>42004</v>
      </c>
      <c r="AD85" s="43" t="s">
        <v>68</v>
      </c>
      <c r="AE85" s="43"/>
      <c r="AF85" s="43" t="s">
        <v>69</v>
      </c>
      <c r="AG85" s="43" t="s">
        <v>62</v>
      </c>
      <c r="AH85" s="43" t="s">
        <v>599</v>
      </c>
      <c r="AI85" s="45" t="s">
        <v>600</v>
      </c>
      <c r="AJ85" s="45"/>
      <c r="AK85" s="46" t="s">
        <v>531</v>
      </c>
      <c r="AL85" s="47">
        <f t="shared" si="19"/>
        <v>2</v>
      </c>
      <c r="AM85" s="47">
        <f t="shared" si="20"/>
        <v>0</v>
      </c>
      <c r="AN85" s="47" t="str">
        <f t="shared" si="22"/>
        <v>CUMPLIDA</v>
      </c>
      <c r="AO85" s="47" t="str">
        <f t="shared" si="23"/>
        <v>CUMPLIDA</v>
      </c>
      <c r="AP85" s="48" t="s">
        <v>116</v>
      </c>
      <c r="AQ85" s="49" t="s">
        <v>122</v>
      </c>
      <c r="AR85" s="50" t="s">
        <v>75</v>
      </c>
      <c r="AS85" s="50"/>
      <c r="AT85" s="51" t="s">
        <v>76</v>
      </c>
    </row>
    <row r="86" spans="1:46" ht="189" hidden="1" x14ac:dyDescent="0.25">
      <c r="A86" s="27">
        <v>381</v>
      </c>
      <c r="B86" s="27">
        <v>34</v>
      </c>
      <c r="C86" s="108" t="s">
        <v>601</v>
      </c>
      <c r="D86" s="74" t="s">
        <v>602</v>
      </c>
      <c r="E86" s="74" t="s">
        <v>603</v>
      </c>
      <c r="F86" s="74" t="s">
        <v>604</v>
      </c>
      <c r="G86" s="74"/>
      <c r="H86" s="81" t="s">
        <v>605</v>
      </c>
      <c r="I86" s="81" t="s">
        <v>605</v>
      </c>
      <c r="J86" s="128">
        <v>5</v>
      </c>
      <c r="K86" s="33">
        <v>41671</v>
      </c>
      <c r="L86" s="33">
        <v>42185</v>
      </c>
      <c r="M86" s="33">
        <v>41973</v>
      </c>
      <c r="N86" s="34">
        <f t="shared" si="14"/>
        <v>73.428571428571431</v>
      </c>
      <c r="O86" s="35"/>
      <c r="P86" s="36">
        <f t="shared" si="15"/>
        <v>0</v>
      </c>
      <c r="Q86" s="37">
        <f t="shared" si="16"/>
        <v>0</v>
      </c>
      <c r="R86" s="37">
        <f t="shared" si="17"/>
        <v>0</v>
      </c>
      <c r="S86" s="37">
        <f t="shared" si="18"/>
        <v>73.428571428571431</v>
      </c>
      <c r="T86" s="38" t="s">
        <v>62</v>
      </c>
      <c r="U86" s="39" t="s">
        <v>148</v>
      </c>
      <c r="V86" s="64" t="s">
        <v>149</v>
      </c>
      <c r="W86" s="58" t="s">
        <v>272</v>
      </c>
      <c r="X86" s="58" t="s">
        <v>273</v>
      </c>
      <c r="Y86" s="39" t="s">
        <v>86</v>
      </c>
      <c r="Z86" s="41" t="s">
        <v>536</v>
      </c>
      <c r="AA86" s="42">
        <v>5</v>
      </c>
      <c r="AB86" s="43">
        <f t="shared" si="21"/>
        <v>1</v>
      </c>
      <c r="AC86" s="44">
        <v>42185</v>
      </c>
      <c r="AD86" s="43" t="s">
        <v>68</v>
      </c>
      <c r="AE86" s="43"/>
      <c r="AF86" s="43"/>
      <c r="AG86" s="43"/>
      <c r="AH86" s="43"/>
      <c r="AI86" s="45" t="s">
        <v>606</v>
      </c>
      <c r="AJ86" s="45"/>
      <c r="AK86" s="46" t="s">
        <v>531</v>
      </c>
      <c r="AL86" s="47">
        <f t="shared" si="19"/>
        <v>2</v>
      </c>
      <c r="AM86" s="47">
        <f t="shared" si="20"/>
        <v>0</v>
      </c>
      <c r="AN86" s="47" t="str">
        <f t="shared" si="22"/>
        <v>CUMPLIDA</v>
      </c>
      <c r="AO86" s="47" t="str">
        <f t="shared" si="23"/>
        <v>CUMPLIDA</v>
      </c>
      <c r="AP86" s="50" t="s">
        <v>90</v>
      </c>
      <c r="AQ86" s="49" t="s">
        <v>122</v>
      </c>
      <c r="AR86" s="50" t="s">
        <v>75</v>
      </c>
      <c r="AS86" s="50"/>
      <c r="AT86" s="51" t="s">
        <v>76</v>
      </c>
    </row>
    <row r="87" spans="1:46" ht="204.75" x14ac:dyDescent="0.25">
      <c r="A87" s="27">
        <v>382</v>
      </c>
      <c r="B87" s="27">
        <v>35</v>
      </c>
      <c r="C87" s="108" t="s">
        <v>607</v>
      </c>
      <c r="D87" s="74" t="s">
        <v>608</v>
      </c>
      <c r="E87" s="74" t="s">
        <v>609</v>
      </c>
      <c r="F87" s="74" t="s">
        <v>610</v>
      </c>
      <c r="G87" s="74"/>
      <c r="H87" s="81" t="s">
        <v>611</v>
      </c>
      <c r="I87" s="81" t="s">
        <v>611</v>
      </c>
      <c r="J87" s="128">
        <v>5</v>
      </c>
      <c r="K87" s="33">
        <v>41671</v>
      </c>
      <c r="L87" s="89">
        <v>42369</v>
      </c>
      <c r="M87" s="33">
        <v>41973</v>
      </c>
      <c r="N87" s="34">
        <f t="shared" si="14"/>
        <v>99.714285714285708</v>
      </c>
      <c r="O87" s="35"/>
      <c r="P87" s="36">
        <f t="shared" si="15"/>
        <v>0</v>
      </c>
      <c r="Q87" s="37">
        <f t="shared" si="16"/>
        <v>0</v>
      </c>
      <c r="R87" s="37">
        <f t="shared" si="17"/>
        <v>0</v>
      </c>
      <c r="S87" s="37">
        <f t="shared" si="18"/>
        <v>0</v>
      </c>
      <c r="T87" s="38" t="s">
        <v>62</v>
      </c>
      <c r="U87" s="39" t="s">
        <v>148</v>
      </c>
      <c r="V87" s="64" t="s">
        <v>149</v>
      </c>
      <c r="W87" s="39" t="s">
        <v>262</v>
      </c>
      <c r="X87" s="39" t="s">
        <v>263</v>
      </c>
      <c r="Y87" s="58" t="s">
        <v>262</v>
      </c>
      <c r="Z87" s="41" t="s">
        <v>120</v>
      </c>
      <c r="AA87" s="106">
        <v>4</v>
      </c>
      <c r="AB87" s="43">
        <f t="shared" si="21"/>
        <v>0.8</v>
      </c>
      <c r="AC87" s="43"/>
      <c r="AD87" s="43" t="s">
        <v>68</v>
      </c>
      <c r="AE87" s="43"/>
      <c r="AF87" s="43"/>
      <c r="AG87" s="43"/>
      <c r="AH87" s="43"/>
      <c r="AI87" s="45" t="s">
        <v>612</v>
      </c>
      <c r="AJ87" s="45"/>
      <c r="AK87" s="46" t="s">
        <v>531</v>
      </c>
      <c r="AL87" s="47">
        <f t="shared" si="19"/>
        <v>0</v>
      </c>
      <c r="AM87" s="47">
        <f t="shared" si="20"/>
        <v>1</v>
      </c>
      <c r="AN87" s="47" t="str">
        <f t="shared" si="22"/>
        <v>EN TERMINO</v>
      </c>
      <c r="AO87" s="47" t="str">
        <f t="shared" si="23"/>
        <v>EN TERMINO</v>
      </c>
      <c r="AP87" s="48" t="s">
        <v>613</v>
      </c>
      <c r="AQ87" s="49" t="s">
        <v>122</v>
      </c>
      <c r="AR87" s="50" t="s">
        <v>75</v>
      </c>
      <c r="AS87" s="50"/>
      <c r="AT87" s="51" t="s">
        <v>76</v>
      </c>
    </row>
    <row r="88" spans="1:46" ht="189" hidden="1" x14ac:dyDescent="0.25">
      <c r="A88" s="27">
        <v>383</v>
      </c>
      <c r="B88" s="27">
        <v>36</v>
      </c>
      <c r="C88" s="108" t="s">
        <v>614</v>
      </c>
      <c r="D88" s="74" t="s">
        <v>615</v>
      </c>
      <c r="E88" s="74" t="s">
        <v>616</v>
      </c>
      <c r="F88" s="74" t="s">
        <v>617</v>
      </c>
      <c r="G88" s="74"/>
      <c r="H88" s="81" t="s">
        <v>618</v>
      </c>
      <c r="I88" s="81" t="s">
        <v>618</v>
      </c>
      <c r="J88" s="82">
        <v>4</v>
      </c>
      <c r="K88" s="33">
        <v>41671</v>
      </c>
      <c r="L88" s="33">
        <v>42185</v>
      </c>
      <c r="M88" s="33">
        <v>41973</v>
      </c>
      <c r="N88" s="34">
        <f t="shared" si="14"/>
        <v>73.428571428571431</v>
      </c>
      <c r="O88" s="35"/>
      <c r="P88" s="36">
        <f t="shared" si="15"/>
        <v>0</v>
      </c>
      <c r="Q88" s="37">
        <f t="shared" si="16"/>
        <v>0</v>
      </c>
      <c r="R88" s="37">
        <f t="shared" si="17"/>
        <v>0</v>
      </c>
      <c r="S88" s="37">
        <f t="shared" si="18"/>
        <v>73.428571428571431</v>
      </c>
      <c r="T88" s="38" t="s">
        <v>62</v>
      </c>
      <c r="U88" s="39" t="s">
        <v>148</v>
      </c>
      <c r="V88" s="39" t="s">
        <v>180</v>
      </c>
      <c r="W88" s="58" t="s">
        <v>587</v>
      </c>
      <c r="X88" s="58" t="s">
        <v>588</v>
      </c>
      <c r="Y88" s="39" t="s">
        <v>86</v>
      </c>
      <c r="Z88" s="41" t="s">
        <v>87</v>
      </c>
      <c r="AA88" s="42">
        <v>4</v>
      </c>
      <c r="AB88" s="43">
        <f t="shared" si="21"/>
        <v>1</v>
      </c>
      <c r="AC88" s="44">
        <v>42004</v>
      </c>
      <c r="AD88" s="43" t="s">
        <v>68</v>
      </c>
      <c r="AE88" s="43"/>
      <c r="AF88" s="43"/>
      <c r="AG88" s="43"/>
      <c r="AH88" s="43"/>
      <c r="AI88" s="45" t="s">
        <v>619</v>
      </c>
      <c r="AJ88" s="45"/>
      <c r="AK88" s="46" t="s">
        <v>531</v>
      </c>
      <c r="AL88" s="47">
        <f t="shared" si="19"/>
        <v>2</v>
      </c>
      <c r="AM88" s="47">
        <f t="shared" si="20"/>
        <v>0</v>
      </c>
      <c r="AN88" s="47" t="str">
        <f t="shared" si="22"/>
        <v>CUMPLIDA</v>
      </c>
      <c r="AO88" s="47" t="str">
        <f t="shared" si="23"/>
        <v>CUMPLIDA</v>
      </c>
      <c r="AP88" s="48" t="s">
        <v>116</v>
      </c>
      <c r="AQ88" s="49" t="s">
        <v>87</v>
      </c>
      <c r="AR88" s="50" t="s">
        <v>75</v>
      </c>
      <c r="AS88" s="50"/>
      <c r="AT88" s="51" t="s">
        <v>76</v>
      </c>
    </row>
    <row r="89" spans="1:46" ht="126" hidden="1" x14ac:dyDescent="0.25">
      <c r="A89" s="27">
        <v>384</v>
      </c>
      <c r="B89" s="27">
        <v>37</v>
      </c>
      <c r="C89" s="108" t="s">
        <v>620</v>
      </c>
      <c r="D89" s="74" t="s">
        <v>621</v>
      </c>
      <c r="E89" s="74" t="s">
        <v>622</v>
      </c>
      <c r="F89" s="74" t="s">
        <v>623</v>
      </c>
      <c r="G89" s="74" t="s">
        <v>624</v>
      </c>
      <c r="H89" s="59" t="s">
        <v>625</v>
      </c>
      <c r="I89" s="59" t="s">
        <v>625</v>
      </c>
      <c r="J89" s="60">
        <v>4</v>
      </c>
      <c r="K89" s="33">
        <v>41791</v>
      </c>
      <c r="L89" s="33">
        <v>42185</v>
      </c>
      <c r="M89" s="33">
        <v>42004</v>
      </c>
      <c r="N89" s="34">
        <f t="shared" si="14"/>
        <v>56.285714285714285</v>
      </c>
      <c r="O89" s="39"/>
      <c r="P89" s="36">
        <f t="shared" si="15"/>
        <v>0</v>
      </c>
      <c r="Q89" s="37">
        <f t="shared" si="16"/>
        <v>0</v>
      </c>
      <c r="R89" s="37">
        <f t="shared" si="17"/>
        <v>0</v>
      </c>
      <c r="S89" s="37">
        <f t="shared" si="18"/>
        <v>56.285714285714285</v>
      </c>
      <c r="T89" s="38" t="s">
        <v>62</v>
      </c>
      <c r="U89" s="39" t="s">
        <v>626</v>
      </c>
      <c r="V89" s="39" t="s">
        <v>149</v>
      </c>
      <c r="W89" s="58" t="s">
        <v>272</v>
      </c>
      <c r="X89" s="58" t="s">
        <v>273</v>
      </c>
      <c r="Y89" s="39" t="s">
        <v>86</v>
      </c>
      <c r="Z89" s="41" t="s">
        <v>536</v>
      </c>
      <c r="AA89" s="42">
        <v>4</v>
      </c>
      <c r="AB89" s="43">
        <f t="shared" si="21"/>
        <v>1</v>
      </c>
      <c r="AC89" s="44">
        <v>42185</v>
      </c>
      <c r="AD89" s="43" t="s">
        <v>68</v>
      </c>
      <c r="AE89" s="43"/>
      <c r="AF89" s="43" t="s">
        <v>69</v>
      </c>
      <c r="AG89" s="43" t="s">
        <v>69</v>
      </c>
      <c r="AH89" s="43" t="s">
        <v>627</v>
      </c>
      <c r="AI89" s="45" t="s">
        <v>628</v>
      </c>
      <c r="AJ89" s="45"/>
      <c r="AK89" s="46" t="s">
        <v>531</v>
      </c>
      <c r="AL89" s="47">
        <f t="shared" si="19"/>
        <v>2</v>
      </c>
      <c r="AM89" s="47">
        <f t="shared" si="20"/>
        <v>0</v>
      </c>
      <c r="AN89" s="47" t="str">
        <f t="shared" si="22"/>
        <v>CUMPLIDA</v>
      </c>
      <c r="AO89" s="47" t="str">
        <f t="shared" si="23"/>
        <v>CUMPLIDA</v>
      </c>
      <c r="AP89" s="50" t="s">
        <v>276</v>
      </c>
      <c r="AQ89" s="49" t="s">
        <v>122</v>
      </c>
      <c r="AR89" s="50" t="s">
        <v>75</v>
      </c>
      <c r="AS89" s="50"/>
      <c r="AT89" s="51" t="s">
        <v>76</v>
      </c>
    </row>
    <row r="90" spans="1:46" ht="220.5" hidden="1" x14ac:dyDescent="0.25">
      <c r="A90" s="27">
        <v>385</v>
      </c>
      <c r="B90" s="27">
        <v>38</v>
      </c>
      <c r="C90" s="108" t="s">
        <v>629</v>
      </c>
      <c r="D90" s="74" t="s">
        <v>630</v>
      </c>
      <c r="E90" s="74" t="s">
        <v>631</v>
      </c>
      <c r="F90" s="75" t="s">
        <v>632</v>
      </c>
      <c r="G90" s="81" t="s">
        <v>633</v>
      </c>
      <c r="H90" s="129" t="s">
        <v>634</v>
      </c>
      <c r="I90" s="129" t="s">
        <v>634</v>
      </c>
      <c r="J90" s="128">
        <v>6</v>
      </c>
      <c r="K90" s="33">
        <v>41699</v>
      </c>
      <c r="L90" s="33">
        <v>42185</v>
      </c>
      <c r="M90" s="33">
        <v>41881</v>
      </c>
      <c r="N90" s="34">
        <f t="shared" si="14"/>
        <v>69.428571428571431</v>
      </c>
      <c r="O90" s="35"/>
      <c r="P90" s="36">
        <f t="shared" si="15"/>
        <v>0</v>
      </c>
      <c r="Q90" s="37">
        <f t="shared" si="16"/>
        <v>0</v>
      </c>
      <c r="R90" s="37">
        <f t="shared" si="17"/>
        <v>0</v>
      </c>
      <c r="S90" s="37">
        <f t="shared" si="18"/>
        <v>69.428571428571431</v>
      </c>
      <c r="T90" s="38" t="s">
        <v>62</v>
      </c>
      <c r="U90" s="39" t="s">
        <v>626</v>
      </c>
      <c r="V90" s="39" t="s">
        <v>635</v>
      </c>
      <c r="W90" s="58" t="s">
        <v>291</v>
      </c>
      <c r="X90" s="58" t="s">
        <v>292</v>
      </c>
      <c r="Y90" s="39" t="s">
        <v>86</v>
      </c>
      <c r="Z90" s="41" t="s">
        <v>536</v>
      </c>
      <c r="AA90" s="42">
        <v>6</v>
      </c>
      <c r="AB90" s="43">
        <f t="shared" si="21"/>
        <v>1</v>
      </c>
      <c r="AC90" s="44">
        <v>42185</v>
      </c>
      <c r="AD90" s="43" t="s">
        <v>68</v>
      </c>
      <c r="AE90" s="43"/>
      <c r="AF90" s="43" t="s">
        <v>69</v>
      </c>
      <c r="AG90" s="43" t="s">
        <v>69</v>
      </c>
      <c r="AH90" s="43" t="s">
        <v>636</v>
      </c>
      <c r="AI90" s="45" t="s">
        <v>637</v>
      </c>
      <c r="AJ90" s="45"/>
      <c r="AK90" s="46" t="s">
        <v>531</v>
      </c>
      <c r="AL90" s="47">
        <f t="shared" si="19"/>
        <v>2</v>
      </c>
      <c r="AM90" s="47">
        <f t="shared" si="20"/>
        <v>0</v>
      </c>
      <c r="AN90" s="47" t="str">
        <f t="shared" si="22"/>
        <v>CUMPLIDA</v>
      </c>
      <c r="AO90" s="47" t="str">
        <f t="shared" si="23"/>
        <v>CUMPLIDA</v>
      </c>
      <c r="AP90" s="48"/>
      <c r="AQ90" s="49" t="s">
        <v>122</v>
      </c>
      <c r="AR90" s="50" t="s">
        <v>75</v>
      </c>
      <c r="AS90" s="50"/>
      <c r="AT90" s="51" t="s">
        <v>76</v>
      </c>
    </row>
    <row r="91" spans="1:46" ht="236.25" hidden="1" x14ac:dyDescent="0.25">
      <c r="A91" s="27">
        <v>388</v>
      </c>
      <c r="B91" s="27">
        <v>41</v>
      </c>
      <c r="C91" s="108" t="s">
        <v>638</v>
      </c>
      <c r="D91" s="108" t="s">
        <v>639</v>
      </c>
      <c r="E91" s="108" t="s">
        <v>640</v>
      </c>
      <c r="F91" s="74" t="s">
        <v>641</v>
      </c>
      <c r="G91" s="74" t="s">
        <v>642</v>
      </c>
      <c r="H91" s="123" t="s">
        <v>643</v>
      </c>
      <c r="I91" s="123" t="s">
        <v>643</v>
      </c>
      <c r="J91" s="60">
        <v>6</v>
      </c>
      <c r="K91" s="33">
        <v>41640</v>
      </c>
      <c r="L91" s="33">
        <v>42185</v>
      </c>
      <c r="M91" s="33">
        <v>42004</v>
      </c>
      <c r="N91" s="34">
        <f t="shared" si="14"/>
        <v>77.857142857142861</v>
      </c>
      <c r="O91" s="35"/>
      <c r="P91" s="36">
        <f t="shared" si="15"/>
        <v>0</v>
      </c>
      <c r="Q91" s="37">
        <f t="shared" si="16"/>
        <v>0</v>
      </c>
      <c r="R91" s="37">
        <f t="shared" si="17"/>
        <v>0</v>
      </c>
      <c r="S91" s="37">
        <f t="shared" si="18"/>
        <v>77.857142857142861</v>
      </c>
      <c r="T91" s="38" t="s">
        <v>62</v>
      </c>
      <c r="U91" s="39" t="s">
        <v>626</v>
      </c>
      <c r="V91" s="39" t="s">
        <v>149</v>
      </c>
      <c r="W91" s="40" t="s">
        <v>262</v>
      </c>
      <c r="X91" s="40" t="s">
        <v>263</v>
      </c>
      <c r="Y91" s="58" t="s">
        <v>262</v>
      </c>
      <c r="Z91" s="41" t="s">
        <v>120</v>
      </c>
      <c r="AA91" s="42">
        <v>6</v>
      </c>
      <c r="AB91" s="43">
        <f t="shared" si="21"/>
        <v>1</v>
      </c>
      <c r="AC91" s="44">
        <v>42004</v>
      </c>
      <c r="AD91" s="43" t="s">
        <v>68</v>
      </c>
      <c r="AE91" s="43"/>
      <c r="AF91" s="43" t="s">
        <v>69</v>
      </c>
      <c r="AG91" s="43" t="s">
        <v>69</v>
      </c>
      <c r="AH91" s="43" t="s">
        <v>644</v>
      </c>
      <c r="AI91" s="45" t="s">
        <v>645</v>
      </c>
      <c r="AJ91" s="45"/>
      <c r="AK91" s="46" t="s">
        <v>531</v>
      </c>
      <c r="AL91" s="47">
        <f t="shared" si="19"/>
        <v>2</v>
      </c>
      <c r="AM91" s="47">
        <f t="shared" si="20"/>
        <v>0</v>
      </c>
      <c r="AN91" s="47" t="str">
        <f t="shared" si="22"/>
        <v>CUMPLIDA</v>
      </c>
      <c r="AO91" s="47" t="str">
        <f t="shared" si="23"/>
        <v>CUMPLIDA</v>
      </c>
      <c r="AP91" s="48" t="s">
        <v>613</v>
      </c>
      <c r="AQ91" s="49" t="s">
        <v>122</v>
      </c>
      <c r="AR91" s="50" t="s">
        <v>75</v>
      </c>
      <c r="AS91" s="50"/>
      <c r="AT91" s="51" t="s">
        <v>76</v>
      </c>
    </row>
    <row r="92" spans="1:46" ht="157.5" hidden="1" x14ac:dyDescent="0.25">
      <c r="A92" s="27">
        <v>389</v>
      </c>
      <c r="B92" s="27">
        <v>42</v>
      </c>
      <c r="C92" s="108" t="s">
        <v>646</v>
      </c>
      <c r="D92" s="74" t="s">
        <v>647</v>
      </c>
      <c r="E92" s="74" t="s">
        <v>648</v>
      </c>
      <c r="F92" s="30" t="s">
        <v>649</v>
      </c>
      <c r="G92" s="81"/>
      <c r="H92" s="81" t="s">
        <v>650</v>
      </c>
      <c r="I92" s="81" t="s">
        <v>650</v>
      </c>
      <c r="J92" s="82">
        <v>5</v>
      </c>
      <c r="K92" s="33">
        <v>41699</v>
      </c>
      <c r="L92" s="33">
        <v>42185</v>
      </c>
      <c r="M92" s="33">
        <v>41912</v>
      </c>
      <c r="N92" s="34">
        <f t="shared" si="14"/>
        <v>69.428571428571431</v>
      </c>
      <c r="O92" s="35"/>
      <c r="P92" s="36">
        <f t="shared" si="15"/>
        <v>0</v>
      </c>
      <c r="Q92" s="37">
        <f t="shared" si="16"/>
        <v>0</v>
      </c>
      <c r="R92" s="37">
        <f t="shared" si="17"/>
        <v>0</v>
      </c>
      <c r="S92" s="37">
        <f t="shared" si="18"/>
        <v>69.428571428571431</v>
      </c>
      <c r="T92" s="38" t="s">
        <v>62</v>
      </c>
      <c r="U92" s="39" t="s">
        <v>626</v>
      </c>
      <c r="V92" s="39" t="s">
        <v>586</v>
      </c>
      <c r="W92" s="58" t="s">
        <v>511</v>
      </c>
      <c r="X92" s="58" t="s">
        <v>512</v>
      </c>
      <c r="Y92" s="39" t="s">
        <v>86</v>
      </c>
      <c r="Z92" s="41" t="s">
        <v>67</v>
      </c>
      <c r="AA92" s="42">
        <v>5</v>
      </c>
      <c r="AB92" s="43">
        <f t="shared" si="21"/>
        <v>1</v>
      </c>
      <c r="AC92" s="44">
        <v>42185</v>
      </c>
      <c r="AD92" s="43" t="s">
        <v>68</v>
      </c>
      <c r="AE92" s="43"/>
      <c r="AF92" s="43" t="s">
        <v>69</v>
      </c>
      <c r="AG92" s="43" t="s">
        <v>69</v>
      </c>
      <c r="AH92" s="43" t="s">
        <v>651</v>
      </c>
      <c r="AI92" s="52" t="s">
        <v>652</v>
      </c>
      <c r="AJ92" s="52"/>
      <c r="AK92" s="46" t="s">
        <v>531</v>
      </c>
      <c r="AL92" s="47">
        <f t="shared" si="19"/>
        <v>2</v>
      </c>
      <c r="AM92" s="47">
        <f t="shared" si="20"/>
        <v>0</v>
      </c>
      <c r="AN92" s="47" t="str">
        <f t="shared" si="22"/>
        <v>CUMPLIDA</v>
      </c>
      <c r="AO92" s="47" t="str">
        <f t="shared" si="23"/>
        <v>CUMPLIDA</v>
      </c>
      <c r="AP92" s="48" t="s">
        <v>116</v>
      </c>
      <c r="AQ92" s="49" t="s">
        <v>67</v>
      </c>
      <c r="AR92" s="50" t="s">
        <v>75</v>
      </c>
      <c r="AS92" s="50"/>
      <c r="AT92" s="51" t="s">
        <v>76</v>
      </c>
    </row>
    <row r="93" spans="1:46" ht="173.25" hidden="1" x14ac:dyDescent="0.25">
      <c r="A93" s="27">
        <v>390</v>
      </c>
      <c r="B93" s="27">
        <v>43</v>
      </c>
      <c r="C93" s="108" t="s">
        <v>653</v>
      </c>
      <c r="D93" s="74" t="s">
        <v>654</v>
      </c>
      <c r="E93" s="74" t="s">
        <v>622</v>
      </c>
      <c r="F93" s="74" t="s">
        <v>641</v>
      </c>
      <c r="G93" s="74" t="s">
        <v>655</v>
      </c>
      <c r="H93" s="59" t="s">
        <v>656</v>
      </c>
      <c r="I93" s="59" t="s">
        <v>656</v>
      </c>
      <c r="J93" s="130">
        <v>2</v>
      </c>
      <c r="K93" s="33">
        <v>41640</v>
      </c>
      <c r="L93" s="33">
        <v>42185</v>
      </c>
      <c r="M93" s="33">
        <v>42004</v>
      </c>
      <c r="N93" s="34">
        <f t="shared" si="14"/>
        <v>77.857142857142861</v>
      </c>
      <c r="O93" s="35"/>
      <c r="P93" s="36">
        <f t="shared" si="15"/>
        <v>0</v>
      </c>
      <c r="Q93" s="37">
        <f t="shared" si="16"/>
        <v>0</v>
      </c>
      <c r="R93" s="37">
        <f t="shared" si="17"/>
        <v>0</v>
      </c>
      <c r="S93" s="37">
        <f t="shared" si="18"/>
        <v>77.857142857142861</v>
      </c>
      <c r="T93" s="38" t="s">
        <v>62</v>
      </c>
      <c r="U93" s="39" t="s">
        <v>626</v>
      </c>
      <c r="V93" s="39" t="s">
        <v>149</v>
      </c>
      <c r="W93" s="58" t="s">
        <v>272</v>
      </c>
      <c r="X93" s="58" t="s">
        <v>273</v>
      </c>
      <c r="Y93" s="39" t="s">
        <v>86</v>
      </c>
      <c r="Z93" s="41" t="s">
        <v>536</v>
      </c>
      <c r="AA93" s="106">
        <v>2</v>
      </c>
      <c r="AB93" s="43">
        <f t="shared" si="21"/>
        <v>1</v>
      </c>
      <c r="AC93" s="44">
        <v>42004</v>
      </c>
      <c r="AD93" s="43" t="s">
        <v>68</v>
      </c>
      <c r="AE93" s="43"/>
      <c r="AF93" s="43" t="s">
        <v>69</v>
      </c>
      <c r="AG93" s="43" t="s">
        <v>69</v>
      </c>
      <c r="AH93" s="43" t="s">
        <v>627</v>
      </c>
      <c r="AI93" s="45" t="s">
        <v>657</v>
      </c>
      <c r="AJ93" s="45"/>
      <c r="AK93" s="46" t="s">
        <v>531</v>
      </c>
      <c r="AL93" s="47">
        <f t="shared" si="19"/>
        <v>2</v>
      </c>
      <c r="AM93" s="47">
        <f t="shared" si="20"/>
        <v>0</v>
      </c>
      <c r="AN93" s="47" t="str">
        <f t="shared" si="22"/>
        <v>CUMPLIDA</v>
      </c>
      <c r="AO93" s="47" t="str">
        <f t="shared" si="23"/>
        <v>CUMPLIDA</v>
      </c>
      <c r="AP93" s="50" t="s">
        <v>276</v>
      </c>
      <c r="AQ93" s="49" t="s">
        <v>122</v>
      </c>
      <c r="AR93" s="50" t="s">
        <v>75</v>
      </c>
      <c r="AS93" s="50"/>
      <c r="AT93" s="51" t="s">
        <v>76</v>
      </c>
    </row>
    <row r="94" spans="1:46" ht="204.75" hidden="1" x14ac:dyDescent="0.25">
      <c r="A94" s="27">
        <v>391</v>
      </c>
      <c r="B94" s="27">
        <v>44</v>
      </c>
      <c r="C94" s="126" t="s">
        <v>658</v>
      </c>
      <c r="D94" s="126" t="s">
        <v>659</v>
      </c>
      <c r="E94" s="126" t="s">
        <v>660</v>
      </c>
      <c r="F94" s="75" t="s">
        <v>661</v>
      </c>
      <c r="G94" s="108" t="s">
        <v>662</v>
      </c>
      <c r="H94" s="59" t="s">
        <v>663</v>
      </c>
      <c r="I94" s="59" t="s">
        <v>663</v>
      </c>
      <c r="J94" s="60">
        <v>4</v>
      </c>
      <c r="K94" s="33">
        <v>41640</v>
      </c>
      <c r="L94" s="33">
        <v>42185</v>
      </c>
      <c r="M94" s="33">
        <v>42004</v>
      </c>
      <c r="N94" s="34">
        <f t="shared" si="14"/>
        <v>77.857142857142861</v>
      </c>
      <c r="O94" s="35"/>
      <c r="P94" s="36">
        <f t="shared" si="15"/>
        <v>0</v>
      </c>
      <c r="Q94" s="37">
        <f t="shared" si="16"/>
        <v>0</v>
      </c>
      <c r="R94" s="37">
        <f t="shared" si="17"/>
        <v>0</v>
      </c>
      <c r="S94" s="37">
        <f t="shared" si="18"/>
        <v>77.857142857142861</v>
      </c>
      <c r="T94" s="38" t="s">
        <v>62</v>
      </c>
      <c r="U94" s="39" t="s">
        <v>626</v>
      </c>
      <c r="V94" s="39" t="s">
        <v>149</v>
      </c>
      <c r="W94" s="58" t="s">
        <v>272</v>
      </c>
      <c r="X94" s="58" t="s">
        <v>273</v>
      </c>
      <c r="Y94" s="39" t="s">
        <v>86</v>
      </c>
      <c r="Z94" s="41" t="s">
        <v>160</v>
      </c>
      <c r="AA94" s="42">
        <v>4</v>
      </c>
      <c r="AB94" s="43">
        <f t="shared" si="21"/>
        <v>1</v>
      </c>
      <c r="AC94" s="44">
        <v>42185</v>
      </c>
      <c r="AD94" s="43" t="s">
        <v>68</v>
      </c>
      <c r="AE94" s="43"/>
      <c r="AF94" s="43" t="s">
        <v>69</v>
      </c>
      <c r="AG94" s="43" t="s">
        <v>69</v>
      </c>
      <c r="AH94" s="43" t="s">
        <v>664</v>
      </c>
      <c r="AI94" s="45" t="s">
        <v>665</v>
      </c>
      <c r="AJ94" s="45"/>
      <c r="AK94" s="46" t="s">
        <v>531</v>
      </c>
      <c r="AL94" s="47">
        <f t="shared" si="19"/>
        <v>2</v>
      </c>
      <c r="AM94" s="47">
        <f t="shared" si="20"/>
        <v>0</v>
      </c>
      <c r="AN94" s="47" t="str">
        <f t="shared" si="22"/>
        <v>CUMPLIDA</v>
      </c>
      <c r="AO94" s="47" t="str">
        <f t="shared" si="23"/>
        <v>CUMPLIDA</v>
      </c>
      <c r="AP94" s="48" t="s">
        <v>106</v>
      </c>
      <c r="AQ94" s="69" t="s">
        <v>163</v>
      </c>
      <c r="AR94" s="50" t="s">
        <v>75</v>
      </c>
      <c r="AS94" s="50"/>
      <c r="AT94" s="51" t="s">
        <v>76</v>
      </c>
    </row>
    <row r="95" spans="1:46" ht="291" hidden="1" customHeight="1" x14ac:dyDescent="0.25">
      <c r="A95" s="27">
        <v>392</v>
      </c>
      <c r="B95" s="27">
        <v>45</v>
      </c>
      <c r="C95" s="108" t="s">
        <v>666</v>
      </c>
      <c r="D95" s="74" t="s">
        <v>667</v>
      </c>
      <c r="E95" s="74" t="s">
        <v>668</v>
      </c>
      <c r="F95" s="124" t="s">
        <v>669</v>
      </c>
      <c r="G95" s="125"/>
      <c r="H95" s="125" t="s">
        <v>670</v>
      </c>
      <c r="I95" s="125" t="s">
        <v>670</v>
      </c>
      <c r="J95" s="82">
        <v>5</v>
      </c>
      <c r="K95" s="33">
        <v>41699</v>
      </c>
      <c r="L95" s="33">
        <v>42185</v>
      </c>
      <c r="M95" s="33">
        <v>42004</v>
      </c>
      <c r="N95" s="34">
        <f t="shared" si="14"/>
        <v>69.428571428571431</v>
      </c>
      <c r="O95" s="35"/>
      <c r="P95" s="36">
        <f t="shared" si="15"/>
        <v>0</v>
      </c>
      <c r="Q95" s="37">
        <f t="shared" si="16"/>
        <v>0</v>
      </c>
      <c r="R95" s="37">
        <f t="shared" si="17"/>
        <v>0</v>
      </c>
      <c r="S95" s="37">
        <f t="shared" si="18"/>
        <v>69.428571428571431</v>
      </c>
      <c r="T95" s="38" t="s">
        <v>62</v>
      </c>
      <c r="U95" s="39" t="s">
        <v>626</v>
      </c>
      <c r="V95" s="39" t="s">
        <v>586</v>
      </c>
      <c r="W95" s="58" t="s">
        <v>511</v>
      </c>
      <c r="X95" s="58" t="s">
        <v>512</v>
      </c>
      <c r="Y95" s="39" t="s">
        <v>86</v>
      </c>
      <c r="Z95" s="41" t="s">
        <v>160</v>
      </c>
      <c r="AA95" s="42">
        <v>5</v>
      </c>
      <c r="AB95" s="43">
        <f t="shared" si="21"/>
        <v>1</v>
      </c>
      <c r="AC95" s="44">
        <v>42185</v>
      </c>
      <c r="AD95" s="43" t="s">
        <v>68</v>
      </c>
      <c r="AE95" s="43"/>
      <c r="AF95" s="43" t="s">
        <v>69</v>
      </c>
      <c r="AG95" s="43" t="s">
        <v>69</v>
      </c>
      <c r="AH95" s="43" t="s">
        <v>671</v>
      </c>
      <c r="AI95" s="45" t="s">
        <v>672</v>
      </c>
      <c r="AJ95" s="45"/>
      <c r="AK95" s="46" t="s">
        <v>531</v>
      </c>
      <c r="AL95" s="47">
        <f t="shared" si="19"/>
        <v>2</v>
      </c>
      <c r="AM95" s="47">
        <f t="shared" si="20"/>
        <v>0</v>
      </c>
      <c r="AN95" s="47" t="str">
        <f t="shared" si="22"/>
        <v>CUMPLIDA</v>
      </c>
      <c r="AO95" s="47" t="str">
        <f t="shared" si="23"/>
        <v>CUMPLIDA</v>
      </c>
      <c r="AP95" s="48" t="s">
        <v>116</v>
      </c>
      <c r="AQ95" s="69" t="s">
        <v>163</v>
      </c>
      <c r="AR95" s="50" t="s">
        <v>75</v>
      </c>
      <c r="AS95" s="50"/>
      <c r="AT95" s="51" t="s">
        <v>76</v>
      </c>
    </row>
    <row r="96" spans="1:46" ht="157.5" hidden="1" customHeight="1" x14ac:dyDescent="0.25">
      <c r="A96" s="27">
        <v>394</v>
      </c>
      <c r="B96" s="27">
        <v>47</v>
      </c>
      <c r="C96" s="108" t="s">
        <v>673</v>
      </c>
      <c r="D96" s="74" t="s">
        <v>674</v>
      </c>
      <c r="E96" s="74" t="s">
        <v>675</v>
      </c>
      <c r="F96" s="108" t="s">
        <v>676</v>
      </c>
      <c r="G96" s="108" t="s">
        <v>677</v>
      </c>
      <c r="H96" s="59" t="s">
        <v>663</v>
      </c>
      <c r="I96" s="59" t="s">
        <v>663</v>
      </c>
      <c r="J96" s="60">
        <v>4</v>
      </c>
      <c r="K96" s="33">
        <v>41640</v>
      </c>
      <c r="L96" s="33">
        <v>42185</v>
      </c>
      <c r="M96" s="33">
        <v>42004</v>
      </c>
      <c r="N96" s="34">
        <f t="shared" si="14"/>
        <v>77.857142857142861</v>
      </c>
      <c r="O96" s="35"/>
      <c r="P96" s="36">
        <f t="shared" si="15"/>
        <v>0</v>
      </c>
      <c r="Q96" s="37">
        <f t="shared" si="16"/>
        <v>0</v>
      </c>
      <c r="R96" s="37">
        <f t="shared" si="17"/>
        <v>0</v>
      </c>
      <c r="S96" s="37">
        <f t="shared" si="18"/>
        <v>77.857142857142861</v>
      </c>
      <c r="T96" s="38" t="s">
        <v>62</v>
      </c>
      <c r="U96" s="39" t="s">
        <v>626</v>
      </c>
      <c r="V96" s="39" t="s">
        <v>149</v>
      </c>
      <c r="W96" s="58" t="s">
        <v>272</v>
      </c>
      <c r="X96" s="58" t="s">
        <v>273</v>
      </c>
      <c r="Y96" s="39" t="s">
        <v>86</v>
      </c>
      <c r="Z96" s="41" t="s">
        <v>67</v>
      </c>
      <c r="AA96" s="42">
        <v>4</v>
      </c>
      <c r="AB96" s="43">
        <f t="shared" si="21"/>
        <v>1</v>
      </c>
      <c r="AC96" s="44">
        <v>42185</v>
      </c>
      <c r="AD96" s="43" t="s">
        <v>68</v>
      </c>
      <c r="AE96" s="43"/>
      <c r="AF96" s="43" t="s">
        <v>69</v>
      </c>
      <c r="AG96" s="43" t="s">
        <v>69</v>
      </c>
      <c r="AH96" s="43" t="s">
        <v>664</v>
      </c>
      <c r="AI96" s="45" t="s">
        <v>665</v>
      </c>
      <c r="AJ96" s="45"/>
      <c r="AK96" s="46" t="s">
        <v>531</v>
      </c>
      <c r="AL96" s="47">
        <f t="shared" si="19"/>
        <v>2</v>
      </c>
      <c r="AM96" s="47">
        <f t="shared" si="20"/>
        <v>0</v>
      </c>
      <c r="AN96" s="47" t="str">
        <f t="shared" si="22"/>
        <v>CUMPLIDA</v>
      </c>
      <c r="AO96" s="47" t="str">
        <f t="shared" si="23"/>
        <v>CUMPLIDA</v>
      </c>
      <c r="AP96" s="48" t="s">
        <v>106</v>
      </c>
      <c r="AQ96" s="49" t="s">
        <v>67</v>
      </c>
      <c r="AR96" s="50" t="s">
        <v>75</v>
      </c>
      <c r="AS96" s="50"/>
      <c r="AT96" s="51" t="s">
        <v>76</v>
      </c>
    </row>
    <row r="97" spans="1:46" ht="252" hidden="1" x14ac:dyDescent="0.25">
      <c r="A97" s="27">
        <v>397</v>
      </c>
      <c r="B97" s="27">
        <v>50</v>
      </c>
      <c r="C97" s="108" t="s">
        <v>678</v>
      </c>
      <c r="D97" s="74" t="s">
        <v>679</v>
      </c>
      <c r="E97" s="74" t="s">
        <v>680</v>
      </c>
      <c r="F97" s="30" t="s">
        <v>257</v>
      </c>
      <c r="G97" s="30"/>
      <c r="H97" s="81" t="s">
        <v>681</v>
      </c>
      <c r="I97" s="81" t="s">
        <v>681</v>
      </c>
      <c r="J97" s="82">
        <v>5</v>
      </c>
      <c r="K97" s="33">
        <v>41699</v>
      </c>
      <c r="L97" s="33">
        <v>42124</v>
      </c>
      <c r="M97" s="33">
        <v>42004</v>
      </c>
      <c r="N97" s="34">
        <f t="shared" si="14"/>
        <v>60.714285714285715</v>
      </c>
      <c r="O97" s="35"/>
      <c r="P97" s="36">
        <f t="shared" si="15"/>
        <v>0</v>
      </c>
      <c r="Q97" s="37">
        <f t="shared" si="16"/>
        <v>0</v>
      </c>
      <c r="R97" s="37">
        <f t="shared" si="17"/>
        <v>0</v>
      </c>
      <c r="S97" s="37">
        <f t="shared" si="18"/>
        <v>60.714285714285715</v>
      </c>
      <c r="T97" s="38" t="s">
        <v>62</v>
      </c>
      <c r="U97" s="39" t="s">
        <v>333</v>
      </c>
      <c r="V97" s="39" t="s">
        <v>103</v>
      </c>
      <c r="W97" s="58" t="s">
        <v>272</v>
      </c>
      <c r="X97" s="58" t="s">
        <v>273</v>
      </c>
      <c r="Y97" s="39" t="s">
        <v>86</v>
      </c>
      <c r="Z97" s="41" t="s">
        <v>87</v>
      </c>
      <c r="AA97" s="42">
        <v>5</v>
      </c>
      <c r="AB97" s="43">
        <f t="shared" si="21"/>
        <v>1</v>
      </c>
      <c r="AC97" s="44">
        <v>42004</v>
      </c>
      <c r="AD97" s="43" t="s">
        <v>68</v>
      </c>
      <c r="AE97" s="43"/>
      <c r="AF97" s="43"/>
      <c r="AG97" s="43"/>
      <c r="AH97" s="43"/>
      <c r="AI97" s="45" t="s">
        <v>682</v>
      </c>
      <c r="AJ97" s="45"/>
      <c r="AK97" s="46" t="s">
        <v>531</v>
      </c>
      <c r="AL97" s="47">
        <f t="shared" si="19"/>
        <v>2</v>
      </c>
      <c r="AM97" s="47">
        <f t="shared" si="20"/>
        <v>0</v>
      </c>
      <c r="AN97" s="47" t="str">
        <f t="shared" si="22"/>
        <v>CUMPLIDA</v>
      </c>
      <c r="AO97" s="47" t="str">
        <f t="shared" si="23"/>
        <v>CUMPLIDA</v>
      </c>
      <c r="AP97" s="48" t="s">
        <v>106</v>
      </c>
      <c r="AQ97" s="49" t="s">
        <v>87</v>
      </c>
      <c r="AR97" s="50" t="s">
        <v>75</v>
      </c>
      <c r="AS97" s="50"/>
      <c r="AT97" s="51" t="s">
        <v>76</v>
      </c>
    </row>
    <row r="98" spans="1:46" ht="116.25" hidden="1" customHeight="1" x14ac:dyDescent="0.25">
      <c r="A98" s="27">
        <v>399</v>
      </c>
      <c r="B98" s="27">
        <v>52</v>
      </c>
      <c r="C98" s="108" t="s">
        <v>683</v>
      </c>
      <c r="D98" s="74" t="s">
        <v>684</v>
      </c>
      <c r="E98" s="74" t="s">
        <v>685</v>
      </c>
      <c r="F98" s="30" t="s">
        <v>686</v>
      </c>
      <c r="G98" s="30"/>
      <c r="H98" s="81" t="s">
        <v>687</v>
      </c>
      <c r="I98" s="81" t="s">
        <v>687</v>
      </c>
      <c r="J98" s="82">
        <v>5</v>
      </c>
      <c r="K98" s="33">
        <v>41699</v>
      </c>
      <c r="L98" s="33">
        <v>42124</v>
      </c>
      <c r="M98" s="33">
        <v>41850</v>
      </c>
      <c r="N98" s="34">
        <f t="shared" si="14"/>
        <v>60.714285714285715</v>
      </c>
      <c r="O98" s="35"/>
      <c r="P98" s="36">
        <f t="shared" si="15"/>
        <v>0</v>
      </c>
      <c r="Q98" s="37">
        <f t="shared" si="16"/>
        <v>0</v>
      </c>
      <c r="R98" s="37">
        <f t="shared" si="17"/>
        <v>0</v>
      </c>
      <c r="S98" s="37">
        <f t="shared" si="18"/>
        <v>60.714285714285715</v>
      </c>
      <c r="T98" s="38" t="s">
        <v>62</v>
      </c>
      <c r="U98" s="39" t="s">
        <v>333</v>
      </c>
      <c r="V98" s="39" t="s">
        <v>103</v>
      </c>
      <c r="W98" s="58" t="s">
        <v>272</v>
      </c>
      <c r="X98" s="58" t="s">
        <v>273</v>
      </c>
      <c r="Y98" s="39" t="s">
        <v>86</v>
      </c>
      <c r="Z98" s="41" t="s">
        <v>67</v>
      </c>
      <c r="AA98" s="42">
        <v>5</v>
      </c>
      <c r="AB98" s="43">
        <f t="shared" si="21"/>
        <v>1</v>
      </c>
      <c r="AC98" s="44">
        <v>42004</v>
      </c>
      <c r="AD98" s="43" t="s">
        <v>68</v>
      </c>
      <c r="AE98" s="43"/>
      <c r="AF98" s="43"/>
      <c r="AG98" s="43"/>
      <c r="AH98" s="43"/>
      <c r="AI98" s="45" t="s">
        <v>688</v>
      </c>
      <c r="AJ98" s="45"/>
      <c r="AK98" s="46" t="s">
        <v>531</v>
      </c>
      <c r="AL98" s="47">
        <f t="shared" si="19"/>
        <v>2</v>
      </c>
      <c r="AM98" s="47">
        <f t="shared" si="20"/>
        <v>0</v>
      </c>
      <c r="AN98" s="47" t="str">
        <f t="shared" si="22"/>
        <v>CUMPLIDA</v>
      </c>
      <c r="AO98" s="47" t="str">
        <f t="shared" si="23"/>
        <v>CUMPLIDA</v>
      </c>
      <c r="AP98" s="48" t="s">
        <v>106</v>
      </c>
      <c r="AQ98" s="49" t="s">
        <v>67</v>
      </c>
      <c r="AR98" s="50" t="s">
        <v>75</v>
      </c>
      <c r="AS98" s="50"/>
      <c r="AT98" s="51" t="s">
        <v>76</v>
      </c>
    </row>
    <row r="99" spans="1:46" ht="110.25" hidden="1" x14ac:dyDescent="0.25">
      <c r="A99" s="27">
        <v>400</v>
      </c>
      <c r="B99" s="27">
        <v>53</v>
      </c>
      <c r="C99" s="74" t="s">
        <v>689</v>
      </c>
      <c r="D99" s="74" t="s">
        <v>690</v>
      </c>
      <c r="E99" s="74" t="s">
        <v>691</v>
      </c>
      <c r="F99" s="75" t="s">
        <v>692</v>
      </c>
      <c r="G99" s="75" t="s">
        <v>693</v>
      </c>
      <c r="H99" s="131" t="s">
        <v>694</v>
      </c>
      <c r="I99" s="131" t="s">
        <v>694</v>
      </c>
      <c r="J99" s="82">
        <v>3</v>
      </c>
      <c r="K99" s="33">
        <v>41699</v>
      </c>
      <c r="L99" s="33">
        <v>41820</v>
      </c>
      <c r="M99" s="33">
        <v>41820</v>
      </c>
      <c r="N99" s="34">
        <f t="shared" si="14"/>
        <v>17.285714285714285</v>
      </c>
      <c r="O99" s="35"/>
      <c r="P99" s="36">
        <f t="shared" si="15"/>
        <v>0</v>
      </c>
      <c r="Q99" s="37">
        <f t="shared" si="16"/>
        <v>0</v>
      </c>
      <c r="R99" s="37">
        <f t="shared" si="17"/>
        <v>0</v>
      </c>
      <c r="S99" s="37">
        <f t="shared" si="18"/>
        <v>17.285714285714285</v>
      </c>
      <c r="T99" s="38" t="s">
        <v>69</v>
      </c>
      <c r="U99" s="39" t="s">
        <v>333</v>
      </c>
      <c r="V99" s="39" t="s">
        <v>103</v>
      </c>
      <c r="W99" s="40" t="s">
        <v>262</v>
      </c>
      <c r="X99" s="40" t="s">
        <v>263</v>
      </c>
      <c r="Y99" s="58" t="s">
        <v>262</v>
      </c>
      <c r="Z99" s="41" t="s">
        <v>87</v>
      </c>
      <c r="AA99" s="42">
        <v>3</v>
      </c>
      <c r="AB99" s="43">
        <f t="shared" si="21"/>
        <v>1</v>
      </c>
      <c r="AC99" s="44">
        <v>42004</v>
      </c>
      <c r="AD99" s="43" t="s">
        <v>68</v>
      </c>
      <c r="AE99" s="43"/>
      <c r="AF99" s="43"/>
      <c r="AG99" s="43"/>
      <c r="AH99" s="43"/>
      <c r="AI99" s="45" t="s">
        <v>695</v>
      </c>
      <c r="AJ99" s="45"/>
      <c r="AK99" s="46" t="s">
        <v>531</v>
      </c>
      <c r="AL99" s="47">
        <f t="shared" si="19"/>
        <v>2</v>
      </c>
      <c r="AM99" s="47">
        <f t="shared" si="20"/>
        <v>0</v>
      </c>
      <c r="AN99" s="47" t="str">
        <f t="shared" si="22"/>
        <v>CUMPLIDA</v>
      </c>
      <c r="AO99" s="47" t="str">
        <f t="shared" si="23"/>
        <v>CUMPLIDA</v>
      </c>
      <c r="AP99" s="48" t="s">
        <v>116</v>
      </c>
      <c r="AQ99" s="49" t="s">
        <v>87</v>
      </c>
      <c r="AR99" s="50" t="s">
        <v>75</v>
      </c>
      <c r="AS99" s="50"/>
      <c r="AT99" s="51" t="s">
        <v>76</v>
      </c>
    </row>
    <row r="100" spans="1:46" ht="236.25" hidden="1" x14ac:dyDescent="0.25">
      <c r="A100" s="27">
        <v>404</v>
      </c>
      <c r="B100" s="27">
        <v>57</v>
      </c>
      <c r="C100" s="108" t="s">
        <v>696</v>
      </c>
      <c r="D100" s="74" t="s">
        <v>697</v>
      </c>
      <c r="E100" s="74" t="s">
        <v>698</v>
      </c>
      <c r="F100" s="75" t="s">
        <v>699</v>
      </c>
      <c r="G100" s="75" t="s">
        <v>700</v>
      </c>
      <c r="H100" s="131" t="s">
        <v>701</v>
      </c>
      <c r="I100" s="131" t="s">
        <v>701</v>
      </c>
      <c r="J100" s="82">
        <v>5</v>
      </c>
      <c r="K100" s="33">
        <v>41699</v>
      </c>
      <c r="L100" s="33">
        <v>42185</v>
      </c>
      <c r="M100" s="33">
        <v>41850</v>
      </c>
      <c r="N100" s="34">
        <f t="shared" si="14"/>
        <v>69.428571428571431</v>
      </c>
      <c r="O100" s="35"/>
      <c r="P100" s="36">
        <f t="shared" si="15"/>
        <v>0</v>
      </c>
      <c r="Q100" s="37">
        <f t="shared" si="16"/>
        <v>0</v>
      </c>
      <c r="R100" s="37">
        <f t="shared" si="17"/>
        <v>0</v>
      </c>
      <c r="S100" s="37">
        <f t="shared" si="18"/>
        <v>69.428571428571431</v>
      </c>
      <c r="T100" s="38" t="s">
        <v>62</v>
      </c>
      <c r="U100" s="39" t="s">
        <v>333</v>
      </c>
      <c r="V100" s="39" t="s">
        <v>103</v>
      </c>
      <c r="W100" s="40" t="s">
        <v>65</v>
      </c>
      <c r="X100" s="40" t="s">
        <v>95</v>
      </c>
      <c r="Y100" s="40" t="s">
        <v>65</v>
      </c>
      <c r="Z100" s="41" t="s">
        <v>67</v>
      </c>
      <c r="AA100" s="42">
        <v>5</v>
      </c>
      <c r="AB100" s="43">
        <f t="shared" si="21"/>
        <v>1</v>
      </c>
      <c r="AC100" s="44">
        <v>42004</v>
      </c>
      <c r="AD100" s="43" t="s">
        <v>68</v>
      </c>
      <c r="AE100" s="43"/>
      <c r="AF100" s="43"/>
      <c r="AG100" s="43"/>
      <c r="AH100" s="43"/>
      <c r="AI100" s="45" t="s">
        <v>702</v>
      </c>
      <c r="AJ100" s="45"/>
      <c r="AK100" s="46" t="s">
        <v>531</v>
      </c>
      <c r="AL100" s="47">
        <f t="shared" si="19"/>
        <v>2</v>
      </c>
      <c r="AM100" s="47">
        <f t="shared" si="20"/>
        <v>0</v>
      </c>
      <c r="AN100" s="47" t="str">
        <f t="shared" si="22"/>
        <v>CUMPLIDA</v>
      </c>
      <c r="AO100" s="47" t="str">
        <f t="shared" si="23"/>
        <v>CUMPLIDA</v>
      </c>
      <c r="AP100" s="48" t="s">
        <v>116</v>
      </c>
      <c r="AQ100" s="49" t="s">
        <v>67</v>
      </c>
      <c r="AR100" s="50" t="s">
        <v>75</v>
      </c>
      <c r="AS100" s="50"/>
      <c r="AT100" s="51" t="s">
        <v>76</v>
      </c>
    </row>
    <row r="101" spans="1:46" ht="220.5" hidden="1" x14ac:dyDescent="0.25">
      <c r="A101" s="27">
        <v>408</v>
      </c>
      <c r="B101" s="27">
        <v>61</v>
      </c>
      <c r="C101" s="108" t="s">
        <v>703</v>
      </c>
      <c r="D101" s="74" t="s">
        <v>704</v>
      </c>
      <c r="E101" s="74" t="s">
        <v>705</v>
      </c>
      <c r="F101" s="75" t="s">
        <v>706</v>
      </c>
      <c r="G101" s="75" t="s">
        <v>707</v>
      </c>
      <c r="H101" s="131" t="s">
        <v>708</v>
      </c>
      <c r="I101" s="131" t="s">
        <v>708</v>
      </c>
      <c r="J101" s="32">
        <v>5</v>
      </c>
      <c r="K101" s="33">
        <v>41699</v>
      </c>
      <c r="L101" s="33">
        <v>41851</v>
      </c>
      <c r="M101" s="33">
        <v>41850</v>
      </c>
      <c r="N101" s="34">
        <f t="shared" si="14"/>
        <v>21.714285714285715</v>
      </c>
      <c r="O101" s="35"/>
      <c r="P101" s="36">
        <f t="shared" si="15"/>
        <v>0</v>
      </c>
      <c r="Q101" s="37">
        <f t="shared" si="16"/>
        <v>0</v>
      </c>
      <c r="R101" s="37">
        <f t="shared" si="17"/>
        <v>0</v>
      </c>
      <c r="S101" s="37">
        <f t="shared" si="18"/>
        <v>21.714285714285715</v>
      </c>
      <c r="T101" s="38" t="s">
        <v>69</v>
      </c>
      <c r="U101" s="39" t="s">
        <v>333</v>
      </c>
      <c r="V101" s="39" t="s">
        <v>83</v>
      </c>
      <c r="W101" s="40" t="s">
        <v>65</v>
      </c>
      <c r="X101" s="40" t="s">
        <v>95</v>
      </c>
      <c r="Y101" s="40" t="s">
        <v>65</v>
      </c>
      <c r="Z101" s="41" t="s">
        <v>87</v>
      </c>
      <c r="AA101" s="42">
        <v>5</v>
      </c>
      <c r="AB101" s="43">
        <f t="shared" si="21"/>
        <v>1</v>
      </c>
      <c r="AC101" s="44">
        <v>42004</v>
      </c>
      <c r="AD101" s="43" t="s">
        <v>68</v>
      </c>
      <c r="AE101" s="43"/>
      <c r="AF101" s="43"/>
      <c r="AG101" s="43"/>
      <c r="AH101" s="43"/>
      <c r="AI101" s="65" t="s">
        <v>709</v>
      </c>
      <c r="AJ101" s="65"/>
      <c r="AK101" s="46" t="s">
        <v>531</v>
      </c>
      <c r="AL101" s="47">
        <f t="shared" si="19"/>
        <v>2</v>
      </c>
      <c r="AM101" s="47">
        <f t="shared" si="20"/>
        <v>0</v>
      </c>
      <c r="AN101" s="47" t="str">
        <f t="shared" si="22"/>
        <v>CUMPLIDA</v>
      </c>
      <c r="AO101" s="47" t="str">
        <f t="shared" si="23"/>
        <v>CUMPLIDA</v>
      </c>
      <c r="AP101" s="48" t="s">
        <v>116</v>
      </c>
      <c r="AQ101" s="49" t="s">
        <v>87</v>
      </c>
      <c r="AR101" s="50" t="s">
        <v>75</v>
      </c>
      <c r="AS101" s="50"/>
      <c r="AT101" s="51" t="s">
        <v>76</v>
      </c>
    </row>
    <row r="102" spans="1:46" ht="173.25" hidden="1" x14ac:dyDescent="0.25">
      <c r="A102" s="27">
        <v>409</v>
      </c>
      <c r="B102" s="27">
        <v>62</v>
      </c>
      <c r="C102" s="108" t="s">
        <v>710</v>
      </c>
      <c r="D102" s="74" t="s">
        <v>711</v>
      </c>
      <c r="E102" s="74" t="s">
        <v>712</v>
      </c>
      <c r="F102" s="74" t="s">
        <v>713</v>
      </c>
      <c r="G102" s="74" t="s">
        <v>714</v>
      </c>
      <c r="H102" s="74" t="s">
        <v>715</v>
      </c>
      <c r="I102" s="74" t="s">
        <v>715</v>
      </c>
      <c r="J102" s="54">
        <v>7</v>
      </c>
      <c r="K102" s="33">
        <v>41699</v>
      </c>
      <c r="L102" s="33">
        <v>42094</v>
      </c>
      <c r="M102" s="33">
        <v>42004</v>
      </c>
      <c r="N102" s="34">
        <f t="shared" si="14"/>
        <v>56.428571428571431</v>
      </c>
      <c r="O102" s="35"/>
      <c r="P102" s="36">
        <f t="shared" si="15"/>
        <v>0</v>
      </c>
      <c r="Q102" s="37">
        <f t="shared" si="16"/>
        <v>0</v>
      </c>
      <c r="R102" s="37">
        <f t="shared" si="17"/>
        <v>0</v>
      </c>
      <c r="S102" s="37">
        <f t="shared" si="18"/>
        <v>56.428571428571431</v>
      </c>
      <c r="T102" s="38" t="s">
        <v>62</v>
      </c>
      <c r="U102" s="39" t="s">
        <v>716</v>
      </c>
      <c r="V102" s="39" t="s">
        <v>83</v>
      </c>
      <c r="W102" s="40" t="s">
        <v>65</v>
      </c>
      <c r="X102" s="40" t="s">
        <v>95</v>
      </c>
      <c r="Y102" s="40" t="s">
        <v>65</v>
      </c>
      <c r="Z102" s="41" t="s">
        <v>67</v>
      </c>
      <c r="AA102" s="42">
        <v>7</v>
      </c>
      <c r="AB102" s="43">
        <f t="shared" si="21"/>
        <v>1</v>
      </c>
      <c r="AC102" s="44">
        <v>42004</v>
      </c>
      <c r="AD102" s="43" t="s">
        <v>68</v>
      </c>
      <c r="AE102" s="43"/>
      <c r="AF102" s="43"/>
      <c r="AG102" s="43"/>
      <c r="AH102" s="43"/>
      <c r="AI102" s="45" t="s">
        <v>717</v>
      </c>
      <c r="AJ102" s="45"/>
      <c r="AK102" s="46" t="s">
        <v>531</v>
      </c>
      <c r="AL102" s="47">
        <f t="shared" si="19"/>
        <v>2</v>
      </c>
      <c r="AM102" s="47">
        <f t="shared" si="20"/>
        <v>0</v>
      </c>
      <c r="AN102" s="47" t="str">
        <f t="shared" si="22"/>
        <v>CUMPLIDA</v>
      </c>
      <c r="AO102" s="47" t="str">
        <f t="shared" si="23"/>
        <v>CUMPLIDA</v>
      </c>
      <c r="AP102" s="48"/>
      <c r="AQ102" s="49" t="s">
        <v>67</v>
      </c>
      <c r="AR102" s="50" t="s">
        <v>75</v>
      </c>
      <c r="AS102" s="50"/>
      <c r="AT102" s="51" t="s">
        <v>76</v>
      </c>
    </row>
    <row r="103" spans="1:46" ht="162" hidden="1" customHeight="1" x14ac:dyDescent="0.25">
      <c r="A103" s="132">
        <v>410</v>
      </c>
      <c r="B103" s="27">
        <v>63</v>
      </c>
      <c r="C103" s="108" t="s">
        <v>718</v>
      </c>
      <c r="D103" s="74" t="s">
        <v>719</v>
      </c>
      <c r="E103" s="74" t="s">
        <v>720</v>
      </c>
      <c r="F103" s="74" t="s">
        <v>721</v>
      </c>
      <c r="G103" s="74" t="s">
        <v>714</v>
      </c>
      <c r="H103" s="74" t="s">
        <v>722</v>
      </c>
      <c r="I103" s="74" t="s">
        <v>722</v>
      </c>
      <c r="J103" s="32">
        <v>5</v>
      </c>
      <c r="K103" s="33">
        <v>41699</v>
      </c>
      <c r="L103" s="33">
        <v>42094</v>
      </c>
      <c r="M103" s="33">
        <v>41943</v>
      </c>
      <c r="N103" s="34">
        <f t="shared" si="14"/>
        <v>56.428571428571431</v>
      </c>
      <c r="O103" s="35"/>
      <c r="P103" s="36">
        <f t="shared" si="15"/>
        <v>0</v>
      </c>
      <c r="Q103" s="37">
        <f t="shared" si="16"/>
        <v>0</v>
      </c>
      <c r="R103" s="37">
        <f t="shared" si="17"/>
        <v>0</v>
      </c>
      <c r="S103" s="37">
        <f t="shared" si="18"/>
        <v>56.428571428571431</v>
      </c>
      <c r="T103" s="38" t="s">
        <v>69</v>
      </c>
      <c r="U103" s="39" t="s">
        <v>716</v>
      </c>
      <c r="V103" s="39" t="s">
        <v>83</v>
      </c>
      <c r="W103" s="40" t="s">
        <v>65</v>
      </c>
      <c r="X103" s="40" t="s">
        <v>95</v>
      </c>
      <c r="Y103" s="40" t="s">
        <v>65</v>
      </c>
      <c r="Z103" s="41" t="s">
        <v>160</v>
      </c>
      <c r="AA103" s="42">
        <v>5</v>
      </c>
      <c r="AB103" s="43">
        <f t="shared" si="21"/>
        <v>1</v>
      </c>
      <c r="AC103" s="44">
        <v>42004</v>
      </c>
      <c r="AD103" s="43" t="s">
        <v>68</v>
      </c>
      <c r="AE103" s="43"/>
      <c r="AF103" s="43"/>
      <c r="AG103" s="43"/>
      <c r="AH103" s="43"/>
      <c r="AI103" s="45" t="s">
        <v>723</v>
      </c>
      <c r="AJ103" s="45"/>
      <c r="AK103" s="133" t="s">
        <v>531</v>
      </c>
      <c r="AL103" s="47">
        <f t="shared" si="19"/>
        <v>2</v>
      </c>
      <c r="AM103" s="47">
        <f t="shared" si="20"/>
        <v>0</v>
      </c>
      <c r="AN103" s="47" t="str">
        <f t="shared" si="22"/>
        <v>CUMPLIDA</v>
      </c>
      <c r="AO103" s="47" t="str">
        <f t="shared" si="23"/>
        <v>CUMPLIDA</v>
      </c>
      <c r="AP103" s="50" t="s">
        <v>90</v>
      </c>
      <c r="AQ103" s="69" t="s">
        <v>163</v>
      </c>
      <c r="AR103" s="50" t="s">
        <v>75</v>
      </c>
      <c r="AS103" s="50"/>
      <c r="AT103" s="51" t="s">
        <v>76</v>
      </c>
    </row>
    <row r="104" spans="1:46" ht="189" hidden="1" x14ac:dyDescent="0.25">
      <c r="A104" s="27">
        <v>411</v>
      </c>
      <c r="B104" s="27">
        <v>64</v>
      </c>
      <c r="C104" s="108" t="s">
        <v>724</v>
      </c>
      <c r="D104" s="74" t="s">
        <v>725</v>
      </c>
      <c r="E104" s="74" t="s">
        <v>726</v>
      </c>
      <c r="F104" s="74" t="s">
        <v>727</v>
      </c>
      <c r="G104" s="74" t="s">
        <v>728</v>
      </c>
      <c r="H104" s="74" t="s">
        <v>729</v>
      </c>
      <c r="I104" s="74" t="s">
        <v>729</v>
      </c>
      <c r="J104" s="82">
        <v>5</v>
      </c>
      <c r="K104" s="33">
        <v>41699</v>
      </c>
      <c r="L104" s="33">
        <v>41820</v>
      </c>
      <c r="M104" s="33">
        <v>41820</v>
      </c>
      <c r="N104" s="34">
        <f t="shared" si="14"/>
        <v>17.285714285714285</v>
      </c>
      <c r="O104" s="35"/>
      <c r="P104" s="36">
        <f t="shared" si="15"/>
        <v>0</v>
      </c>
      <c r="Q104" s="37">
        <f t="shared" si="16"/>
        <v>0</v>
      </c>
      <c r="R104" s="37">
        <f t="shared" si="17"/>
        <v>0</v>
      </c>
      <c r="S104" s="37">
        <f t="shared" si="18"/>
        <v>17.285714285714285</v>
      </c>
      <c r="T104" s="38" t="s">
        <v>69</v>
      </c>
      <c r="U104" s="39" t="s">
        <v>716</v>
      </c>
      <c r="V104" s="39" t="s">
        <v>83</v>
      </c>
      <c r="W104" s="40" t="s">
        <v>65</v>
      </c>
      <c r="X104" s="40" t="s">
        <v>95</v>
      </c>
      <c r="Y104" s="40" t="s">
        <v>65</v>
      </c>
      <c r="Z104" s="41" t="s">
        <v>67</v>
      </c>
      <c r="AA104" s="42">
        <v>5</v>
      </c>
      <c r="AB104" s="43">
        <f t="shared" si="21"/>
        <v>1</v>
      </c>
      <c r="AC104" s="44">
        <v>42004</v>
      </c>
      <c r="AD104" s="43" t="s">
        <v>68</v>
      </c>
      <c r="AE104" s="43"/>
      <c r="AF104" s="43"/>
      <c r="AG104" s="43"/>
      <c r="AH104" s="43"/>
      <c r="AI104" s="45" t="s">
        <v>303</v>
      </c>
      <c r="AJ104" s="45"/>
      <c r="AK104" s="46" t="s">
        <v>531</v>
      </c>
      <c r="AL104" s="47">
        <f t="shared" si="19"/>
        <v>2</v>
      </c>
      <c r="AM104" s="47">
        <f t="shared" si="20"/>
        <v>0</v>
      </c>
      <c r="AN104" s="47" t="str">
        <f t="shared" si="22"/>
        <v>CUMPLIDA</v>
      </c>
      <c r="AO104" s="47" t="str">
        <f t="shared" si="23"/>
        <v>CUMPLIDA</v>
      </c>
      <c r="AP104" s="48" t="s">
        <v>116</v>
      </c>
      <c r="AQ104" s="49" t="s">
        <v>67</v>
      </c>
      <c r="AR104" s="50" t="s">
        <v>75</v>
      </c>
      <c r="AS104" s="50"/>
      <c r="AT104" s="51" t="s">
        <v>76</v>
      </c>
    </row>
    <row r="105" spans="1:46" ht="236.25" hidden="1" x14ac:dyDescent="0.25">
      <c r="A105" s="27">
        <v>412</v>
      </c>
      <c r="B105" s="27">
        <v>65</v>
      </c>
      <c r="C105" s="108" t="s">
        <v>730</v>
      </c>
      <c r="D105" s="74" t="s">
        <v>731</v>
      </c>
      <c r="E105" s="74" t="s">
        <v>732</v>
      </c>
      <c r="F105" s="30" t="s">
        <v>733</v>
      </c>
      <c r="G105" s="111" t="s">
        <v>734</v>
      </c>
      <c r="H105" s="31" t="s">
        <v>735</v>
      </c>
      <c r="I105" s="31" t="s">
        <v>736</v>
      </c>
      <c r="J105" s="60">
        <v>6</v>
      </c>
      <c r="K105" s="33">
        <v>41699</v>
      </c>
      <c r="L105" s="33">
        <v>42185</v>
      </c>
      <c r="M105" s="33">
        <v>42004</v>
      </c>
      <c r="N105" s="34">
        <f t="shared" si="14"/>
        <v>69.428571428571431</v>
      </c>
      <c r="O105" s="35"/>
      <c r="P105" s="36">
        <f t="shared" si="15"/>
        <v>0</v>
      </c>
      <c r="Q105" s="37">
        <f t="shared" si="16"/>
        <v>0</v>
      </c>
      <c r="R105" s="37">
        <f t="shared" si="17"/>
        <v>0</v>
      </c>
      <c r="S105" s="37">
        <f t="shared" si="18"/>
        <v>69.428571428571431</v>
      </c>
      <c r="T105" s="38" t="s">
        <v>62</v>
      </c>
      <c r="U105" s="39" t="s">
        <v>716</v>
      </c>
      <c r="V105" s="39" t="s">
        <v>83</v>
      </c>
      <c r="W105" s="40" t="s">
        <v>65</v>
      </c>
      <c r="X105" s="40" t="s">
        <v>95</v>
      </c>
      <c r="Y105" s="40" t="s">
        <v>65</v>
      </c>
      <c r="Z105" s="41" t="s">
        <v>87</v>
      </c>
      <c r="AA105" s="42">
        <v>6</v>
      </c>
      <c r="AB105" s="43">
        <f t="shared" si="21"/>
        <v>1</v>
      </c>
      <c r="AC105" s="44">
        <v>42004</v>
      </c>
      <c r="AD105" s="43" t="s">
        <v>68</v>
      </c>
      <c r="AE105" s="43"/>
      <c r="AF105" s="43" t="s">
        <v>69</v>
      </c>
      <c r="AG105" s="43" t="s">
        <v>69</v>
      </c>
      <c r="AH105" s="43" t="s">
        <v>737</v>
      </c>
      <c r="AI105" s="52" t="s">
        <v>738</v>
      </c>
      <c r="AJ105" s="52"/>
      <c r="AK105" s="46" t="s">
        <v>531</v>
      </c>
      <c r="AL105" s="47">
        <f t="shared" si="19"/>
        <v>2</v>
      </c>
      <c r="AM105" s="47">
        <f t="shared" si="20"/>
        <v>0</v>
      </c>
      <c r="AN105" s="47" t="str">
        <f t="shared" si="22"/>
        <v>CUMPLIDA</v>
      </c>
      <c r="AO105" s="47" t="str">
        <f t="shared" si="23"/>
        <v>CUMPLIDA</v>
      </c>
      <c r="AP105" s="48" t="s">
        <v>116</v>
      </c>
      <c r="AQ105" s="49" t="s">
        <v>87</v>
      </c>
      <c r="AR105" s="50" t="s">
        <v>75</v>
      </c>
      <c r="AS105" s="50"/>
      <c r="AT105" s="51" t="s">
        <v>76</v>
      </c>
    </row>
    <row r="106" spans="1:46" ht="189" hidden="1" x14ac:dyDescent="0.25">
      <c r="A106" s="27">
        <v>413</v>
      </c>
      <c r="B106" s="27">
        <v>66</v>
      </c>
      <c r="C106" s="108" t="s">
        <v>739</v>
      </c>
      <c r="D106" s="74" t="s">
        <v>740</v>
      </c>
      <c r="E106" s="74" t="s">
        <v>741</v>
      </c>
      <c r="F106" s="74" t="s">
        <v>742</v>
      </c>
      <c r="G106" s="74" t="s">
        <v>743</v>
      </c>
      <c r="H106" s="74" t="s">
        <v>744</v>
      </c>
      <c r="I106" s="74" t="s">
        <v>744</v>
      </c>
      <c r="J106" s="60">
        <v>5</v>
      </c>
      <c r="K106" s="33">
        <v>41699</v>
      </c>
      <c r="L106" s="33">
        <v>42094</v>
      </c>
      <c r="M106" s="33">
        <v>42004</v>
      </c>
      <c r="N106" s="34">
        <f t="shared" si="14"/>
        <v>56.428571428571431</v>
      </c>
      <c r="O106" s="35"/>
      <c r="P106" s="36">
        <f t="shared" si="15"/>
        <v>0</v>
      </c>
      <c r="Q106" s="37">
        <f t="shared" si="16"/>
        <v>0</v>
      </c>
      <c r="R106" s="37">
        <f t="shared" si="17"/>
        <v>0</v>
      </c>
      <c r="S106" s="37">
        <f t="shared" si="18"/>
        <v>56.428571428571431</v>
      </c>
      <c r="T106" s="38" t="s">
        <v>62</v>
      </c>
      <c r="U106" s="39" t="s">
        <v>716</v>
      </c>
      <c r="V106" s="39" t="s">
        <v>83</v>
      </c>
      <c r="W106" s="40" t="s">
        <v>65</v>
      </c>
      <c r="X106" s="40" t="s">
        <v>95</v>
      </c>
      <c r="Y106" s="40" t="s">
        <v>65</v>
      </c>
      <c r="Z106" s="41" t="s">
        <v>67</v>
      </c>
      <c r="AA106" s="42">
        <v>5</v>
      </c>
      <c r="AB106" s="43">
        <f t="shared" si="21"/>
        <v>1</v>
      </c>
      <c r="AC106" s="44">
        <v>42185</v>
      </c>
      <c r="AD106" s="43" t="s">
        <v>68</v>
      </c>
      <c r="AE106" s="43"/>
      <c r="AF106" s="43" t="s">
        <v>69</v>
      </c>
      <c r="AG106" s="43" t="s">
        <v>69</v>
      </c>
      <c r="AH106" s="43" t="s">
        <v>745</v>
      </c>
      <c r="AI106" s="45" t="s">
        <v>746</v>
      </c>
      <c r="AJ106" s="45"/>
      <c r="AK106" s="46" t="s">
        <v>531</v>
      </c>
      <c r="AL106" s="47">
        <f t="shared" si="19"/>
        <v>2</v>
      </c>
      <c r="AM106" s="47">
        <f t="shared" si="20"/>
        <v>0</v>
      </c>
      <c r="AN106" s="47" t="str">
        <f t="shared" si="22"/>
        <v>CUMPLIDA</v>
      </c>
      <c r="AO106" s="47" t="str">
        <f t="shared" si="23"/>
        <v>CUMPLIDA</v>
      </c>
      <c r="AP106" s="48" t="s">
        <v>116</v>
      </c>
      <c r="AQ106" s="49" t="s">
        <v>67</v>
      </c>
      <c r="AR106" s="50" t="s">
        <v>75</v>
      </c>
      <c r="AS106" s="50"/>
      <c r="AT106" s="51" t="s">
        <v>76</v>
      </c>
    </row>
    <row r="107" spans="1:46" ht="315.75" hidden="1" customHeight="1" x14ac:dyDescent="0.25">
      <c r="A107" s="27">
        <v>414</v>
      </c>
      <c r="B107" s="27">
        <v>67</v>
      </c>
      <c r="C107" s="108" t="s">
        <v>747</v>
      </c>
      <c r="D107" s="74" t="s">
        <v>748</v>
      </c>
      <c r="E107" s="74" t="s">
        <v>749</v>
      </c>
      <c r="F107" s="28" t="s">
        <v>750</v>
      </c>
      <c r="G107" s="28"/>
      <c r="H107" s="67" t="s">
        <v>751</v>
      </c>
      <c r="I107" s="67" t="s">
        <v>751</v>
      </c>
      <c r="J107" s="60">
        <v>5</v>
      </c>
      <c r="K107" s="33">
        <v>41640</v>
      </c>
      <c r="L107" s="33">
        <v>42185</v>
      </c>
      <c r="M107" s="33">
        <v>42004</v>
      </c>
      <c r="N107" s="34">
        <f t="shared" si="14"/>
        <v>77.857142857142861</v>
      </c>
      <c r="O107" s="35"/>
      <c r="P107" s="36">
        <f t="shared" si="15"/>
        <v>0</v>
      </c>
      <c r="Q107" s="37">
        <f t="shared" si="16"/>
        <v>0</v>
      </c>
      <c r="R107" s="37">
        <f t="shared" si="17"/>
        <v>0</v>
      </c>
      <c r="S107" s="37">
        <f t="shared" si="18"/>
        <v>77.857142857142861</v>
      </c>
      <c r="T107" s="38" t="s">
        <v>62</v>
      </c>
      <c r="U107" s="39" t="s">
        <v>359</v>
      </c>
      <c r="V107" s="39" t="s">
        <v>112</v>
      </c>
      <c r="W107" s="58" t="s">
        <v>113</v>
      </c>
      <c r="X107" s="58" t="s">
        <v>114</v>
      </c>
      <c r="Y107" s="58" t="s">
        <v>113</v>
      </c>
      <c r="Z107" s="41" t="s">
        <v>67</v>
      </c>
      <c r="AA107" s="42">
        <v>5</v>
      </c>
      <c r="AB107" s="43">
        <v>1</v>
      </c>
      <c r="AC107" s="44">
        <v>42004</v>
      </c>
      <c r="AD107" s="43" t="s">
        <v>68</v>
      </c>
      <c r="AE107" s="43"/>
      <c r="AF107" s="43"/>
      <c r="AG107" s="43"/>
      <c r="AH107" s="43"/>
      <c r="AI107" s="45" t="s">
        <v>752</v>
      </c>
      <c r="AJ107" s="45"/>
      <c r="AK107" s="46" t="s">
        <v>531</v>
      </c>
      <c r="AL107" s="47">
        <f t="shared" si="19"/>
        <v>2</v>
      </c>
      <c r="AM107" s="47">
        <f t="shared" si="20"/>
        <v>0</v>
      </c>
      <c r="AN107" s="47" t="str">
        <f t="shared" si="22"/>
        <v>CUMPLIDA</v>
      </c>
      <c r="AO107" s="47" t="str">
        <f t="shared" si="23"/>
        <v>CUMPLIDA</v>
      </c>
      <c r="AP107" s="48" t="s">
        <v>106</v>
      </c>
      <c r="AQ107" s="49" t="s">
        <v>67</v>
      </c>
      <c r="AR107" s="50" t="s">
        <v>75</v>
      </c>
      <c r="AS107" s="50"/>
      <c r="AT107" s="51" t="s">
        <v>76</v>
      </c>
    </row>
    <row r="108" spans="1:46" ht="409.5" hidden="1" x14ac:dyDescent="0.25">
      <c r="A108" s="27">
        <v>418</v>
      </c>
      <c r="B108" s="27">
        <v>71</v>
      </c>
      <c r="C108" s="108" t="s">
        <v>753</v>
      </c>
      <c r="D108" s="74" t="s">
        <v>754</v>
      </c>
      <c r="E108" s="74" t="s">
        <v>755</v>
      </c>
      <c r="F108" s="28" t="s">
        <v>156</v>
      </c>
      <c r="G108" s="28" t="s">
        <v>157</v>
      </c>
      <c r="H108" s="67" t="s">
        <v>756</v>
      </c>
      <c r="I108" s="67" t="s">
        <v>757</v>
      </c>
      <c r="J108" s="68">
        <v>4</v>
      </c>
      <c r="K108" s="33">
        <v>41791</v>
      </c>
      <c r="L108" s="33">
        <v>42185</v>
      </c>
      <c r="M108" s="33">
        <v>42004</v>
      </c>
      <c r="N108" s="34">
        <f t="shared" si="14"/>
        <v>56.285714285714285</v>
      </c>
      <c r="O108" s="39"/>
      <c r="P108" s="36">
        <f t="shared" si="15"/>
        <v>0</v>
      </c>
      <c r="Q108" s="37">
        <f t="shared" si="16"/>
        <v>0</v>
      </c>
      <c r="R108" s="37">
        <f t="shared" si="17"/>
        <v>0</v>
      </c>
      <c r="S108" s="37">
        <f t="shared" si="18"/>
        <v>56.285714285714285</v>
      </c>
      <c r="T108" s="38" t="s">
        <v>62</v>
      </c>
      <c r="U108" s="39" t="s">
        <v>159</v>
      </c>
      <c r="V108" s="39" t="s">
        <v>112</v>
      </c>
      <c r="W108" s="58" t="s">
        <v>272</v>
      </c>
      <c r="X108" s="58" t="s">
        <v>273</v>
      </c>
      <c r="Y108" s="39" t="s">
        <v>86</v>
      </c>
      <c r="Z108" s="41" t="s">
        <v>67</v>
      </c>
      <c r="AA108" s="42">
        <v>4</v>
      </c>
      <c r="AB108" s="43">
        <f t="shared" si="21"/>
        <v>1</v>
      </c>
      <c r="AC108" s="44">
        <v>42185</v>
      </c>
      <c r="AD108" s="43" t="s">
        <v>68</v>
      </c>
      <c r="AE108" s="43"/>
      <c r="AF108" s="43" t="s">
        <v>69</v>
      </c>
      <c r="AG108" s="43" t="s">
        <v>69</v>
      </c>
      <c r="AH108" s="43" t="s">
        <v>758</v>
      </c>
      <c r="AI108" s="45" t="s">
        <v>759</v>
      </c>
      <c r="AJ108" s="45"/>
      <c r="AK108" s="46" t="s">
        <v>531</v>
      </c>
      <c r="AL108" s="47">
        <f t="shared" si="19"/>
        <v>2</v>
      </c>
      <c r="AM108" s="47">
        <f t="shared" si="20"/>
        <v>0</v>
      </c>
      <c r="AN108" s="47" t="str">
        <f t="shared" si="22"/>
        <v>CUMPLIDA</v>
      </c>
      <c r="AO108" s="47" t="str">
        <f t="shared" si="23"/>
        <v>CUMPLIDA</v>
      </c>
      <c r="AP108" s="48" t="s">
        <v>106</v>
      </c>
      <c r="AQ108" s="49" t="s">
        <v>67</v>
      </c>
      <c r="AR108" s="50" t="s">
        <v>75</v>
      </c>
      <c r="AS108" s="50"/>
      <c r="AT108" s="51" t="s">
        <v>76</v>
      </c>
    </row>
    <row r="109" spans="1:46" ht="204.75" hidden="1" x14ac:dyDescent="0.25">
      <c r="A109" s="27">
        <v>425</v>
      </c>
      <c r="B109" s="27">
        <v>1</v>
      </c>
      <c r="C109" s="74" t="s">
        <v>760</v>
      </c>
      <c r="D109" s="90" t="s">
        <v>761</v>
      </c>
      <c r="E109" s="90" t="s">
        <v>762</v>
      </c>
      <c r="F109" s="134" t="s">
        <v>763</v>
      </c>
      <c r="G109" s="134"/>
      <c r="H109" s="111" t="s">
        <v>764</v>
      </c>
      <c r="I109" s="111" t="s">
        <v>764</v>
      </c>
      <c r="J109" s="60">
        <v>9</v>
      </c>
      <c r="K109" s="33">
        <v>41791</v>
      </c>
      <c r="L109" s="33">
        <v>42185</v>
      </c>
      <c r="M109" s="33">
        <v>42004</v>
      </c>
      <c r="N109" s="34">
        <f t="shared" si="14"/>
        <v>56.285714285714285</v>
      </c>
      <c r="O109" s="39"/>
      <c r="P109" s="36">
        <f t="shared" si="15"/>
        <v>0</v>
      </c>
      <c r="Q109" s="37">
        <f t="shared" si="16"/>
        <v>0</v>
      </c>
      <c r="R109" s="37">
        <f t="shared" si="17"/>
        <v>0</v>
      </c>
      <c r="S109" s="37">
        <f t="shared" si="18"/>
        <v>56.285714285714285</v>
      </c>
      <c r="T109" s="38" t="s">
        <v>62</v>
      </c>
      <c r="U109" s="39" t="s">
        <v>438</v>
      </c>
      <c r="V109" s="39" t="s">
        <v>103</v>
      </c>
      <c r="W109" s="39" t="s">
        <v>84</v>
      </c>
      <c r="X109" s="39" t="s">
        <v>228</v>
      </c>
      <c r="Y109" s="39" t="s">
        <v>86</v>
      </c>
      <c r="Z109" s="41" t="s">
        <v>160</v>
      </c>
      <c r="AA109" s="135">
        <v>9</v>
      </c>
      <c r="AB109" s="43">
        <f t="shared" si="21"/>
        <v>1</v>
      </c>
      <c r="AC109" s="44">
        <v>42185</v>
      </c>
      <c r="AD109" s="43" t="s">
        <v>68</v>
      </c>
      <c r="AE109" s="43"/>
      <c r="AF109" s="43"/>
      <c r="AG109" s="43"/>
      <c r="AH109" s="43"/>
      <c r="AI109" s="45" t="s">
        <v>765</v>
      </c>
      <c r="AJ109" s="45"/>
      <c r="AK109" s="46" t="s">
        <v>766</v>
      </c>
      <c r="AL109" s="47">
        <f t="shared" si="19"/>
        <v>2</v>
      </c>
      <c r="AM109" s="47">
        <f t="shared" si="20"/>
        <v>0</v>
      </c>
      <c r="AN109" s="47" t="str">
        <f t="shared" si="22"/>
        <v>CUMPLIDA</v>
      </c>
      <c r="AO109" s="47" t="str">
        <f t="shared" si="23"/>
        <v>CUMPLIDA</v>
      </c>
      <c r="AP109" s="50" t="s">
        <v>90</v>
      </c>
      <c r="AQ109" s="69" t="s">
        <v>163</v>
      </c>
      <c r="AR109" s="50" t="s">
        <v>75</v>
      </c>
      <c r="AS109" s="83" t="s">
        <v>235</v>
      </c>
      <c r="AT109" s="51" t="s">
        <v>76</v>
      </c>
    </row>
    <row r="110" spans="1:46" ht="346.5" hidden="1" x14ac:dyDescent="0.25">
      <c r="A110" s="27">
        <v>426</v>
      </c>
      <c r="B110" s="27">
        <v>2</v>
      </c>
      <c r="C110" s="74" t="s">
        <v>767</v>
      </c>
      <c r="D110" s="90" t="s">
        <v>768</v>
      </c>
      <c r="E110" s="90" t="s">
        <v>769</v>
      </c>
      <c r="F110" s="90" t="s">
        <v>770</v>
      </c>
      <c r="G110" s="90"/>
      <c r="H110" s="117" t="s">
        <v>771</v>
      </c>
      <c r="I110" s="117" t="s">
        <v>771</v>
      </c>
      <c r="J110" s="60">
        <v>8</v>
      </c>
      <c r="K110" s="33">
        <v>41730</v>
      </c>
      <c r="L110" s="33">
        <v>42185</v>
      </c>
      <c r="M110" s="33">
        <v>42035</v>
      </c>
      <c r="N110" s="34">
        <f t="shared" si="14"/>
        <v>65</v>
      </c>
      <c r="O110" s="35"/>
      <c r="P110" s="36">
        <f t="shared" si="15"/>
        <v>0</v>
      </c>
      <c r="Q110" s="37">
        <f t="shared" si="16"/>
        <v>0</v>
      </c>
      <c r="R110" s="37">
        <f t="shared" si="17"/>
        <v>0</v>
      </c>
      <c r="S110" s="37">
        <f t="shared" si="18"/>
        <v>65</v>
      </c>
      <c r="T110" s="38" t="s">
        <v>62</v>
      </c>
      <c r="U110" s="39" t="s">
        <v>438</v>
      </c>
      <c r="V110" s="39" t="s">
        <v>103</v>
      </c>
      <c r="W110" s="39" t="s">
        <v>84</v>
      </c>
      <c r="X110" s="39" t="s">
        <v>228</v>
      </c>
      <c r="Y110" s="39" t="s">
        <v>86</v>
      </c>
      <c r="Z110" s="41" t="s">
        <v>160</v>
      </c>
      <c r="AA110" s="42">
        <v>8</v>
      </c>
      <c r="AB110" s="43">
        <f t="shared" si="21"/>
        <v>1</v>
      </c>
      <c r="AC110" s="44">
        <v>42185</v>
      </c>
      <c r="AD110" s="43" t="s">
        <v>68</v>
      </c>
      <c r="AE110" s="43"/>
      <c r="AF110" s="43"/>
      <c r="AG110" s="43"/>
      <c r="AH110" s="43"/>
      <c r="AI110" s="45" t="s">
        <v>772</v>
      </c>
      <c r="AJ110" s="45"/>
      <c r="AK110" s="46" t="s">
        <v>766</v>
      </c>
      <c r="AL110" s="47">
        <f t="shared" si="19"/>
        <v>2</v>
      </c>
      <c r="AM110" s="47">
        <f t="shared" si="20"/>
        <v>0</v>
      </c>
      <c r="AN110" s="47" t="str">
        <f t="shared" si="22"/>
        <v>CUMPLIDA</v>
      </c>
      <c r="AO110" s="47" t="str">
        <f t="shared" si="23"/>
        <v>CUMPLIDA</v>
      </c>
      <c r="AP110" s="50" t="s">
        <v>90</v>
      </c>
      <c r="AQ110" s="69" t="s">
        <v>163</v>
      </c>
      <c r="AR110" s="50" t="s">
        <v>75</v>
      </c>
      <c r="AS110" s="83" t="s">
        <v>235</v>
      </c>
      <c r="AT110" s="51" t="s">
        <v>76</v>
      </c>
    </row>
    <row r="111" spans="1:46" ht="157.5" hidden="1" x14ac:dyDescent="0.25">
      <c r="A111" s="27">
        <v>428</v>
      </c>
      <c r="B111" s="27">
        <v>4</v>
      </c>
      <c r="C111" s="74" t="s">
        <v>773</v>
      </c>
      <c r="D111" s="90" t="s">
        <v>774</v>
      </c>
      <c r="E111" s="90" t="s">
        <v>775</v>
      </c>
      <c r="F111" s="134" t="s">
        <v>776</v>
      </c>
      <c r="G111" s="134"/>
      <c r="H111" s="136" t="s">
        <v>777</v>
      </c>
      <c r="I111" s="136" t="s">
        <v>777</v>
      </c>
      <c r="J111" s="60">
        <v>2</v>
      </c>
      <c r="K111" s="33">
        <v>41728</v>
      </c>
      <c r="L111" s="33">
        <v>41943</v>
      </c>
      <c r="M111" s="33">
        <v>41943</v>
      </c>
      <c r="N111" s="34">
        <f t="shared" si="14"/>
        <v>30.714285714285715</v>
      </c>
      <c r="O111" s="35"/>
      <c r="P111" s="36">
        <f t="shared" si="15"/>
        <v>0</v>
      </c>
      <c r="Q111" s="37">
        <f t="shared" si="16"/>
        <v>0</v>
      </c>
      <c r="R111" s="37">
        <f t="shared" si="17"/>
        <v>0</v>
      </c>
      <c r="S111" s="37">
        <f t="shared" si="18"/>
        <v>30.714285714285715</v>
      </c>
      <c r="T111" s="38" t="s">
        <v>69</v>
      </c>
      <c r="U111" s="39" t="s">
        <v>438</v>
      </c>
      <c r="V111" s="39" t="s">
        <v>83</v>
      </c>
      <c r="W111" s="40" t="s">
        <v>65</v>
      </c>
      <c r="X111" s="40" t="s">
        <v>95</v>
      </c>
      <c r="Y111" s="40" t="s">
        <v>65</v>
      </c>
      <c r="Z111" s="41" t="s">
        <v>67</v>
      </c>
      <c r="AA111" s="42">
        <v>2</v>
      </c>
      <c r="AB111" s="43">
        <f t="shared" si="21"/>
        <v>1</v>
      </c>
      <c r="AC111" s="44">
        <v>42004</v>
      </c>
      <c r="AD111" s="43" t="s">
        <v>68</v>
      </c>
      <c r="AE111" s="43"/>
      <c r="AF111" s="43"/>
      <c r="AG111" s="43"/>
      <c r="AH111" s="43"/>
      <c r="AI111" s="45" t="s">
        <v>778</v>
      </c>
      <c r="AJ111" s="45"/>
      <c r="AK111" s="46" t="s">
        <v>779</v>
      </c>
      <c r="AL111" s="47">
        <f t="shared" si="19"/>
        <v>2</v>
      </c>
      <c r="AM111" s="47">
        <f t="shared" si="20"/>
        <v>0</v>
      </c>
      <c r="AN111" s="47" t="str">
        <f t="shared" si="22"/>
        <v>CUMPLIDA</v>
      </c>
      <c r="AO111" s="47" t="str">
        <f t="shared" si="23"/>
        <v>CUMPLIDA</v>
      </c>
      <c r="AP111" s="48" t="s">
        <v>116</v>
      </c>
      <c r="AQ111" s="49" t="s">
        <v>67</v>
      </c>
      <c r="AR111" s="50" t="s">
        <v>75</v>
      </c>
      <c r="AS111" s="50"/>
      <c r="AT111" s="51" t="s">
        <v>76</v>
      </c>
    </row>
    <row r="112" spans="1:46" ht="204.75" hidden="1" x14ac:dyDescent="0.25">
      <c r="A112" s="27">
        <v>430</v>
      </c>
      <c r="B112" s="27">
        <v>6</v>
      </c>
      <c r="C112" s="74" t="s">
        <v>780</v>
      </c>
      <c r="D112" s="90" t="s">
        <v>781</v>
      </c>
      <c r="E112" s="90" t="s">
        <v>782</v>
      </c>
      <c r="F112" s="90" t="s">
        <v>783</v>
      </c>
      <c r="G112" s="90"/>
      <c r="H112" s="117" t="s">
        <v>784</v>
      </c>
      <c r="I112" s="117" t="s">
        <v>784</v>
      </c>
      <c r="J112" s="60">
        <v>3</v>
      </c>
      <c r="K112" s="33">
        <v>41730</v>
      </c>
      <c r="L112" s="33">
        <v>42185</v>
      </c>
      <c r="M112" s="33">
        <v>42004</v>
      </c>
      <c r="N112" s="34">
        <f t="shared" si="14"/>
        <v>65</v>
      </c>
      <c r="O112" s="35"/>
      <c r="P112" s="36">
        <f t="shared" si="15"/>
        <v>0</v>
      </c>
      <c r="Q112" s="37">
        <f t="shared" si="16"/>
        <v>0</v>
      </c>
      <c r="R112" s="37">
        <f t="shared" si="17"/>
        <v>0</v>
      </c>
      <c r="S112" s="37">
        <f t="shared" si="18"/>
        <v>65</v>
      </c>
      <c r="T112" s="38" t="s">
        <v>62</v>
      </c>
      <c r="U112" s="39" t="s">
        <v>438</v>
      </c>
      <c r="V112" s="39" t="s">
        <v>103</v>
      </c>
      <c r="W112" s="40" t="s">
        <v>65</v>
      </c>
      <c r="X112" s="40" t="s">
        <v>95</v>
      </c>
      <c r="Y112" s="40" t="s">
        <v>65</v>
      </c>
      <c r="Z112" s="41" t="s">
        <v>87</v>
      </c>
      <c r="AA112" s="42">
        <v>3</v>
      </c>
      <c r="AB112" s="43">
        <f t="shared" si="21"/>
        <v>1</v>
      </c>
      <c r="AC112" s="44">
        <v>42185</v>
      </c>
      <c r="AD112" s="43" t="s">
        <v>68</v>
      </c>
      <c r="AE112" s="43"/>
      <c r="AF112" s="43"/>
      <c r="AG112" s="43"/>
      <c r="AH112" s="43"/>
      <c r="AI112" s="45" t="s">
        <v>785</v>
      </c>
      <c r="AJ112" s="45"/>
      <c r="AK112" s="46" t="s">
        <v>766</v>
      </c>
      <c r="AL112" s="47">
        <f t="shared" si="19"/>
        <v>2</v>
      </c>
      <c r="AM112" s="47">
        <f t="shared" si="20"/>
        <v>0</v>
      </c>
      <c r="AN112" s="47" t="str">
        <f t="shared" si="22"/>
        <v>CUMPLIDA</v>
      </c>
      <c r="AO112" s="47" t="str">
        <f t="shared" si="23"/>
        <v>CUMPLIDA</v>
      </c>
      <c r="AP112" s="48" t="s">
        <v>116</v>
      </c>
      <c r="AQ112" s="49" t="s">
        <v>87</v>
      </c>
      <c r="AR112" s="50" t="s">
        <v>75</v>
      </c>
      <c r="AS112" s="50"/>
      <c r="AT112" s="51" t="s">
        <v>76</v>
      </c>
    </row>
    <row r="113" spans="1:46" ht="173.25" hidden="1" x14ac:dyDescent="0.25">
      <c r="A113" s="27">
        <v>432</v>
      </c>
      <c r="B113" s="27">
        <v>8</v>
      </c>
      <c r="C113" s="74" t="s">
        <v>786</v>
      </c>
      <c r="D113" s="90" t="s">
        <v>781</v>
      </c>
      <c r="E113" s="74" t="s">
        <v>787</v>
      </c>
      <c r="F113" s="74" t="s">
        <v>788</v>
      </c>
      <c r="G113" s="74"/>
      <c r="H113" s="137" t="s">
        <v>789</v>
      </c>
      <c r="I113" s="137" t="s">
        <v>789</v>
      </c>
      <c r="J113" s="60">
        <v>4</v>
      </c>
      <c r="K113" s="33">
        <v>41699</v>
      </c>
      <c r="L113" s="33">
        <v>42124</v>
      </c>
      <c r="M113" s="33">
        <v>42004</v>
      </c>
      <c r="N113" s="34">
        <f t="shared" si="14"/>
        <v>60.714285714285715</v>
      </c>
      <c r="O113" s="35"/>
      <c r="P113" s="36">
        <f t="shared" si="15"/>
        <v>0</v>
      </c>
      <c r="Q113" s="37">
        <f t="shared" si="16"/>
        <v>0</v>
      </c>
      <c r="R113" s="37">
        <f t="shared" si="17"/>
        <v>0</v>
      </c>
      <c r="S113" s="37">
        <f t="shared" si="18"/>
        <v>60.714285714285715</v>
      </c>
      <c r="T113" s="38" t="s">
        <v>62</v>
      </c>
      <c r="U113" s="39" t="s">
        <v>438</v>
      </c>
      <c r="V113" s="39" t="s">
        <v>103</v>
      </c>
      <c r="W113" s="40" t="s">
        <v>65</v>
      </c>
      <c r="X113" s="40" t="s">
        <v>95</v>
      </c>
      <c r="Y113" s="40" t="s">
        <v>65</v>
      </c>
      <c r="Z113" s="41" t="s">
        <v>87</v>
      </c>
      <c r="AA113" s="42">
        <v>4</v>
      </c>
      <c r="AB113" s="43">
        <f t="shared" si="21"/>
        <v>1</v>
      </c>
      <c r="AC113" s="44">
        <v>42185</v>
      </c>
      <c r="AD113" s="43" t="s">
        <v>68</v>
      </c>
      <c r="AE113" s="43"/>
      <c r="AF113" s="43"/>
      <c r="AG113" s="43"/>
      <c r="AH113" s="43"/>
      <c r="AI113" s="65" t="s">
        <v>790</v>
      </c>
      <c r="AJ113" s="65"/>
      <c r="AK113" s="46" t="s">
        <v>766</v>
      </c>
      <c r="AL113" s="47">
        <f t="shared" si="19"/>
        <v>2</v>
      </c>
      <c r="AM113" s="47">
        <f t="shared" si="20"/>
        <v>0</v>
      </c>
      <c r="AN113" s="47" t="str">
        <f t="shared" si="22"/>
        <v>CUMPLIDA</v>
      </c>
      <c r="AO113" s="47" t="str">
        <f t="shared" si="23"/>
        <v>CUMPLIDA</v>
      </c>
      <c r="AP113" s="50" t="s">
        <v>90</v>
      </c>
      <c r="AQ113" s="49" t="s">
        <v>87</v>
      </c>
      <c r="AR113" s="50" t="s">
        <v>75</v>
      </c>
      <c r="AS113" s="50"/>
      <c r="AT113" s="51" t="s">
        <v>76</v>
      </c>
    </row>
    <row r="114" spans="1:46" ht="141.75" hidden="1" x14ac:dyDescent="0.25">
      <c r="A114" s="27">
        <v>433</v>
      </c>
      <c r="B114" s="27">
        <v>9</v>
      </c>
      <c r="C114" s="74" t="s">
        <v>791</v>
      </c>
      <c r="D114" s="74" t="s">
        <v>792</v>
      </c>
      <c r="E114" s="74" t="s">
        <v>793</v>
      </c>
      <c r="F114" s="74" t="s">
        <v>794</v>
      </c>
      <c r="G114" s="74"/>
      <c r="H114" s="123" t="s">
        <v>795</v>
      </c>
      <c r="I114" s="123" t="s">
        <v>795</v>
      </c>
      <c r="J114" s="60">
        <v>8</v>
      </c>
      <c r="K114" s="33">
        <v>41673</v>
      </c>
      <c r="L114" s="33">
        <v>42185</v>
      </c>
      <c r="M114" s="33">
        <v>42004</v>
      </c>
      <c r="N114" s="34">
        <f t="shared" si="14"/>
        <v>73.142857142857139</v>
      </c>
      <c r="O114" s="35"/>
      <c r="P114" s="36">
        <f t="shared" si="15"/>
        <v>0</v>
      </c>
      <c r="Q114" s="37">
        <f t="shared" si="16"/>
        <v>0</v>
      </c>
      <c r="R114" s="37">
        <f t="shared" si="17"/>
        <v>0</v>
      </c>
      <c r="S114" s="37">
        <f t="shared" si="18"/>
        <v>73.142857142857139</v>
      </c>
      <c r="T114" s="38" t="s">
        <v>62</v>
      </c>
      <c r="U114" s="39" t="s">
        <v>438</v>
      </c>
      <c r="V114" s="39" t="s">
        <v>64</v>
      </c>
      <c r="W114" s="40" t="s">
        <v>170</v>
      </c>
      <c r="X114" s="40" t="s">
        <v>302</v>
      </c>
      <c r="Y114" s="39" t="s">
        <v>86</v>
      </c>
      <c r="Z114" s="41" t="s">
        <v>67</v>
      </c>
      <c r="AA114" s="42">
        <v>8</v>
      </c>
      <c r="AB114" s="43">
        <f t="shared" si="21"/>
        <v>1</v>
      </c>
      <c r="AC114" s="44">
        <v>42185</v>
      </c>
      <c r="AD114" s="43" t="s">
        <v>68</v>
      </c>
      <c r="AE114" s="43"/>
      <c r="AF114" s="43"/>
      <c r="AG114" s="43"/>
      <c r="AH114" s="43"/>
      <c r="AI114" s="45" t="s">
        <v>796</v>
      </c>
      <c r="AJ114" s="45"/>
      <c r="AK114" s="46" t="s">
        <v>766</v>
      </c>
      <c r="AL114" s="47">
        <f t="shared" si="19"/>
        <v>2</v>
      </c>
      <c r="AM114" s="47">
        <f t="shared" si="20"/>
        <v>0</v>
      </c>
      <c r="AN114" s="47" t="str">
        <f t="shared" si="22"/>
        <v>CUMPLIDA</v>
      </c>
      <c r="AO114" s="47" t="str">
        <f t="shared" si="23"/>
        <v>CUMPLIDA</v>
      </c>
      <c r="AP114" s="50" t="s">
        <v>90</v>
      </c>
      <c r="AQ114" s="49" t="s">
        <v>67</v>
      </c>
      <c r="AR114" s="50" t="s">
        <v>75</v>
      </c>
      <c r="AS114" s="50"/>
      <c r="AT114" s="51" t="s">
        <v>76</v>
      </c>
    </row>
    <row r="115" spans="1:46" ht="243" hidden="1" customHeight="1" x14ac:dyDescent="0.25">
      <c r="A115" s="27">
        <v>439</v>
      </c>
      <c r="B115" s="27">
        <v>15</v>
      </c>
      <c r="C115" s="138" t="s">
        <v>797</v>
      </c>
      <c r="D115" s="90" t="s">
        <v>781</v>
      </c>
      <c r="E115" s="90" t="s">
        <v>798</v>
      </c>
      <c r="F115" s="134" t="s">
        <v>799</v>
      </c>
      <c r="G115" s="134"/>
      <c r="H115" s="136" t="s">
        <v>800</v>
      </c>
      <c r="I115" s="136" t="s">
        <v>800</v>
      </c>
      <c r="J115" s="60">
        <v>6</v>
      </c>
      <c r="K115" s="33">
        <v>41640</v>
      </c>
      <c r="L115" s="33">
        <v>42063</v>
      </c>
      <c r="M115" s="33">
        <v>42004</v>
      </c>
      <c r="N115" s="34">
        <f t="shared" ref="N115:N178" si="24">(+L115-K115)/7</f>
        <v>60.428571428571431</v>
      </c>
      <c r="O115" s="35"/>
      <c r="P115" s="36">
        <f t="shared" ref="P115:P178" si="25">IF(O115/J115&gt;1,1,+O115/J115)</f>
        <v>0</v>
      </c>
      <c r="Q115" s="37">
        <f t="shared" ref="Q115:Q178" si="26">+N115*P115</f>
        <v>0</v>
      </c>
      <c r="R115" s="37">
        <f t="shared" ref="R115:R178" si="27">IF(L115&lt;=$C$7,Q115,0)</f>
        <v>0</v>
      </c>
      <c r="S115" s="37">
        <f t="shared" ref="S115:S178" si="28">IF($C$7&gt;=L115,N115,0)</f>
        <v>60.428571428571431</v>
      </c>
      <c r="T115" s="38" t="s">
        <v>62</v>
      </c>
      <c r="U115" s="39" t="s">
        <v>438</v>
      </c>
      <c r="V115" s="39" t="s">
        <v>103</v>
      </c>
      <c r="W115" s="39" t="s">
        <v>84</v>
      </c>
      <c r="X115" s="39" t="s">
        <v>228</v>
      </c>
      <c r="Y115" s="39" t="s">
        <v>86</v>
      </c>
      <c r="Z115" s="41" t="s">
        <v>67</v>
      </c>
      <c r="AA115" s="42">
        <v>6</v>
      </c>
      <c r="AB115" s="43">
        <f t="shared" si="21"/>
        <v>1</v>
      </c>
      <c r="AC115" s="44">
        <v>42004</v>
      </c>
      <c r="AD115" s="43" t="s">
        <v>68</v>
      </c>
      <c r="AE115" s="43"/>
      <c r="AF115" s="43"/>
      <c r="AG115" s="43"/>
      <c r="AH115" s="43"/>
      <c r="AI115" s="45" t="s">
        <v>801</v>
      </c>
      <c r="AJ115" s="45"/>
      <c r="AK115" s="46" t="s">
        <v>766</v>
      </c>
      <c r="AL115" s="47">
        <f t="shared" si="19"/>
        <v>2</v>
      </c>
      <c r="AM115" s="47">
        <f t="shared" si="20"/>
        <v>0</v>
      </c>
      <c r="AN115" s="47" t="str">
        <f t="shared" si="22"/>
        <v>CUMPLIDA</v>
      </c>
      <c r="AO115" s="47" t="str">
        <f t="shared" si="23"/>
        <v>CUMPLIDA</v>
      </c>
      <c r="AP115" s="48" t="s">
        <v>116</v>
      </c>
      <c r="AQ115" s="49" t="s">
        <v>67</v>
      </c>
      <c r="AR115" s="50" t="s">
        <v>75</v>
      </c>
      <c r="AS115" s="50"/>
      <c r="AT115" s="51" t="s">
        <v>76</v>
      </c>
    </row>
    <row r="116" spans="1:46" ht="189" hidden="1" x14ac:dyDescent="0.25">
      <c r="A116" s="27">
        <v>440</v>
      </c>
      <c r="B116" s="27">
        <v>16</v>
      </c>
      <c r="C116" s="74" t="s">
        <v>802</v>
      </c>
      <c r="D116" s="74" t="s">
        <v>803</v>
      </c>
      <c r="E116" s="74" t="s">
        <v>804</v>
      </c>
      <c r="F116" s="90" t="s">
        <v>805</v>
      </c>
      <c r="G116" s="74"/>
      <c r="H116" s="59" t="s">
        <v>806</v>
      </c>
      <c r="I116" s="59" t="s">
        <v>807</v>
      </c>
      <c r="J116" s="60">
        <v>9</v>
      </c>
      <c r="K116" s="33">
        <v>41699</v>
      </c>
      <c r="L116" s="33">
        <v>42185</v>
      </c>
      <c r="M116" s="33">
        <v>41851</v>
      </c>
      <c r="N116" s="34">
        <f t="shared" si="24"/>
        <v>69.428571428571431</v>
      </c>
      <c r="O116" s="35"/>
      <c r="P116" s="36">
        <f t="shared" si="25"/>
        <v>0</v>
      </c>
      <c r="Q116" s="37">
        <f t="shared" si="26"/>
        <v>0</v>
      </c>
      <c r="R116" s="37">
        <f t="shared" si="27"/>
        <v>0</v>
      </c>
      <c r="S116" s="37">
        <f t="shared" si="28"/>
        <v>69.428571428571431</v>
      </c>
      <c r="T116" s="38" t="s">
        <v>69</v>
      </c>
      <c r="U116" s="39" t="s">
        <v>808</v>
      </c>
      <c r="V116" s="39" t="s">
        <v>103</v>
      </c>
      <c r="W116" s="39" t="s">
        <v>84</v>
      </c>
      <c r="X116" s="39" t="s">
        <v>228</v>
      </c>
      <c r="Y116" s="39" t="s">
        <v>86</v>
      </c>
      <c r="Z116" s="41" t="s">
        <v>160</v>
      </c>
      <c r="AA116" s="42">
        <v>9</v>
      </c>
      <c r="AB116" s="43">
        <f t="shared" si="21"/>
        <v>1</v>
      </c>
      <c r="AC116" s="44">
        <v>42185</v>
      </c>
      <c r="AD116" s="43" t="s">
        <v>68</v>
      </c>
      <c r="AE116" s="43"/>
      <c r="AF116" s="43" t="s">
        <v>69</v>
      </c>
      <c r="AG116" s="43" t="s">
        <v>62</v>
      </c>
      <c r="AH116" s="43" t="s">
        <v>809</v>
      </c>
      <c r="AI116" s="45" t="s">
        <v>810</v>
      </c>
      <c r="AJ116" s="45"/>
      <c r="AK116" s="46" t="s">
        <v>766</v>
      </c>
      <c r="AL116" s="47">
        <f t="shared" si="19"/>
        <v>2</v>
      </c>
      <c r="AM116" s="47">
        <f t="shared" si="20"/>
        <v>0</v>
      </c>
      <c r="AN116" s="47" t="str">
        <f t="shared" si="22"/>
        <v>CUMPLIDA</v>
      </c>
      <c r="AO116" s="47" t="str">
        <f t="shared" si="23"/>
        <v>CUMPLIDA</v>
      </c>
      <c r="AP116" s="50" t="s">
        <v>90</v>
      </c>
      <c r="AQ116" s="69" t="s">
        <v>163</v>
      </c>
      <c r="AR116" s="50" t="s">
        <v>75</v>
      </c>
      <c r="AS116" s="83" t="s">
        <v>235</v>
      </c>
      <c r="AT116" s="51" t="s">
        <v>76</v>
      </c>
    </row>
    <row r="117" spans="1:46" ht="346.5" hidden="1" x14ac:dyDescent="0.25">
      <c r="A117" s="27">
        <v>443</v>
      </c>
      <c r="B117" s="27">
        <v>19</v>
      </c>
      <c r="C117" s="74" t="s">
        <v>811</v>
      </c>
      <c r="D117" s="90" t="s">
        <v>812</v>
      </c>
      <c r="E117" s="90" t="s">
        <v>813</v>
      </c>
      <c r="F117" s="74" t="s">
        <v>794</v>
      </c>
      <c r="G117" s="74"/>
      <c r="H117" s="123" t="s">
        <v>814</v>
      </c>
      <c r="I117" s="123" t="s">
        <v>814</v>
      </c>
      <c r="J117" s="60">
        <v>8</v>
      </c>
      <c r="K117" s="33">
        <v>41673</v>
      </c>
      <c r="L117" s="33">
        <v>42185</v>
      </c>
      <c r="M117" s="33">
        <v>42004</v>
      </c>
      <c r="N117" s="34">
        <f t="shared" si="24"/>
        <v>73.142857142857139</v>
      </c>
      <c r="O117" s="35"/>
      <c r="P117" s="36">
        <f t="shared" si="25"/>
        <v>0</v>
      </c>
      <c r="Q117" s="37">
        <f t="shared" si="26"/>
        <v>0</v>
      </c>
      <c r="R117" s="37">
        <f t="shared" si="27"/>
        <v>0</v>
      </c>
      <c r="S117" s="37">
        <f t="shared" si="28"/>
        <v>73.142857142857139</v>
      </c>
      <c r="T117" s="38" t="s">
        <v>62</v>
      </c>
      <c r="U117" s="39" t="s">
        <v>808</v>
      </c>
      <c r="V117" s="39" t="s">
        <v>64</v>
      </c>
      <c r="W117" s="40" t="s">
        <v>170</v>
      </c>
      <c r="X117" s="40" t="s">
        <v>302</v>
      </c>
      <c r="Y117" s="39" t="s">
        <v>86</v>
      </c>
      <c r="Z117" s="41" t="s">
        <v>160</v>
      </c>
      <c r="AA117" s="42">
        <v>8</v>
      </c>
      <c r="AB117" s="43">
        <f t="shared" si="21"/>
        <v>1</v>
      </c>
      <c r="AC117" s="44">
        <v>42185</v>
      </c>
      <c r="AD117" s="43" t="s">
        <v>68</v>
      </c>
      <c r="AE117" s="43"/>
      <c r="AF117" s="43" t="s">
        <v>69</v>
      </c>
      <c r="AG117" s="43" t="s">
        <v>69</v>
      </c>
      <c r="AH117" s="43" t="s">
        <v>815</v>
      </c>
      <c r="AI117" s="65" t="s">
        <v>816</v>
      </c>
      <c r="AJ117" s="65"/>
      <c r="AK117" s="46" t="s">
        <v>766</v>
      </c>
      <c r="AL117" s="47">
        <f t="shared" si="19"/>
        <v>2</v>
      </c>
      <c r="AM117" s="47">
        <f t="shared" si="20"/>
        <v>0</v>
      </c>
      <c r="AN117" s="47" t="str">
        <f t="shared" si="22"/>
        <v>CUMPLIDA</v>
      </c>
      <c r="AO117" s="47" t="str">
        <f t="shared" si="23"/>
        <v>CUMPLIDA</v>
      </c>
      <c r="AP117" s="50" t="s">
        <v>90</v>
      </c>
      <c r="AQ117" s="69" t="s">
        <v>163</v>
      </c>
      <c r="AR117" s="50" t="s">
        <v>75</v>
      </c>
      <c r="AS117" s="83" t="s">
        <v>235</v>
      </c>
      <c r="AT117" s="51" t="s">
        <v>76</v>
      </c>
    </row>
    <row r="118" spans="1:46" ht="283.5" hidden="1" x14ac:dyDescent="0.25">
      <c r="A118" s="27">
        <v>444</v>
      </c>
      <c r="B118" s="27">
        <v>20</v>
      </c>
      <c r="C118" s="74" t="s">
        <v>817</v>
      </c>
      <c r="D118" s="90" t="s">
        <v>818</v>
      </c>
      <c r="E118" s="74" t="s">
        <v>819</v>
      </c>
      <c r="F118" s="139" t="s">
        <v>641</v>
      </c>
      <c r="G118" s="139" t="s">
        <v>642</v>
      </c>
      <c r="H118" s="140" t="s">
        <v>820</v>
      </c>
      <c r="I118" s="140" t="s">
        <v>820</v>
      </c>
      <c r="J118" s="141">
        <v>7</v>
      </c>
      <c r="K118" s="33">
        <v>41640</v>
      </c>
      <c r="L118" s="33">
        <v>42185</v>
      </c>
      <c r="M118" s="33">
        <v>42004</v>
      </c>
      <c r="N118" s="34">
        <f t="shared" si="24"/>
        <v>77.857142857142861</v>
      </c>
      <c r="O118" s="35"/>
      <c r="P118" s="36">
        <f t="shared" si="25"/>
        <v>0</v>
      </c>
      <c r="Q118" s="37">
        <f t="shared" si="26"/>
        <v>0</v>
      </c>
      <c r="R118" s="37">
        <f t="shared" si="27"/>
        <v>0</v>
      </c>
      <c r="S118" s="37">
        <f t="shared" si="28"/>
        <v>77.857142857142861</v>
      </c>
      <c r="T118" s="38" t="s">
        <v>69</v>
      </c>
      <c r="U118" s="39" t="s">
        <v>808</v>
      </c>
      <c r="V118" s="39" t="s">
        <v>112</v>
      </c>
      <c r="W118" s="39" t="s">
        <v>84</v>
      </c>
      <c r="X118" s="39" t="s">
        <v>228</v>
      </c>
      <c r="Y118" s="39" t="s">
        <v>86</v>
      </c>
      <c r="Z118" s="41" t="s">
        <v>87</v>
      </c>
      <c r="AA118" s="42">
        <v>7</v>
      </c>
      <c r="AB118" s="43">
        <f t="shared" si="21"/>
        <v>1</v>
      </c>
      <c r="AC118" s="44">
        <v>42185</v>
      </c>
      <c r="AD118" s="43" t="s">
        <v>68</v>
      </c>
      <c r="AE118" s="43"/>
      <c r="AF118" s="43" t="s">
        <v>69</v>
      </c>
      <c r="AG118" s="43" t="s">
        <v>69</v>
      </c>
      <c r="AH118" s="43" t="s">
        <v>821</v>
      </c>
      <c r="AI118" s="45" t="s">
        <v>822</v>
      </c>
      <c r="AJ118" s="45"/>
      <c r="AK118" s="46" t="s">
        <v>766</v>
      </c>
      <c r="AL118" s="47">
        <f t="shared" si="19"/>
        <v>2</v>
      </c>
      <c r="AM118" s="47">
        <f t="shared" si="20"/>
        <v>0</v>
      </c>
      <c r="AN118" s="47" t="str">
        <f t="shared" si="22"/>
        <v>CUMPLIDA</v>
      </c>
      <c r="AO118" s="47" t="str">
        <f t="shared" si="23"/>
        <v>CUMPLIDA</v>
      </c>
      <c r="AP118" s="50" t="s">
        <v>613</v>
      </c>
      <c r="AQ118" s="49" t="s">
        <v>87</v>
      </c>
      <c r="AR118" s="50" t="s">
        <v>75</v>
      </c>
      <c r="AS118" s="50"/>
      <c r="AT118" s="51" t="s">
        <v>76</v>
      </c>
    </row>
    <row r="119" spans="1:46" ht="204.75" hidden="1" x14ac:dyDescent="0.25">
      <c r="A119" s="27">
        <v>445</v>
      </c>
      <c r="B119" s="27">
        <v>21</v>
      </c>
      <c r="C119" s="74" t="s">
        <v>823</v>
      </c>
      <c r="D119" s="90" t="s">
        <v>824</v>
      </c>
      <c r="E119" s="74" t="s">
        <v>819</v>
      </c>
      <c r="F119" s="139" t="s">
        <v>641</v>
      </c>
      <c r="G119" s="139" t="s">
        <v>642</v>
      </c>
      <c r="H119" s="140" t="s">
        <v>820</v>
      </c>
      <c r="I119" s="140" t="s">
        <v>820</v>
      </c>
      <c r="J119" s="141">
        <v>7</v>
      </c>
      <c r="K119" s="33">
        <v>41640</v>
      </c>
      <c r="L119" s="33">
        <v>42185</v>
      </c>
      <c r="M119" s="33">
        <v>42004</v>
      </c>
      <c r="N119" s="34">
        <f t="shared" si="24"/>
        <v>77.857142857142861</v>
      </c>
      <c r="O119" s="35"/>
      <c r="P119" s="36">
        <f t="shared" si="25"/>
        <v>0</v>
      </c>
      <c r="Q119" s="37">
        <f t="shared" si="26"/>
        <v>0</v>
      </c>
      <c r="R119" s="37">
        <f t="shared" si="27"/>
        <v>0</v>
      </c>
      <c r="S119" s="37">
        <f t="shared" si="28"/>
        <v>77.857142857142861</v>
      </c>
      <c r="T119" s="38" t="s">
        <v>69</v>
      </c>
      <c r="U119" s="39" t="s">
        <v>808</v>
      </c>
      <c r="V119" s="39" t="s">
        <v>112</v>
      </c>
      <c r="W119" s="39" t="s">
        <v>84</v>
      </c>
      <c r="X119" s="39" t="s">
        <v>228</v>
      </c>
      <c r="Y119" s="39" t="s">
        <v>86</v>
      </c>
      <c r="Z119" s="41" t="s">
        <v>87</v>
      </c>
      <c r="AA119" s="42">
        <v>7</v>
      </c>
      <c r="AB119" s="43">
        <f t="shared" si="21"/>
        <v>1</v>
      </c>
      <c r="AC119" s="44">
        <v>42185</v>
      </c>
      <c r="AD119" s="43" t="s">
        <v>68</v>
      </c>
      <c r="AE119" s="43"/>
      <c r="AF119" s="43" t="s">
        <v>69</v>
      </c>
      <c r="AG119" s="43" t="s">
        <v>69</v>
      </c>
      <c r="AH119" s="43" t="s">
        <v>825</v>
      </c>
      <c r="AI119" s="45" t="s">
        <v>822</v>
      </c>
      <c r="AJ119" s="45"/>
      <c r="AK119" s="46" t="s">
        <v>766</v>
      </c>
      <c r="AL119" s="47">
        <f t="shared" si="19"/>
        <v>2</v>
      </c>
      <c r="AM119" s="47">
        <f t="shared" si="20"/>
        <v>0</v>
      </c>
      <c r="AN119" s="47" t="str">
        <f t="shared" si="22"/>
        <v>CUMPLIDA</v>
      </c>
      <c r="AO119" s="47" t="str">
        <f t="shared" si="23"/>
        <v>CUMPLIDA</v>
      </c>
      <c r="AP119" s="50" t="s">
        <v>613</v>
      </c>
      <c r="AQ119" s="49" t="s">
        <v>87</v>
      </c>
      <c r="AR119" s="50" t="s">
        <v>75</v>
      </c>
      <c r="AS119" s="50"/>
      <c r="AT119" s="51" t="s">
        <v>76</v>
      </c>
    </row>
    <row r="120" spans="1:46" ht="204.75" hidden="1" x14ac:dyDescent="0.25">
      <c r="A120" s="27">
        <v>446</v>
      </c>
      <c r="B120" s="27">
        <v>22</v>
      </c>
      <c r="C120" s="74" t="s">
        <v>826</v>
      </c>
      <c r="D120" s="90" t="s">
        <v>827</v>
      </c>
      <c r="E120" s="74" t="s">
        <v>819</v>
      </c>
      <c r="F120" s="139" t="s">
        <v>641</v>
      </c>
      <c r="G120" s="139" t="s">
        <v>642</v>
      </c>
      <c r="H120" s="140" t="s">
        <v>820</v>
      </c>
      <c r="I120" s="140" t="s">
        <v>820</v>
      </c>
      <c r="J120" s="141">
        <v>7</v>
      </c>
      <c r="K120" s="33">
        <v>41640</v>
      </c>
      <c r="L120" s="33">
        <v>42185</v>
      </c>
      <c r="M120" s="33">
        <v>42004</v>
      </c>
      <c r="N120" s="34">
        <f t="shared" si="24"/>
        <v>77.857142857142861</v>
      </c>
      <c r="O120" s="35"/>
      <c r="P120" s="36">
        <f t="shared" si="25"/>
        <v>0</v>
      </c>
      <c r="Q120" s="37">
        <f t="shared" si="26"/>
        <v>0</v>
      </c>
      <c r="R120" s="37">
        <f t="shared" si="27"/>
        <v>0</v>
      </c>
      <c r="S120" s="37">
        <f t="shared" si="28"/>
        <v>77.857142857142861</v>
      </c>
      <c r="T120" s="38" t="s">
        <v>69</v>
      </c>
      <c r="U120" s="39" t="s">
        <v>808</v>
      </c>
      <c r="V120" s="39" t="s">
        <v>112</v>
      </c>
      <c r="W120" s="39" t="s">
        <v>84</v>
      </c>
      <c r="X120" s="39" t="s">
        <v>228</v>
      </c>
      <c r="Y120" s="39" t="s">
        <v>86</v>
      </c>
      <c r="Z120" s="41" t="s">
        <v>87</v>
      </c>
      <c r="AA120" s="42">
        <v>7</v>
      </c>
      <c r="AB120" s="43">
        <f t="shared" si="21"/>
        <v>1</v>
      </c>
      <c r="AC120" s="44">
        <v>42185</v>
      </c>
      <c r="AD120" s="43" t="s">
        <v>68</v>
      </c>
      <c r="AE120" s="43"/>
      <c r="AF120" s="43" t="s">
        <v>69</v>
      </c>
      <c r="AG120" s="43" t="s">
        <v>69</v>
      </c>
      <c r="AH120" s="43" t="s">
        <v>825</v>
      </c>
      <c r="AI120" s="45" t="s">
        <v>822</v>
      </c>
      <c r="AJ120" s="45"/>
      <c r="AK120" s="46" t="s">
        <v>766</v>
      </c>
      <c r="AL120" s="47">
        <f t="shared" si="19"/>
        <v>2</v>
      </c>
      <c r="AM120" s="47">
        <f t="shared" si="20"/>
        <v>0</v>
      </c>
      <c r="AN120" s="47" t="str">
        <f t="shared" si="22"/>
        <v>CUMPLIDA</v>
      </c>
      <c r="AO120" s="47" t="str">
        <f t="shared" si="23"/>
        <v>CUMPLIDA</v>
      </c>
      <c r="AP120" s="50" t="s">
        <v>613</v>
      </c>
      <c r="AQ120" s="49" t="s">
        <v>87</v>
      </c>
      <c r="AR120" s="50" t="s">
        <v>75</v>
      </c>
      <c r="AS120" s="50"/>
      <c r="AT120" s="51" t="s">
        <v>76</v>
      </c>
    </row>
    <row r="121" spans="1:46" ht="181.5" hidden="1" customHeight="1" x14ac:dyDescent="0.25">
      <c r="A121" s="27">
        <v>449</v>
      </c>
      <c r="B121" s="27">
        <v>25</v>
      </c>
      <c r="C121" s="74" t="s">
        <v>828</v>
      </c>
      <c r="D121" s="74" t="s">
        <v>829</v>
      </c>
      <c r="E121" s="74" t="s">
        <v>830</v>
      </c>
      <c r="F121" s="142" t="s">
        <v>831</v>
      </c>
      <c r="G121" s="142" t="s">
        <v>832</v>
      </c>
      <c r="H121" s="117" t="s">
        <v>833</v>
      </c>
      <c r="I121" s="117" t="s">
        <v>834</v>
      </c>
      <c r="J121" s="60">
        <v>7</v>
      </c>
      <c r="K121" s="33">
        <v>41640</v>
      </c>
      <c r="L121" s="33">
        <v>42004</v>
      </c>
      <c r="M121" s="33">
        <v>42004</v>
      </c>
      <c r="N121" s="34">
        <f t="shared" si="24"/>
        <v>52</v>
      </c>
      <c r="O121" s="35"/>
      <c r="P121" s="36">
        <f t="shared" si="25"/>
        <v>0</v>
      </c>
      <c r="Q121" s="37">
        <f t="shared" si="26"/>
        <v>0</v>
      </c>
      <c r="R121" s="37">
        <f t="shared" si="27"/>
        <v>0</v>
      </c>
      <c r="S121" s="37">
        <f t="shared" si="28"/>
        <v>52</v>
      </c>
      <c r="T121" s="38" t="s">
        <v>69</v>
      </c>
      <c r="U121" s="39" t="s">
        <v>808</v>
      </c>
      <c r="V121" s="39" t="s">
        <v>112</v>
      </c>
      <c r="W121" s="39" t="s">
        <v>84</v>
      </c>
      <c r="X121" s="39" t="s">
        <v>228</v>
      </c>
      <c r="Y121" s="39" t="s">
        <v>86</v>
      </c>
      <c r="Z121" s="41" t="s">
        <v>87</v>
      </c>
      <c r="AA121" s="42">
        <v>7</v>
      </c>
      <c r="AB121" s="43">
        <f t="shared" si="21"/>
        <v>1</v>
      </c>
      <c r="AC121" s="44">
        <v>42185</v>
      </c>
      <c r="AD121" s="43" t="s">
        <v>68</v>
      </c>
      <c r="AE121" s="43"/>
      <c r="AF121" s="43" t="s">
        <v>69</v>
      </c>
      <c r="AG121" s="43" t="s">
        <v>69</v>
      </c>
      <c r="AH121" s="43" t="s">
        <v>644</v>
      </c>
      <c r="AI121" s="45" t="s">
        <v>835</v>
      </c>
      <c r="AJ121" s="45"/>
      <c r="AK121" s="46" t="s">
        <v>766</v>
      </c>
      <c r="AL121" s="47">
        <f t="shared" si="19"/>
        <v>2</v>
      </c>
      <c r="AM121" s="47">
        <f t="shared" si="20"/>
        <v>0</v>
      </c>
      <c r="AN121" s="47" t="str">
        <f t="shared" si="22"/>
        <v>CUMPLIDA</v>
      </c>
      <c r="AO121" s="47" t="str">
        <f t="shared" si="23"/>
        <v>CUMPLIDA</v>
      </c>
      <c r="AP121" s="50" t="s">
        <v>613</v>
      </c>
      <c r="AQ121" s="49" t="s">
        <v>87</v>
      </c>
      <c r="AR121" s="50" t="s">
        <v>75</v>
      </c>
      <c r="AS121" s="50"/>
      <c r="AT121" s="51" t="s">
        <v>76</v>
      </c>
    </row>
    <row r="122" spans="1:46" ht="204.75" hidden="1" x14ac:dyDescent="0.25">
      <c r="A122" s="27">
        <v>451</v>
      </c>
      <c r="B122" s="27">
        <v>27</v>
      </c>
      <c r="C122" s="74" t="s">
        <v>836</v>
      </c>
      <c r="D122" s="74" t="s">
        <v>837</v>
      </c>
      <c r="E122" s="74" t="s">
        <v>838</v>
      </c>
      <c r="F122" s="74" t="s">
        <v>839</v>
      </c>
      <c r="G122" s="74"/>
      <c r="H122" s="59" t="s">
        <v>840</v>
      </c>
      <c r="I122" s="59" t="s">
        <v>840</v>
      </c>
      <c r="J122" s="60">
        <v>4</v>
      </c>
      <c r="K122" s="33">
        <v>41671</v>
      </c>
      <c r="L122" s="33">
        <v>41881</v>
      </c>
      <c r="M122" s="33">
        <v>41881</v>
      </c>
      <c r="N122" s="34">
        <f t="shared" si="24"/>
        <v>30</v>
      </c>
      <c r="O122" s="35"/>
      <c r="P122" s="36">
        <f t="shared" si="25"/>
        <v>0</v>
      </c>
      <c r="Q122" s="37">
        <f t="shared" si="26"/>
        <v>0</v>
      </c>
      <c r="R122" s="37">
        <f t="shared" si="27"/>
        <v>0</v>
      </c>
      <c r="S122" s="37">
        <f t="shared" si="28"/>
        <v>30</v>
      </c>
      <c r="T122" s="38" t="s">
        <v>69</v>
      </c>
      <c r="U122" s="39" t="s">
        <v>808</v>
      </c>
      <c r="V122" s="39" t="s">
        <v>301</v>
      </c>
      <c r="W122" s="40" t="s">
        <v>65</v>
      </c>
      <c r="X122" s="40" t="s">
        <v>95</v>
      </c>
      <c r="Y122" s="40" t="s">
        <v>65</v>
      </c>
      <c r="Z122" s="41" t="s">
        <v>87</v>
      </c>
      <c r="AA122" s="42">
        <v>4</v>
      </c>
      <c r="AB122" s="43">
        <f t="shared" si="21"/>
        <v>1</v>
      </c>
      <c r="AC122" s="44">
        <v>42004</v>
      </c>
      <c r="AD122" s="43" t="s">
        <v>68</v>
      </c>
      <c r="AE122" s="43"/>
      <c r="AF122" s="43" t="s">
        <v>69</v>
      </c>
      <c r="AG122" s="43" t="s">
        <v>69</v>
      </c>
      <c r="AH122" s="43" t="s">
        <v>841</v>
      </c>
      <c r="AI122" s="45" t="s">
        <v>842</v>
      </c>
      <c r="AJ122" s="45"/>
      <c r="AK122" s="46" t="s">
        <v>766</v>
      </c>
      <c r="AL122" s="47">
        <f t="shared" si="19"/>
        <v>2</v>
      </c>
      <c r="AM122" s="47">
        <f t="shared" si="20"/>
        <v>0</v>
      </c>
      <c r="AN122" s="47" t="str">
        <f t="shared" si="22"/>
        <v>CUMPLIDA</v>
      </c>
      <c r="AO122" s="47" t="str">
        <f t="shared" si="23"/>
        <v>CUMPLIDA</v>
      </c>
      <c r="AP122" s="48" t="s">
        <v>98</v>
      </c>
      <c r="AQ122" s="49" t="s">
        <v>87</v>
      </c>
      <c r="AR122" s="50" t="s">
        <v>75</v>
      </c>
      <c r="AS122" s="50"/>
      <c r="AT122" s="51" t="s">
        <v>76</v>
      </c>
    </row>
    <row r="123" spans="1:46" ht="330.75" hidden="1" x14ac:dyDescent="0.25">
      <c r="A123" s="27">
        <v>453</v>
      </c>
      <c r="B123" s="27">
        <v>29</v>
      </c>
      <c r="C123" s="74" t="s">
        <v>843</v>
      </c>
      <c r="D123" s="74" t="s">
        <v>844</v>
      </c>
      <c r="E123" s="74" t="s">
        <v>845</v>
      </c>
      <c r="F123" s="143" t="s">
        <v>846</v>
      </c>
      <c r="G123" s="144" t="s">
        <v>847</v>
      </c>
      <c r="H123" s="145" t="s">
        <v>848</v>
      </c>
      <c r="I123" s="145" t="s">
        <v>848</v>
      </c>
      <c r="J123" s="60">
        <v>4</v>
      </c>
      <c r="K123" s="33">
        <v>41640</v>
      </c>
      <c r="L123" s="33">
        <v>41729</v>
      </c>
      <c r="M123" s="33">
        <v>41728</v>
      </c>
      <c r="N123" s="34">
        <f t="shared" si="24"/>
        <v>12.714285714285714</v>
      </c>
      <c r="O123" s="35"/>
      <c r="P123" s="36">
        <f t="shared" si="25"/>
        <v>0</v>
      </c>
      <c r="Q123" s="37">
        <f t="shared" si="26"/>
        <v>0</v>
      </c>
      <c r="R123" s="37">
        <f t="shared" si="27"/>
        <v>0</v>
      </c>
      <c r="S123" s="37">
        <f t="shared" si="28"/>
        <v>12.714285714285714</v>
      </c>
      <c r="T123" s="38" t="s">
        <v>69</v>
      </c>
      <c r="U123" s="39" t="s">
        <v>808</v>
      </c>
      <c r="V123" s="39" t="s">
        <v>83</v>
      </c>
      <c r="W123" s="40" t="s">
        <v>65</v>
      </c>
      <c r="X123" s="40" t="s">
        <v>95</v>
      </c>
      <c r="Y123" s="40" t="s">
        <v>65</v>
      </c>
      <c r="Z123" s="41" t="s">
        <v>67</v>
      </c>
      <c r="AA123" s="42">
        <v>4</v>
      </c>
      <c r="AB123" s="43">
        <f t="shared" si="21"/>
        <v>1</v>
      </c>
      <c r="AC123" s="44">
        <v>42185</v>
      </c>
      <c r="AD123" s="43" t="s">
        <v>68</v>
      </c>
      <c r="AE123" s="43"/>
      <c r="AF123" s="43" t="s">
        <v>69</v>
      </c>
      <c r="AG123" s="43" t="s">
        <v>69</v>
      </c>
      <c r="AH123" s="43" t="s">
        <v>849</v>
      </c>
      <c r="AI123" s="45"/>
      <c r="AJ123" s="45"/>
      <c r="AK123" s="46" t="s">
        <v>766</v>
      </c>
      <c r="AL123" s="47">
        <f t="shared" si="19"/>
        <v>2</v>
      </c>
      <c r="AM123" s="47">
        <f t="shared" si="20"/>
        <v>0</v>
      </c>
      <c r="AN123" s="47" t="str">
        <f t="shared" si="22"/>
        <v>CUMPLIDA</v>
      </c>
      <c r="AO123" s="47" t="str">
        <f t="shared" si="23"/>
        <v>CUMPLIDA</v>
      </c>
      <c r="AP123" s="48"/>
      <c r="AQ123" s="49" t="s">
        <v>67</v>
      </c>
      <c r="AR123" s="50" t="s">
        <v>75</v>
      </c>
      <c r="AS123" s="50"/>
      <c r="AT123" s="51" t="s">
        <v>76</v>
      </c>
    </row>
    <row r="124" spans="1:46" ht="173.25" hidden="1" x14ac:dyDescent="0.25">
      <c r="A124" s="27">
        <v>461</v>
      </c>
      <c r="B124" s="27">
        <v>37</v>
      </c>
      <c r="C124" s="74" t="s">
        <v>850</v>
      </c>
      <c r="D124" s="90" t="s">
        <v>851</v>
      </c>
      <c r="E124" s="74" t="s">
        <v>852</v>
      </c>
      <c r="F124" s="146" t="s">
        <v>853</v>
      </c>
      <c r="G124" s="146"/>
      <c r="H124" s="146" t="s">
        <v>854</v>
      </c>
      <c r="I124" s="146" t="s">
        <v>854</v>
      </c>
      <c r="J124" s="60">
        <v>5</v>
      </c>
      <c r="K124" s="33">
        <v>41699</v>
      </c>
      <c r="L124" s="33">
        <v>42004</v>
      </c>
      <c r="M124" s="33">
        <v>41943</v>
      </c>
      <c r="N124" s="34">
        <f t="shared" si="24"/>
        <v>43.571428571428569</v>
      </c>
      <c r="O124" s="35"/>
      <c r="P124" s="36">
        <f t="shared" si="25"/>
        <v>0</v>
      </c>
      <c r="Q124" s="37">
        <f t="shared" si="26"/>
        <v>0</v>
      </c>
      <c r="R124" s="37">
        <f t="shared" si="27"/>
        <v>0</v>
      </c>
      <c r="S124" s="37">
        <f t="shared" si="28"/>
        <v>43.571428571428569</v>
      </c>
      <c r="T124" s="38" t="s">
        <v>69</v>
      </c>
      <c r="U124" s="39" t="s">
        <v>808</v>
      </c>
      <c r="V124" s="39" t="s">
        <v>103</v>
      </c>
      <c r="W124" s="39" t="s">
        <v>84</v>
      </c>
      <c r="X124" s="39" t="s">
        <v>228</v>
      </c>
      <c r="Y124" s="39" t="s">
        <v>86</v>
      </c>
      <c r="Z124" s="41" t="s">
        <v>87</v>
      </c>
      <c r="AA124" s="42">
        <v>5</v>
      </c>
      <c r="AB124" s="43">
        <f t="shared" si="21"/>
        <v>1</v>
      </c>
      <c r="AC124" s="44">
        <v>42185</v>
      </c>
      <c r="AD124" s="43" t="s">
        <v>68</v>
      </c>
      <c r="AE124" s="43"/>
      <c r="AF124" s="43" t="s">
        <v>69</v>
      </c>
      <c r="AG124" s="43" t="s">
        <v>69</v>
      </c>
      <c r="AH124" s="43" t="s">
        <v>855</v>
      </c>
      <c r="AI124" s="45" t="s">
        <v>856</v>
      </c>
      <c r="AJ124" s="45"/>
      <c r="AK124" s="46" t="s">
        <v>766</v>
      </c>
      <c r="AL124" s="47">
        <f t="shared" si="19"/>
        <v>2</v>
      </c>
      <c r="AM124" s="47">
        <f t="shared" si="20"/>
        <v>0</v>
      </c>
      <c r="AN124" s="47" t="str">
        <f t="shared" si="22"/>
        <v>CUMPLIDA</v>
      </c>
      <c r="AO124" s="47" t="str">
        <f t="shared" si="23"/>
        <v>CUMPLIDA</v>
      </c>
      <c r="AP124" s="48" t="s">
        <v>116</v>
      </c>
      <c r="AQ124" s="49" t="s">
        <v>87</v>
      </c>
      <c r="AR124" s="50" t="s">
        <v>75</v>
      </c>
      <c r="AS124" s="50"/>
      <c r="AT124" s="51" t="s">
        <v>76</v>
      </c>
    </row>
    <row r="125" spans="1:46" ht="204.75" hidden="1" x14ac:dyDescent="0.25">
      <c r="A125" s="27">
        <v>465</v>
      </c>
      <c r="B125" s="27">
        <v>41</v>
      </c>
      <c r="C125" s="74" t="s">
        <v>857</v>
      </c>
      <c r="D125" s="74" t="s">
        <v>858</v>
      </c>
      <c r="E125" s="74" t="s">
        <v>859</v>
      </c>
      <c r="F125" s="90" t="s">
        <v>853</v>
      </c>
      <c r="G125" s="146"/>
      <c r="H125" s="59" t="s">
        <v>860</v>
      </c>
      <c r="I125" s="59" t="s">
        <v>860</v>
      </c>
      <c r="J125" s="60">
        <v>6</v>
      </c>
      <c r="K125" s="33">
        <v>41699</v>
      </c>
      <c r="L125" s="33">
        <v>41820</v>
      </c>
      <c r="M125" s="33">
        <v>41820</v>
      </c>
      <c r="N125" s="34">
        <f t="shared" si="24"/>
        <v>17.285714285714285</v>
      </c>
      <c r="O125" s="35"/>
      <c r="P125" s="36">
        <f t="shared" si="25"/>
        <v>0</v>
      </c>
      <c r="Q125" s="37">
        <f t="shared" si="26"/>
        <v>0</v>
      </c>
      <c r="R125" s="37">
        <f t="shared" si="27"/>
        <v>0</v>
      </c>
      <c r="S125" s="37">
        <f t="shared" si="28"/>
        <v>17.285714285714285</v>
      </c>
      <c r="T125" s="38" t="s">
        <v>69</v>
      </c>
      <c r="U125" s="39" t="s">
        <v>861</v>
      </c>
      <c r="V125" s="39" t="s">
        <v>103</v>
      </c>
      <c r="W125" s="39" t="s">
        <v>84</v>
      </c>
      <c r="X125" s="39" t="s">
        <v>228</v>
      </c>
      <c r="Y125" s="39" t="s">
        <v>86</v>
      </c>
      <c r="Z125" s="41" t="s">
        <v>160</v>
      </c>
      <c r="AA125" s="42">
        <v>6</v>
      </c>
      <c r="AB125" s="43">
        <f t="shared" si="21"/>
        <v>1</v>
      </c>
      <c r="AC125" s="44">
        <v>42004</v>
      </c>
      <c r="AD125" s="43" t="s">
        <v>68</v>
      </c>
      <c r="AE125" s="43"/>
      <c r="AF125" s="43" t="s">
        <v>69</v>
      </c>
      <c r="AG125" s="43" t="s">
        <v>69</v>
      </c>
      <c r="AH125" s="43" t="s">
        <v>862</v>
      </c>
      <c r="AI125" s="45" t="s">
        <v>863</v>
      </c>
      <c r="AJ125" s="45"/>
      <c r="AK125" s="46" t="s">
        <v>766</v>
      </c>
      <c r="AL125" s="47">
        <f t="shared" si="19"/>
        <v>2</v>
      </c>
      <c r="AM125" s="47">
        <f t="shared" si="20"/>
        <v>0</v>
      </c>
      <c r="AN125" s="47" t="str">
        <f t="shared" si="22"/>
        <v>CUMPLIDA</v>
      </c>
      <c r="AO125" s="47" t="str">
        <f t="shared" si="23"/>
        <v>CUMPLIDA</v>
      </c>
      <c r="AP125" s="50" t="s">
        <v>864</v>
      </c>
      <c r="AQ125" s="69" t="s">
        <v>163</v>
      </c>
      <c r="AR125" s="50" t="s">
        <v>75</v>
      </c>
      <c r="AS125" s="83" t="s">
        <v>235</v>
      </c>
      <c r="AT125" s="51" t="s">
        <v>76</v>
      </c>
    </row>
    <row r="126" spans="1:46" ht="252" x14ac:dyDescent="0.25">
      <c r="A126" s="27">
        <v>466</v>
      </c>
      <c r="B126" s="27">
        <v>42</v>
      </c>
      <c r="C126" s="74" t="s">
        <v>865</v>
      </c>
      <c r="D126" s="74" t="s">
        <v>866</v>
      </c>
      <c r="E126" s="74" t="s">
        <v>867</v>
      </c>
      <c r="F126" s="90" t="s">
        <v>868</v>
      </c>
      <c r="G126" s="90"/>
      <c r="H126" s="59" t="s">
        <v>869</v>
      </c>
      <c r="I126" s="59" t="s">
        <v>869</v>
      </c>
      <c r="J126" s="60">
        <v>7</v>
      </c>
      <c r="K126" s="33">
        <v>41640</v>
      </c>
      <c r="L126" s="89">
        <v>42369</v>
      </c>
      <c r="M126" s="33">
        <v>41943</v>
      </c>
      <c r="N126" s="34">
        <f t="shared" si="24"/>
        <v>104.14285714285714</v>
      </c>
      <c r="O126" s="35"/>
      <c r="P126" s="36">
        <f t="shared" si="25"/>
        <v>0</v>
      </c>
      <c r="Q126" s="37">
        <f t="shared" si="26"/>
        <v>0</v>
      </c>
      <c r="R126" s="37">
        <f t="shared" si="27"/>
        <v>0</v>
      </c>
      <c r="S126" s="37">
        <f t="shared" si="28"/>
        <v>0</v>
      </c>
      <c r="T126" s="38" t="s">
        <v>62</v>
      </c>
      <c r="U126" s="39" t="s">
        <v>861</v>
      </c>
      <c r="V126" s="39" t="s">
        <v>112</v>
      </c>
      <c r="W126" s="39" t="s">
        <v>113</v>
      </c>
      <c r="X126" s="39" t="s">
        <v>114</v>
      </c>
      <c r="Y126" s="58" t="s">
        <v>113</v>
      </c>
      <c r="Z126" s="41" t="s">
        <v>536</v>
      </c>
      <c r="AA126" s="42">
        <v>6</v>
      </c>
      <c r="AB126" s="43">
        <f t="shared" si="21"/>
        <v>0.8571428571428571</v>
      </c>
      <c r="AC126" s="43"/>
      <c r="AD126" s="43" t="s">
        <v>68</v>
      </c>
      <c r="AE126" s="43"/>
      <c r="AF126" s="43"/>
      <c r="AG126" s="43"/>
      <c r="AH126" s="43"/>
      <c r="AI126" s="52" t="s">
        <v>870</v>
      </c>
      <c r="AJ126" s="52"/>
      <c r="AK126" s="46" t="s">
        <v>779</v>
      </c>
      <c r="AL126" s="47">
        <f t="shared" si="19"/>
        <v>0</v>
      </c>
      <c r="AM126" s="47">
        <f t="shared" si="20"/>
        <v>1</v>
      </c>
      <c r="AN126" s="47" t="str">
        <f t="shared" si="22"/>
        <v>EN TERMINO</v>
      </c>
      <c r="AO126" s="47" t="str">
        <f t="shared" si="23"/>
        <v>EN TERMINO</v>
      </c>
      <c r="AP126" s="48" t="s">
        <v>871</v>
      </c>
      <c r="AQ126" s="49" t="s">
        <v>122</v>
      </c>
      <c r="AR126" s="50" t="s">
        <v>75</v>
      </c>
      <c r="AS126" s="50" t="s">
        <v>235</v>
      </c>
      <c r="AT126" s="51" t="s">
        <v>76</v>
      </c>
    </row>
    <row r="127" spans="1:46" ht="330.75" x14ac:dyDescent="0.25">
      <c r="A127" s="27">
        <v>467</v>
      </c>
      <c r="B127" s="27">
        <v>43</v>
      </c>
      <c r="C127" s="138" t="s">
        <v>872</v>
      </c>
      <c r="D127" s="74" t="s">
        <v>873</v>
      </c>
      <c r="E127" s="74" t="s">
        <v>874</v>
      </c>
      <c r="F127" s="90" t="s">
        <v>875</v>
      </c>
      <c r="G127" s="90"/>
      <c r="H127" s="59" t="s">
        <v>869</v>
      </c>
      <c r="I127" s="59" t="s">
        <v>869</v>
      </c>
      <c r="J127" s="60">
        <v>7</v>
      </c>
      <c r="K127" s="33">
        <v>41640</v>
      </c>
      <c r="L127" s="89">
        <v>42369</v>
      </c>
      <c r="M127" s="33">
        <v>42004</v>
      </c>
      <c r="N127" s="34">
        <f t="shared" si="24"/>
        <v>104.14285714285714</v>
      </c>
      <c r="O127" s="35"/>
      <c r="P127" s="36">
        <f t="shared" si="25"/>
        <v>0</v>
      </c>
      <c r="Q127" s="37">
        <f t="shared" si="26"/>
        <v>0</v>
      </c>
      <c r="R127" s="37">
        <f t="shared" si="27"/>
        <v>0</v>
      </c>
      <c r="S127" s="37">
        <f t="shared" si="28"/>
        <v>0</v>
      </c>
      <c r="T127" s="38" t="s">
        <v>62</v>
      </c>
      <c r="U127" s="39" t="s">
        <v>861</v>
      </c>
      <c r="V127" s="39" t="s">
        <v>112</v>
      </c>
      <c r="W127" s="39" t="s">
        <v>113</v>
      </c>
      <c r="X127" s="39" t="s">
        <v>114</v>
      </c>
      <c r="Y127" s="58" t="s">
        <v>113</v>
      </c>
      <c r="Z127" s="41" t="s">
        <v>536</v>
      </c>
      <c r="AA127" s="42">
        <v>6</v>
      </c>
      <c r="AB127" s="43">
        <f t="shared" si="21"/>
        <v>0.8571428571428571</v>
      </c>
      <c r="AC127" s="43"/>
      <c r="AD127" s="43" t="s">
        <v>68</v>
      </c>
      <c r="AE127" s="43"/>
      <c r="AF127" s="43"/>
      <c r="AG127" s="43"/>
      <c r="AH127" s="43"/>
      <c r="AI127" s="52" t="s">
        <v>876</v>
      </c>
      <c r="AJ127" s="52"/>
      <c r="AK127" s="46" t="s">
        <v>779</v>
      </c>
      <c r="AL127" s="47">
        <f t="shared" si="19"/>
        <v>0</v>
      </c>
      <c r="AM127" s="47">
        <f t="shared" si="20"/>
        <v>1</v>
      </c>
      <c r="AN127" s="47" t="str">
        <f t="shared" si="22"/>
        <v>EN TERMINO</v>
      </c>
      <c r="AO127" s="47" t="str">
        <f t="shared" si="23"/>
        <v>EN TERMINO</v>
      </c>
      <c r="AP127" s="48" t="s">
        <v>871</v>
      </c>
      <c r="AQ127" s="49" t="s">
        <v>122</v>
      </c>
      <c r="AR127" s="50" t="s">
        <v>75</v>
      </c>
      <c r="AS127" s="50" t="s">
        <v>235</v>
      </c>
      <c r="AT127" s="51" t="s">
        <v>76</v>
      </c>
    </row>
    <row r="128" spans="1:46" ht="94.5" hidden="1" x14ac:dyDescent="0.25">
      <c r="A128" s="27">
        <v>468</v>
      </c>
      <c r="B128" s="27">
        <v>44</v>
      </c>
      <c r="C128" s="74" t="s">
        <v>877</v>
      </c>
      <c r="D128" s="74" t="s">
        <v>792</v>
      </c>
      <c r="E128" s="74" t="s">
        <v>793</v>
      </c>
      <c r="F128" s="74" t="s">
        <v>794</v>
      </c>
      <c r="G128" s="74"/>
      <c r="H128" s="123" t="s">
        <v>878</v>
      </c>
      <c r="I128" s="123" t="s">
        <v>878</v>
      </c>
      <c r="J128" s="60">
        <v>3</v>
      </c>
      <c r="K128" s="33">
        <v>41673</v>
      </c>
      <c r="L128" s="33">
        <v>42004</v>
      </c>
      <c r="M128" s="33">
        <v>42004</v>
      </c>
      <c r="N128" s="34">
        <f t="shared" si="24"/>
        <v>47.285714285714285</v>
      </c>
      <c r="O128" s="35"/>
      <c r="P128" s="36">
        <f t="shared" si="25"/>
        <v>0</v>
      </c>
      <c r="Q128" s="37">
        <f t="shared" si="26"/>
        <v>0</v>
      </c>
      <c r="R128" s="37">
        <f t="shared" si="27"/>
        <v>0</v>
      </c>
      <c r="S128" s="37">
        <f t="shared" si="28"/>
        <v>47.285714285714285</v>
      </c>
      <c r="T128" s="38" t="s">
        <v>69</v>
      </c>
      <c r="U128" s="39" t="s">
        <v>861</v>
      </c>
      <c r="V128" s="39" t="s">
        <v>64</v>
      </c>
      <c r="W128" s="40" t="s">
        <v>65</v>
      </c>
      <c r="X128" s="40" t="s">
        <v>95</v>
      </c>
      <c r="Y128" s="40" t="s">
        <v>65</v>
      </c>
      <c r="Z128" s="41" t="s">
        <v>160</v>
      </c>
      <c r="AA128" s="42">
        <v>3</v>
      </c>
      <c r="AB128" s="43">
        <f t="shared" si="21"/>
        <v>1</v>
      </c>
      <c r="AC128" s="44">
        <v>42185</v>
      </c>
      <c r="AD128" s="43" t="s">
        <v>68</v>
      </c>
      <c r="AE128" s="43"/>
      <c r="AF128" s="43" t="s">
        <v>69</v>
      </c>
      <c r="AG128" s="43" t="s">
        <v>69</v>
      </c>
      <c r="AH128" s="43" t="s">
        <v>879</v>
      </c>
      <c r="AI128" s="45" t="s">
        <v>880</v>
      </c>
      <c r="AJ128" s="45"/>
      <c r="AK128" s="46" t="s">
        <v>766</v>
      </c>
      <c r="AL128" s="47">
        <f t="shared" si="19"/>
        <v>2</v>
      </c>
      <c r="AM128" s="47">
        <f t="shared" si="20"/>
        <v>0</v>
      </c>
      <c r="AN128" s="47" t="str">
        <f t="shared" si="22"/>
        <v>CUMPLIDA</v>
      </c>
      <c r="AO128" s="47" t="str">
        <f t="shared" si="23"/>
        <v>CUMPLIDA</v>
      </c>
      <c r="AP128" s="50" t="s">
        <v>864</v>
      </c>
      <c r="AQ128" s="69" t="s">
        <v>163</v>
      </c>
      <c r="AR128" s="50" t="s">
        <v>75</v>
      </c>
      <c r="AS128" s="50"/>
      <c r="AT128" s="51" t="s">
        <v>76</v>
      </c>
    </row>
    <row r="129" spans="1:46" ht="283.5" hidden="1" x14ac:dyDescent="0.25">
      <c r="A129" s="27">
        <v>469</v>
      </c>
      <c r="B129" s="27">
        <v>45</v>
      </c>
      <c r="C129" s="74" t="s">
        <v>881</v>
      </c>
      <c r="D129" s="74" t="s">
        <v>882</v>
      </c>
      <c r="E129" s="74" t="s">
        <v>883</v>
      </c>
      <c r="F129" s="62" t="s">
        <v>884</v>
      </c>
      <c r="G129" s="62"/>
      <c r="H129" s="67" t="s">
        <v>885</v>
      </c>
      <c r="I129" s="67" t="s">
        <v>885</v>
      </c>
      <c r="J129" s="71">
        <v>4</v>
      </c>
      <c r="K129" s="33">
        <v>41671</v>
      </c>
      <c r="L129" s="33">
        <v>42185</v>
      </c>
      <c r="M129" s="33">
        <v>41851</v>
      </c>
      <c r="N129" s="34">
        <f t="shared" si="24"/>
        <v>73.428571428571431</v>
      </c>
      <c r="O129" s="35"/>
      <c r="P129" s="36">
        <f t="shared" si="25"/>
        <v>0</v>
      </c>
      <c r="Q129" s="37">
        <f t="shared" si="26"/>
        <v>0</v>
      </c>
      <c r="R129" s="37">
        <f t="shared" si="27"/>
        <v>0</v>
      </c>
      <c r="S129" s="37">
        <f t="shared" si="28"/>
        <v>73.428571428571431</v>
      </c>
      <c r="T129" s="38" t="s">
        <v>62</v>
      </c>
      <c r="U129" s="39" t="s">
        <v>861</v>
      </c>
      <c r="V129" s="39" t="s">
        <v>83</v>
      </c>
      <c r="W129" s="40" t="s">
        <v>65</v>
      </c>
      <c r="X129" s="40" t="s">
        <v>95</v>
      </c>
      <c r="Y129" s="40" t="s">
        <v>65</v>
      </c>
      <c r="Z129" s="41" t="s">
        <v>87</v>
      </c>
      <c r="AA129" s="42">
        <v>4</v>
      </c>
      <c r="AB129" s="43">
        <f t="shared" si="21"/>
        <v>1</v>
      </c>
      <c r="AC129" s="44">
        <v>42004</v>
      </c>
      <c r="AD129" s="43" t="s">
        <v>68</v>
      </c>
      <c r="AE129" s="43"/>
      <c r="AF129" s="43"/>
      <c r="AG129" s="43" t="s">
        <v>62</v>
      </c>
      <c r="AH129" s="43" t="s">
        <v>886</v>
      </c>
      <c r="AI129" s="52" t="s">
        <v>887</v>
      </c>
      <c r="AJ129" s="52"/>
      <c r="AK129" s="46" t="s">
        <v>766</v>
      </c>
      <c r="AL129" s="47">
        <f t="shared" si="19"/>
        <v>2</v>
      </c>
      <c r="AM129" s="47">
        <f t="shared" si="20"/>
        <v>0</v>
      </c>
      <c r="AN129" s="47" t="str">
        <f t="shared" si="22"/>
        <v>CUMPLIDA</v>
      </c>
      <c r="AO129" s="47" t="str">
        <f t="shared" si="23"/>
        <v>CUMPLIDA</v>
      </c>
      <c r="AP129" s="48"/>
      <c r="AQ129" s="49" t="s">
        <v>87</v>
      </c>
      <c r="AR129" s="50" t="s">
        <v>75</v>
      </c>
      <c r="AS129" s="50"/>
      <c r="AT129" s="51" t="s">
        <v>76</v>
      </c>
    </row>
    <row r="130" spans="1:46" ht="209.25" hidden="1" customHeight="1" x14ac:dyDescent="0.25">
      <c r="A130" s="27">
        <v>472</v>
      </c>
      <c r="B130" s="27">
        <v>48</v>
      </c>
      <c r="C130" s="74" t="s">
        <v>888</v>
      </c>
      <c r="D130" s="74" t="s">
        <v>889</v>
      </c>
      <c r="E130" s="74" t="s">
        <v>890</v>
      </c>
      <c r="F130" s="139" t="s">
        <v>641</v>
      </c>
      <c r="G130" s="139" t="s">
        <v>642</v>
      </c>
      <c r="H130" s="140" t="s">
        <v>891</v>
      </c>
      <c r="I130" s="140" t="s">
        <v>891</v>
      </c>
      <c r="J130" s="141">
        <v>6</v>
      </c>
      <c r="K130" s="33">
        <v>41640</v>
      </c>
      <c r="L130" s="33">
        <v>42185</v>
      </c>
      <c r="M130" s="33">
        <v>42004</v>
      </c>
      <c r="N130" s="34">
        <f t="shared" si="24"/>
        <v>77.857142857142861</v>
      </c>
      <c r="O130" s="35"/>
      <c r="P130" s="36">
        <f t="shared" si="25"/>
        <v>0</v>
      </c>
      <c r="Q130" s="37">
        <f t="shared" si="26"/>
        <v>0</v>
      </c>
      <c r="R130" s="37">
        <f t="shared" si="27"/>
        <v>0</v>
      </c>
      <c r="S130" s="37">
        <f t="shared" si="28"/>
        <v>77.857142857142861</v>
      </c>
      <c r="T130" s="38" t="s">
        <v>62</v>
      </c>
      <c r="U130" s="39" t="s">
        <v>861</v>
      </c>
      <c r="V130" s="39" t="s">
        <v>112</v>
      </c>
      <c r="W130" s="39" t="s">
        <v>84</v>
      </c>
      <c r="X130" s="39" t="s">
        <v>228</v>
      </c>
      <c r="Y130" s="39" t="s">
        <v>86</v>
      </c>
      <c r="Z130" s="41" t="s">
        <v>120</v>
      </c>
      <c r="AA130" s="42">
        <v>6</v>
      </c>
      <c r="AB130" s="43">
        <f t="shared" si="21"/>
        <v>1</v>
      </c>
      <c r="AC130" s="44">
        <v>42185</v>
      </c>
      <c r="AD130" s="43" t="s">
        <v>68</v>
      </c>
      <c r="AE130" s="43"/>
      <c r="AF130" s="43" t="s">
        <v>69</v>
      </c>
      <c r="AG130" s="43" t="s">
        <v>69</v>
      </c>
      <c r="AH130" s="43" t="s">
        <v>892</v>
      </c>
      <c r="AI130" s="52" t="s">
        <v>893</v>
      </c>
      <c r="AJ130" s="52"/>
      <c r="AK130" s="46" t="s">
        <v>779</v>
      </c>
      <c r="AL130" s="47">
        <f t="shared" si="19"/>
        <v>2</v>
      </c>
      <c r="AM130" s="47">
        <f t="shared" si="20"/>
        <v>0</v>
      </c>
      <c r="AN130" s="47" t="str">
        <f t="shared" si="22"/>
        <v>CUMPLIDA</v>
      </c>
      <c r="AO130" s="47" t="str">
        <f t="shared" si="23"/>
        <v>CUMPLIDA</v>
      </c>
      <c r="AP130" s="48"/>
      <c r="AQ130" s="49" t="s">
        <v>122</v>
      </c>
      <c r="AR130" s="50" t="s">
        <v>75</v>
      </c>
      <c r="AS130" s="50"/>
      <c r="AT130" s="51" t="s">
        <v>76</v>
      </c>
    </row>
    <row r="131" spans="1:46" ht="170.25" hidden="1" customHeight="1" x14ac:dyDescent="0.25">
      <c r="A131" s="27">
        <v>473</v>
      </c>
      <c r="B131" s="27">
        <v>49</v>
      </c>
      <c r="C131" s="74" t="s">
        <v>894</v>
      </c>
      <c r="D131" s="74" t="s">
        <v>895</v>
      </c>
      <c r="E131" s="74" t="s">
        <v>896</v>
      </c>
      <c r="F131" s="74" t="s">
        <v>897</v>
      </c>
      <c r="G131" s="74" t="s">
        <v>898</v>
      </c>
      <c r="H131" s="74" t="s">
        <v>899</v>
      </c>
      <c r="I131" s="74" t="s">
        <v>899</v>
      </c>
      <c r="J131" s="141">
        <v>6</v>
      </c>
      <c r="K131" s="33">
        <v>41640</v>
      </c>
      <c r="L131" s="33">
        <v>42004</v>
      </c>
      <c r="M131" s="33">
        <v>42004</v>
      </c>
      <c r="N131" s="34">
        <f t="shared" si="24"/>
        <v>52</v>
      </c>
      <c r="O131" s="35"/>
      <c r="P131" s="36">
        <f t="shared" si="25"/>
        <v>0</v>
      </c>
      <c r="Q131" s="37">
        <f t="shared" si="26"/>
        <v>0</v>
      </c>
      <c r="R131" s="37">
        <f t="shared" si="27"/>
        <v>0</v>
      </c>
      <c r="S131" s="37">
        <f t="shared" si="28"/>
        <v>52</v>
      </c>
      <c r="T131" s="38" t="s">
        <v>69</v>
      </c>
      <c r="U131" s="39" t="s">
        <v>861</v>
      </c>
      <c r="V131" s="39" t="s">
        <v>112</v>
      </c>
      <c r="W131" s="39" t="s">
        <v>84</v>
      </c>
      <c r="X131" s="39" t="s">
        <v>228</v>
      </c>
      <c r="Y131" s="39" t="s">
        <v>86</v>
      </c>
      <c r="Z131" s="41" t="s">
        <v>120</v>
      </c>
      <c r="AA131" s="42">
        <v>6</v>
      </c>
      <c r="AB131" s="43">
        <f t="shared" si="21"/>
        <v>1</v>
      </c>
      <c r="AC131" s="44">
        <v>42185</v>
      </c>
      <c r="AD131" s="43" t="s">
        <v>68</v>
      </c>
      <c r="AE131" s="43"/>
      <c r="AF131" s="43" t="s">
        <v>69</v>
      </c>
      <c r="AG131" s="43" t="s">
        <v>69</v>
      </c>
      <c r="AH131" s="43" t="s">
        <v>900</v>
      </c>
      <c r="AI131" s="45" t="s">
        <v>901</v>
      </c>
      <c r="AJ131" s="45"/>
      <c r="AK131" s="46" t="s">
        <v>766</v>
      </c>
      <c r="AL131" s="47">
        <f t="shared" si="19"/>
        <v>2</v>
      </c>
      <c r="AM131" s="47">
        <f t="shared" si="20"/>
        <v>0</v>
      </c>
      <c r="AN131" s="47" t="str">
        <f t="shared" si="22"/>
        <v>CUMPLIDA</v>
      </c>
      <c r="AO131" s="47" t="str">
        <f t="shared" si="23"/>
        <v>CUMPLIDA</v>
      </c>
      <c r="AP131" s="48" t="s">
        <v>613</v>
      </c>
      <c r="AQ131" s="49" t="s">
        <v>122</v>
      </c>
      <c r="AR131" s="50" t="s">
        <v>75</v>
      </c>
      <c r="AS131" s="50"/>
      <c r="AT131" s="51" t="s">
        <v>76</v>
      </c>
    </row>
    <row r="132" spans="1:46" ht="173.25" hidden="1" x14ac:dyDescent="0.25">
      <c r="A132" s="27">
        <v>474</v>
      </c>
      <c r="B132" s="27">
        <v>50</v>
      </c>
      <c r="C132" s="74" t="s">
        <v>902</v>
      </c>
      <c r="D132" s="74" t="s">
        <v>903</v>
      </c>
      <c r="E132" s="74" t="s">
        <v>904</v>
      </c>
      <c r="F132" s="108" t="s">
        <v>905</v>
      </c>
      <c r="G132" s="108"/>
      <c r="H132" s="145" t="s">
        <v>906</v>
      </c>
      <c r="I132" s="145" t="s">
        <v>907</v>
      </c>
      <c r="J132" s="60">
        <v>3</v>
      </c>
      <c r="K132" s="33">
        <v>41699</v>
      </c>
      <c r="L132" s="33">
        <v>41943</v>
      </c>
      <c r="M132" s="33">
        <v>41943</v>
      </c>
      <c r="N132" s="34">
        <f t="shared" si="24"/>
        <v>34.857142857142854</v>
      </c>
      <c r="O132" s="35"/>
      <c r="P132" s="36">
        <f t="shared" si="25"/>
        <v>0</v>
      </c>
      <c r="Q132" s="37">
        <f t="shared" si="26"/>
        <v>0</v>
      </c>
      <c r="R132" s="37">
        <f t="shared" si="27"/>
        <v>0</v>
      </c>
      <c r="S132" s="37">
        <f t="shared" si="28"/>
        <v>34.857142857142854</v>
      </c>
      <c r="T132" s="38" t="s">
        <v>62</v>
      </c>
      <c r="U132" s="39" t="s">
        <v>861</v>
      </c>
      <c r="V132" s="39" t="s">
        <v>908</v>
      </c>
      <c r="W132" s="40" t="s">
        <v>170</v>
      </c>
      <c r="X132" s="40" t="s">
        <v>302</v>
      </c>
      <c r="Y132" s="39" t="s">
        <v>86</v>
      </c>
      <c r="Z132" s="41" t="s">
        <v>120</v>
      </c>
      <c r="AA132" s="42">
        <v>3</v>
      </c>
      <c r="AB132" s="43">
        <f t="shared" si="21"/>
        <v>1</v>
      </c>
      <c r="AC132" s="44">
        <v>42004</v>
      </c>
      <c r="AD132" s="43" t="s">
        <v>68</v>
      </c>
      <c r="AE132" s="43"/>
      <c r="AF132" s="43" t="s">
        <v>69</v>
      </c>
      <c r="AG132" s="43" t="s">
        <v>62</v>
      </c>
      <c r="AH132" s="43" t="s">
        <v>909</v>
      </c>
      <c r="AI132" s="45" t="s">
        <v>910</v>
      </c>
      <c r="AJ132" s="45"/>
      <c r="AK132" s="46" t="s">
        <v>766</v>
      </c>
      <c r="AL132" s="47">
        <f t="shared" si="19"/>
        <v>2</v>
      </c>
      <c r="AM132" s="47">
        <f t="shared" si="20"/>
        <v>0</v>
      </c>
      <c r="AN132" s="47" t="str">
        <f t="shared" si="22"/>
        <v>CUMPLIDA</v>
      </c>
      <c r="AO132" s="47" t="str">
        <f t="shared" si="23"/>
        <v>CUMPLIDA</v>
      </c>
      <c r="AP132" s="48" t="s">
        <v>98</v>
      </c>
      <c r="AQ132" s="49" t="s">
        <v>122</v>
      </c>
      <c r="AR132" s="50" t="s">
        <v>75</v>
      </c>
      <c r="AS132" s="50"/>
      <c r="AT132" s="51" t="s">
        <v>76</v>
      </c>
    </row>
    <row r="133" spans="1:46" ht="162" hidden="1" customHeight="1" x14ac:dyDescent="0.25">
      <c r="A133" s="27">
        <v>475</v>
      </c>
      <c r="B133" s="27">
        <v>51</v>
      </c>
      <c r="C133" s="74" t="s">
        <v>911</v>
      </c>
      <c r="D133" s="74" t="s">
        <v>912</v>
      </c>
      <c r="E133" s="74" t="s">
        <v>913</v>
      </c>
      <c r="F133" s="142" t="s">
        <v>831</v>
      </c>
      <c r="G133" s="142" t="s">
        <v>832</v>
      </c>
      <c r="H133" s="117" t="s">
        <v>914</v>
      </c>
      <c r="I133" s="117" t="s">
        <v>914</v>
      </c>
      <c r="J133" s="60">
        <v>7</v>
      </c>
      <c r="K133" s="33">
        <v>41640</v>
      </c>
      <c r="L133" s="33">
        <v>42004</v>
      </c>
      <c r="M133" s="33">
        <v>42004</v>
      </c>
      <c r="N133" s="34">
        <f t="shared" si="24"/>
        <v>52</v>
      </c>
      <c r="O133" s="35"/>
      <c r="P133" s="36">
        <f t="shared" si="25"/>
        <v>0</v>
      </c>
      <c r="Q133" s="37">
        <f t="shared" si="26"/>
        <v>0</v>
      </c>
      <c r="R133" s="37">
        <f t="shared" si="27"/>
        <v>0</v>
      </c>
      <c r="S133" s="37">
        <f t="shared" si="28"/>
        <v>52</v>
      </c>
      <c r="T133" s="38" t="s">
        <v>69</v>
      </c>
      <c r="U133" s="39" t="s">
        <v>861</v>
      </c>
      <c r="V133" s="39" t="s">
        <v>112</v>
      </c>
      <c r="W133" s="39" t="s">
        <v>84</v>
      </c>
      <c r="X133" s="39" t="s">
        <v>228</v>
      </c>
      <c r="Y133" s="39" t="s">
        <v>86</v>
      </c>
      <c r="Z133" s="41" t="s">
        <v>87</v>
      </c>
      <c r="AA133" s="42">
        <v>7</v>
      </c>
      <c r="AB133" s="43">
        <f t="shared" si="21"/>
        <v>1</v>
      </c>
      <c r="AC133" s="44">
        <v>42004</v>
      </c>
      <c r="AD133" s="43" t="s">
        <v>68</v>
      </c>
      <c r="AE133" s="43"/>
      <c r="AF133" s="43" t="s">
        <v>69</v>
      </c>
      <c r="AG133" s="43" t="s">
        <v>62</v>
      </c>
      <c r="AH133" s="43" t="s">
        <v>915</v>
      </c>
      <c r="AI133" s="45" t="s">
        <v>901</v>
      </c>
      <c r="AJ133" s="45"/>
      <c r="AK133" s="46" t="s">
        <v>766</v>
      </c>
      <c r="AL133" s="47">
        <f t="shared" si="19"/>
        <v>2</v>
      </c>
      <c r="AM133" s="47">
        <f t="shared" si="20"/>
        <v>0</v>
      </c>
      <c r="AN133" s="47" t="str">
        <f t="shared" si="22"/>
        <v>CUMPLIDA</v>
      </c>
      <c r="AO133" s="47" t="str">
        <f t="shared" si="23"/>
        <v>CUMPLIDA</v>
      </c>
      <c r="AP133" s="48" t="s">
        <v>613</v>
      </c>
      <c r="AQ133" s="49" t="s">
        <v>87</v>
      </c>
      <c r="AR133" s="50" t="s">
        <v>75</v>
      </c>
      <c r="AS133" s="50"/>
      <c r="AT133" s="51" t="s">
        <v>76</v>
      </c>
    </row>
    <row r="134" spans="1:46" ht="252" hidden="1" x14ac:dyDescent="0.25">
      <c r="A134" s="27">
        <v>479</v>
      </c>
      <c r="B134" s="27">
        <v>55</v>
      </c>
      <c r="C134" s="74" t="s">
        <v>916</v>
      </c>
      <c r="D134" s="74" t="s">
        <v>917</v>
      </c>
      <c r="E134" s="74" t="s">
        <v>918</v>
      </c>
      <c r="F134" s="28" t="s">
        <v>919</v>
      </c>
      <c r="G134" s="28"/>
      <c r="H134" s="67" t="s">
        <v>920</v>
      </c>
      <c r="I134" s="67" t="s">
        <v>920</v>
      </c>
      <c r="J134" s="60">
        <v>3</v>
      </c>
      <c r="K134" s="33">
        <v>41640</v>
      </c>
      <c r="L134" s="33">
        <v>42185</v>
      </c>
      <c r="M134" s="33">
        <v>42004</v>
      </c>
      <c r="N134" s="34">
        <f t="shared" si="24"/>
        <v>77.857142857142861</v>
      </c>
      <c r="O134" s="35"/>
      <c r="P134" s="36">
        <f t="shared" si="25"/>
        <v>0</v>
      </c>
      <c r="Q134" s="37">
        <f t="shared" si="26"/>
        <v>0</v>
      </c>
      <c r="R134" s="37">
        <f t="shared" si="27"/>
        <v>0</v>
      </c>
      <c r="S134" s="37">
        <f t="shared" si="28"/>
        <v>77.857142857142861</v>
      </c>
      <c r="T134" s="38" t="s">
        <v>62</v>
      </c>
      <c r="U134" s="39" t="s">
        <v>861</v>
      </c>
      <c r="V134" s="39" t="s">
        <v>112</v>
      </c>
      <c r="W134" s="39" t="s">
        <v>84</v>
      </c>
      <c r="X134" s="39" t="s">
        <v>228</v>
      </c>
      <c r="Y134" s="39" t="s">
        <v>86</v>
      </c>
      <c r="Z134" s="41" t="s">
        <v>87</v>
      </c>
      <c r="AA134" s="42">
        <v>3</v>
      </c>
      <c r="AB134" s="43">
        <f t="shared" si="21"/>
        <v>1</v>
      </c>
      <c r="AC134" s="44">
        <v>42185</v>
      </c>
      <c r="AD134" s="43" t="s">
        <v>68</v>
      </c>
      <c r="AE134" s="43"/>
      <c r="AF134" s="43" t="s">
        <v>69</v>
      </c>
      <c r="AG134" s="43" t="s">
        <v>69</v>
      </c>
      <c r="AH134" s="43"/>
      <c r="AI134" s="52" t="s">
        <v>921</v>
      </c>
      <c r="AJ134" s="52"/>
      <c r="AK134" s="46" t="s">
        <v>766</v>
      </c>
      <c r="AL134" s="47">
        <f t="shared" si="19"/>
        <v>2</v>
      </c>
      <c r="AM134" s="47">
        <f t="shared" si="20"/>
        <v>0</v>
      </c>
      <c r="AN134" s="47" t="str">
        <f t="shared" si="22"/>
        <v>CUMPLIDA</v>
      </c>
      <c r="AO134" s="47" t="str">
        <f t="shared" si="23"/>
        <v>CUMPLIDA</v>
      </c>
      <c r="AP134" s="48"/>
      <c r="AQ134" s="49" t="s">
        <v>87</v>
      </c>
      <c r="AR134" s="50" t="s">
        <v>75</v>
      </c>
      <c r="AS134" s="50"/>
      <c r="AT134" s="51" t="s">
        <v>76</v>
      </c>
    </row>
    <row r="135" spans="1:46" ht="234.75" hidden="1" customHeight="1" x14ac:dyDescent="0.25">
      <c r="A135" s="27">
        <v>480</v>
      </c>
      <c r="B135" s="27">
        <v>56</v>
      </c>
      <c r="C135" s="74" t="s">
        <v>922</v>
      </c>
      <c r="D135" s="74" t="s">
        <v>923</v>
      </c>
      <c r="E135" s="74" t="s">
        <v>924</v>
      </c>
      <c r="F135" s="28" t="s">
        <v>750</v>
      </c>
      <c r="G135" s="28"/>
      <c r="H135" s="67" t="s">
        <v>925</v>
      </c>
      <c r="I135" s="67" t="s">
        <v>925</v>
      </c>
      <c r="J135" s="60">
        <v>4</v>
      </c>
      <c r="K135" s="33">
        <v>41640</v>
      </c>
      <c r="L135" s="33">
        <v>42185</v>
      </c>
      <c r="M135" s="33">
        <v>42004</v>
      </c>
      <c r="N135" s="34">
        <f t="shared" si="24"/>
        <v>77.857142857142861</v>
      </c>
      <c r="O135" s="35"/>
      <c r="P135" s="36">
        <f t="shared" si="25"/>
        <v>0</v>
      </c>
      <c r="Q135" s="37">
        <f t="shared" si="26"/>
        <v>0</v>
      </c>
      <c r="R135" s="37">
        <f t="shared" si="27"/>
        <v>0</v>
      </c>
      <c r="S135" s="37">
        <f t="shared" si="28"/>
        <v>77.857142857142861</v>
      </c>
      <c r="T135" s="38" t="s">
        <v>62</v>
      </c>
      <c r="U135" s="39" t="s">
        <v>861</v>
      </c>
      <c r="V135" s="39" t="s">
        <v>926</v>
      </c>
      <c r="W135" s="39" t="s">
        <v>84</v>
      </c>
      <c r="X135" s="39" t="s">
        <v>228</v>
      </c>
      <c r="Y135" s="39" t="s">
        <v>86</v>
      </c>
      <c r="Z135" s="41" t="s">
        <v>67</v>
      </c>
      <c r="AA135" s="42">
        <v>4</v>
      </c>
      <c r="AB135" s="43">
        <f t="shared" si="21"/>
        <v>1</v>
      </c>
      <c r="AC135" s="44">
        <v>42185</v>
      </c>
      <c r="AD135" s="43" t="s">
        <v>68</v>
      </c>
      <c r="AE135" s="43"/>
      <c r="AF135" s="43" t="s">
        <v>69</v>
      </c>
      <c r="AG135" s="43" t="s">
        <v>69</v>
      </c>
      <c r="AH135" s="43" t="s">
        <v>927</v>
      </c>
      <c r="AI135" s="45" t="s">
        <v>928</v>
      </c>
      <c r="AJ135" s="45"/>
      <c r="AK135" s="46" t="s">
        <v>779</v>
      </c>
      <c r="AL135" s="47">
        <f t="shared" si="19"/>
        <v>2</v>
      </c>
      <c r="AM135" s="47">
        <f t="shared" si="20"/>
        <v>0</v>
      </c>
      <c r="AN135" s="47" t="str">
        <f t="shared" si="22"/>
        <v>CUMPLIDA</v>
      </c>
      <c r="AO135" s="47" t="str">
        <f t="shared" si="23"/>
        <v>CUMPLIDA</v>
      </c>
      <c r="AP135" s="48" t="s">
        <v>106</v>
      </c>
      <c r="AQ135" s="49" t="s">
        <v>67</v>
      </c>
      <c r="AR135" s="50" t="s">
        <v>75</v>
      </c>
      <c r="AS135" s="50"/>
      <c r="AT135" s="51" t="s">
        <v>76</v>
      </c>
    </row>
    <row r="136" spans="1:46" ht="126" hidden="1" x14ac:dyDescent="0.25">
      <c r="A136" s="27">
        <v>482</v>
      </c>
      <c r="B136" s="27">
        <v>58</v>
      </c>
      <c r="C136" s="74" t="s">
        <v>929</v>
      </c>
      <c r="D136" s="74" t="s">
        <v>930</v>
      </c>
      <c r="E136" s="74" t="s">
        <v>931</v>
      </c>
      <c r="F136" s="74" t="s">
        <v>932</v>
      </c>
      <c r="G136" s="74"/>
      <c r="H136" s="59" t="s">
        <v>933</v>
      </c>
      <c r="I136" s="59" t="s">
        <v>933</v>
      </c>
      <c r="J136" s="60">
        <v>2</v>
      </c>
      <c r="K136" s="33">
        <v>41671</v>
      </c>
      <c r="L136" s="33">
        <v>41973</v>
      </c>
      <c r="M136" s="33">
        <v>41973</v>
      </c>
      <c r="N136" s="34">
        <f t="shared" si="24"/>
        <v>43.142857142857146</v>
      </c>
      <c r="O136" s="35"/>
      <c r="P136" s="36">
        <f t="shared" si="25"/>
        <v>0</v>
      </c>
      <c r="Q136" s="37">
        <f t="shared" si="26"/>
        <v>0</v>
      </c>
      <c r="R136" s="37">
        <f t="shared" si="27"/>
        <v>0</v>
      </c>
      <c r="S136" s="37">
        <f t="shared" si="28"/>
        <v>43.142857142857146</v>
      </c>
      <c r="T136" s="38" t="s">
        <v>69</v>
      </c>
      <c r="U136" s="39" t="s">
        <v>861</v>
      </c>
      <c r="V136" s="39" t="s">
        <v>83</v>
      </c>
      <c r="W136" s="40" t="s">
        <v>65</v>
      </c>
      <c r="X136" s="40" t="s">
        <v>95</v>
      </c>
      <c r="Y136" s="40" t="s">
        <v>65</v>
      </c>
      <c r="Z136" s="41" t="s">
        <v>67</v>
      </c>
      <c r="AA136" s="42">
        <v>2</v>
      </c>
      <c r="AB136" s="43">
        <f t="shared" si="21"/>
        <v>1</v>
      </c>
      <c r="AC136" s="44">
        <v>42185</v>
      </c>
      <c r="AD136" s="43" t="s">
        <v>68</v>
      </c>
      <c r="AE136" s="43"/>
      <c r="AF136" s="43" t="s">
        <v>69</v>
      </c>
      <c r="AG136" s="43" t="s">
        <v>69</v>
      </c>
      <c r="AH136" s="43"/>
      <c r="AI136" s="45" t="s">
        <v>934</v>
      </c>
      <c r="AJ136" s="45"/>
      <c r="AK136" s="46" t="s">
        <v>766</v>
      </c>
      <c r="AL136" s="47">
        <f t="shared" si="19"/>
        <v>2</v>
      </c>
      <c r="AM136" s="47">
        <f t="shared" si="20"/>
        <v>0</v>
      </c>
      <c r="AN136" s="47" t="str">
        <f t="shared" si="22"/>
        <v>CUMPLIDA</v>
      </c>
      <c r="AO136" s="47" t="str">
        <f t="shared" si="23"/>
        <v>CUMPLIDA</v>
      </c>
      <c r="AP136" s="48" t="s">
        <v>98</v>
      </c>
      <c r="AQ136" s="49" t="s">
        <v>67</v>
      </c>
      <c r="AR136" s="50" t="s">
        <v>75</v>
      </c>
      <c r="AS136" s="50"/>
      <c r="AT136" s="51" t="s">
        <v>76</v>
      </c>
    </row>
    <row r="137" spans="1:46" ht="220.5" hidden="1" x14ac:dyDescent="0.25">
      <c r="A137" s="27">
        <v>486</v>
      </c>
      <c r="B137" s="27">
        <v>62</v>
      </c>
      <c r="C137" s="74" t="s">
        <v>935</v>
      </c>
      <c r="D137" s="74" t="s">
        <v>936</v>
      </c>
      <c r="E137" s="74" t="s">
        <v>937</v>
      </c>
      <c r="F137" s="147" t="s">
        <v>938</v>
      </c>
      <c r="G137" s="148" t="s">
        <v>939</v>
      </c>
      <c r="H137" s="149" t="s">
        <v>940</v>
      </c>
      <c r="I137" s="149" t="s">
        <v>940</v>
      </c>
      <c r="J137" s="141">
        <v>8</v>
      </c>
      <c r="K137" s="33">
        <v>41640</v>
      </c>
      <c r="L137" s="33">
        <v>42185</v>
      </c>
      <c r="M137" s="33">
        <v>42004</v>
      </c>
      <c r="N137" s="34">
        <f t="shared" si="24"/>
        <v>77.857142857142861</v>
      </c>
      <c r="O137" s="35"/>
      <c r="P137" s="36">
        <f t="shared" si="25"/>
        <v>0</v>
      </c>
      <c r="Q137" s="37">
        <f t="shared" si="26"/>
        <v>0</v>
      </c>
      <c r="R137" s="37">
        <f t="shared" si="27"/>
        <v>0</v>
      </c>
      <c r="S137" s="37">
        <f t="shared" si="28"/>
        <v>77.857142857142861</v>
      </c>
      <c r="T137" s="38" t="s">
        <v>62</v>
      </c>
      <c r="U137" s="39" t="s">
        <v>941</v>
      </c>
      <c r="V137" s="39" t="s">
        <v>103</v>
      </c>
      <c r="W137" s="39" t="s">
        <v>84</v>
      </c>
      <c r="X137" s="39" t="s">
        <v>228</v>
      </c>
      <c r="Y137" s="39" t="s">
        <v>86</v>
      </c>
      <c r="Z137" s="41" t="s">
        <v>67</v>
      </c>
      <c r="AA137" s="42">
        <v>8</v>
      </c>
      <c r="AB137" s="43">
        <f t="shared" si="21"/>
        <v>1</v>
      </c>
      <c r="AC137" s="44">
        <v>42185</v>
      </c>
      <c r="AD137" s="43" t="s">
        <v>68</v>
      </c>
      <c r="AE137" s="43"/>
      <c r="AF137" s="43" t="s">
        <v>69</v>
      </c>
      <c r="AG137" s="43" t="s">
        <v>69</v>
      </c>
      <c r="AH137" s="43" t="s">
        <v>942</v>
      </c>
      <c r="AI137" s="45" t="s">
        <v>943</v>
      </c>
      <c r="AJ137" s="45"/>
      <c r="AK137" s="46" t="s">
        <v>766</v>
      </c>
      <c r="AL137" s="47">
        <f t="shared" si="19"/>
        <v>2</v>
      </c>
      <c r="AM137" s="47">
        <f t="shared" si="20"/>
        <v>0</v>
      </c>
      <c r="AN137" s="47" t="str">
        <f t="shared" si="22"/>
        <v>CUMPLIDA</v>
      </c>
      <c r="AO137" s="47" t="str">
        <f t="shared" si="23"/>
        <v>CUMPLIDA</v>
      </c>
      <c r="AP137" s="50" t="s">
        <v>864</v>
      </c>
      <c r="AQ137" s="49" t="s">
        <v>67</v>
      </c>
      <c r="AR137" s="50" t="s">
        <v>75</v>
      </c>
      <c r="AS137" s="50"/>
      <c r="AT137" s="51" t="s">
        <v>76</v>
      </c>
    </row>
    <row r="138" spans="1:46" ht="283.5" hidden="1" x14ac:dyDescent="0.25">
      <c r="A138" s="27">
        <v>487</v>
      </c>
      <c r="B138" s="27">
        <v>63</v>
      </c>
      <c r="C138" s="74" t="s">
        <v>944</v>
      </c>
      <c r="D138" s="74" t="s">
        <v>945</v>
      </c>
      <c r="E138" s="74" t="s">
        <v>946</v>
      </c>
      <c r="F138" s="147" t="s">
        <v>938</v>
      </c>
      <c r="G138" s="148" t="s">
        <v>947</v>
      </c>
      <c r="H138" s="149" t="s">
        <v>948</v>
      </c>
      <c r="I138" s="149" t="s">
        <v>948</v>
      </c>
      <c r="J138" s="141">
        <v>10</v>
      </c>
      <c r="K138" s="33">
        <v>41640</v>
      </c>
      <c r="L138" s="33">
        <v>42185</v>
      </c>
      <c r="M138" s="33">
        <v>42004</v>
      </c>
      <c r="N138" s="34">
        <f t="shared" si="24"/>
        <v>77.857142857142861</v>
      </c>
      <c r="O138" s="35"/>
      <c r="P138" s="36">
        <f t="shared" si="25"/>
        <v>0</v>
      </c>
      <c r="Q138" s="37">
        <f t="shared" si="26"/>
        <v>0</v>
      </c>
      <c r="R138" s="37">
        <f t="shared" si="27"/>
        <v>0</v>
      </c>
      <c r="S138" s="37">
        <f t="shared" si="28"/>
        <v>77.857142857142861</v>
      </c>
      <c r="T138" s="38" t="s">
        <v>62</v>
      </c>
      <c r="U138" s="39" t="s">
        <v>941</v>
      </c>
      <c r="V138" s="39" t="s">
        <v>103</v>
      </c>
      <c r="W138" s="39" t="s">
        <v>84</v>
      </c>
      <c r="X138" s="39" t="s">
        <v>228</v>
      </c>
      <c r="Y138" s="39" t="s">
        <v>86</v>
      </c>
      <c r="Z138" s="41" t="s">
        <v>160</v>
      </c>
      <c r="AA138" s="42">
        <v>10</v>
      </c>
      <c r="AB138" s="43">
        <f t="shared" si="21"/>
        <v>1</v>
      </c>
      <c r="AC138" s="44">
        <v>42185</v>
      </c>
      <c r="AD138" s="43" t="s">
        <v>68</v>
      </c>
      <c r="AE138" s="43"/>
      <c r="AF138" s="43" t="s">
        <v>69</v>
      </c>
      <c r="AG138" s="43" t="s">
        <v>62</v>
      </c>
      <c r="AH138" s="43" t="s">
        <v>949</v>
      </c>
      <c r="AI138" s="45" t="s">
        <v>950</v>
      </c>
      <c r="AJ138" s="45"/>
      <c r="AK138" s="46" t="s">
        <v>766</v>
      </c>
      <c r="AL138" s="47">
        <f t="shared" si="19"/>
        <v>2</v>
      </c>
      <c r="AM138" s="47">
        <f t="shared" si="20"/>
        <v>0</v>
      </c>
      <c r="AN138" s="47" t="str">
        <f t="shared" si="22"/>
        <v>CUMPLIDA</v>
      </c>
      <c r="AO138" s="47" t="str">
        <f t="shared" si="23"/>
        <v>CUMPLIDA</v>
      </c>
      <c r="AP138" s="50" t="s">
        <v>864</v>
      </c>
      <c r="AQ138" s="69" t="s">
        <v>163</v>
      </c>
      <c r="AR138" s="50" t="s">
        <v>75</v>
      </c>
      <c r="AS138" s="50"/>
      <c r="AT138" s="51" t="s">
        <v>76</v>
      </c>
    </row>
    <row r="139" spans="1:46" ht="346.5" hidden="1" x14ac:dyDescent="0.25">
      <c r="A139" s="27">
        <v>488</v>
      </c>
      <c r="B139" s="27">
        <v>64</v>
      </c>
      <c r="C139" s="74" t="s">
        <v>951</v>
      </c>
      <c r="D139" s="74" t="s">
        <v>952</v>
      </c>
      <c r="E139" s="74" t="s">
        <v>953</v>
      </c>
      <c r="F139" s="147" t="s">
        <v>938</v>
      </c>
      <c r="G139" s="147" t="s">
        <v>954</v>
      </c>
      <c r="H139" s="147" t="s">
        <v>955</v>
      </c>
      <c r="I139" s="147" t="s">
        <v>955</v>
      </c>
      <c r="J139" s="141">
        <v>3</v>
      </c>
      <c r="K139" s="33">
        <v>41640</v>
      </c>
      <c r="L139" s="33">
        <v>42004</v>
      </c>
      <c r="M139" s="33">
        <v>42004</v>
      </c>
      <c r="N139" s="34">
        <f t="shared" si="24"/>
        <v>52</v>
      </c>
      <c r="O139" s="35"/>
      <c r="P139" s="36">
        <f t="shared" si="25"/>
        <v>0</v>
      </c>
      <c r="Q139" s="37">
        <f t="shared" si="26"/>
        <v>0</v>
      </c>
      <c r="R139" s="37">
        <f t="shared" si="27"/>
        <v>0</v>
      </c>
      <c r="S139" s="37">
        <f t="shared" si="28"/>
        <v>52</v>
      </c>
      <c r="T139" s="38" t="s">
        <v>69</v>
      </c>
      <c r="U139" s="39" t="s">
        <v>941</v>
      </c>
      <c r="V139" s="39" t="s">
        <v>103</v>
      </c>
      <c r="W139" s="40" t="s">
        <v>65</v>
      </c>
      <c r="X139" s="40" t="s">
        <v>95</v>
      </c>
      <c r="Y139" s="40" t="s">
        <v>65</v>
      </c>
      <c r="Z139" s="41" t="s">
        <v>67</v>
      </c>
      <c r="AA139" s="42">
        <v>3</v>
      </c>
      <c r="AB139" s="43">
        <f t="shared" si="21"/>
        <v>1</v>
      </c>
      <c r="AC139" s="44">
        <v>42185</v>
      </c>
      <c r="AD139" s="43" t="s">
        <v>68</v>
      </c>
      <c r="AE139" s="43"/>
      <c r="AF139" s="43" t="s">
        <v>69</v>
      </c>
      <c r="AG139" s="43" t="s">
        <v>69</v>
      </c>
      <c r="AH139" s="43" t="s">
        <v>956</v>
      </c>
      <c r="AI139" s="45" t="s">
        <v>957</v>
      </c>
      <c r="AJ139" s="45"/>
      <c r="AK139" s="46" t="s">
        <v>766</v>
      </c>
      <c r="AL139" s="47">
        <f t="shared" ref="AL139:AL202" si="29">IF(AB139=100%,2,0)</f>
        <v>2</v>
      </c>
      <c r="AM139" s="47">
        <f t="shared" ref="AM139:AM202" si="30">IF(L139&lt;$AN$8,0,1)</f>
        <v>0</v>
      </c>
      <c r="AN139" s="47" t="str">
        <f t="shared" si="22"/>
        <v>CUMPLIDA</v>
      </c>
      <c r="AO139" s="47" t="str">
        <f t="shared" si="23"/>
        <v>CUMPLIDA</v>
      </c>
      <c r="AP139" s="48" t="s">
        <v>116</v>
      </c>
      <c r="AQ139" s="49" t="s">
        <v>67</v>
      </c>
      <c r="AR139" s="50" t="s">
        <v>75</v>
      </c>
      <c r="AS139" s="50"/>
      <c r="AT139" s="51" t="s">
        <v>76</v>
      </c>
    </row>
    <row r="140" spans="1:46" ht="283.5" hidden="1" x14ac:dyDescent="0.25">
      <c r="A140" s="27">
        <v>490</v>
      </c>
      <c r="B140" s="27">
        <v>66</v>
      </c>
      <c r="C140" s="74" t="s">
        <v>958</v>
      </c>
      <c r="D140" s="90" t="s">
        <v>959</v>
      </c>
      <c r="E140" s="74" t="s">
        <v>960</v>
      </c>
      <c r="F140" s="147" t="s">
        <v>961</v>
      </c>
      <c r="G140" s="147" t="s">
        <v>962</v>
      </c>
      <c r="H140" s="147" t="s">
        <v>963</v>
      </c>
      <c r="I140" s="147" t="s">
        <v>963</v>
      </c>
      <c r="J140" s="141">
        <v>6</v>
      </c>
      <c r="K140" s="33">
        <v>41640</v>
      </c>
      <c r="L140" s="33">
        <v>42004</v>
      </c>
      <c r="M140" s="33">
        <v>42004</v>
      </c>
      <c r="N140" s="34">
        <f t="shared" si="24"/>
        <v>52</v>
      </c>
      <c r="O140" s="35"/>
      <c r="P140" s="36">
        <f t="shared" si="25"/>
        <v>0</v>
      </c>
      <c r="Q140" s="37">
        <f t="shared" si="26"/>
        <v>0</v>
      </c>
      <c r="R140" s="37">
        <f t="shared" si="27"/>
        <v>0</v>
      </c>
      <c r="S140" s="37">
        <f t="shared" si="28"/>
        <v>52</v>
      </c>
      <c r="T140" s="38" t="s">
        <v>62</v>
      </c>
      <c r="U140" s="39" t="s">
        <v>941</v>
      </c>
      <c r="V140" s="39" t="s">
        <v>926</v>
      </c>
      <c r="W140" s="39" t="s">
        <v>239</v>
      </c>
      <c r="X140" s="39" t="s">
        <v>240</v>
      </c>
      <c r="Y140" s="39" t="s">
        <v>86</v>
      </c>
      <c r="Z140" s="41" t="s">
        <v>67</v>
      </c>
      <c r="AA140" s="42">
        <v>6</v>
      </c>
      <c r="AB140" s="43">
        <f t="shared" ref="AB140:AB203" si="31">+AA140/J140</f>
        <v>1</v>
      </c>
      <c r="AC140" s="44">
        <v>42185</v>
      </c>
      <c r="AD140" s="43" t="s">
        <v>68</v>
      </c>
      <c r="AE140" s="43"/>
      <c r="AF140" s="43" t="s">
        <v>69</v>
      </c>
      <c r="AG140" s="43" t="s">
        <v>69</v>
      </c>
      <c r="AH140" s="43" t="s">
        <v>964</v>
      </c>
      <c r="AI140" s="45" t="s">
        <v>965</v>
      </c>
      <c r="AJ140" s="45"/>
      <c r="AK140" s="46" t="s">
        <v>766</v>
      </c>
      <c r="AL140" s="47">
        <f t="shared" si="29"/>
        <v>2</v>
      </c>
      <c r="AM140" s="47">
        <f t="shared" si="30"/>
        <v>0</v>
      </c>
      <c r="AN140" s="47" t="str">
        <f t="shared" ref="AN140:AN203" si="32">IF(AL140+AM140&gt;1,"CUMPLIDA",IF(AM140=1,"EN TERMINO","VENCIDA"))</f>
        <v>CUMPLIDA</v>
      </c>
      <c r="AO140" s="47" t="str">
        <f t="shared" ref="AO140:AO203" si="33">IF(AN140="CUMPLIDA","CUMPLIDA",IF(AN140="EN TERMINO","EN TERMINO","VENCIDA"))</f>
        <v>CUMPLIDA</v>
      </c>
      <c r="AP140" s="50" t="s">
        <v>864</v>
      </c>
      <c r="AQ140" s="49" t="s">
        <v>67</v>
      </c>
      <c r="AR140" s="50" t="s">
        <v>75</v>
      </c>
      <c r="AS140" s="50"/>
      <c r="AT140" s="51" t="s">
        <v>76</v>
      </c>
    </row>
    <row r="141" spans="1:46" ht="157.5" hidden="1" x14ac:dyDescent="0.25">
      <c r="A141" s="27">
        <v>491</v>
      </c>
      <c r="B141" s="27">
        <v>67</v>
      </c>
      <c r="C141" s="74" t="s">
        <v>966</v>
      </c>
      <c r="D141" s="74" t="s">
        <v>967</v>
      </c>
      <c r="E141" s="74" t="s">
        <v>968</v>
      </c>
      <c r="F141" s="147" t="s">
        <v>938</v>
      </c>
      <c r="G141" s="147" t="s">
        <v>969</v>
      </c>
      <c r="H141" s="147" t="s">
        <v>970</v>
      </c>
      <c r="I141" s="147" t="s">
        <v>971</v>
      </c>
      <c r="J141" s="141">
        <v>4</v>
      </c>
      <c r="K141" s="33">
        <v>41640</v>
      </c>
      <c r="L141" s="33">
        <v>42004</v>
      </c>
      <c r="M141" s="33">
        <v>42004</v>
      </c>
      <c r="N141" s="34">
        <f t="shared" si="24"/>
        <v>52</v>
      </c>
      <c r="O141" s="35"/>
      <c r="P141" s="36">
        <f t="shared" si="25"/>
        <v>0</v>
      </c>
      <c r="Q141" s="37">
        <f t="shared" si="26"/>
        <v>0</v>
      </c>
      <c r="R141" s="37">
        <f t="shared" si="27"/>
        <v>0</v>
      </c>
      <c r="S141" s="37">
        <f t="shared" si="28"/>
        <v>52</v>
      </c>
      <c r="T141" s="38" t="s">
        <v>69</v>
      </c>
      <c r="U141" s="39" t="s">
        <v>941</v>
      </c>
      <c r="V141" s="39" t="s">
        <v>83</v>
      </c>
      <c r="W141" s="40" t="s">
        <v>65</v>
      </c>
      <c r="X141" s="40" t="s">
        <v>95</v>
      </c>
      <c r="Y141" s="40" t="s">
        <v>65</v>
      </c>
      <c r="Z141" s="41" t="s">
        <v>67</v>
      </c>
      <c r="AA141" s="42">
        <v>4</v>
      </c>
      <c r="AB141" s="43">
        <f t="shared" si="31"/>
        <v>1</v>
      </c>
      <c r="AC141" s="44">
        <v>42185</v>
      </c>
      <c r="AD141" s="43" t="s">
        <v>68</v>
      </c>
      <c r="AE141" s="43"/>
      <c r="AF141" s="43" t="s">
        <v>69</v>
      </c>
      <c r="AG141" s="43" t="s">
        <v>69</v>
      </c>
      <c r="AH141" s="43" t="s">
        <v>972</v>
      </c>
      <c r="AI141" s="45" t="s">
        <v>973</v>
      </c>
      <c r="AJ141" s="45"/>
      <c r="AK141" s="46" t="s">
        <v>766</v>
      </c>
      <c r="AL141" s="47">
        <f t="shared" si="29"/>
        <v>2</v>
      </c>
      <c r="AM141" s="47">
        <f t="shared" si="30"/>
        <v>0</v>
      </c>
      <c r="AN141" s="47" t="str">
        <f t="shared" si="32"/>
        <v>CUMPLIDA</v>
      </c>
      <c r="AO141" s="47" t="str">
        <f t="shared" si="33"/>
        <v>CUMPLIDA</v>
      </c>
      <c r="AP141" s="50" t="s">
        <v>864</v>
      </c>
      <c r="AQ141" s="49" t="s">
        <v>67</v>
      </c>
      <c r="AR141" s="50" t="s">
        <v>75</v>
      </c>
      <c r="AS141" s="50"/>
      <c r="AT141" s="51" t="s">
        <v>76</v>
      </c>
    </row>
    <row r="142" spans="1:46" ht="173.25" hidden="1" x14ac:dyDescent="0.25">
      <c r="A142" s="27">
        <v>492</v>
      </c>
      <c r="B142" s="27">
        <v>68</v>
      </c>
      <c r="C142" s="74" t="s">
        <v>974</v>
      </c>
      <c r="D142" s="74" t="s">
        <v>975</v>
      </c>
      <c r="E142" s="74" t="s">
        <v>976</v>
      </c>
      <c r="F142" s="147" t="s">
        <v>938</v>
      </c>
      <c r="G142" s="147" t="s">
        <v>977</v>
      </c>
      <c r="H142" s="147" t="s">
        <v>978</v>
      </c>
      <c r="I142" s="147" t="s">
        <v>978</v>
      </c>
      <c r="J142" s="32">
        <v>8</v>
      </c>
      <c r="K142" s="33">
        <v>41640</v>
      </c>
      <c r="L142" s="33">
        <v>42185</v>
      </c>
      <c r="M142" s="33">
        <v>42004</v>
      </c>
      <c r="N142" s="34">
        <f t="shared" si="24"/>
        <v>77.857142857142861</v>
      </c>
      <c r="O142" s="35"/>
      <c r="P142" s="36">
        <f t="shared" si="25"/>
        <v>0</v>
      </c>
      <c r="Q142" s="37">
        <f t="shared" si="26"/>
        <v>0</v>
      </c>
      <c r="R142" s="37">
        <f t="shared" si="27"/>
        <v>0</v>
      </c>
      <c r="S142" s="37">
        <f t="shared" si="28"/>
        <v>77.857142857142861</v>
      </c>
      <c r="T142" s="38" t="s">
        <v>62</v>
      </c>
      <c r="U142" s="39" t="s">
        <v>941</v>
      </c>
      <c r="V142" s="39" t="s">
        <v>103</v>
      </c>
      <c r="W142" s="39" t="s">
        <v>84</v>
      </c>
      <c r="X142" s="39" t="s">
        <v>228</v>
      </c>
      <c r="Y142" s="39" t="s">
        <v>86</v>
      </c>
      <c r="Z142" s="41" t="s">
        <v>67</v>
      </c>
      <c r="AA142" s="42">
        <v>8</v>
      </c>
      <c r="AB142" s="43">
        <f t="shared" si="31"/>
        <v>1</v>
      </c>
      <c r="AC142" s="44">
        <v>42185</v>
      </c>
      <c r="AD142" s="43" t="s">
        <v>68</v>
      </c>
      <c r="AE142" s="43"/>
      <c r="AF142" s="43" t="s">
        <v>69</v>
      </c>
      <c r="AG142" s="43" t="s">
        <v>69</v>
      </c>
      <c r="AH142" s="43" t="s">
        <v>979</v>
      </c>
      <c r="AI142" s="45" t="s">
        <v>980</v>
      </c>
      <c r="AJ142" s="45"/>
      <c r="AK142" s="46" t="s">
        <v>766</v>
      </c>
      <c r="AL142" s="47">
        <f t="shared" si="29"/>
        <v>2</v>
      </c>
      <c r="AM142" s="47">
        <f t="shared" si="30"/>
        <v>0</v>
      </c>
      <c r="AN142" s="47" t="str">
        <f t="shared" si="32"/>
        <v>CUMPLIDA</v>
      </c>
      <c r="AO142" s="47" t="str">
        <f t="shared" si="33"/>
        <v>CUMPLIDA</v>
      </c>
      <c r="AP142" s="50" t="s">
        <v>864</v>
      </c>
      <c r="AQ142" s="49" t="s">
        <v>67</v>
      </c>
      <c r="AR142" s="50" t="s">
        <v>75</v>
      </c>
      <c r="AS142" s="50"/>
      <c r="AT142" s="51" t="s">
        <v>76</v>
      </c>
    </row>
    <row r="143" spans="1:46" ht="315" hidden="1" x14ac:dyDescent="0.25">
      <c r="A143" s="27">
        <v>498</v>
      </c>
      <c r="B143" s="27">
        <v>74</v>
      </c>
      <c r="C143" s="74" t="s">
        <v>981</v>
      </c>
      <c r="D143" s="90" t="s">
        <v>982</v>
      </c>
      <c r="E143" s="90" t="s">
        <v>983</v>
      </c>
      <c r="F143" s="147" t="s">
        <v>938</v>
      </c>
      <c r="G143" s="148" t="s">
        <v>984</v>
      </c>
      <c r="H143" s="149" t="s">
        <v>985</v>
      </c>
      <c r="I143" s="149" t="s">
        <v>985</v>
      </c>
      <c r="J143" s="141">
        <v>2</v>
      </c>
      <c r="K143" s="33">
        <v>41640</v>
      </c>
      <c r="L143" s="33">
        <v>42004</v>
      </c>
      <c r="M143" s="33">
        <v>42004</v>
      </c>
      <c r="N143" s="34">
        <f t="shared" si="24"/>
        <v>52</v>
      </c>
      <c r="O143" s="35"/>
      <c r="P143" s="36">
        <f t="shared" si="25"/>
        <v>0</v>
      </c>
      <c r="Q143" s="37">
        <f t="shared" si="26"/>
        <v>0</v>
      </c>
      <c r="R143" s="37">
        <f t="shared" si="27"/>
        <v>0</v>
      </c>
      <c r="S143" s="37">
        <f t="shared" si="28"/>
        <v>52</v>
      </c>
      <c r="T143" s="38" t="s">
        <v>62</v>
      </c>
      <c r="U143" s="39" t="s">
        <v>941</v>
      </c>
      <c r="V143" s="39" t="s">
        <v>103</v>
      </c>
      <c r="W143" s="39" t="s">
        <v>84</v>
      </c>
      <c r="X143" s="39" t="s">
        <v>228</v>
      </c>
      <c r="Y143" s="39" t="s">
        <v>86</v>
      </c>
      <c r="Z143" s="41" t="s">
        <v>67</v>
      </c>
      <c r="AA143" s="42">
        <v>2</v>
      </c>
      <c r="AB143" s="43">
        <f t="shared" si="31"/>
        <v>1</v>
      </c>
      <c r="AC143" s="44">
        <v>42185</v>
      </c>
      <c r="AD143" s="43" t="s">
        <v>68</v>
      </c>
      <c r="AE143" s="43"/>
      <c r="AF143" s="43" t="s">
        <v>69</v>
      </c>
      <c r="AG143" s="43" t="s">
        <v>69</v>
      </c>
      <c r="AH143" s="43"/>
      <c r="AI143" s="45" t="s">
        <v>986</v>
      </c>
      <c r="AJ143" s="45"/>
      <c r="AK143" s="46" t="s">
        <v>766</v>
      </c>
      <c r="AL143" s="47">
        <f t="shared" si="29"/>
        <v>2</v>
      </c>
      <c r="AM143" s="47">
        <f t="shared" si="30"/>
        <v>0</v>
      </c>
      <c r="AN143" s="47" t="str">
        <f t="shared" si="32"/>
        <v>CUMPLIDA</v>
      </c>
      <c r="AO143" s="47" t="str">
        <f t="shared" si="33"/>
        <v>CUMPLIDA</v>
      </c>
      <c r="AP143" s="50" t="s">
        <v>864</v>
      </c>
      <c r="AQ143" s="49" t="s">
        <v>67</v>
      </c>
      <c r="AR143" s="50" t="s">
        <v>75</v>
      </c>
      <c r="AS143" s="50"/>
      <c r="AT143" s="51" t="s">
        <v>76</v>
      </c>
    </row>
    <row r="144" spans="1:46" ht="173.25" hidden="1" x14ac:dyDescent="0.25">
      <c r="A144" s="27">
        <v>499</v>
      </c>
      <c r="B144" s="27">
        <v>75</v>
      </c>
      <c r="C144" s="74" t="s">
        <v>987</v>
      </c>
      <c r="D144" s="74" t="s">
        <v>988</v>
      </c>
      <c r="E144" s="74" t="s">
        <v>989</v>
      </c>
      <c r="F144" s="139" t="s">
        <v>641</v>
      </c>
      <c r="G144" s="147" t="s">
        <v>990</v>
      </c>
      <c r="H144" s="140" t="s">
        <v>991</v>
      </c>
      <c r="I144" s="140" t="s">
        <v>991</v>
      </c>
      <c r="J144" s="141">
        <v>8</v>
      </c>
      <c r="K144" s="33">
        <v>41640</v>
      </c>
      <c r="L144" s="33">
        <v>42185</v>
      </c>
      <c r="M144" s="33">
        <v>42004</v>
      </c>
      <c r="N144" s="34">
        <f t="shared" si="24"/>
        <v>77.857142857142861</v>
      </c>
      <c r="O144" s="35"/>
      <c r="P144" s="36">
        <f t="shared" si="25"/>
        <v>0</v>
      </c>
      <c r="Q144" s="37">
        <f t="shared" si="26"/>
        <v>0</v>
      </c>
      <c r="R144" s="37">
        <f t="shared" si="27"/>
        <v>0</v>
      </c>
      <c r="S144" s="37">
        <f t="shared" si="28"/>
        <v>77.857142857142861</v>
      </c>
      <c r="T144" s="38" t="s">
        <v>62</v>
      </c>
      <c r="U144" s="39" t="s">
        <v>941</v>
      </c>
      <c r="V144" s="39" t="s">
        <v>112</v>
      </c>
      <c r="W144" s="39" t="s">
        <v>84</v>
      </c>
      <c r="X144" s="39" t="s">
        <v>228</v>
      </c>
      <c r="Y144" s="39" t="s">
        <v>86</v>
      </c>
      <c r="Z144" s="41" t="s">
        <v>87</v>
      </c>
      <c r="AA144" s="42">
        <v>8</v>
      </c>
      <c r="AB144" s="43">
        <f t="shared" si="31"/>
        <v>1</v>
      </c>
      <c r="AC144" s="44">
        <v>42185</v>
      </c>
      <c r="AD144" s="43" t="s">
        <v>68</v>
      </c>
      <c r="AE144" s="43"/>
      <c r="AF144" s="43" t="s">
        <v>69</v>
      </c>
      <c r="AG144" s="43" t="s">
        <v>69</v>
      </c>
      <c r="AH144" s="43"/>
      <c r="AI144" s="45" t="s">
        <v>992</v>
      </c>
      <c r="AJ144" s="45"/>
      <c r="AK144" s="46" t="s">
        <v>766</v>
      </c>
      <c r="AL144" s="47">
        <f t="shared" si="29"/>
        <v>2</v>
      </c>
      <c r="AM144" s="47">
        <f t="shared" si="30"/>
        <v>0</v>
      </c>
      <c r="AN144" s="47" t="str">
        <f t="shared" si="32"/>
        <v>CUMPLIDA</v>
      </c>
      <c r="AO144" s="47" t="str">
        <f t="shared" si="33"/>
        <v>CUMPLIDA</v>
      </c>
      <c r="AP144" s="50" t="s">
        <v>613</v>
      </c>
      <c r="AQ144" s="49" t="s">
        <v>87</v>
      </c>
      <c r="AR144" s="50" t="s">
        <v>75</v>
      </c>
      <c r="AS144" s="50"/>
      <c r="AT144" s="51" t="s">
        <v>76</v>
      </c>
    </row>
    <row r="145" spans="1:46" ht="267.75" hidden="1" x14ac:dyDescent="0.25">
      <c r="A145" s="27">
        <v>500</v>
      </c>
      <c r="B145" s="27">
        <v>76</v>
      </c>
      <c r="C145" s="74" t="s">
        <v>993</v>
      </c>
      <c r="D145" s="90" t="s">
        <v>994</v>
      </c>
      <c r="E145" s="90" t="s">
        <v>995</v>
      </c>
      <c r="F145" s="147" t="s">
        <v>938</v>
      </c>
      <c r="G145" s="150" t="s">
        <v>996</v>
      </c>
      <c r="H145" s="150" t="s">
        <v>997</v>
      </c>
      <c r="I145" s="150" t="s">
        <v>997</v>
      </c>
      <c r="J145" s="141">
        <v>4</v>
      </c>
      <c r="K145" s="33">
        <v>41640</v>
      </c>
      <c r="L145" s="33">
        <v>42004</v>
      </c>
      <c r="M145" s="33">
        <v>42004</v>
      </c>
      <c r="N145" s="34">
        <f t="shared" si="24"/>
        <v>52</v>
      </c>
      <c r="O145" s="35"/>
      <c r="P145" s="36">
        <f t="shared" si="25"/>
        <v>0</v>
      </c>
      <c r="Q145" s="37">
        <f t="shared" si="26"/>
        <v>0</v>
      </c>
      <c r="R145" s="37">
        <f t="shared" si="27"/>
        <v>0</v>
      </c>
      <c r="S145" s="37">
        <f t="shared" si="28"/>
        <v>52</v>
      </c>
      <c r="T145" s="38" t="s">
        <v>62</v>
      </c>
      <c r="U145" s="39" t="s">
        <v>941</v>
      </c>
      <c r="V145" s="39" t="s">
        <v>103</v>
      </c>
      <c r="W145" s="39" t="s">
        <v>998</v>
      </c>
      <c r="X145" s="39" t="s">
        <v>999</v>
      </c>
      <c r="Y145" s="39" t="s">
        <v>86</v>
      </c>
      <c r="Z145" s="41" t="s">
        <v>120</v>
      </c>
      <c r="AA145" s="42">
        <v>4</v>
      </c>
      <c r="AB145" s="43">
        <f t="shared" si="31"/>
        <v>1</v>
      </c>
      <c r="AC145" s="44">
        <v>42185</v>
      </c>
      <c r="AD145" s="43" t="s">
        <v>68</v>
      </c>
      <c r="AE145" s="43"/>
      <c r="AF145" s="43" t="s">
        <v>69</v>
      </c>
      <c r="AG145" s="43" t="s">
        <v>69</v>
      </c>
      <c r="AH145" s="43" t="s">
        <v>1000</v>
      </c>
      <c r="AI145" s="45" t="s">
        <v>1001</v>
      </c>
      <c r="AJ145" s="45"/>
      <c r="AK145" s="46" t="s">
        <v>766</v>
      </c>
      <c r="AL145" s="47">
        <f t="shared" si="29"/>
        <v>2</v>
      </c>
      <c r="AM145" s="47">
        <f t="shared" si="30"/>
        <v>0</v>
      </c>
      <c r="AN145" s="47" t="str">
        <f t="shared" si="32"/>
        <v>CUMPLIDA</v>
      </c>
      <c r="AO145" s="47" t="str">
        <f t="shared" si="33"/>
        <v>CUMPLIDA</v>
      </c>
      <c r="AP145" s="48"/>
      <c r="AQ145" s="49" t="s">
        <v>122</v>
      </c>
      <c r="AR145" s="50" t="s">
        <v>75</v>
      </c>
      <c r="AS145" s="50"/>
      <c r="AT145" s="51" t="s">
        <v>76</v>
      </c>
    </row>
    <row r="146" spans="1:46" ht="126" hidden="1" x14ac:dyDescent="0.25">
      <c r="A146" s="27">
        <v>501</v>
      </c>
      <c r="B146" s="27">
        <v>77</v>
      </c>
      <c r="C146" s="74" t="s">
        <v>1002</v>
      </c>
      <c r="D146" s="90" t="s">
        <v>1003</v>
      </c>
      <c r="E146" s="90" t="s">
        <v>1004</v>
      </c>
      <c r="F146" s="147" t="s">
        <v>938</v>
      </c>
      <c r="G146" s="148" t="s">
        <v>1005</v>
      </c>
      <c r="H146" s="150" t="s">
        <v>1006</v>
      </c>
      <c r="I146" s="150" t="s">
        <v>1006</v>
      </c>
      <c r="J146" s="141">
        <v>3</v>
      </c>
      <c r="K146" s="33">
        <v>41640</v>
      </c>
      <c r="L146" s="33">
        <v>41943</v>
      </c>
      <c r="M146" s="33">
        <v>41943</v>
      </c>
      <c r="N146" s="34">
        <f t="shared" si="24"/>
        <v>43.285714285714285</v>
      </c>
      <c r="O146" s="35"/>
      <c r="P146" s="36">
        <f t="shared" si="25"/>
        <v>0</v>
      </c>
      <c r="Q146" s="37">
        <f t="shared" si="26"/>
        <v>0</v>
      </c>
      <c r="R146" s="37">
        <f t="shared" si="27"/>
        <v>0</v>
      </c>
      <c r="S146" s="37">
        <f t="shared" si="28"/>
        <v>43.285714285714285</v>
      </c>
      <c r="T146" s="38" t="s">
        <v>69</v>
      </c>
      <c r="U146" s="39" t="s">
        <v>941</v>
      </c>
      <c r="V146" s="39" t="s">
        <v>103</v>
      </c>
      <c r="W146" s="39" t="s">
        <v>84</v>
      </c>
      <c r="X146" s="39" t="s">
        <v>228</v>
      </c>
      <c r="Y146" s="39" t="s">
        <v>86</v>
      </c>
      <c r="Z146" s="41" t="s">
        <v>87</v>
      </c>
      <c r="AA146" s="42">
        <v>3</v>
      </c>
      <c r="AB146" s="43">
        <f t="shared" si="31"/>
        <v>1</v>
      </c>
      <c r="AC146" s="44">
        <v>42185</v>
      </c>
      <c r="AD146" s="43" t="s">
        <v>68</v>
      </c>
      <c r="AE146" s="43"/>
      <c r="AF146" s="43" t="s">
        <v>69</v>
      </c>
      <c r="AG146" s="43" t="s">
        <v>69</v>
      </c>
      <c r="AH146" s="43" t="s">
        <v>1007</v>
      </c>
      <c r="AI146" s="45" t="s">
        <v>1008</v>
      </c>
      <c r="AJ146" s="45"/>
      <c r="AK146" s="46" t="s">
        <v>766</v>
      </c>
      <c r="AL146" s="47">
        <f t="shared" si="29"/>
        <v>2</v>
      </c>
      <c r="AM146" s="47">
        <f t="shared" si="30"/>
        <v>0</v>
      </c>
      <c r="AN146" s="47" t="str">
        <f t="shared" si="32"/>
        <v>CUMPLIDA</v>
      </c>
      <c r="AO146" s="47" t="str">
        <f t="shared" si="33"/>
        <v>CUMPLIDA</v>
      </c>
      <c r="AP146" s="48" t="s">
        <v>116</v>
      </c>
      <c r="AQ146" s="49" t="s">
        <v>87</v>
      </c>
      <c r="AR146" s="50" t="s">
        <v>75</v>
      </c>
      <c r="AS146" s="50"/>
      <c r="AT146" s="51" t="s">
        <v>76</v>
      </c>
    </row>
    <row r="147" spans="1:46" ht="220.5" hidden="1" x14ac:dyDescent="0.25">
      <c r="A147" s="27">
        <v>505</v>
      </c>
      <c r="B147" s="27">
        <v>81</v>
      </c>
      <c r="C147" s="74" t="s">
        <v>1009</v>
      </c>
      <c r="D147" s="90" t="s">
        <v>1010</v>
      </c>
      <c r="E147" s="90" t="s">
        <v>1011</v>
      </c>
      <c r="F147" s="147" t="s">
        <v>961</v>
      </c>
      <c r="G147" s="147" t="s">
        <v>1012</v>
      </c>
      <c r="H147" s="147" t="s">
        <v>1013</v>
      </c>
      <c r="I147" s="147" t="s">
        <v>1013</v>
      </c>
      <c r="J147" s="141">
        <v>4</v>
      </c>
      <c r="K147" s="33">
        <v>41640</v>
      </c>
      <c r="L147" s="33">
        <v>42004</v>
      </c>
      <c r="M147" s="33">
        <v>42004</v>
      </c>
      <c r="N147" s="34">
        <f t="shared" si="24"/>
        <v>52</v>
      </c>
      <c r="O147" s="35"/>
      <c r="P147" s="36">
        <f t="shared" si="25"/>
        <v>0</v>
      </c>
      <c r="Q147" s="37">
        <f t="shared" si="26"/>
        <v>0</v>
      </c>
      <c r="R147" s="37">
        <f t="shared" si="27"/>
        <v>0</v>
      </c>
      <c r="S147" s="37">
        <f t="shared" si="28"/>
        <v>52</v>
      </c>
      <c r="T147" s="38" t="s">
        <v>62</v>
      </c>
      <c r="U147" s="39" t="s">
        <v>941</v>
      </c>
      <c r="V147" s="39" t="s">
        <v>926</v>
      </c>
      <c r="W147" s="39" t="s">
        <v>998</v>
      </c>
      <c r="X147" s="39" t="s">
        <v>999</v>
      </c>
      <c r="Y147" s="39" t="s">
        <v>86</v>
      </c>
      <c r="Z147" s="41" t="s">
        <v>87</v>
      </c>
      <c r="AA147" s="42">
        <v>4</v>
      </c>
      <c r="AB147" s="43">
        <f t="shared" si="31"/>
        <v>1</v>
      </c>
      <c r="AC147" s="44">
        <v>42185</v>
      </c>
      <c r="AD147" s="43" t="s">
        <v>68</v>
      </c>
      <c r="AE147" s="43"/>
      <c r="AF147" s="43" t="s">
        <v>69</v>
      </c>
      <c r="AG147" s="43" t="s">
        <v>69</v>
      </c>
      <c r="AH147" s="43" t="s">
        <v>1014</v>
      </c>
      <c r="AI147" s="45" t="s">
        <v>1015</v>
      </c>
      <c r="AJ147" s="45"/>
      <c r="AK147" s="46" t="s">
        <v>766</v>
      </c>
      <c r="AL147" s="47">
        <f t="shared" si="29"/>
        <v>2</v>
      </c>
      <c r="AM147" s="47">
        <f t="shared" si="30"/>
        <v>0</v>
      </c>
      <c r="AN147" s="47" t="str">
        <f t="shared" si="32"/>
        <v>CUMPLIDA</v>
      </c>
      <c r="AO147" s="47" t="str">
        <f t="shared" si="33"/>
        <v>CUMPLIDA</v>
      </c>
      <c r="AP147" s="48" t="s">
        <v>116</v>
      </c>
      <c r="AQ147" s="49" t="s">
        <v>87</v>
      </c>
      <c r="AR147" s="50" t="s">
        <v>75</v>
      </c>
      <c r="AS147" s="50"/>
      <c r="AT147" s="51" t="s">
        <v>76</v>
      </c>
    </row>
    <row r="148" spans="1:46" ht="141.75" hidden="1" x14ac:dyDescent="0.25">
      <c r="A148" s="27">
        <v>508</v>
      </c>
      <c r="B148" s="27">
        <v>84</v>
      </c>
      <c r="C148" s="74" t="s">
        <v>1016</v>
      </c>
      <c r="D148" s="74" t="s">
        <v>1017</v>
      </c>
      <c r="E148" s="74" t="s">
        <v>1018</v>
      </c>
      <c r="F148" s="147" t="s">
        <v>938</v>
      </c>
      <c r="G148" s="147" t="s">
        <v>1019</v>
      </c>
      <c r="H148" s="147" t="s">
        <v>1020</v>
      </c>
      <c r="I148" s="147" t="s">
        <v>1020</v>
      </c>
      <c r="J148" s="141">
        <v>6</v>
      </c>
      <c r="K148" s="33">
        <v>41640</v>
      </c>
      <c r="L148" s="33">
        <v>41943</v>
      </c>
      <c r="M148" s="33">
        <v>41943</v>
      </c>
      <c r="N148" s="34">
        <f t="shared" si="24"/>
        <v>43.285714285714285</v>
      </c>
      <c r="O148" s="35"/>
      <c r="P148" s="36">
        <f t="shared" si="25"/>
        <v>0</v>
      </c>
      <c r="Q148" s="37">
        <f t="shared" si="26"/>
        <v>0</v>
      </c>
      <c r="R148" s="37">
        <f t="shared" si="27"/>
        <v>0</v>
      </c>
      <c r="S148" s="37">
        <f t="shared" si="28"/>
        <v>43.285714285714285</v>
      </c>
      <c r="T148" s="38" t="s">
        <v>69</v>
      </c>
      <c r="U148" s="39" t="s">
        <v>941</v>
      </c>
      <c r="V148" s="64" t="s">
        <v>1021</v>
      </c>
      <c r="W148" s="58" t="s">
        <v>1022</v>
      </c>
      <c r="X148" s="58" t="s">
        <v>1023</v>
      </c>
      <c r="Y148" s="39" t="s">
        <v>86</v>
      </c>
      <c r="Z148" s="41" t="s">
        <v>87</v>
      </c>
      <c r="AA148" s="42">
        <v>6</v>
      </c>
      <c r="AB148" s="43">
        <f t="shared" si="31"/>
        <v>1</v>
      </c>
      <c r="AC148" s="44">
        <v>42185</v>
      </c>
      <c r="AD148" s="43" t="s">
        <v>68</v>
      </c>
      <c r="AE148" s="43"/>
      <c r="AF148" s="43" t="s">
        <v>69</v>
      </c>
      <c r="AG148" s="43" t="s">
        <v>69</v>
      </c>
      <c r="AH148" s="43" t="s">
        <v>1024</v>
      </c>
      <c r="AI148" s="45" t="s">
        <v>385</v>
      </c>
      <c r="AJ148" s="45"/>
      <c r="AK148" s="46" t="s">
        <v>766</v>
      </c>
      <c r="AL148" s="47">
        <f t="shared" si="29"/>
        <v>2</v>
      </c>
      <c r="AM148" s="47">
        <f t="shared" si="30"/>
        <v>0</v>
      </c>
      <c r="AN148" s="47" t="str">
        <f t="shared" si="32"/>
        <v>CUMPLIDA</v>
      </c>
      <c r="AO148" s="47" t="str">
        <f t="shared" si="33"/>
        <v>CUMPLIDA</v>
      </c>
      <c r="AP148" s="50" t="s">
        <v>864</v>
      </c>
      <c r="AQ148" s="49" t="s">
        <v>87</v>
      </c>
      <c r="AR148" s="50" t="s">
        <v>75</v>
      </c>
      <c r="AS148" s="50"/>
      <c r="AT148" s="51" t="s">
        <v>76</v>
      </c>
    </row>
    <row r="149" spans="1:46" ht="173.25" hidden="1" x14ac:dyDescent="0.25">
      <c r="A149" s="27">
        <v>510</v>
      </c>
      <c r="B149" s="27">
        <v>86</v>
      </c>
      <c r="C149" s="74" t="s">
        <v>1025</v>
      </c>
      <c r="D149" s="90" t="s">
        <v>1026</v>
      </c>
      <c r="E149" s="74" t="s">
        <v>1027</v>
      </c>
      <c r="F149" s="147" t="s">
        <v>1028</v>
      </c>
      <c r="G149" s="140" t="s">
        <v>1029</v>
      </c>
      <c r="H149" s="149" t="s">
        <v>1030</v>
      </c>
      <c r="I149" s="149" t="s">
        <v>1030</v>
      </c>
      <c r="J149" s="141">
        <v>2</v>
      </c>
      <c r="K149" s="33">
        <v>41640</v>
      </c>
      <c r="L149" s="33">
        <v>41943</v>
      </c>
      <c r="M149" s="33">
        <v>41943</v>
      </c>
      <c r="N149" s="34">
        <f t="shared" si="24"/>
        <v>43.285714285714285</v>
      </c>
      <c r="O149" s="35"/>
      <c r="P149" s="36">
        <f t="shared" si="25"/>
        <v>0</v>
      </c>
      <c r="Q149" s="37">
        <f t="shared" si="26"/>
        <v>0</v>
      </c>
      <c r="R149" s="37">
        <f t="shared" si="27"/>
        <v>0</v>
      </c>
      <c r="S149" s="37">
        <f t="shared" si="28"/>
        <v>43.285714285714285</v>
      </c>
      <c r="T149" s="38" t="s">
        <v>69</v>
      </c>
      <c r="U149" s="39" t="s">
        <v>941</v>
      </c>
      <c r="V149" s="39" t="s">
        <v>83</v>
      </c>
      <c r="W149" s="40" t="s">
        <v>65</v>
      </c>
      <c r="X149" s="40" t="s">
        <v>95</v>
      </c>
      <c r="Y149" s="40" t="s">
        <v>65</v>
      </c>
      <c r="Z149" s="41" t="s">
        <v>87</v>
      </c>
      <c r="AA149" s="42">
        <v>2</v>
      </c>
      <c r="AB149" s="43">
        <f t="shared" si="31"/>
        <v>1</v>
      </c>
      <c r="AC149" s="44">
        <v>42185</v>
      </c>
      <c r="AD149" s="43" t="s">
        <v>68</v>
      </c>
      <c r="AE149" s="43"/>
      <c r="AF149" s="43" t="s">
        <v>69</v>
      </c>
      <c r="AG149" s="43" t="s">
        <v>69</v>
      </c>
      <c r="AH149" s="43" t="s">
        <v>1031</v>
      </c>
      <c r="AI149" s="45" t="s">
        <v>1032</v>
      </c>
      <c r="AJ149" s="45"/>
      <c r="AK149" s="46" t="s">
        <v>766</v>
      </c>
      <c r="AL149" s="47">
        <f t="shared" si="29"/>
        <v>2</v>
      </c>
      <c r="AM149" s="47">
        <f t="shared" si="30"/>
        <v>0</v>
      </c>
      <c r="AN149" s="47" t="str">
        <f t="shared" si="32"/>
        <v>CUMPLIDA</v>
      </c>
      <c r="AO149" s="47" t="str">
        <f t="shared" si="33"/>
        <v>CUMPLIDA</v>
      </c>
      <c r="AP149" s="48" t="s">
        <v>116</v>
      </c>
      <c r="AQ149" s="49" t="s">
        <v>87</v>
      </c>
      <c r="AR149" s="50" t="s">
        <v>75</v>
      </c>
      <c r="AS149" s="50"/>
      <c r="AT149" s="51" t="s">
        <v>76</v>
      </c>
    </row>
    <row r="150" spans="1:46" ht="220.5" hidden="1" x14ac:dyDescent="0.25">
      <c r="A150" s="27">
        <v>512</v>
      </c>
      <c r="B150" s="27">
        <v>88</v>
      </c>
      <c r="C150" s="74" t="s">
        <v>1033</v>
      </c>
      <c r="D150" s="74" t="s">
        <v>1034</v>
      </c>
      <c r="E150" s="74" t="s">
        <v>1035</v>
      </c>
      <c r="F150" s="90" t="s">
        <v>1036</v>
      </c>
      <c r="G150" s="74" t="s">
        <v>1037</v>
      </c>
      <c r="H150" s="59" t="s">
        <v>1038</v>
      </c>
      <c r="I150" s="59" t="s">
        <v>1038</v>
      </c>
      <c r="J150" s="60">
        <v>6</v>
      </c>
      <c r="K150" s="33">
        <v>41699</v>
      </c>
      <c r="L150" s="33">
        <v>42185</v>
      </c>
      <c r="M150" s="33">
        <v>41943</v>
      </c>
      <c r="N150" s="34">
        <f t="shared" si="24"/>
        <v>69.428571428571431</v>
      </c>
      <c r="O150" s="35"/>
      <c r="P150" s="36">
        <f t="shared" si="25"/>
        <v>0</v>
      </c>
      <c r="Q150" s="37">
        <f t="shared" si="26"/>
        <v>0</v>
      </c>
      <c r="R150" s="37">
        <f t="shared" si="27"/>
        <v>0</v>
      </c>
      <c r="S150" s="37">
        <f t="shared" si="28"/>
        <v>69.428571428571431</v>
      </c>
      <c r="T150" s="38" t="s">
        <v>62</v>
      </c>
      <c r="U150" s="39" t="s">
        <v>300</v>
      </c>
      <c r="V150" s="39" t="s">
        <v>103</v>
      </c>
      <c r="W150" s="39" t="s">
        <v>84</v>
      </c>
      <c r="X150" s="39" t="s">
        <v>228</v>
      </c>
      <c r="Y150" s="39" t="s">
        <v>86</v>
      </c>
      <c r="Z150" s="41" t="s">
        <v>87</v>
      </c>
      <c r="AA150" s="42">
        <v>6</v>
      </c>
      <c r="AB150" s="43">
        <f t="shared" si="31"/>
        <v>1</v>
      </c>
      <c r="AC150" s="44">
        <v>42185</v>
      </c>
      <c r="AD150" s="43" t="s">
        <v>68</v>
      </c>
      <c r="AE150" s="43"/>
      <c r="AF150" s="43"/>
      <c r="AG150" s="43"/>
      <c r="AH150" s="43"/>
      <c r="AI150" s="45" t="s">
        <v>1039</v>
      </c>
      <c r="AJ150" s="45"/>
      <c r="AK150" s="46" t="s">
        <v>779</v>
      </c>
      <c r="AL150" s="47">
        <f t="shared" si="29"/>
        <v>2</v>
      </c>
      <c r="AM150" s="47">
        <f t="shared" si="30"/>
        <v>0</v>
      </c>
      <c r="AN150" s="47" t="str">
        <f t="shared" si="32"/>
        <v>CUMPLIDA</v>
      </c>
      <c r="AO150" s="47" t="str">
        <f t="shared" si="33"/>
        <v>CUMPLIDA</v>
      </c>
      <c r="AP150" s="50" t="s">
        <v>864</v>
      </c>
      <c r="AQ150" s="49" t="s">
        <v>87</v>
      </c>
      <c r="AR150" s="50" t="s">
        <v>75</v>
      </c>
      <c r="AS150" s="50"/>
      <c r="AT150" s="51" t="s">
        <v>76</v>
      </c>
    </row>
    <row r="151" spans="1:46" ht="203.25" hidden="1" customHeight="1" x14ac:dyDescent="0.25">
      <c r="A151" s="27">
        <v>513</v>
      </c>
      <c r="B151" s="27">
        <v>89</v>
      </c>
      <c r="C151" s="74" t="s">
        <v>1040</v>
      </c>
      <c r="D151" s="74" t="s">
        <v>1041</v>
      </c>
      <c r="E151" s="74" t="s">
        <v>1042</v>
      </c>
      <c r="F151" s="139" t="s">
        <v>641</v>
      </c>
      <c r="G151" s="139" t="s">
        <v>642</v>
      </c>
      <c r="H151" s="140" t="s">
        <v>891</v>
      </c>
      <c r="I151" s="140" t="s">
        <v>891</v>
      </c>
      <c r="J151" s="141">
        <v>6</v>
      </c>
      <c r="K151" s="33">
        <v>41640</v>
      </c>
      <c r="L151" s="33">
        <v>42185</v>
      </c>
      <c r="M151" s="33">
        <v>42004</v>
      </c>
      <c r="N151" s="34">
        <f t="shared" si="24"/>
        <v>77.857142857142861</v>
      </c>
      <c r="O151" s="35"/>
      <c r="P151" s="36">
        <f t="shared" si="25"/>
        <v>0</v>
      </c>
      <c r="Q151" s="37">
        <f t="shared" si="26"/>
        <v>0</v>
      </c>
      <c r="R151" s="37">
        <f t="shared" si="27"/>
        <v>0</v>
      </c>
      <c r="S151" s="37">
        <f t="shared" si="28"/>
        <v>77.857142857142861</v>
      </c>
      <c r="T151" s="38" t="s">
        <v>62</v>
      </c>
      <c r="U151" s="39" t="s">
        <v>300</v>
      </c>
      <c r="V151" s="39" t="s">
        <v>112</v>
      </c>
      <c r="W151" s="39" t="s">
        <v>84</v>
      </c>
      <c r="X151" s="39" t="s">
        <v>228</v>
      </c>
      <c r="Y151" s="39" t="s">
        <v>86</v>
      </c>
      <c r="Z151" s="41" t="s">
        <v>87</v>
      </c>
      <c r="AA151" s="42">
        <v>6</v>
      </c>
      <c r="AB151" s="43">
        <f t="shared" si="31"/>
        <v>1</v>
      </c>
      <c r="AC151" s="44">
        <v>42185</v>
      </c>
      <c r="AD151" s="43" t="s">
        <v>68</v>
      </c>
      <c r="AE151" s="43"/>
      <c r="AF151" s="43"/>
      <c r="AG151" s="43"/>
      <c r="AH151" s="43"/>
      <c r="AI151" s="45" t="s">
        <v>1043</v>
      </c>
      <c r="AJ151" s="45"/>
      <c r="AK151" s="46" t="s">
        <v>779</v>
      </c>
      <c r="AL151" s="47">
        <f t="shared" si="29"/>
        <v>2</v>
      </c>
      <c r="AM151" s="47">
        <f t="shared" si="30"/>
        <v>0</v>
      </c>
      <c r="AN151" s="47" t="str">
        <f t="shared" si="32"/>
        <v>CUMPLIDA</v>
      </c>
      <c r="AO151" s="47" t="str">
        <f t="shared" si="33"/>
        <v>CUMPLIDA</v>
      </c>
      <c r="AP151" s="50" t="s">
        <v>613</v>
      </c>
      <c r="AQ151" s="49" t="s">
        <v>87</v>
      </c>
      <c r="AR151" s="50" t="s">
        <v>75</v>
      </c>
      <c r="AS151" s="50"/>
      <c r="AT151" s="51" t="s">
        <v>76</v>
      </c>
    </row>
    <row r="152" spans="1:46" ht="236.25" hidden="1" x14ac:dyDescent="0.25">
      <c r="A152" s="27">
        <v>514</v>
      </c>
      <c r="B152" s="27">
        <v>90</v>
      </c>
      <c r="C152" s="74" t="s">
        <v>1044</v>
      </c>
      <c r="D152" s="74" t="s">
        <v>1045</v>
      </c>
      <c r="E152" s="74" t="s">
        <v>1046</v>
      </c>
      <c r="F152" s="142" t="s">
        <v>831</v>
      </c>
      <c r="G152" s="142" t="s">
        <v>832</v>
      </c>
      <c r="H152" s="117" t="s">
        <v>1047</v>
      </c>
      <c r="I152" s="117" t="s">
        <v>1047</v>
      </c>
      <c r="J152" s="60">
        <v>6</v>
      </c>
      <c r="K152" s="33">
        <v>41640</v>
      </c>
      <c r="L152" s="33">
        <v>42185</v>
      </c>
      <c r="M152" s="33">
        <v>42004</v>
      </c>
      <c r="N152" s="34">
        <f t="shared" si="24"/>
        <v>77.857142857142861</v>
      </c>
      <c r="O152" s="35"/>
      <c r="P152" s="36">
        <f t="shared" si="25"/>
        <v>0</v>
      </c>
      <c r="Q152" s="37">
        <f t="shared" si="26"/>
        <v>0</v>
      </c>
      <c r="R152" s="37">
        <f t="shared" si="27"/>
        <v>0</v>
      </c>
      <c r="S152" s="37">
        <f t="shared" si="28"/>
        <v>77.857142857142861</v>
      </c>
      <c r="T152" s="38" t="s">
        <v>62</v>
      </c>
      <c r="U152" s="39" t="s">
        <v>300</v>
      </c>
      <c r="V152" s="39" t="s">
        <v>112</v>
      </c>
      <c r="W152" s="39" t="s">
        <v>84</v>
      </c>
      <c r="X152" s="39" t="s">
        <v>228</v>
      </c>
      <c r="Y152" s="39" t="s">
        <v>86</v>
      </c>
      <c r="Z152" s="41" t="s">
        <v>120</v>
      </c>
      <c r="AA152" s="42">
        <v>6</v>
      </c>
      <c r="AB152" s="43">
        <f t="shared" si="31"/>
        <v>1</v>
      </c>
      <c r="AC152" s="44">
        <v>42185</v>
      </c>
      <c r="AD152" s="43" t="s">
        <v>68</v>
      </c>
      <c r="AE152" s="43"/>
      <c r="AF152" s="43"/>
      <c r="AG152" s="43"/>
      <c r="AH152" s="43"/>
      <c r="AI152" s="45" t="s">
        <v>1048</v>
      </c>
      <c r="AJ152" s="45"/>
      <c r="AK152" s="46" t="s">
        <v>779</v>
      </c>
      <c r="AL152" s="47">
        <f t="shared" si="29"/>
        <v>2</v>
      </c>
      <c r="AM152" s="47">
        <f t="shared" si="30"/>
        <v>0</v>
      </c>
      <c r="AN152" s="47" t="str">
        <f t="shared" si="32"/>
        <v>CUMPLIDA</v>
      </c>
      <c r="AO152" s="47" t="str">
        <f t="shared" si="33"/>
        <v>CUMPLIDA</v>
      </c>
      <c r="AP152" s="48"/>
      <c r="AQ152" s="49" t="s">
        <v>122</v>
      </c>
      <c r="AR152" s="50" t="s">
        <v>75</v>
      </c>
      <c r="AS152" s="50"/>
      <c r="AT152" s="51" t="s">
        <v>76</v>
      </c>
    </row>
    <row r="153" spans="1:46" ht="173.25" hidden="1" x14ac:dyDescent="0.25">
      <c r="A153" s="27">
        <v>515</v>
      </c>
      <c r="B153" s="27">
        <v>91</v>
      </c>
      <c r="C153" s="74" t="s">
        <v>1049</v>
      </c>
      <c r="D153" s="74" t="s">
        <v>1050</v>
      </c>
      <c r="E153" s="74" t="s">
        <v>1051</v>
      </c>
      <c r="F153" s="74" t="s">
        <v>641</v>
      </c>
      <c r="G153" s="74" t="s">
        <v>642</v>
      </c>
      <c r="H153" s="123" t="s">
        <v>1052</v>
      </c>
      <c r="I153" s="123" t="s">
        <v>1052</v>
      </c>
      <c r="J153" s="60">
        <v>3</v>
      </c>
      <c r="K153" s="33">
        <v>41640</v>
      </c>
      <c r="L153" s="33">
        <v>42185</v>
      </c>
      <c r="M153" s="33">
        <v>42004</v>
      </c>
      <c r="N153" s="34">
        <f t="shared" si="24"/>
        <v>77.857142857142861</v>
      </c>
      <c r="O153" s="35"/>
      <c r="P153" s="36">
        <f t="shared" si="25"/>
        <v>0</v>
      </c>
      <c r="Q153" s="37">
        <f t="shared" si="26"/>
        <v>0</v>
      </c>
      <c r="R153" s="37">
        <f t="shared" si="27"/>
        <v>0</v>
      </c>
      <c r="S153" s="37">
        <f t="shared" si="28"/>
        <v>77.857142857142861</v>
      </c>
      <c r="T153" s="38" t="s">
        <v>62</v>
      </c>
      <c r="U153" s="39" t="s">
        <v>300</v>
      </c>
      <c r="V153" s="39" t="s">
        <v>83</v>
      </c>
      <c r="W153" s="39" t="s">
        <v>84</v>
      </c>
      <c r="X153" s="39" t="s">
        <v>228</v>
      </c>
      <c r="Y153" s="39" t="s">
        <v>86</v>
      </c>
      <c r="Z153" s="41" t="s">
        <v>67</v>
      </c>
      <c r="AA153" s="42">
        <v>3</v>
      </c>
      <c r="AB153" s="43">
        <f t="shared" si="31"/>
        <v>1</v>
      </c>
      <c r="AC153" s="44">
        <v>42185</v>
      </c>
      <c r="AD153" s="43" t="s">
        <v>68</v>
      </c>
      <c r="AE153" s="43"/>
      <c r="AF153" s="43"/>
      <c r="AG153" s="43"/>
      <c r="AH153" s="43"/>
      <c r="AI153" s="52" t="s">
        <v>1053</v>
      </c>
      <c r="AJ153" s="52"/>
      <c r="AK153" s="46" t="s">
        <v>779</v>
      </c>
      <c r="AL153" s="47">
        <f t="shared" si="29"/>
        <v>2</v>
      </c>
      <c r="AM153" s="47">
        <f t="shared" si="30"/>
        <v>0</v>
      </c>
      <c r="AN153" s="47" t="str">
        <f t="shared" si="32"/>
        <v>CUMPLIDA</v>
      </c>
      <c r="AO153" s="47" t="str">
        <f t="shared" si="33"/>
        <v>CUMPLIDA</v>
      </c>
      <c r="AP153" s="48"/>
      <c r="AQ153" s="49" t="s">
        <v>67</v>
      </c>
      <c r="AR153" s="50" t="s">
        <v>75</v>
      </c>
      <c r="AS153" s="50"/>
      <c r="AT153" s="51" t="s">
        <v>76</v>
      </c>
    </row>
    <row r="154" spans="1:46" ht="267.75" x14ac:dyDescent="0.25">
      <c r="A154" s="27">
        <v>517</v>
      </c>
      <c r="B154" s="27">
        <v>93</v>
      </c>
      <c r="C154" s="74" t="s">
        <v>1054</v>
      </c>
      <c r="D154" s="74" t="s">
        <v>1055</v>
      </c>
      <c r="E154" s="74" t="s">
        <v>1056</v>
      </c>
      <c r="F154" s="86" t="s">
        <v>467</v>
      </c>
      <c r="G154" s="86"/>
      <c r="H154" s="87" t="s">
        <v>1057</v>
      </c>
      <c r="I154" s="87" t="s">
        <v>1057</v>
      </c>
      <c r="J154" s="54">
        <v>3</v>
      </c>
      <c r="K154" s="33">
        <v>41640</v>
      </c>
      <c r="L154" s="89">
        <v>42369</v>
      </c>
      <c r="M154" s="33">
        <v>42004</v>
      </c>
      <c r="N154" s="34">
        <f t="shared" si="24"/>
        <v>104.14285714285714</v>
      </c>
      <c r="O154" s="35"/>
      <c r="P154" s="36">
        <f t="shared" si="25"/>
        <v>0</v>
      </c>
      <c r="Q154" s="37">
        <f t="shared" si="26"/>
        <v>0</v>
      </c>
      <c r="R154" s="37">
        <f t="shared" si="27"/>
        <v>0</v>
      </c>
      <c r="S154" s="37">
        <f t="shared" si="28"/>
        <v>0</v>
      </c>
      <c r="T154" s="38" t="s">
        <v>62</v>
      </c>
      <c r="U154" s="39" t="s">
        <v>300</v>
      </c>
      <c r="V154" s="39" t="s">
        <v>112</v>
      </c>
      <c r="W154" s="39" t="s">
        <v>65</v>
      </c>
      <c r="X154" s="39" t="s">
        <v>95</v>
      </c>
      <c r="Y154" s="40" t="s">
        <v>65</v>
      </c>
      <c r="Z154" s="41" t="s">
        <v>67</v>
      </c>
      <c r="AA154" s="42">
        <v>2</v>
      </c>
      <c r="AB154" s="43">
        <f t="shared" si="31"/>
        <v>0.66666666666666663</v>
      </c>
      <c r="AC154" s="43"/>
      <c r="AD154" s="43" t="s">
        <v>68</v>
      </c>
      <c r="AE154" s="43"/>
      <c r="AF154" s="43"/>
      <c r="AG154" s="43"/>
      <c r="AH154" s="43"/>
      <c r="AI154" s="151" t="s">
        <v>1058</v>
      </c>
      <c r="AJ154" s="151"/>
      <c r="AK154" s="46" t="s">
        <v>779</v>
      </c>
      <c r="AL154" s="47">
        <f t="shared" si="29"/>
        <v>0</v>
      </c>
      <c r="AM154" s="47">
        <f t="shared" si="30"/>
        <v>1</v>
      </c>
      <c r="AN154" s="47" t="str">
        <f t="shared" si="32"/>
        <v>EN TERMINO</v>
      </c>
      <c r="AO154" s="47" t="str">
        <f t="shared" si="33"/>
        <v>EN TERMINO</v>
      </c>
      <c r="AP154" s="48" t="s">
        <v>1059</v>
      </c>
      <c r="AQ154" s="49" t="s">
        <v>67</v>
      </c>
      <c r="AR154" s="50" t="s">
        <v>75</v>
      </c>
      <c r="AS154" s="50"/>
      <c r="AT154" s="51" t="s">
        <v>76</v>
      </c>
    </row>
    <row r="155" spans="1:46" ht="409.5" hidden="1" x14ac:dyDescent="0.25">
      <c r="A155" s="27">
        <v>518</v>
      </c>
      <c r="B155" s="27">
        <v>94</v>
      </c>
      <c r="C155" s="74" t="s">
        <v>1060</v>
      </c>
      <c r="D155" s="90" t="s">
        <v>1061</v>
      </c>
      <c r="E155" s="90" t="s">
        <v>1062</v>
      </c>
      <c r="F155" s="31" t="s">
        <v>156</v>
      </c>
      <c r="G155" s="28" t="s">
        <v>1063</v>
      </c>
      <c r="H155" s="67" t="s">
        <v>1064</v>
      </c>
      <c r="I155" s="67" t="s">
        <v>1065</v>
      </c>
      <c r="J155" s="68">
        <v>4</v>
      </c>
      <c r="K155" s="33">
        <v>41791</v>
      </c>
      <c r="L155" s="33">
        <v>42185</v>
      </c>
      <c r="M155" s="33">
        <v>42004</v>
      </c>
      <c r="N155" s="34">
        <f t="shared" si="24"/>
        <v>56.285714285714285</v>
      </c>
      <c r="O155" s="35"/>
      <c r="P155" s="36">
        <f t="shared" si="25"/>
        <v>0</v>
      </c>
      <c r="Q155" s="37">
        <f t="shared" si="26"/>
        <v>0</v>
      </c>
      <c r="R155" s="37">
        <f t="shared" si="27"/>
        <v>0</v>
      </c>
      <c r="S155" s="37">
        <f t="shared" si="28"/>
        <v>56.285714285714285</v>
      </c>
      <c r="T155" s="38" t="s">
        <v>69</v>
      </c>
      <c r="U155" s="39" t="s">
        <v>260</v>
      </c>
      <c r="V155" s="39" t="s">
        <v>112</v>
      </c>
      <c r="W155" s="39" t="s">
        <v>150</v>
      </c>
      <c r="X155" s="39" t="s">
        <v>1066</v>
      </c>
      <c r="Y155" s="39" t="s">
        <v>86</v>
      </c>
      <c r="Z155" s="41" t="s">
        <v>160</v>
      </c>
      <c r="AA155" s="42">
        <v>4</v>
      </c>
      <c r="AB155" s="43">
        <f t="shared" si="31"/>
        <v>1</v>
      </c>
      <c r="AC155" s="44">
        <v>42185</v>
      </c>
      <c r="AD155" s="43" t="s">
        <v>68</v>
      </c>
      <c r="AE155" s="43"/>
      <c r="AF155" s="43" t="s">
        <v>69</v>
      </c>
      <c r="AG155" s="43" t="s">
        <v>69</v>
      </c>
      <c r="AH155" s="43" t="s">
        <v>1067</v>
      </c>
      <c r="AI155" s="45" t="s">
        <v>1068</v>
      </c>
      <c r="AJ155" s="45"/>
      <c r="AK155" s="46" t="s">
        <v>766</v>
      </c>
      <c r="AL155" s="47">
        <f t="shared" si="29"/>
        <v>2</v>
      </c>
      <c r="AM155" s="47">
        <f t="shared" si="30"/>
        <v>0</v>
      </c>
      <c r="AN155" s="47" t="str">
        <f t="shared" si="32"/>
        <v>CUMPLIDA</v>
      </c>
      <c r="AO155" s="47" t="str">
        <f t="shared" si="33"/>
        <v>CUMPLIDA</v>
      </c>
      <c r="AP155" s="50" t="s">
        <v>276</v>
      </c>
      <c r="AQ155" s="69" t="s">
        <v>163</v>
      </c>
      <c r="AR155" s="50" t="s">
        <v>75</v>
      </c>
      <c r="AS155" s="50"/>
      <c r="AT155" s="51" t="s">
        <v>76</v>
      </c>
    </row>
    <row r="156" spans="1:46" ht="141.75" hidden="1" x14ac:dyDescent="0.25">
      <c r="A156" s="27">
        <v>519</v>
      </c>
      <c r="B156" s="27">
        <v>95</v>
      </c>
      <c r="C156" s="74" t="s">
        <v>1069</v>
      </c>
      <c r="D156" s="90" t="s">
        <v>1070</v>
      </c>
      <c r="E156" s="90" t="s">
        <v>1071</v>
      </c>
      <c r="F156" s="31" t="s">
        <v>156</v>
      </c>
      <c r="G156" s="28" t="s">
        <v>157</v>
      </c>
      <c r="H156" s="67" t="s">
        <v>1072</v>
      </c>
      <c r="I156" s="67" t="s">
        <v>1073</v>
      </c>
      <c r="J156" s="68">
        <v>4</v>
      </c>
      <c r="K156" s="33">
        <v>41791</v>
      </c>
      <c r="L156" s="33">
        <v>42185</v>
      </c>
      <c r="M156" s="33">
        <v>42004</v>
      </c>
      <c r="N156" s="34">
        <f t="shared" si="24"/>
        <v>56.285714285714285</v>
      </c>
      <c r="O156" s="35"/>
      <c r="P156" s="36">
        <f t="shared" si="25"/>
        <v>0</v>
      </c>
      <c r="Q156" s="37">
        <f t="shared" si="26"/>
        <v>0</v>
      </c>
      <c r="R156" s="37">
        <f t="shared" si="27"/>
        <v>0</v>
      </c>
      <c r="S156" s="37">
        <f t="shared" si="28"/>
        <v>56.285714285714285</v>
      </c>
      <c r="T156" s="38" t="s">
        <v>69</v>
      </c>
      <c r="U156" s="39" t="s">
        <v>260</v>
      </c>
      <c r="V156" s="39" t="s">
        <v>112</v>
      </c>
      <c r="W156" s="39" t="s">
        <v>150</v>
      </c>
      <c r="X156" s="39" t="s">
        <v>1066</v>
      </c>
      <c r="Y156" s="39" t="s">
        <v>86</v>
      </c>
      <c r="Z156" s="41" t="s">
        <v>87</v>
      </c>
      <c r="AA156" s="42">
        <v>4</v>
      </c>
      <c r="AB156" s="43">
        <f t="shared" si="31"/>
        <v>1</v>
      </c>
      <c r="AC156" s="44">
        <v>42185</v>
      </c>
      <c r="AD156" s="43" t="s">
        <v>68</v>
      </c>
      <c r="AE156" s="43"/>
      <c r="AF156" s="43" t="s">
        <v>69</v>
      </c>
      <c r="AG156" s="43" t="s">
        <v>69</v>
      </c>
      <c r="AH156" s="43" t="s">
        <v>1074</v>
      </c>
      <c r="AI156" s="45" t="s">
        <v>1068</v>
      </c>
      <c r="AJ156" s="45"/>
      <c r="AK156" s="46" t="s">
        <v>766</v>
      </c>
      <c r="AL156" s="47">
        <f t="shared" si="29"/>
        <v>2</v>
      </c>
      <c r="AM156" s="47">
        <f t="shared" si="30"/>
        <v>0</v>
      </c>
      <c r="AN156" s="47" t="str">
        <f t="shared" si="32"/>
        <v>CUMPLIDA</v>
      </c>
      <c r="AO156" s="47" t="str">
        <f t="shared" si="33"/>
        <v>CUMPLIDA</v>
      </c>
      <c r="AP156" s="50" t="s">
        <v>276</v>
      </c>
      <c r="AQ156" s="49" t="s">
        <v>87</v>
      </c>
      <c r="AR156" s="50" t="s">
        <v>75</v>
      </c>
      <c r="AS156" s="50"/>
      <c r="AT156" s="51" t="s">
        <v>76</v>
      </c>
    </row>
    <row r="157" spans="1:46" ht="126" hidden="1" x14ac:dyDescent="0.25">
      <c r="A157" s="27">
        <v>520</v>
      </c>
      <c r="B157" s="27">
        <v>96</v>
      </c>
      <c r="C157" s="74" t="s">
        <v>1075</v>
      </c>
      <c r="D157" s="74" t="s">
        <v>1076</v>
      </c>
      <c r="E157" s="90" t="s">
        <v>1062</v>
      </c>
      <c r="F157" s="31" t="s">
        <v>156</v>
      </c>
      <c r="G157" s="28" t="s">
        <v>157</v>
      </c>
      <c r="H157" s="67" t="s">
        <v>1077</v>
      </c>
      <c r="I157" s="67" t="s">
        <v>1077</v>
      </c>
      <c r="J157" s="68">
        <v>5</v>
      </c>
      <c r="K157" s="33">
        <v>41791</v>
      </c>
      <c r="L157" s="33">
        <v>42185</v>
      </c>
      <c r="M157" s="33">
        <v>42004</v>
      </c>
      <c r="N157" s="34">
        <f t="shared" si="24"/>
        <v>56.285714285714285</v>
      </c>
      <c r="O157" s="35"/>
      <c r="P157" s="36">
        <f t="shared" si="25"/>
        <v>0</v>
      </c>
      <c r="Q157" s="37">
        <f t="shared" si="26"/>
        <v>0</v>
      </c>
      <c r="R157" s="37">
        <f t="shared" si="27"/>
        <v>0</v>
      </c>
      <c r="S157" s="37">
        <f t="shared" si="28"/>
        <v>56.285714285714285</v>
      </c>
      <c r="T157" s="38" t="s">
        <v>69</v>
      </c>
      <c r="U157" s="39" t="s">
        <v>260</v>
      </c>
      <c r="V157" s="39" t="s">
        <v>112</v>
      </c>
      <c r="W157" s="39" t="s">
        <v>150</v>
      </c>
      <c r="X157" s="39" t="s">
        <v>1066</v>
      </c>
      <c r="Y157" s="39" t="s">
        <v>86</v>
      </c>
      <c r="Z157" s="41" t="s">
        <v>160</v>
      </c>
      <c r="AA157" s="42">
        <v>5</v>
      </c>
      <c r="AB157" s="43">
        <f t="shared" si="31"/>
        <v>1</v>
      </c>
      <c r="AC157" s="44">
        <v>42185</v>
      </c>
      <c r="AD157" s="43" t="s">
        <v>68</v>
      </c>
      <c r="AE157" s="43"/>
      <c r="AF157" s="43" t="s">
        <v>69</v>
      </c>
      <c r="AG157" s="43" t="s">
        <v>69</v>
      </c>
      <c r="AH157" s="43" t="s">
        <v>1067</v>
      </c>
      <c r="AI157" s="45" t="s">
        <v>1078</v>
      </c>
      <c r="AJ157" s="45"/>
      <c r="AK157" s="46" t="s">
        <v>766</v>
      </c>
      <c r="AL157" s="47">
        <f t="shared" si="29"/>
        <v>2</v>
      </c>
      <c r="AM157" s="47">
        <f t="shared" si="30"/>
        <v>0</v>
      </c>
      <c r="AN157" s="47" t="str">
        <f t="shared" si="32"/>
        <v>CUMPLIDA</v>
      </c>
      <c r="AO157" s="47" t="str">
        <f t="shared" si="33"/>
        <v>CUMPLIDA</v>
      </c>
      <c r="AP157" s="50" t="s">
        <v>276</v>
      </c>
      <c r="AQ157" s="69" t="s">
        <v>163</v>
      </c>
      <c r="AR157" s="50" t="s">
        <v>75</v>
      </c>
      <c r="AS157" s="50"/>
      <c r="AT157" s="51" t="s">
        <v>76</v>
      </c>
    </row>
    <row r="158" spans="1:46" ht="283.5" hidden="1" x14ac:dyDescent="0.25">
      <c r="A158" s="27">
        <v>521</v>
      </c>
      <c r="B158" s="27">
        <v>97</v>
      </c>
      <c r="C158" s="74" t="s">
        <v>1079</v>
      </c>
      <c r="D158" s="90" t="s">
        <v>1080</v>
      </c>
      <c r="E158" s="90" t="s">
        <v>1081</v>
      </c>
      <c r="F158" s="31" t="s">
        <v>156</v>
      </c>
      <c r="G158" s="28" t="s">
        <v>157</v>
      </c>
      <c r="H158" s="67" t="s">
        <v>1082</v>
      </c>
      <c r="I158" s="67" t="s">
        <v>1082</v>
      </c>
      <c r="J158" s="68">
        <v>5</v>
      </c>
      <c r="K158" s="33">
        <v>41791</v>
      </c>
      <c r="L158" s="33">
        <v>42185</v>
      </c>
      <c r="M158" s="33">
        <v>42004</v>
      </c>
      <c r="N158" s="34">
        <f t="shared" si="24"/>
        <v>56.285714285714285</v>
      </c>
      <c r="O158" s="35"/>
      <c r="P158" s="36">
        <f t="shared" si="25"/>
        <v>0</v>
      </c>
      <c r="Q158" s="37">
        <f t="shared" si="26"/>
        <v>0</v>
      </c>
      <c r="R158" s="37">
        <f t="shared" si="27"/>
        <v>0</v>
      </c>
      <c r="S158" s="37">
        <f t="shared" si="28"/>
        <v>56.285714285714285</v>
      </c>
      <c r="T158" s="38" t="s">
        <v>69</v>
      </c>
      <c r="U158" s="39" t="s">
        <v>260</v>
      </c>
      <c r="V158" s="39" t="s">
        <v>112</v>
      </c>
      <c r="W158" s="39" t="s">
        <v>150</v>
      </c>
      <c r="X158" s="39" t="s">
        <v>1066</v>
      </c>
      <c r="Y158" s="39" t="s">
        <v>86</v>
      </c>
      <c r="Z158" s="41" t="s">
        <v>160</v>
      </c>
      <c r="AA158" s="42">
        <v>5</v>
      </c>
      <c r="AB158" s="43">
        <f t="shared" si="31"/>
        <v>1</v>
      </c>
      <c r="AC158" s="44">
        <v>42185</v>
      </c>
      <c r="AD158" s="43" t="s">
        <v>68</v>
      </c>
      <c r="AE158" s="43"/>
      <c r="AF158" s="43" t="s">
        <v>69</v>
      </c>
      <c r="AG158" s="43" t="s">
        <v>69</v>
      </c>
      <c r="AH158" s="43" t="s">
        <v>1067</v>
      </c>
      <c r="AI158" s="45" t="s">
        <v>1083</v>
      </c>
      <c r="AJ158" s="45"/>
      <c r="AK158" s="46" t="s">
        <v>766</v>
      </c>
      <c r="AL158" s="47">
        <f t="shared" si="29"/>
        <v>2</v>
      </c>
      <c r="AM158" s="47">
        <f t="shared" si="30"/>
        <v>0</v>
      </c>
      <c r="AN158" s="47" t="str">
        <f t="shared" si="32"/>
        <v>CUMPLIDA</v>
      </c>
      <c r="AO158" s="47" t="str">
        <f t="shared" si="33"/>
        <v>CUMPLIDA</v>
      </c>
      <c r="AP158" s="50" t="s">
        <v>276</v>
      </c>
      <c r="AQ158" s="69" t="s">
        <v>163</v>
      </c>
      <c r="AR158" s="50" t="s">
        <v>75</v>
      </c>
      <c r="AS158" s="50"/>
      <c r="AT158" s="51" t="s">
        <v>76</v>
      </c>
    </row>
    <row r="159" spans="1:46" ht="252" hidden="1" x14ac:dyDescent="0.25">
      <c r="A159" s="27">
        <v>522</v>
      </c>
      <c r="B159" s="27">
        <v>98</v>
      </c>
      <c r="C159" s="74" t="s">
        <v>1084</v>
      </c>
      <c r="D159" s="90" t="s">
        <v>1085</v>
      </c>
      <c r="E159" s="90" t="s">
        <v>1086</v>
      </c>
      <c r="F159" s="31" t="s">
        <v>156</v>
      </c>
      <c r="G159" s="28" t="s">
        <v>157</v>
      </c>
      <c r="H159" s="67" t="s">
        <v>1087</v>
      </c>
      <c r="I159" s="67" t="s">
        <v>1088</v>
      </c>
      <c r="J159" s="68">
        <v>4</v>
      </c>
      <c r="K159" s="33">
        <v>41791</v>
      </c>
      <c r="L159" s="33">
        <v>42185</v>
      </c>
      <c r="M159" s="33">
        <v>42004</v>
      </c>
      <c r="N159" s="34">
        <f t="shared" si="24"/>
        <v>56.285714285714285</v>
      </c>
      <c r="O159" s="35"/>
      <c r="P159" s="36">
        <f t="shared" si="25"/>
        <v>0</v>
      </c>
      <c r="Q159" s="37">
        <f t="shared" si="26"/>
        <v>0</v>
      </c>
      <c r="R159" s="37">
        <f t="shared" si="27"/>
        <v>0</v>
      </c>
      <c r="S159" s="37">
        <f t="shared" si="28"/>
        <v>56.285714285714285</v>
      </c>
      <c r="T159" s="38" t="s">
        <v>69</v>
      </c>
      <c r="U159" s="39" t="s">
        <v>260</v>
      </c>
      <c r="V159" s="39" t="s">
        <v>112</v>
      </c>
      <c r="W159" s="39" t="s">
        <v>150</v>
      </c>
      <c r="X159" s="39" t="s">
        <v>1066</v>
      </c>
      <c r="Y159" s="39" t="s">
        <v>86</v>
      </c>
      <c r="Z159" s="41" t="s">
        <v>160</v>
      </c>
      <c r="AA159" s="42">
        <v>4</v>
      </c>
      <c r="AB159" s="43">
        <f t="shared" si="31"/>
        <v>1</v>
      </c>
      <c r="AC159" s="44">
        <v>42185</v>
      </c>
      <c r="AD159" s="43" t="s">
        <v>68</v>
      </c>
      <c r="AE159" s="43"/>
      <c r="AF159" s="43" t="s">
        <v>69</v>
      </c>
      <c r="AG159" s="43" t="s">
        <v>69</v>
      </c>
      <c r="AH159" s="43" t="s">
        <v>1067</v>
      </c>
      <c r="AI159" s="45" t="s">
        <v>1068</v>
      </c>
      <c r="AJ159" s="45"/>
      <c r="AK159" s="46" t="s">
        <v>766</v>
      </c>
      <c r="AL159" s="47">
        <f t="shared" si="29"/>
        <v>2</v>
      </c>
      <c r="AM159" s="47">
        <f t="shared" si="30"/>
        <v>0</v>
      </c>
      <c r="AN159" s="47" t="str">
        <f t="shared" si="32"/>
        <v>CUMPLIDA</v>
      </c>
      <c r="AO159" s="47" t="str">
        <f t="shared" si="33"/>
        <v>CUMPLIDA</v>
      </c>
      <c r="AP159" s="50" t="s">
        <v>276</v>
      </c>
      <c r="AQ159" s="69" t="s">
        <v>163</v>
      </c>
      <c r="AR159" s="50" t="s">
        <v>75</v>
      </c>
      <c r="AS159" s="50"/>
      <c r="AT159" s="51" t="s">
        <v>76</v>
      </c>
    </row>
    <row r="160" spans="1:46" ht="173.25" hidden="1" x14ac:dyDescent="0.25">
      <c r="A160" s="27">
        <v>523</v>
      </c>
      <c r="B160" s="27">
        <v>99</v>
      </c>
      <c r="C160" s="74" t="s">
        <v>1089</v>
      </c>
      <c r="D160" s="90" t="s">
        <v>1090</v>
      </c>
      <c r="E160" s="90" t="s">
        <v>1091</v>
      </c>
      <c r="F160" s="31" t="s">
        <v>156</v>
      </c>
      <c r="G160" s="28" t="s">
        <v>157</v>
      </c>
      <c r="H160" s="67" t="s">
        <v>1092</v>
      </c>
      <c r="I160" s="67" t="s">
        <v>1093</v>
      </c>
      <c r="J160" s="68">
        <v>4</v>
      </c>
      <c r="K160" s="33">
        <v>41791</v>
      </c>
      <c r="L160" s="33">
        <v>42185</v>
      </c>
      <c r="M160" s="33">
        <v>42004</v>
      </c>
      <c r="N160" s="34">
        <f t="shared" si="24"/>
        <v>56.285714285714285</v>
      </c>
      <c r="O160" s="35"/>
      <c r="P160" s="36">
        <f t="shared" si="25"/>
        <v>0</v>
      </c>
      <c r="Q160" s="37">
        <f t="shared" si="26"/>
        <v>0</v>
      </c>
      <c r="R160" s="37">
        <f t="shared" si="27"/>
        <v>0</v>
      </c>
      <c r="S160" s="37">
        <f t="shared" si="28"/>
        <v>56.285714285714285</v>
      </c>
      <c r="T160" s="38" t="s">
        <v>69</v>
      </c>
      <c r="U160" s="39" t="s">
        <v>260</v>
      </c>
      <c r="V160" s="39" t="s">
        <v>112</v>
      </c>
      <c r="W160" s="39" t="s">
        <v>150</v>
      </c>
      <c r="X160" s="39" t="s">
        <v>1066</v>
      </c>
      <c r="Y160" s="39" t="s">
        <v>86</v>
      </c>
      <c r="Z160" s="41" t="s">
        <v>87</v>
      </c>
      <c r="AA160" s="42">
        <v>4</v>
      </c>
      <c r="AB160" s="43">
        <f t="shared" si="31"/>
        <v>1</v>
      </c>
      <c r="AC160" s="44">
        <v>42185</v>
      </c>
      <c r="AD160" s="43" t="s">
        <v>68</v>
      </c>
      <c r="AE160" s="43"/>
      <c r="AF160" s="43" t="s">
        <v>69</v>
      </c>
      <c r="AG160" s="43" t="s">
        <v>69</v>
      </c>
      <c r="AH160" s="43" t="s">
        <v>1067</v>
      </c>
      <c r="AI160" s="45" t="s">
        <v>1068</v>
      </c>
      <c r="AJ160" s="45"/>
      <c r="AK160" s="46" t="s">
        <v>766</v>
      </c>
      <c r="AL160" s="47">
        <f t="shared" si="29"/>
        <v>2</v>
      </c>
      <c r="AM160" s="47">
        <f t="shared" si="30"/>
        <v>0</v>
      </c>
      <c r="AN160" s="47" t="str">
        <f t="shared" si="32"/>
        <v>CUMPLIDA</v>
      </c>
      <c r="AO160" s="47" t="str">
        <f t="shared" si="33"/>
        <v>CUMPLIDA</v>
      </c>
      <c r="AP160" s="50" t="s">
        <v>276</v>
      </c>
      <c r="AQ160" s="49" t="s">
        <v>87</v>
      </c>
      <c r="AR160" s="50" t="s">
        <v>75</v>
      </c>
      <c r="AS160" s="50"/>
      <c r="AT160" s="51" t="s">
        <v>76</v>
      </c>
    </row>
    <row r="161" spans="1:46" ht="236.25" x14ac:dyDescent="0.25">
      <c r="A161" s="27">
        <v>524</v>
      </c>
      <c r="B161" s="27">
        <v>100</v>
      </c>
      <c r="C161" s="74" t="s">
        <v>1094</v>
      </c>
      <c r="D161" s="90" t="s">
        <v>1095</v>
      </c>
      <c r="E161" s="74" t="s">
        <v>1096</v>
      </c>
      <c r="F161" s="31" t="s">
        <v>156</v>
      </c>
      <c r="G161" s="28" t="s">
        <v>157</v>
      </c>
      <c r="H161" s="67" t="s">
        <v>1097</v>
      </c>
      <c r="I161" s="67" t="s">
        <v>1097</v>
      </c>
      <c r="J161" s="68">
        <v>4</v>
      </c>
      <c r="K161" s="33">
        <v>41791</v>
      </c>
      <c r="L161" s="89">
        <v>42369</v>
      </c>
      <c r="M161" s="33">
        <v>42004</v>
      </c>
      <c r="N161" s="34">
        <f t="shared" si="24"/>
        <v>82.571428571428569</v>
      </c>
      <c r="O161" s="35"/>
      <c r="P161" s="36">
        <f t="shared" si="25"/>
        <v>0</v>
      </c>
      <c r="Q161" s="37">
        <f t="shared" si="26"/>
        <v>0</v>
      </c>
      <c r="R161" s="37">
        <f t="shared" si="27"/>
        <v>0</v>
      </c>
      <c r="S161" s="37">
        <f t="shared" si="28"/>
        <v>0</v>
      </c>
      <c r="T161" s="38" t="s">
        <v>62</v>
      </c>
      <c r="U161" s="39" t="s">
        <v>260</v>
      </c>
      <c r="V161" s="39" t="s">
        <v>112</v>
      </c>
      <c r="W161" s="39" t="s">
        <v>113</v>
      </c>
      <c r="X161" s="39" t="s">
        <v>114</v>
      </c>
      <c r="Y161" s="58" t="s">
        <v>113</v>
      </c>
      <c r="Z161" s="41" t="s">
        <v>160</v>
      </c>
      <c r="AA161" s="42">
        <v>3</v>
      </c>
      <c r="AB161" s="43">
        <f t="shared" si="31"/>
        <v>0.75</v>
      </c>
      <c r="AC161" s="43"/>
      <c r="AD161" s="43" t="s">
        <v>68</v>
      </c>
      <c r="AE161" s="43"/>
      <c r="AF161" s="43"/>
      <c r="AG161" s="43"/>
      <c r="AH161" s="43"/>
      <c r="AI161" s="45" t="s">
        <v>1098</v>
      </c>
      <c r="AJ161" s="45"/>
      <c r="AK161" s="46" t="s">
        <v>766</v>
      </c>
      <c r="AL161" s="47">
        <f t="shared" si="29"/>
        <v>0</v>
      </c>
      <c r="AM161" s="47">
        <f t="shared" si="30"/>
        <v>1</v>
      </c>
      <c r="AN161" s="47" t="str">
        <f t="shared" si="32"/>
        <v>EN TERMINO</v>
      </c>
      <c r="AO161" s="47" t="str">
        <f t="shared" si="33"/>
        <v>EN TERMINO</v>
      </c>
      <c r="AP161" s="50" t="s">
        <v>276</v>
      </c>
      <c r="AQ161" s="69" t="s">
        <v>163</v>
      </c>
      <c r="AR161" s="50" t="s">
        <v>75</v>
      </c>
      <c r="AS161" s="50"/>
      <c r="AT161" s="51" t="s">
        <v>76</v>
      </c>
    </row>
    <row r="162" spans="1:46" ht="141.75" hidden="1" x14ac:dyDescent="0.25">
      <c r="A162" s="27">
        <v>525</v>
      </c>
      <c r="B162" s="27">
        <v>101</v>
      </c>
      <c r="C162" s="74" t="s">
        <v>1099</v>
      </c>
      <c r="D162" s="90" t="s">
        <v>1100</v>
      </c>
      <c r="E162" s="90" t="s">
        <v>1101</v>
      </c>
      <c r="F162" s="31" t="s">
        <v>156</v>
      </c>
      <c r="G162" s="28" t="s">
        <v>157</v>
      </c>
      <c r="H162" s="67" t="s">
        <v>1102</v>
      </c>
      <c r="I162" s="67" t="s">
        <v>1102</v>
      </c>
      <c r="J162" s="68">
        <v>4</v>
      </c>
      <c r="K162" s="33">
        <v>41791</v>
      </c>
      <c r="L162" s="33">
        <v>42185</v>
      </c>
      <c r="M162" s="33">
        <v>42004</v>
      </c>
      <c r="N162" s="34">
        <f t="shared" si="24"/>
        <v>56.285714285714285</v>
      </c>
      <c r="O162" s="35"/>
      <c r="P162" s="36">
        <f t="shared" si="25"/>
        <v>0</v>
      </c>
      <c r="Q162" s="37">
        <f t="shared" si="26"/>
        <v>0</v>
      </c>
      <c r="R162" s="37">
        <f t="shared" si="27"/>
        <v>0</v>
      </c>
      <c r="S162" s="37">
        <f t="shared" si="28"/>
        <v>56.285714285714285</v>
      </c>
      <c r="T162" s="38" t="s">
        <v>69</v>
      </c>
      <c r="U162" s="39" t="s">
        <v>260</v>
      </c>
      <c r="V162" s="39" t="s">
        <v>112</v>
      </c>
      <c r="W162" s="39" t="s">
        <v>150</v>
      </c>
      <c r="X162" s="39" t="s">
        <v>1066</v>
      </c>
      <c r="Y162" s="39" t="s">
        <v>86</v>
      </c>
      <c r="Z162" s="41" t="s">
        <v>163</v>
      </c>
      <c r="AA162" s="42">
        <v>4</v>
      </c>
      <c r="AB162" s="43">
        <f t="shared" si="31"/>
        <v>1</v>
      </c>
      <c r="AC162" s="44">
        <v>42185</v>
      </c>
      <c r="AD162" s="43" t="s">
        <v>68</v>
      </c>
      <c r="AE162" s="43"/>
      <c r="AF162" s="43" t="s">
        <v>69</v>
      </c>
      <c r="AG162" s="43" t="s">
        <v>69</v>
      </c>
      <c r="AH162" s="43" t="s">
        <v>1067</v>
      </c>
      <c r="AI162" s="45" t="s">
        <v>1068</v>
      </c>
      <c r="AJ162" s="45"/>
      <c r="AK162" s="46" t="s">
        <v>766</v>
      </c>
      <c r="AL162" s="47">
        <f t="shared" si="29"/>
        <v>2</v>
      </c>
      <c r="AM162" s="47">
        <f t="shared" si="30"/>
        <v>0</v>
      </c>
      <c r="AN162" s="47" t="str">
        <f t="shared" si="32"/>
        <v>CUMPLIDA</v>
      </c>
      <c r="AO162" s="47" t="str">
        <f t="shared" si="33"/>
        <v>CUMPLIDA</v>
      </c>
      <c r="AP162" s="50" t="s">
        <v>276</v>
      </c>
      <c r="AQ162" s="69" t="s">
        <v>163</v>
      </c>
      <c r="AR162" s="50" t="s">
        <v>75</v>
      </c>
      <c r="AS162" s="50"/>
      <c r="AT162" s="51" t="s">
        <v>76</v>
      </c>
    </row>
    <row r="163" spans="1:46" ht="141.75" hidden="1" x14ac:dyDescent="0.25">
      <c r="A163" s="27">
        <v>526</v>
      </c>
      <c r="B163" s="27">
        <v>102</v>
      </c>
      <c r="C163" s="74" t="s">
        <v>1103</v>
      </c>
      <c r="D163" s="90" t="s">
        <v>1104</v>
      </c>
      <c r="E163" s="90" t="s">
        <v>1105</v>
      </c>
      <c r="F163" s="31" t="s">
        <v>156</v>
      </c>
      <c r="G163" s="28" t="s">
        <v>157</v>
      </c>
      <c r="H163" s="67" t="s">
        <v>1106</v>
      </c>
      <c r="I163" s="67" t="s">
        <v>1106</v>
      </c>
      <c r="J163" s="68">
        <v>4</v>
      </c>
      <c r="K163" s="33">
        <v>41791</v>
      </c>
      <c r="L163" s="33">
        <v>42185</v>
      </c>
      <c r="M163" s="33">
        <v>42004</v>
      </c>
      <c r="N163" s="34">
        <f t="shared" si="24"/>
        <v>56.285714285714285</v>
      </c>
      <c r="O163" s="35"/>
      <c r="P163" s="36">
        <f t="shared" si="25"/>
        <v>0</v>
      </c>
      <c r="Q163" s="37">
        <f t="shared" si="26"/>
        <v>0</v>
      </c>
      <c r="R163" s="37">
        <f t="shared" si="27"/>
        <v>0</v>
      </c>
      <c r="S163" s="37">
        <f t="shared" si="28"/>
        <v>56.285714285714285</v>
      </c>
      <c r="T163" s="38" t="s">
        <v>69</v>
      </c>
      <c r="U163" s="39" t="s">
        <v>260</v>
      </c>
      <c r="V163" s="39" t="s">
        <v>112</v>
      </c>
      <c r="W163" s="39" t="s">
        <v>150</v>
      </c>
      <c r="X163" s="39" t="s">
        <v>1066</v>
      </c>
      <c r="Y163" s="39" t="s">
        <v>86</v>
      </c>
      <c r="Z163" s="41" t="s">
        <v>67</v>
      </c>
      <c r="AA163" s="42">
        <v>4</v>
      </c>
      <c r="AB163" s="43">
        <f t="shared" si="31"/>
        <v>1</v>
      </c>
      <c r="AC163" s="44">
        <v>42185</v>
      </c>
      <c r="AD163" s="43" t="s">
        <v>68</v>
      </c>
      <c r="AE163" s="43"/>
      <c r="AF163" s="43" t="s">
        <v>69</v>
      </c>
      <c r="AG163" s="43" t="s">
        <v>69</v>
      </c>
      <c r="AH163" s="43" t="s">
        <v>1067</v>
      </c>
      <c r="AI163" s="45" t="s">
        <v>1068</v>
      </c>
      <c r="AJ163" s="45"/>
      <c r="AK163" s="46" t="s">
        <v>766</v>
      </c>
      <c r="AL163" s="47">
        <f t="shared" si="29"/>
        <v>2</v>
      </c>
      <c r="AM163" s="47">
        <f t="shared" si="30"/>
        <v>0</v>
      </c>
      <c r="AN163" s="47" t="str">
        <f t="shared" si="32"/>
        <v>CUMPLIDA</v>
      </c>
      <c r="AO163" s="47" t="str">
        <f t="shared" si="33"/>
        <v>CUMPLIDA</v>
      </c>
      <c r="AP163" s="50" t="s">
        <v>276</v>
      </c>
      <c r="AQ163" s="49" t="s">
        <v>67</v>
      </c>
      <c r="AR163" s="50" t="s">
        <v>75</v>
      </c>
      <c r="AS163" s="50"/>
      <c r="AT163" s="51" t="s">
        <v>76</v>
      </c>
    </row>
    <row r="164" spans="1:46" ht="409.5" hidden="1" x14ac:dyDescent="0.25">
      <c r="A164" s="27">
        <v>527</v>
      </c>
      <c r="B164" s="27">
        <v>103</v>
      </c>
      <c r="C164" s="74" t="s">
        <v>1107</v>
      </c>
      <c r="D164" s="74" t="s">
        <v>1108</v>
      </c>
      <c r="E164" s="90" t="s">
        <v>1086</v>
      </c>
      <c r="F164" s="31" t="s">
        <v>156</v>
      </c>
      <c r="G164" s="28" t="s">
        <v>157</v>
      </c>
      <c r="H164" s="67" t="s">
        <v>1109</v>
      </c>
      <c r="I164" s="67" t="s">
        <v>1110</v>
      </c>
      <c r="J164" s="68">
        <v>4</v>
      </c>
      <c r="K164" s="33">
        <v>41791</v>
      </c>
      <c r="L164" s="33">
        <v>42185</v>
      </c>
      <c r="M164" s="33">
        <v>42004</v>
      </c>
      <c r="N164" s="34">
        <f t="shared" si="24"/>
        <v>56.285714285714285</v>
      </c>
      <c r="O164" s="35"/>
      <c r="P164" s="36">
        <f t="shared" si="25"/>
        <v>0</v>
      </c>
      <c r="Q164" s="37">
        <f t="shared" si="26"/>
        <v>0</v>
      </c>
      <c r="R164" s="37">
        <f t="shared" si="27"/>
        <v>0</v>
      </c>
      <c r="S164" s="37">
        <f t="shared" si="28"/>
        <v>56.285714285714285</v>
      </c>
      <c r="T164" s="38" t="s">
        <v>69</v>
      </c>
      <c r="U164" s="39" t="s">
        <v>260</v>
      </c>
      <c r="V164" s="39" t="s">
        <v>112</v>
      </c>
      <c r="W164" s="39" t="s">
        <v>150</v>
      </c>
      <c r="X164" s="39" t="s">
        <v>1066</v>
      </c>
      <c r="Y164" s="39" t="s">
        <v>86</v>
      </c>
      <c r="Z164" s="41" t="s">
        <v>160</v>
      </c>
      <c r="AA164" s="42">
        <v>4</v>
      </c>
      <c r="AB164" s="43">
        <f t="shared" si="31"/>
        <v>1</v>
      </c>
      <c r="AC164" s="44">
        <v>42185</v>
      </c>
      <c r="AD164" s="43" t="s">
        <v>68</v>
      </c>
      <c r="AE164" s="43"/>
      <c r="AF164" s="43" t="s">
        <v>69</v>
      </c>
      <c r="AG164" s="43" t="s">
        <v>69</v>
      </c>
      <c r="AH164" s="43" t="s">
        <v>1067</v>
      </c>
      <c r="AI164" s="45" t="s">
        <v>1068</v>
      </c>
      <c r="AJ164" s="45"/>
      <c r="AK164" s="46" t="s">
        <v>766</v>
      </c>
      <c r="AL164" s="47">
        <f t="shared" si="29"/>
        <v>2</v>
      </c>
      <c r="AM164" s="47">
        <f t="shared" si="30"/>
        <v>0</v>
      </c>
      <c r="AN164" s="47" t="str">
        <f t="shared" si="32"/>
        <v>CUMPLIDA</v>
      </c>
      <c r="AO164" s="47" t="str">
        <f t="shared" si="33"/>
        <v>CUMPLIDA</v>
      </c>
      <c r="AP164" s="50" t="s">
        <v>276</v>
      </c>
      <c r="AQ164" s="69" t="s">
        <v>163</v>
      </c>
      <c r="AR164" s="50" t="s">
        <v>75</v>
      </c>
      <c r="AS164" s="50"/>
      <c r="AT164" s="51" t="s">
        <v>76</v>
      </c>
    </row>
    <row r="165" spans="1:46" ht="157.5" hidden="1" x14ac:dyDescent="0.25">
      <c r="A165" s="27">
        <v>528</v>
      </c>
      <c r="B165" s="27">
        <v>104</v>
      </c>
      <c r="C165" s="74" t="s">
        <v>1111</v>
      </c>
      <c r="D165" s="90" t="s">
        <v>1112</v>
      </c>
      <c r="E165" s="90" t="s">
        <v>1113</v>
      </c>
      <c r="F165" s="74" t="s">
        <v>1114</v>
      </c>
      <c r="G165" s="74" t="s">
        <v>1037</v>
      </c>
      <c r="H165" s="74" t="s">
        <v>1115</v>
      </c>
      <c r="I165" s="74" t="s">
        <v>1115</v>
      </c>
      <c r="J165" s="60">
        <v>2</v>
      </c>
      <c r="K165" s="33">
        <v>41640</v>
      </c>
      <c r="L165" s="33">
        <v>42004</v>
      </c>
      <c r="M165" s="33">
        <v>42004</v>
      </c>
      <c r="N165" s="34">
        <f t="shared" si="24"/>
        <v>52</v>
      </c>
      <c r="O165" s="35"/>
      <c r="P165" s="36">
        <f t="shared" si="25"/>
        <v>0</v>
      </c>
      <c r="Q165" s="37">
        <f t="shared" si="26"/>
        <v>0</v>
      </c>
      <c r="R165" s="37">
        <f t="shared" si="27"/>
        <v>0</v>
      </c>
      <c r="S165" s="37">
        <f t="shared" si="28"/>
        <v>52</v>
      </c>
      <c r="T165" s="38" t="s">
        <v>69</v>
      </c>
      <c r="U165" s="39" t="s">
        <v>260</v>
      </c>
      <c r="V165" s="39" t="s">
        <v>149</v>
      </c>
      <c r="W165" s="39" t="s">
        <v>150</v>
      </c>
      <c r="X165" s="39" t="s">
        <v>1066</v>
      </c>
      <c r="Y165" s="39" t="s">
        <v>86</v>
      </c>
      <c r="Z165" s="41" t="s">
        <v>163</v>
      </c>
      <c r="AA165" s="42">
        <v>2</v>
      </c>
      <c r="AB165" s="43">
        <f t="shared" si="31"/>
        <v>1</v>
      </c>
      <c r="AC165" s="44">
        <v>42185</v>
      </c>
      <c r="AD165" s="43" t="s">
        <v>68</v>
      </c>
      <c r="AE165" s="43"/>
      <c r="AF165" s="43" t="s">
        <v>69</v>
      </c>
      <c r="AG165" s="43" t="s">
        <v>1116</v>
      </c>
      <c r="AH165" s="43" t="s">
        <v>1117</v>
      </c>
      <c r="AI165" s="45" t="s">
        <v>1118</v>
      </c>
      <c r="AJ165" s="45"/>
      <c r="AK165" s="46" t="s">
        <v>766</v>
      </c>
      <c r="AL165" s="47">
        <f t="shared" si="29"/>
        <v>2</v>
      </c>
      <c r="AM165" s="47">
        <f t="shared" si="30"/>
        <v>0</v>
      </c>
      <c r="AN165" s="47" t="str">
        <f t="shared" si="32"/>
        <v>CUMPLIDA</v>
      </c>
      <c r="AO165" s="47" t="str">
        <f t="shared" si="33"/>
        <v>CUMPLIDA</v>
      </c>
      <c r="AP165" s="50" t="s">
        <v>864</v>
      </c>
      <c r="AQ165" s="69" t="s">
        <v>163</v>
      </c>
      <c r="AR165" s="50" t="s">
        <v>75</v>
      </c>
      <c r="AS165" s="50"/>
      <c r="AT165" s="51" t="s">
        <v>76</v>
      </c>
    </row>
    <row r="166" spans="1:46" ht="141.75" hidden="1" x14ac:dyDescent="0.25">
      <c r="A166" s="27">
        <v>529</v>
      </c>
      <c r="B166" s="27">
        <v>105</v>
      </c>
      <c r="C166" s="74" t="s">
        <v>1119</v>
      </c>
      <c r="D166" s="90" t="s">
        <v>1120</v>
      </c>
      <c r="E166" s="90" t="s">
        <v>1071</v>
      </c>
      <c r="F166" s="31" t="s">
        <v>156</v>
      </c>
      <c r="G166" s="28" t="s">
        <v>157</v>
      </c>
      <c r="H166" s="67" t="s">
        <v>1121</v>
      </c>
      <c r="I166" s="67" t="s">
        <v>1121</v>
      </c>
      <c r="J166" s="68">
        <v>4</v>
      </c>
      <c r="K166" s="33">
        <v>41791</v>
      </c>
      <c r="L166" s="33">
        <v>42185</v>
      </c>
      <c r="M166" s="33">
        <v>42004</v>
      </c>
      <c r="N166" s="34">
        <f t="shared" si="24"/>
        <v>56.285714285714285</v>
      </c>
      <c r="O166" s="35"/>
      <c r="P166" s="36">
        <f t="shared" si="25"/>
        <v>0</v>
      </c>
      <c r="Q166" s="37">
        <f t="shared" si="26"/>
        <v>0</v>
      </c>
      <c r="R166" s="37">
        <f t="shared" si="27"/>
        <v>0</v>
      </c>
      <c r="S166" s="37">
        <f t="shared" si="28"/>
        <v>56.285714285714285</v>
      </c>
      <c r="T166" s="38" t="s">
        <v>69</v>
      </c>
      <c r="U166" s="39" t="s">
        <v>260</v>
      </c>
      <c r="V166" s="39" t="s">
        <v>112</v>
      </c>
      <c r="W166" s="39" t="s">
        <v>150</v>
      </c>
      <c r="X166" s="39" t="s">
        <v>1066</v>
      </c>
      <c r="Y166" s="39" t="s">
        <v>86</v>
      </c>
      <c r="Z166" s="41" t="s">
        <v>160</v>
      </c>
      <c r="AA166" s="42">
        <v>4</v>
      </c>
      <c r="AB166" s="43">
        <f t="shared" si="31"/>
        <v>1</v>
      </c>
      <c r="AC166" s="44">
        <v>42185</v>
      </c>
      <c r="AD166" s="43" t="s">
        <v>68</v>
      </c>
      <c r="AE166" s="43"/>
      <c r="AF166" s="43" t="s">
        <v>69</v>
      </c>
      <c r="AG166" s="43" t="s">
        <v>69</v>
      </c>
      <c r="AH166" s="43" t="s">
        <v>1067</v>
      </c>
      <c r="AI166" s="45" t="s">
        <v>1068</v>
      </c>
      <c r="AJ166" s="45"/>
      <c r="AK166" s="46" t="s">
        <v>766</v>
      </c>
      <c r="AL166" s="47">
        <f t="shared" si="29"/>
        <v>2</v>
      </c>
      <c r="AM166" s="47">
        <f t="shared" si="30"/>
        <v>0</v>
      </c>
      <c r="AN166" s="47" t="str">
        <f t="shared" si="32"/>
        <v>CUMPLIDA</v>
      </c>
      <c r="AO166" s="47" t="str">
        <f t="shared" si="33"/>
        <v>CUMPLIDA</v>
      </c>
      <c r="AP166" s="50" t="s">
        <v>276</v>
      </c>
      <c r="AQ166" s="69" t="s">
        <v>163</v>
      </c>
      <c r="AR166" s="50" t="s">
        <v>75</v>
      </c>
      <c r="AS166" s="50"/>
      <c r="AT166" s="51" t="s">
        <v>76</v>
      </c>
    </row>
    <row r="167" spans="1:46" ht="141.75" hidden="1" x14ac:dyDescent="0.25">
      <c r="A167" s="27">
        <v>530</v>
      </c>
      <c r="B167" s="27">
        <v>106</v>
      </c>
      <c r="C167" s="74" t="s">
        <v>1122</v>
      </c>
      <c r="D167" s="90" t="s">
        <v>1123</v>
      </c>
      <c r="E167" s="90" t="s">
        <v>1124</v>
      </c>
      <c r="F167" s="31" t="s">
        <v>156</v>
      </c>
      <c r="G167" s="28" t="s">
        <v>157</v>
      </c>
      <c r="H167" s="67" t="s">
        <v>1125</v>
      </c>
      <c r="I167" s="67" t="s">
        <v>1126</v>
      </c>
      <c r="J167" s="68">
        <v>4</v>
      </c>
      <c r="K167" s="33">
        <v>41791</v>
      </c>
      <c r="L167" s="33">
        <v>42185</v>
      </c>
      <c r="M167" s="33">
        <v>42004</v>
      </c>
      <c r="N167" s="34">
        <f t="shared" si="24"/>
        <v>56.285714285714285</v>
      </c>
      <c r="O167" s="35"/>
      <c r="P167" s="36">
        <f t="shared" si="25"/>
        <v>0</v>
      </c>
      <c r="Q167" s="37">
        <f t="shared" si="26"/>
        <v>0</v>
      </c>
      <c r="R167" s="37">
        <f t="shared" si="27"/>
        <v>0</v>
      </c>
      <c r="S167" s="37">
        <f t="shared" si="28"/>
        <v>56.285714285714285</v>
      </c>
      <c r="T167" s="38" t="s">
        <v>69</v>
      </c>
      <c r="U167" s="39" t="s">
        <v>260</v>
      </c>
      <c r="V167" s="39" t="s">
        <v>112</v>
      </c>
      <c r="W167" s="39" t="s">
        <v>150</v>
      </c>
      <c r="X167" s="39" t="s">
        <v>1066</v>
      </c>
      <c r="Y167" s="39" t="s">
        <v>86</v>
      </c>
      <c r="Z167" s="41" t="s">
        <v>160</v>
      </c>
      <c r="AA167" s="42">
        <v>4</v>
      </c>
      <c r="AB167" s="43">
        <f t="shared" si="31"/>
        <v>1</v>
      </c>
      <c r="AC167" s="44">
        <v>42185</v>
      </c>
      <c r="AD167" s="43" t="s">
        <v>68</v>
      </c>
      <c r="AE167" s="43"/>
      <c r="AF167" s="43" t="s">
        <v>69</v>
      </c>
      <c r="AG167" s="43" t="s">
        <v>69</v>
      </c>
      <c r="AH167" s="43" t="s">
        <v>1127</v>
      </c>
      <c r="AI167" s="45" t="s">
        <v>1128</v>
      </c>
      <c r="AJ167" s="45"/>
      <c r="AK167" s="46" t="s">
        <v>766</v>
      </c>
      <c r="AL167" s="47">
        <f t="shared" si="29"/>
        <v>2</v>
      </c>
      <c r="AM167" s="47">
        <f t="shared" si="30"/>
        <v>0</v>
      </c>
      <c r="AN167" s="47" t="str">
        <f t="shared" si="32"/>
        <v>CUMPLIDA</v>
      </c>
      <c r="AO167" s="47" t="str">
        <f t="shared" si="33"/>
        <v>CUMPLIDA</v>
      </c>
      <c r="AP167" s="50" t="s">
        <v>276</v>
      </c>
      <c r="AQ167" s="69" t="s">
        <v>163</v>
      </c>
      <c r="AR167" s="50" t="s">
        <v>75</v>
      </c>
      <c r="AS167" s="50"/>
      <c r="AT167" s="51" t="s">
        <v>76</v>
      </c>
    </row>
    <row r="168" spans="1:46" ht="204.75" hidden="1" x14ac:dyDescent="0.25">
      <c r="A168" s="27">
        <v>531</v>
      </c>
      <c r="B168" s="27">
        <v>107</v>
      </c>
      <c r="C168" s="74" t="s">
        <v>1129</v>
      </c>
      <c r="D168" s="90" t="s">
        <v>1130</v>
      </c>
      <c r="E168" s="90" t="s">
        <v>1124</v>
      </c>
      <c r="F168" s="31" t="s">
        <v>156</v>
      </c>
      <c r="G168" s="28" t="s">
        <v>157</v>
      </c>
      <c r="H168" s="67" t="s">
        <v>1131</v>
      </c>
      <c r="I168" s="67" t="s">
        <v>1132</v>
      </c>
      <c r="J168" s="68">
        <v>4</v>
      </c>
      <c r="K168" s="33">
        <v>41791</v>
      </c>
      <c r="L168" s="33">
        <v>42185</v>
      </c>
      <c r="M168" s="33">
        <v>42004</v>
      </c>
      <c r="N168" s="34">
        <f t="shared" si="24"/>
        <v>56.285714285714285</v>
      </c>
      <c r="O168" s="35"/>
      <c r="P168" s="36">
        <f t="shared" si="25"/>
        <v>0</v>
      </c>
      <c r="Q168" s="37">
        <f t="shared" si="26"/>
        <v>0</v>
      </c>
      <c r="R168" s="37">
        <f t="shared" si="27"/>
        <v>0</v>
      </c>
      <c r="S168" s="37">
        <f t="shared" si="28"/>
        <v>56.285714285714285</v>
      </c>
      <c r="T168" s="38" t="s">
        <v>69</v>
      </c>
      <c r="U168" s="39" t="s">
        <v>260</v>
      </c>
      <c r="V168" s="39" t="s">
        <v>112</v>
      </c>
      <c r="W168" s="39" t="s">
        <v>150</v>
      </c>
      <c r="X168" s="39" t="s">
        <v>1066</v>
      </c>
      <c r="Y168" s="39" t="s">
        <v>86</v>
      </c>
      <c r="Z168" s="41" t="s">
        <v>160</v>
      </c>
      <c r="AA168" s="42">
        <v>4</v>
      </c>
      <c r="AB168" s="43">
        <f t="shared" si="31"/>
        <v>1</v>
      </c>
      <c r="AC168" s="44">
        <v>42185</v>
      </c>
      <c r="AD168" s="43" t="s">
        <v>68</v>
      </c>
      <c r="AE168" s="43"/>
      <c r="AF168" s="43" t="s">
        <v>69</v>
      </c>
      <c r="AG168" s="43" t="s">
        <v>69</v>
      </c>
      <c r="AH168" s="43" t="s">
        <v>1067</v>
      </c>
      <c r="AI168" s="45" t="s">
        <v>1068</v>
      </c>
      <c r="AJ168" s="45"/>
      <c r="AK168" s="46" t="s">
        <v>766</v>
      </c>
      <c r="AL168" s="47">
        <f t="shared" si="29"/>
        <v>2</v>
      </c>
      <c r="AM168" s="47">
        <f t="shared" si="30"/>
        <v>0</v>
      </c>
      <c r="AN168" s="47" t="str">
        <f t="shared" si="32"/>
        <v>CUMPLIDA</v>
      </c>
      <c r="AO168" s="47" t="str">
        <f t="shared" si="33"/>
        <v>CUMPLIDA</v>
      </c>
      <c r="AP168" s="50" t="s">
        <v>276</v>
      </c>
      <c r="AQ168" s="69" t="s">
        <v>163</v>
      </c>
      <c r="AR168" s="50" t="s">
        <v>75</v>
      </c>
      <c r="AS168" s="50"/>
      <c r="AT168" s="51" t="s">
        <v>76</v>
      </c>
    </row>
    <row r="169" spans="1:46" ht="220.5" x14ac:dyDescent="0.25">
      <c r="A169" s="27">
        <v>533</v>
      </c>
      <c r="B169" s="27">
        <v>109</v>
      </c>
      <c r="C169" s="74" t="s">
        <v>1133</v>
      </c>
      <c r="D169" s="90" t="s">
        <v>1134</v>
      </c>
      <c r="E169" s="90" t="s">
        <v>1135</v>
      </c>
      <c r="F169" s="90" t="s">
        <v>1136</v>
      </c>
      <c r="G169" s="90" t="s">
        <v>1137</v>
      </c>
      <c r="H169" s="67" t="s">
        <v>1097</v>
      </c>
      <c r="I169" s="67" t="s">
        <v>1097</v>
      </c>
      <c r="J169" s="68">
        <v>4</v>
      </c>
      <c r="K169" s="33">
        <v>41791</v>
      </c>
      <c r="L169" s="89">
        <v>42369</v>
      </c>
      <c r="M169" s="33">
        <v>42004</v>
      </c>
      <c r="N169" s="34">
        <f t="shared" si="24"/>
        <v>82.571428571428569</v>
      </c>
      <c r="O169" s="35"/>
      <c r="P169" s="36">
        <f t="shared" si="25"/>
        <v>0</v>
      </c>
      <c r="Q169" s="37">
        <f t="shared" si="26"/>
        <v>0</v>
      </c>
      <c r="R169" s="37">
        <f t="shared" si="27"/>
        <v>0</v>
      </c>
      <c r="S169" s="37">
        <f t="shared" si="28"/>
        <v>0</v>
      </c>
      <c r="T169" s="38" t="s">
        <v>62</v>
      </c>
      <c r="U169" s="39" t="s">
        <v>260</v>
      </c>
      <c r="V169" s="39" t="s">
        <v>149</v>
      </c>
      <c r="W169" s="39" t="s">
        <v>113</v>
      </c>
      <c r="X169" s="39" t="s">
        <v>114</v>
      </c>
      <c r="Y169" s="58" t="s">
        <v>113</v>
      </c>
      <c r="Z169" s="41" t="s">
        <v>87</v>
      </c>
      <c r="AA169" s="42">
        <v>3</v>
      </c>
      <c r="AB169" s="43">
        <f t="shared" si="31"/>
        <v>0.75</v>
      </c>
      <c r="AC169" s="43"/>
      <c r="AD169" s="43" t="s">
        <v>68</v>
      </c>
      <c r="AE169" s="43"/>
      <c r="AF169" s="43"/>
      <c r="AG169" s="43"/>
      <c r="AH169" s="43"/>
      <c r="AI169" s="45" t="s">
        <v>1098</v>
      </c>
      <c r="AJ169" s="45"/>
      <c r="AK169" s="46" t="s">
        <v>766</v>
      </c>
      <c r="AL169" s="47">
        <f t="shared" si="29"/>
        <v>0</v>
      </c>
      <c r="AM169" s="47">
        <f t="shared" si="30"/>
        <v>1</v>
      </c>
      <c r="AN169" s="47" t="str">
        <f t="shared" si="32"/>
        <v>EN TERMINO</v>
      </c>
      <c r="AO169" s="47" t="str">
        <f t="shared" si="33"/>
        <v>EN TERMINO</v>
      </c>
      <c r="AP169" s="48" t="s">
        <v>106</v>
      </c>
      <c r="AQ169" s="49" t="s">
        <v>87</v>
      </c>
      <c r="AR169" s="50" t="s">
        <v>75</v>
      </c>
      <c r="AS169" s="50"/>
      <c r="AT169" s="51" t="s">
        <v>76</v>
      </c>
    </row>
    <row r="170" spans="1:46" ht="204.75" x14ac:dyDescent="0.25">
      <c r="A170" s="27">
        <v>534</v>
      </c>
      <c r="B170" s="27">
        <v>110</v>
      </c>
      <c r="C170" s="74" t="s">
        <v>1138</v>
      </c>
      <c r="D170" s="74" t="s">
        <v>1139</v>
      </c>
      <c r="E170" s="74" t="s">
        <v>1140</v>
      </c>
      <c r="F170" s="31" t="s">
        <v>156</v>
      </c>
      <c r="G170" s="28" t="s">
        <v>157</v>
      </c>
      <c r="H170" s="67" t="s">
        <v>1097</v>
      </c>
      <c r="I170" s="67" t="s">
        <v>1097</v>
      </c>
      <c r="J170" s="68">
        <v>4</v>
      </c>
      <c r="K170" s="33">
        <v>41791</v>
      </c>
      <c r="L170" s="89">
        <v>42369</v>
      </c>
      <c r="M170" s="33">
        <v>42004</v>
      </c>
      <c r="N170" s="34">
        <f t="shared" si="24"/>
        <v>82.571428571428569</v>
      </c>
      <c r="O170" s="35"/>
      <c r="P170" s="36">
        <f t="shared" si="25"/>
        <v>0</v>
      </c>
      <c r="Q170" s="37">
        <f t="shared" si="26"/>
        <v>0</v>
      </c>
      <c r="R170" s="37">
        <f t="shared" si="27"/>
        <v>0</v>
      </c>
      <c r="S170" s="37">
        <f t="shared" si="28"/>
        <v>0</v>
      </c>
      <c r="T170" s="38" t="s">
        <v>62</v>
      </c>
      <c r="U170" s="39" t="s">
        <v>260</v>
      </c>
      <c r="V170" s="39" t="s">
        <v>149</v>
      </c>
      <c r="W170" s="39" t="s">
        <v>113</v>
      </c>
      <c r="X170" s="39" t="s">
        <v>114</v>
      </c>
      <c r="Y170" s="58" t="s">
        <v>113</v>
      </c>
      <c r="Z170" s="41" t="s">
        <v>67</v>
      </c>
      <c r="AA170" s="42">
        <v>3</v>
      </c>
      <c r="AB170" s="43">
        <f t="shared" si="31"/>
        <v>0.75</v>
      </c>
      <c r="AC170" s="43"/>
      <c r="AD170" s="43" t="s">
        <v>68</v>
      </c>
      <c r="AE170" s="43"/>
      <c r="AF170" s="43"/>
      <c r="AG170" s="43"/>
      <c r="AH170" s="43"/>
      <c r="AI170" s="45" t="s">
        <v>1098</v>
      </c>
      <c r="AJ170" s="45"/>
      <c r="AK170" s="46" t="s">
        <v>766</v>
      </c>
      <c r="AL170" s="47">
        <f t="shared" si="29"/>
        <v>0</v>
      </c>
      <c r="AM170" s="47">
        <f t="shared" si="30"/>
        <v>1</v>
      </c>
      <c r="AN170" s="47" t="str">
        <f t="shared" si="32"/>
        <v>EN TERMINO</v>
      </c>
      <c r="AO170" s="47" t="str">
        <f t="shared" si="33"/>
        <v>EN TERMINO</v>
      </c>
      <c r="AP170" s="50" t="s">
        <v>276</v>
      </c>
      <c r="AQ170" s="49" t="s">
        <v>67</v>
      </c>
      <c r="AR170" s="50" t="s">
        <v>75</v>
      </c>
      <c r="AS170" s="50"/>
      <c r="AT170" s="51" t="s">
        <v>76</v>
      </c>
    </row>
    <row r="171" spans="1:46" ht="353.25" hidden="1" customHeight="1" x14ac:dyDescent="0.25">
      <c r="A171" s="27">
        <v>554</v>
      </c>
      <c r="B171" s="27">
        <v>130</v>
      </c>
      <c r="C171" s="138" t="s">
        <v>1141</v>
      </c>
      <c r="D171" s="74" t="s">
        <v>1142</v>
      </c>
      <c r="E171" s="74" t="s">
        <v>1143</v>
      </c>
      <c r="F171" s="74" t="s">
        <v>1144</v>
      </c>
      <c r="G171" s="74" t="s">
        <v>1145</v>
      </c>
      <c r="H171" s="59" t="s">
        <v>1146</v>
      </c>
      <c r="I171" s="59" t="s">
        <v>1146</v>
      </c>
      <c r="J171" s="60">
        <v>9</v>
      </c>
      <c r="K171" s="33">
        <v>41659</v>
      </c>
      <c r="L171" s="33">
        <v>42185</v>
      </c>
      <c r="M171" s="33">
        <v>42004</v>
      </c>
      <c r="N171" s="34">
        <f t="shared" si="24"/>
        <v>75.142857142857139</v>
      </c>
      <c r="O171" s="35"/>
      <c r="P171" s="36">
        <f t="shared" si="25"/>
        <v>0</v>
      </c>
      <c r="Q171" s="37">
        <f t="shared" si="26"/>
        <v>0</v>
      </c>
      <c r="R171" s="37">
        <f t="shared" si="27"/>
        <v>0</v>
      </c>
      <c r="S171" s="37">
        <f t="shared" si="28"/>
        <v>75.142857142857139</v>
      </c>
      <c r="T171" s="38" t="s">
        <v>69</v>
      </c>
      <c r="U171" s="39" t="s">
        <v>260</v>
      </c>
      <c r="V171" s="39" t="s">
        <v>1147</v>
      </c>
      <c r="W171" s="58" t="s">
        <v>291</v>
      </c>
      <c r="X171" s="58" t="s">
        <v>292</v>
      </c>
      <c r="Y171" s="39" t="s">
        <v>86</v>
      </c>
      <c r="Z171" s="41" t="s">
        <v>120</v>
      </c>
      <c r="AA171" s="106">
        <v>9</v>
      </c>
      <c r="AB171" s="43">
        <f t="shared" si="31"/>
        <v>1</v>
      </c>
      <c r="AC171" s="44">
        <v>42185</v>
      </c>
      <c r="AD171" s="43" t="s">
        <v>68</v>
      </c>
      <c r="AE171" s="43"/>
      <c r="AF171" s="43" t="s">
        <v>69</v>
      </c>
      <c r="AG171" s="43" t="s">
        <v>69</v>
      </c>
      <c r="AH171" s="43" t="s">
        <v>1148</v>
      </c>
      <c r="AI171" s="45" t="s">
        <v>1149</v>
      </c>
      <c r="AJ171" s="45"/>
      <c r="AK171" s="46" t="s">
        <v>766</v>
      </c>
      <c r="AL171" s="47">
        <f t="shared" si="29"/>
        <v>2</v>
      </c>
      <c r="AM171" s="47">
        <f t="shared" si="30"/>
        <v>0</v>
      </c>
      <c r="AN171" s="47" t="str">
        <f t="shared" si="32"/>
        <v>CUMPLIDA</v>
      </c>
      <c r="AO171" s="47" t="str">
        <f t="shared" si="33"/>
        <v>CUMPLIDA</v>
      </c>
      <c r="AP171" s="48" t="s">
        <v>386</v>
      </c>
      <c r="AQ171" s="49" t="s">
        <v>122</v>
      </c>
      <c r="AR171" s="50" t="s">
        <v>75</v>
      </c>
      <c r="AS171" s="50"/>
      <c r="AT171" s="51" t="s">
        <v>76</v>
      </c>
    </row>
    <row r="172" spans="1:46" ht="189" hidden="1" x14ac:dyDescent="0.25">
      <c r="A172" s="119">
        <v>555</v>
      </c>
      <c r="B172" s="119">
        <v>131</v>
      </c>
      <c r="C172" s="74" t="s">
        <v>1150</v>
      </c>
      <c r="D172" s="74" t="s">
        <v>1151</v>
      </c>
      <c r="E172" s="74" t="s">
        <v>1152</v>
      </c>
      <c r="F172" s="93" t="s">
        <v>1153</v>
      </c>
      <c r="G172" s="93" t="s">
        <v>1153</v>
      </c>
      <c r="H172" s="93" t="s">
        <v>1154</v>
      </c>
      <c r="I172" s="93" t="s">
        <v>1154</v>
      </c>
      <c r="J172" s="105">
        <v>4</v>
      </c>
      <c r="K172" s="33">
        <v>41810</v>
      </c>
      <c r="L172" s="33">
        <v>41943</v>
      </c>
      <c r="M172" s="33">
        <v>41942</v>
      </c>
      <c r="N172" s="34">
        <f t="shared" si="24"/>
        <v>19</v>
      </c>
      <c r="O172" s="35"/>
      <c r="P172" s="36">
        <f t="shared" si="25"/>
        <v>0</v>
      </c>
      <c r="Q172" s="37">
        <f t="shared" si="26"/>
        <v>0</v>
      </c>
      <c r="R172" s="37">
        <f t="shared" si="27"/>
        <v>0</v>
      </c>
      <c r="S172" s="37">
        <f t="shared" si="28"/>
        <v>19</v>
      </c>
      <c r="T172" s="38" t="s">
        <v>62</v>
      </c>
      <c r="U172" s="39" t="s">
        <v>260</v>
      </c>
      <c r="V172" s="39" t="s">
        <v>290</v>
      </c>
      <c r="W172" s="58" t="s">
        <v>262</v>
      </c>
      <c r="X172" s="58" t="s">
        <v>263</v>
      </c>
      <c r="Y172" s="58" t="s">
        <v>262</v>
      </c>
      <c r="Z172" s="41" t="s">
        <v>67</v>
      </c>
      <c r="AA172" s="152">
        <v>4</v>
      </c>
      <c r="AB172" s="43">
        <f t="shared" si="31"/>
        <v>1</v>
      </c>
      <c r="AC172" s="44">
        <v>42185</v>
      </c>
      <c r="AD172" s="43" t="s">
        <v>68</v>
      </c>
      <c r="AE172" s="43"/>
      <c r="AF172" s="43" t="s">
        <v>69</v>
      </c>
      <c r="AG172" s="43" t="s">
        <v>69</v>
      </c>
      <c r="AH172" s="43" t="s">
        <v>1155</v>
      </c>
      <c r="AI172" s="45" t="s">
        <v>1156</v>
      </c>
      <c r="AJ172" s="45"/>
      <c r="AK172" s="46" t="s">
        <v>766</v>
      </c>
      <c r="AL172" s="47">
        <f t="shared" si="29"/>
        <v>2</v>
      </c>
      <c r="AM172" s="47">
        <f t="shared" si="30"/>
        <v>0</v>
      </c>
      <c r="AN172" s="47" t="str">
        <f t="shared" si="32"/>
        <v>CUMPLIDA</v>
      </c>
      <c r="AO172" s="47" t="str">
        <f t="shared" si="33"/>
        <v>CUMPLIDA</v>
      </c>
      <c r="AP172" s="48"/>
      <c r="AQ172" s="49" t="s">
        <v>67</v>
      </c>
      <c r="AR172" s="50" t="s">
        <v>75</v>
      </c>
      <c r="AS172" s="50"/>
      <c r="AT172" s="51" t="s">
        <v>76</v>
      </c>
    </row>
    <row r="173" spans="1:46" ht="220.5" hidden="1" x14ac:dyDescent="0.25">
      <c r="A173" s="27">
        <v>559</v>
      </c>
      <c r="B173" s="27">
        <v>135</v>
      </c>
      <c r="C173" s="74" t="s">
        <v>1157</v>
      </c>
      <c r="D173" s="74" t="s">
        <v>1158</v>
      </c>
      <c r="E173" s="74" t="s">
        <v>1159</v>
      </c>
      <c r="F173" s="91" t="s">
        <v>1160</v>
      </c>
      <c r="G173" s="123"/>
      <c r="H173" s="123" t="s">
        <v>1161</v>
      </c>
      <c r="I173" s="123" t="s">
        <v>1161</v>
      </c>
      <c r="J173" s="32">
        <v>3</v>
      </c>
      <c r="K173" s="33">
        <v>41810</v>
      </c>
      <c r="L173" s="89">
        <v>42369</v>
      </c>
      <c r="M173" s="33">
        <v>42004</v>
      </c>
      <c r="N173" s="34">
        <f t="shared" si="24"/>
        <v>79.857142857142861</v>
      </c>
      <c r="O173" s="35"/>
      <c r="P173" s="36">
        <f t="shared" si="25"/>
        <v>0</v>
      </c>
      <c r="Q173" s="37">
        <f t="shared" si="26"/>
        <v>0</v>
      </c>
      <c r="R173" s="37">
        <f t="shared" si="27"/>
        <v>0</v>
      </c>
      <c r="S173" s="37">
        <f t="shared" si="28"/>
        <v>0</v>
      </c>
      <c r="T173" s="38" t="s">
        <v>62</v>
      </c>
      <c r="U173" s="39" t="s">
        <v>260</v>
      </c>
      <c r="V173" s="153" t="s">
        <v>149</v>
      </c>
      <c r="W173" s="58" t="s">
        <v>262</v>
      </c>
      <c r="X173" s="58" t="s">
        <v>263</v>
      </c>
      <c r="Y173" s="58" t="s">
        <v>262</v>
      </c>
      <c r="Z173" s="41" t="s">
        <v>87</v>
      </c>
      <c r="AA173" s="152">
        <v>3</v>
      </c>
      <c r="AB173" s="43">
        <f t="shared" si="31"/>
        <v>1</v>
      </c>
      <c r="AC173" s="44">
        <v>42185</v>
      </c>
      <c r="AD173" s="43" t="s">
        <v>68</v>
      </c>
      <c r="AE173" s="43"/>
      <c r="AF173" s="43" t="s">
        <v>69</v>
      </c>
      <c r="AG173" s="43" t="s">
        <v>62</v>
      </c>
      <c r="AH173" s="43" t="s">
        <v>1162</v>
      </c>
      <c r="AI173" s="65" t="s">
        <v>1163</v>
      </c>
      <c r="AJ173" s="65"/>
      <c r="AK173" s="46" t="s">
        <v>766</v>
      </c>
      <c r="AL173" s="47">
        <f t="shared" si="29"/>
        <v>2</v>
      </c>
      <c r="AM173" s="47">
        <f t="shared" si="30"/>
        <v>1</v>
      </c>
      <c r="AN173" s="47" t="str">
        <f t="shared" si="32"/>
        <v>CUMPLIDA</v>
      </c>
      <c r="AO173" s="47" t="str">
        <f t="shared" si="33"/>
        <v>CUMPLIDA</v>
      </c>
      <c r="AP173" s="48" t="s">
        <v>116</v>
      </c>
      <c r="AQ173" s="49" t="s">
        <v>87</v>
      </c>
      <c r="AR173" s="50" t="s">
        <v>75</v>
      </c>
      <c r="AS173" s="50"/>
      <c r="AT173" s="51" t="s">
        <v>76</v>
      </c>
    </row>
    <row r="174" spans="1:46" ht="173.25" hidden="1" x14ac:dyDescent="0.25">
      <c r="A174" s="27">
        <v>560</v>
      </c>
      <c r="B174" s="27">
        <v>136</v>
      </c>
      <c r="C174" s="74" t="s">
        <v>1164</v>
      </c>
      <c r="D174" s="74" t="s">
        <v>1158</v>
      </c>
      <c r="E174" s="74" t="s">
        <v>1165</v>
      </c>
      <c r="F174" s="91" t="s">
        <v>1160</v>
      </c>
      <c r="G174" s="74"/>
      <c r="H174" s="123" t="s">
        <v>1161</v>
      </c>
      <c r="I174" s="123" t="s">
        <v>1161</v>
      </c>
      <c r="J174" s="32">
        <v>3</v>
      </c>
      <c r="K174" s="33">
        <v>41810</v>
      </c>
      <c r="L174" s="89">
        <v>42369</v>
      </c>
      <c r="M174" s="33">
        <v>42004</v>
      </c>
      <c r="N174" s="34">
        <f t="shared" si="24"/>
        <v>79.857142857142861</v>
      </c>
      <c r="O174" s="35"/>
      <c r="P174" s="36">
        <f t="shared" si="25"/>
        <v>0</v>
      </c>
      <c r="Q174" s="37">
        <f t="shared" si="26"/>
        <v>0</v>
      </c>
      <c r="R174" s="37">
        <f t="shared" si="27"/>
        <v>0</v>
      </c>
      <c r="S174" s="37">
        <f t="shared" si="28"/>
        <v>0</v>
      </c>
      <c r="T174" s="38" t="s">
        <v>62</v>
      </c>
      <c r="U174" s="39" t="s">
        <v>260</v>
      </c>
      <c r="V174" s="153" t="s">
        <v>149</v>
      </c>
      <c r="W174" s="58" t="s">
        <v>262</v>
      </c>
      <c r="X174" s="58" t="s">
        <v>263</v>
      </c>
      <c r="Y174" s="58" t="s">
        <v>262</v>
      </c>
      <c r="Z174" s="41" t="s">
        <v>87</v>
      </c>
      <c r="AA174" s="152">
        <v>3</v>
      </c>
      <c r="AB174" s="43">
        <f t="shared" si="31"/>
        <v>1</v>
      </c>
      <c r="AC174" s="44">
        <v>42185</v>
      </c>
      <c r="AD174" s="43" t="s">
        <v>68</v>
      </c>
      <c r="AE174" s="43"/>
      <c r="AF174" s="43" t="s">
        <v>69</v>
      </c>
      <c r="AG174" s="43" t="s">
        <v>62</v>
      </c>
      <c r="AH174" s="43" t="s">
        <v>1162</v>
      </c>
      <c r="AI174" s="65" t="s">
        <v>1166</v>
      </c>
      <c r="AJ174" s="65"/>
      <c r="AK174" s="46" t="s">
        <v>766</v>
      </c>
      <c r="AL174" s="47">
        <f t="shared" si="29"/>
        <v>2</v>
      </c>
      <c r="AM174" s="47">
        <f t="shared" si="30"/>
        <v>1</v>
      </c>
      <c r="AN174" s="47" t="str">
        <f t="shared" si="32"/>
        <v>CUMPLIDA</v>
      </c>
      <c r="AO174" s="47" t="str">
        <f t="shared" si="33"/>
        <v>CUMPLIDA</v>
      </c>
      <c r="AP174" s="48" t="s">
        <v>116</v>
      </c>
      <c r="AQ174" s="49" t="s">
        <v>87</v>
      </c>
      <c r="AR174" s="50" t="s">
        <v>75</v>
      </c>
      <c r="AS174" s="50"/>
      <c r="AT174" s="51" t="s">
        <v>76</v>
      </c>
    </row>
    <row r="175" spans="1:46" ht="126" hidden="1" x14ac:dyDescent="0.25">
      <c r="A175" s="27">
        <v>561</v>
      </c>
      <c r="B175" s="27">
        <v>137</v>
      </c>
      <c r="C175" s="138" t="s">
        <v>1167</v>
      </c>
      <c r="D175" s="74" t="s">
        <v>1168</v>
      </c>
      <c r="E175" s="74" t="s">
        <v>1169</v>
      </c>
      <c r="F175" s="93" t="s">
        <v>1153</v>
      </c>
      <c r="G175" s="93" t="s">
        <v>1153</v>
      </c>
      <c r="H175" s="93" t="s">
        <v>1170</v>
      </c>
      <c r="I175" s="93" t="s">
        <v>1170</v>
      </c>
      <c r="J175" s="105">
        <v>5</v>
      </c>
      <c r="K175" s="33">
        <v>41810</v>
      </c>
      <c r="L175" s="33">
        <v>41943</v>
      </c>
      <c r="M175" s="33">
        <v>41942</v>
      </c>
      <c r="N175" s="34">
        <f t="shared" si="24"/>
        <v>19</v>
      </c>
      <c r="O175" s="35"/>
      <c r="P175" s="36">
        <f t="shared" si="25"/>
        <v>0</v>
      </c>
      <c r="Q175" s="37">
        <f t="shared" si="26"/>
        <v>0</v>
      </c>
      <c r="R175" s="37">
        <f t="shared" si="27"/>
        <v>0</v>
      </c>
      <c r="S175" s="37">
        <f t="shared" si="28"/>
        <v>19</v>
      </c>
      <c r="T175" s="38" t="s">
        <v>62</v>
      </c>
      <c r="U175" s="39" t="s">
        <v>260</v>
      </c>
      <c r="V175" s="39" t="s">
        <v>290</v>
      </c>
      <c r="W175" s="39" t="s">
        <v>150</v>
      </c>
      <c r="X175" s="39" t="s">
        <v>1066</v>
      </c>
      <c r="Y175" s="39" t="s">
        <v>86</v>
      </c>
      <c r="Z175" s="41" t="s">
        <v>120</v>
      </c>
      <c r="AA175" s="42">
        <v>5</v>
      </c>
      <c r="AB175" s="43">
        <f t="shared" si="31"/>
        <v>1</v>
      </c>
      <c r="AC175" s="44">
        <v>42185</v>
      </c>
      <c r="AD175" s="43" t="s">
        <v>68</v>
      </c>
      <c r="AE175" s="43"/>
      <c r="AF175" s="43" t="s">
        <v>69</v>
      </c>
      <c r="AG175" s="43" t="s">
        <v>1116</v>
      </c>
      <c r="AH175" s="43" t="s">
        <v>1171</v>
      </c>
      <c r="AI175" s="45" t="s">
        <v>1172</v>
      </c>
      <c r="AJ175" s="45"/>
      <c r="AK175" s="46" t="s">
        <v>766</v>
      </c>
      <c r="AL175" s="47">
        <f t="shared" si="29"/>
        <v>2</v>
      </c>
      <c r="AM175" s="47">
        <f t="shared" si="30"/>
        <v>0</v>
      </c>
      <c r="AN175" s="47" t="str">
        <f t="shared" si="32"/>
        <v>CUMPLIDA</v>
      </c>
      <c r="AO175" s="47" t="str">
        <f t="shared" si="33"/>
        <v>CUMPLIDA</v>
      </c>
      <c r="AP175" s="48"/>
      <c r="AQ175" s="49" t="s">
        <v>122</v>
      </c>
      <c r="AR175" s="50" t="s">
        <v>75</v>
      </c>
      <c r="AS175" s="50"/>
      <c r="AT175" s="51" t="s">
        <v>76</v>
      </c>
    </row>
    <row r="176" spans="1:46" ht="173.25" hidden="1" x14ac:dyDescent="0.25">
      <c r="A176" s="27">
        <v>563</v>
      </c>
      <c r="B176" s="27">
        <v>139</v>
      </c>
      <c r="C176" s="74" t="s">
        <v>1173</v>
      </c>
      <c r="D176" s="74" t="s">
        <v>1174</v>
      </c>
      <c r="E176" s="74" t="s">
        <v>1175</v>
      </c>
      <c r="F176" s="74" t="s">
        <v>1176</v>
      </c>
      <c r="G176" s="74" t="s">
        <v>642</v>
      </c>
      <c r="H176" s="123" t="s">
        <v>1177</v>
      </c>
      <c r="I176" s="123" t="s">
        <v>1177</v>
      </c>
      <c r="J176" s="60">
        <v>6</v>
      </c>
      <c r="K176" s="33">
        <v>41640</v>
      </c>
      <c r="L176" s="33">
        <v>42185</v>
      </c>
      <c r="M176" s="33">
        <v>42004</v>
      </c>
      <c r="N176" s="34">
        <f t="shared" si="24"/>
        <v>77.857142857142861</v>
      </c>
      <c r="O176" s="35"/>
      <c r="P176" s="36">
        <f t="shared" si="25"/>
        <v>0</v>
      </c>
      <c r="Q176" s="37">
        <f t="shared" si="26"/>
        <v>0</v>
      </c>
      <c r="R176" s="37">
        <f t="shared" si="27"/>
        <v>0</v>
      </c>
      <c r="S176" s="37">
        <f t="shared" si="28"/>
        <v>77.857142857142861</v>
      </c>
      <c r="T176" s="38" t="s">
        <v>62</v>
      </c>
      <c r="U176" s="39" t="s">
        <v>260</v>
      </c>
      <c r="V176" s="64" t="s">
        <v>149</v>
      </c>
      <c r="W176" s="39" t="s">
        <v>150</v>
      </c>
      <c r="X176" s="39" t="s">
        <v>1066</v>
      </c>
      <c r="Y176" s="39" t="s">
        <v>86</v>
      </c>
      <c r="Z176" s="41" t="s">
        <v>87</v>
      </c>
      <c r="AA176" s="42">
        <v>6</v>
      </c>
      <c r="AB176" s="43">
        <f t="shared" si="31"/>
        <v>1</v>
      </c>
      <c r="AC176" s="44">
        <v>42185</v>
      </c>
      <c r="AD176" s="43" t="s">
        <v>68</v>
      </c>
      <c r="AE176" s="43"/>
      <c r="AF176" s="43" t="s">
        <v>69</v>
      </c>
      <c r="AG176" s="43" t="s">
        <v>69</v>
      </c>
      <c r="AH176" s="43" t="s">
        <v>1178</v>
      </c>
      <c r="AI176" s="52" t="s">
        <v>1179</v>
      </c>
      <c r="AJ176" s="52"/>
      <c r="AK176" s="46" t="s">
        <v>766</v>
      </c>
      <c r="AL176" s="47">
        <f t="shared" si="29"/>
        <v>2</v>
      </c>
      <c r="AM176" s="47">
        <f t="shared" si="30"/>
        <v>0</v>
      </c>
      <c r="AN176" s="47" t="str">
        <f t="shared" si="32"/>
        <v>CUMPLIDA</v>
      </c>
      <c r="AO176" s="47" t="str">
        <f t="shared" si="33"/>
        <v>CUMPLIDA</v>
      </c>
      <c r="AP176" s="50" t="s">
        <v>613</v>
      </c>
      <c r="AQ176" s="49" t="s">
        <v>87</v>
      </c>
      <c r="AR176" s="50" t="s">
        <v>75</v>
      </c>
      <c r="AS176" s="50"/>
      <c r="AT176" s="51" t="s">
        <v>76</v>
      </c>
    </row>
    <row r="177" spans="1:46" ht="299.25" hidden="1" x14ac:dyDescent="0.25">
      <c r="A177" s="27">
        <v>564</v>
      </c>
      <c r="B177" s="27">
        <v>140</v>
      </c>
      <c r="C177" s="74" t="s">
        <v>1180</v>
      </c>
      <c r="D177" s="74" t="s">
        <v>1181</v>
      </c>
      <c r="E177" s="74" t="s">
        <v>1182</v>
      </c>
      <c r="F177" s="74" t="s">
        <v>1183</v>
      </c>
      <c r="G177" s="74" t="s">
        <v>1184</v>
      </c>
      <c r="H177" s="59" t="s">
        <v>1185</v>
      </c>
      <c r="I177" s="59" t="s">
        <v>1185</v>
      </c>
      <c r="J177" s="60">
        <v>8</v>
      </c>
      <c r="K177" s="33">
        <v>41609</v>
      </c>
      <c r="L177" s="33">
        <v>42185</v>
      </c>
      <c r="M177" s="33">
        <v>42004</v>
      </c>
      <c r="N177" s="34">
        <f t="shared" si="24"/>
        <v>82.285714285714292</v>
      </c>
      <c r="O177" s="35"/>
      <c r="P177" s="36">
        <f t="shared" si="25"/>
        <v>0</v>
      </c>
      <c r="Q177" s="37">
        <f t="shared" si="26"/>
        <v>0</v>
      </c>
      <c r="R177" s="37">
        <f t="shared" si="27"/>
        <v>0</v>
      </c>
      <c r="S177" s="37">
        <f t="shared" si="28"/>
        <v>82.285714285714292</v>
      </c>
      <c r="T177" s="38" t="s">
        <v>62</v>
      </c>
      <c r="U177" s="39" t="s">
        <v>260</v>
      </c>
      <c r="V177" s="39" t="s">
        <v>1147</v>
      </c>
      <c r="W177" s="58" t="s">
        <v>291</v>
      </c>
      <c r="X177" s="58" t="s">
        <v>292</v>
      </c>
      <c r="Y177" s="39" t="s">
        <v>86</v>
      </c>
      <c r="Z177" s="41" t="s">
        <v>87</v>
      </c>
      <c r="AA177" s="106">
        <v>8</v>
      </c>
      <c r="AB177" s="43">
        <f t="shared" si="31"/>
        <v>1</v>
      </c>
      <c r="AC177" s="44">
        <v>42185</v>
      </c>
      <c r="AD177" s="43" t="s">
        <v>68</v>
      </c>
      <c r="AE177" s="43"/>
      <c r="AF177" s="43" t="s">
        <v>69</v>
      </c>
      <c r="AG177" s="43" t="s">
        <v>69</v>
      </c>
      <c r="AH177" s="43" t="s">
        <v>1186</v>
      </c>
      <c r="AI177" s="45" t="s">
        <v>1187</v>
      </c>
      <c r="AJ177" s="45"/>
      <c r="AK177" s="46" t="s">
        <v>766</v>
      </c>
      <c r="AL177" s="47">
        <f t="shared" si="29"/>
        <v>2</v>
      </c>
      <c r="AM177" s="47">
        <f t="shared" si="30"/>
        <v>0</v>
      </c>
      <c r="AN177" s="47" t="str">
        <f t="shared" si="32"/>
        <v>CUMPLIDA</v>
      </c>
      <c r="AO177" s="47" t="str">
        <f t="shared" si="33"/>
        <v>CUMPLIDA</v>
      </c>
      <c r="AP177" s="48" t="s">
        <v>386</v>
      </c>
      <c r="AQ177" s="49" t="s">
        <v>87</v>
      </c>
      <c r="AR177" s="50" t="s">
        <v>75</v>
      </c>
      <c r="AS177" s="50"/>
      <c r="AT177" s="51" t="s">
        <v>76</v>
      </c>
    </row>
    <row r="178" spans="1:46" ht="126" hidden="1" x14ac:dyDescent="0.25">
      <c r="A178" s="27">
        <v>566</v>
      </c>
      <c r="B178" s="27">
        <v>142</v>
      </c>
      <c r="C178" s="138" t="s">
        <v>1188</v>
      </c>
      <c r="D178" s="74" t="s">
        <v>1189</v>
      </c>
      <c r="E178" s="74" t="s">
        <v>1190</v>
      </c>
      <c r="F178" s="74" t="s">
        <v>1191</v>
      </c>
      <c r="G178" s="74" t="s">
        <v>1192</v>
      </c>
      <c r="H178" s="59" t="s">
        <v>1193</v>
      </c>
      <c r="I178" s="59" t="s">
        <v>1193</v>
      </c>
      <c r="J178" s="60">
        <v>2</v>
      </c>
      <c r="K178" s="33">
        <v>41659</v>
      </c>
      <c r="L178" s="33">
        <v>42185</v>
      </c>
      <c r="M178" s="33">
        <v>41973</v>
      </c>
      <c r="N178" s="34">
        <f t="shared" si="24"/>
        <v>75.142857142857139</v>
      </c>
      <c r="O178" s="35"/>
      <c r="P178" s="36">
        <f t="shared" si="25"/>
        <v>0</v>
      </c>
      <c r="Q178" s="37">
        <f t="shared" si="26"/>
        <v>0</v>
      </c>
      <c r="R178" s="37">
        <f t="shared" si="27"/>
        <v>0</v>
      </c>
      <c r="S178" s="37">
        <f t="shared" si="28"/>
        <v>75.142857142857139</v>
      </c>
      <c r="T178" s="38" t="s">
        <v>69</v>
      </c>
      <c r="U178" s="39" t="s">
        <v>260</v>
      </c>
      <c r="V178" s="39" t="s">
        <v>261</v>
      </c>
      <c r="W178" s="58" t="s">
        <v>262</v>
      </c>
      <c r="X178" s="58" t="s">
        <v>263</v>
      </c>
      <c r="Y178" s="58" t="s">
        <v>262</v>
      </c>
      <c r="Z178" s="41" t="s">
        <v>67</v>
      </c>
      <c r="AA178" s="42">
        <v>2</v>
      </c>
      <c r="AB178" s="43">
        <f t="shared" si="31"/>
        <v>1</v>
      </c>
      <c r="AC178" s="44">
        <v>42004</v>
      </c>
      <c r="AD178" s="43" t="s">
        <v>68</v>
      </c>
      <c r="AE178" s="43"/>
      <c r="AF178" s="43"/>
      <c r="AG178" s="43"/>
      <c r="AH178" s="43"/>
      <c r="AI178" s="45" t="s">
        <v>1194</v>
      </c>
      <c r="AJ178" s="45"/>
      <c r="AK178" s="46" t="s">
        <v>766</v>
      </c>
      <c r="AL178" s="47">
        <f t="shared" si="29"/>
        <v>2</v>
      </c>
      <c r="AM178" s="47">
        <f t="shared" si="30"/>
        <v>0</v>
      </c>
      <c r="AN178" s="47" t="str">
        <f t="shared" si="32"/>
        <v>CUMPLIDA</v>
      </c>
      <c r="AO178" s="47" t="str">
        <f t="shared" si="33"/>
        <v>CUMPLIDA</v>
      </c>
      <c r="AP178" s="48" t="s">
        <v>116</v>
      </c>
      <c r="AQ178" s="49" t="s">
        <v>67</v>
      </c>
      <c r="AR178" s="50" t="s">
        <v>75</v>
      </c>
      <c r="AS178" s="50"/>
      <c r="AT178" s="51" t="s">
        <v>76</v>
      </c>
    </row>
    <row r="179" spans="1:46" ht="204.75" x14ac:dyDescent="0.25">
      <c r="A179" s="27">
        <v>568</v>
      </c>
      <c r="B179" s="27">
        <v>144</v>
      </c>
      <c r="C179" s="138" t="s">
        <v>1195</v>
      </c>
      <c r="D179" s="74" t="s">
        <v>1196</v>
      </c>
      <c r="E179" s="74" t="s">
        <v>1197</v>
      </c>
      <c r="F179" s="31" t="s">
        <v>156</v>
      </c>
      <c r="G179" s="28" t="s">
        <v>157</v>
      </c>
      <c r="H179" s="67" t="s">
        <v>1097</v>
      </c>
      <c r="I179" s="67" t="s">
        <v>1097</v>
      </c>
      <c r="J179" s="68">
        <v>4</v>
      </c>
      <c r="K179" s="33">
        <v>41791</v>
      </c>
      <c r="L179" s="89">
        <v>42369</v>
      </c>
      <c r="M179" s="33">
        <v>42004</v>
      </c>
      <c r="N179" s="34">
        <f t="shared" ref="N179:N211" si="34">(+L179-K179)/7</f>
        <v>82.571428571428569</v>
      </c>
      <c r="O179" s="39"/>
      <c r="P179" s="36">
        <f t="shared" ref="P179:P210" si="35">IF(O179/J179&gt;1,1,+O179/J179)</f>
        <v>0</v>
      </c>
      <c r="Q179" s="37">
        <f t="shared" ref="Q179:Q210" si="36">+N179*P179</f>
        <v>0</v>
      </c>
      <c r="R179" s="37">
        <f t="shared" ref="R179:R210" si="37">IF(L179&lt;=$C$7,Q179,0)</f>
        <v>0</v>
      </c>
      <c r="S179" s="37">
        <f t="shared" ref="S179:S211" si="38">IF($C$7&gt;=L179,N179,0)</f>
        <v>0</v>
      </c>
      <c r="T179" s="38" t="s">
        <v>62</v>
      </c>
      <c r="U179" s="39" t="s">
        <v>260</v>
      </c>
      <c r="V179" s="39" t="s">
        <v>112</v>
      </c>
      <c r="W179" s="39" t="s">
        <v>113</v>
      </c>
      <c r="X179" s="39" t="s">
        <v>114</v>
      </c>
      <c r="Y179" s="58" t="s">
        <v>113</v>
      </c>
      <c r="Z179" s="41" t="s">
        <v>67</v>
      </c>
      <c r="AA179" s="42">
        <v>3</v>
      </c>
      <c r="AB179" s="43">
        <f t="shared" si="31"/>
        <v>0.75</v>
      </c>
      <c r="AC179" s="43"/>
      <c r="AD179" s="43" t="s">
        <v>68</v>
      </c>
      <c r="AE179" s="43"/>
      <c r="AF179" s="43"/>
      <c r="AG179" s="43"/>
      <c r="AH179" s="43"/>
      <c r="AI179" s="45" t="s">
        <v>1098</v>
      </c>
      <c r="AJ179" s="45"/>
      <c r="AK179" s="46" t="s">
        <v>766</v>
      </c>
      <c r="AL179" s="47">
        <f t="shared" si="29"/>
        <v>0</v>
      </c>
      <c r="AM179" s="47">
        <f t="shared" si="30"/>
        <v>1</v>
      </c>
      <c r="AN179" s="47" t="str">
        <f t="shared" si="32"/>
        <v>EN TERMINO</v>
      </c>
      <c r="AO179" s="47" t="str">
        <f t="shared" si="33"/>
        <v>EN TERMINO</v>
      </c>
      <c r="AP179" s="48" t="s">
        <v>106</v>
      </c>
      <c r="AQ179" s="49" t="s">
        <v>67</v>
      </c>
      <c r="AR179" s="50" t="s">
        <v>75</v>
      </c>
      <c r="AS179" s="50"/>
      <c r="AT179" s="51" t="s">
        <v>76</v>
      </c>
    </row>
    <row r="180" spans="1:46" ht="173.25" hidden="1" x14ac:dyDescent="0.25">
      <c r="A180" s="27">
        <v>570</v>
      </c>
      <c r="B180" s="27">
        <v>146</v>
      </c>
      <c r="C180" s="74" t="s">
        <v>1198</v>
      </c>
      <c r="D180" s="74" t="s">
        <v>1199</v>
      </c>
      <c r="E180" s="74" t="s">
        <v>1200</v>
      </c>
      <c r="F180" s="74" t="s">
        <v>641</v>
      </c>
      <c r="G180" s="74" t="s">
        <v>642</v>
      </c>
      <c r="H180" s="123" t="s">
        <v>1201</v>
      </c>
      <c r="I180" s="123" t="s">
        <v>1201</v>
      </c>
      <c r="J180" s="60">
        <v>2</v>
      </c>
      <c r="K180" s="33">
        <v>41640</v>
      </c>
      <c r="L180" s="33">
        <v>42185</v>
      </c>
      <c r="M180" s="33">
        <v>42004</v>
      </c>
      <c r="N180" s="34">
        <f t="shared" si="34"/>
        <v>77.857142857142861</v>
      </c>
      <c r="O180" s="35"/>
      <c r="P180" s="36">
        <f t="shared" si="35"/>
        <v>0</v>
      </c>
      <c r="Q180" s="37">
        <f t="shared" si="36"/>
        <v>0</v>
      </c>
      <c r="R180" s="37">
        <f t="shared" si="37"/>
        <v>0</v>
      </c>
      <c r="S180" s="37">
        <f t="shared" si="38"/>
        <v>77.857142857142861</v>
      </c>
      <c r="T180" s="38" t="s">
        <v>69</v>
      </c>
      <c r="U180" s="39" t="s">
        <v>260</v>
      </c>
      <c r="V180" s="64" t="s">
        <v>149</v>
      </c>
      <c r="W180" s="39" t="s">
        <v>150</v>
      </c>
      <c r="X180" s="39" t="s">
        <v>1066</v>
      </c>
      <c r="Y180" s="39" t="s">
        <v>86</v>
      </c>
      <c r="Z180" s="41" t="s">
        <v>87</v>
      </c>
      <c r="AA180" s="42">
        <v>2</v>
      </c>
      <c r="AB180" s="43">
        <f t="shared" si="31"/>
        <v>1</v>
      </c>
      <c r="AC180" s="44">
        <v>42185</v>
      </c>
      <c r="AD180" s="43" t="s">
        <v>68</v>
      </c>
      <c r="AE180" s="43"/>
      <c r="AF180" s="43" t="s">
        <v>69</v>
      </c>
      <c r="AG180" s="43" t="s">
        <v>69</v>
      </c>
      <c r="AH180" s="43" t="s">
        <v>1202</v>
      </c>
      <c r="AI180" s="45" t="s">
        <v>1203</v>
      </c>
      <c r="AJ180" s="45"/>
      <c r="AK180" s="46" t="s">
        <v>766</v>
      </c>
      <c r="AL180" s="47">
        <f t="shared" si="29"/>
        <v>2</v>
      </c>
      <c r="AM180" s="47">
        <f t="shared" si="30"/>
        <v>0</v>
      </c>
      <c r="AN180" s="47" t="str">
        <f t="shared" si="32"/>
        <v>CUMPLIDA</v>
      </c>
      <c r="AO180" s="47" t="str">
        <f t="shared" si="33"/>
        <v>CUMPLIDA</v>
      </c>
      <c r="AP180" s="48" t="s">
        <v>116</v>
      </c>
      <c r="AQ180" s="49" t="s">
        <v>87</v>
      </c>
      <c r="AR180" s="50" t="s">
        <v>75</v>
      </c>
      <c r="AS180" s="50"/>
      <c r="AT180" s="51" t="s">
        <v>76</v>
      </c>
    </row>
    <row r="181" spans="1:46" ht="220.5" hidden="1" x14ac:dyDescent="0.25">
      <c r="A181" s="27">
        <v>572</v>
      </c>
      <c r="B181" s="27">
        <v>148</v>
      </c>
      <c r="C181" s="74" t="s">
        <v>1204</v>
      </c>
      <c r="D181" s="74" t="s">
        <v>1205</v>
      </c>
      <c r="E181" s="74" t="s">
        <v>1206</v>
      </c>
      <c r="F181" s="31" t="s">
        <v>156</v>
      </c>
      <c r="G181" s="28" t="s">
        <v>157</v>
      </c>
      <c r="H181" s="67" t="s">
        <v>1207</v>
      </c>
      <c r="I181" s="67" t="s">
        <v>1207</v>
      </c>
      <c r="J181" s="32">
        <v>4</v>
      </c>
      <c r="K181" s="33">
        <v>41791</v>
      </c>
      <c r="L181" s="33">
        <v>42185</v>
      </c>
      <c r="M181" s="33">
        <v>42004</v>
      </c>
      <c r="N181" s="34">
        <f t="shared" si="34"/>
        <v>56.285714285714285</v>
      </c>
      <c r="O181" s="39"/>
      <c r="P181" s="36">
        <f t="shared" si="35"/>
        <v>0</v>
      </c>
      <c r="Q181" s="37">
        <f t="shared" si="36"/>
        <v>0</v>
      </c>
      <c r="R181" s="37">
        <f t="shared" si="37"/>
        <v>0</v>
      </c>
      <c r="S181" s="37">
        <f t="shared" si="38"/>
        <v>56.285714285714285</v>
      </c>
      <c r="T181" s="38" t="s">
        <v>69</v>
      </c>
      <c r="U181" s="39" t="s">
        <v>260</v>
      </c>
      <c r="V181" s="39" t="s">
        <v>112</v>
      </c>
      <c r="W181" s="39" t="s">
        <v>150</v>
      </c>
      <c r="X181" s="39" t="s">
        <v>1066</v>
      </c>
      <c r="Y181" s="39" t="s">
        <v>86</v>
      </c>
      <c r="Z181" s="41" t="s">
        <v>87</v>
      </c>
      <c r="AA181" s="42">
        <v>4</v>
      </c>
      <c r="AB181" s="43">
        <f t="shared" si="31"/>
        <v>1</v>
      </c>
      <c r="AC181" s="44">
        <v>42185</v>
      </c>
      <c r="AD181" s="43" t="s">
        <v>68</v>
      </c>
      <c r="AE181" s="43"/>
      <c r="AF181" s="43" t="s">
        <v>69</v>
      </c>
      <c r="AG181" s="43" t="s">
        <v>69</v>
      </c>
      <c r="AH181" s="43" t="s">
        <v>1208</v>
      </c>
      <c r="AI181" s="45" t="s">
        <v>1209</v>
      </c>
      <c r="AJ181" s="45"/>
      <c r="AK181" s="46" t="s">
        <v>766</v>
      </c>
      <c r="AL181" s="47">
        <f t="shared" si="29"/>
        <v>2</v>
      </c>
      <c r="AM181" s="47">
        <f t="shared" si="30"/>
        <v>0</v>
      </c>
      <c r="AN181" s="47" t="str">
        <f t="shared" si="32"/>
        <v>CUMPLIDA</v>
      </c>
      <c r="AO181" s="47" t="str">
        <f t="shared" si="33"/>
        <v>CUMPLIDA</v>
      </c>
      <c r="AP181" s="50" t="s">
        <v>276</v>
      </c>
      <c r="AQ181" s="49" t="s">
        <v>87</v>
      </c>
      <c r="AR181" s="50" t="s">
        <v>75</v>
      </c>
      <c r="AS181" s="50"/>
      <c r="AT181" s="51" t="s">
        <v>76</v>
      </c>
    </row>
    <row r="182" spans="1:46" ht="204.75" x14ac:dyDescent="0.25">
      <c r="A182" s="27">
        <v>573</v>
      </c>
      <c r="B182" s="27">
        <v>149</v>
      </c>
      <c r="C182" s="138" t="s">
        <v>1210</v>
      </c>
      <c r="D182" s="74" t="s">
        <v>1211</v>
      </c>
      <c r="E182" s="74" t="s">
        <v>1212</v>
      </c>
      <c r="F182" s="31" t="s">
        <v>156</v>
      </c>
      <c r="G182" s="28" t="s">
        <v>157</v>
      </c>
      <c r="H182" s="67" t="s">
        <v>1097</v>
      </c>
      <c r="I182" s="67" t="s">
        <v>1097</v>
      </c>
      <c r="J182" s="32">
        <v>4</v>
      </c>
      <c r="K182" s="33">
        <v>41791</v>
      </c>
      <c r="L182" s="89">
        <v>42369</v>
      </c>
      <c r="M182" s="33">
        <v>42004</v>
      </c>
      <c r="N182" s="34">
        <f t="shared" si="34"/>
        <v>82.571428571428569</v>
      </c>
      <c r="O182" s="39"/>
      <c r="P182" s="36">
        <f t="shared" si="35"/>
        <v>0</v>
      </c>
      <c r="Q182" s="37">
        <f t="shared" si="36"/>
        <v>0</v>
      </c>
      <c r="R182" s="37">
        <f t="shared" si="37"/>
        <v>0</v>
      </c>
      <c r="S182" s="37">
        <f t="shared" si="38"/>
        <v>0</v>
      </c>
      <c r="T182" s="38" t="s">
        <v>62</v>
      </c>
      <c r="U182" s="39" t="s">
        <v>260</v>
      </c>
      <c r="V182" s="39" t="s">
        <v>112</v>
      </c>
      <c r="W182" s="39" t="s">
        <v>113</v>
      </c>
      <c r="X182" s="39" t="s">
        <v>114</v>
      </c>
      <c r="Y182" s="58" t="s">
        <v>113</v>
      </c>
      <c r="Z182" s="41" t="s">
        <v>87</v>
      </c>
      <c r="AA182" s="42">
        <v>3</v>
      </c>
      <c r="AB182" s="43">
        <f t="shared" si="31"/>
        <v>0.75</v>
      </c>
      <c r="AC182" s="43"/>
      <c r="AD182" s="43" t="s">
        <v>68</v>
      </c>
      <c r="AE182" s="43"/>
      <c r="AF182" s="43"/>
      <c r="AG182" s="43"/>
      <c r="AH182" s="43"/>
      <c r="AI182" s="45" t="s">
        <v>1098</v>
      </c>
      <c r="AJ182" s="45"/>
      <c r="AK182" s="46" t="s">
        <v>766</v>
      </c>
      <c r="AL182" s="47">
        <f t="shared" si="29"/>
        <v>0</v>
      </c>
      <c r="AM182" s="47">
        <f t="shared" si="30"/>
        <v>1</v>
      </c>
      <c r="AN182" s="47" t="str">
        <f t="shared" si="32"/>
        <v>EN TERMINO</v>
      </c>
      <c r="AO182" s="47" t="str">
        <f t="shared" si="33"/>
        <v>EN TERMINO</v>
      </c>
      <c r="AP182" s="48" t="s">
        <v>106</v>
      </c>
      <c r="AQ182" s="49" t="s">
        <v>87</v>
      </c>
      <c r="AR182" s="50" t="s">
        <v>75</v>
      </c>
      <c r="AS182" s="50"/>
      <c r="AT182" s="51" t="s">
        <v>76</v>
      </c>
    </row>
    <row r="183" spans="1:46" ht="141.75" hidden="1" x14ac:dyDescent="0.25">
      <c r="A183" s="27">
        <v>574</v>
      </c>
      <c r="B183" s="27">
        <v>150</v>
      </c>
      <c r="C183" s="138" t="s">
        <v>1213</v>
      </c>
      <c r="D183" s="74" t="s">
        <v>1214</v>
      </c>
      <c r="E183" s="74" t="s">
        <v>1215</v>
      </c>
      <c r="F183" s="31" t="s">
        <v>156</v>
      </c>
      <c r="G183" s="28" t="s">
        <v>157</v>
      </c>
      <c r="H183" s="67" t="s">
        <v>1216</v>
      </c>
      <c r="I183" s="67" t="s">
        <v>1216</v>
      </c>
      <c r="J183" s="32">
        <v>2</v>
      </c>
      <c r="K183" s="33">
        <v>41791</v>
      </c>
      <c r="L183" s="33">
        <v>42185</v>
      </c>
      <c r="M183" s="33">
        <v>42004</v>
      </c>
      <c r="N183" s="34">
        <f t="shared" si="34"/>
        <v>56.285714285714285</v>
      </c>
      <c r="O183" s="35"/>
      <c r="P183" s="36">
        <f t="shared" si="35"/>
        <v>0</v>
      </c>
      <c r="Q183" s="37">
        <f t="shared" si="36"/>
        <v>0</v>
      </c>
      <c r="R183" s="37">
        <f t="shared" si="37"/>
        <v>0</v>
      </c>
      <c r="S183" s="37">
        <f t="shared" si="38"/>
        <v>56.285714285714285</v>
      </c>
      <c r="T183" s="38" t="s">
        <v>69</v>
      </c>
      <c r="U183" s="39" t="s">
        <v>260</v>
      </c>
      <c r="V183" s="39" t="s">
        <v>112</v>
      </c>
      <c r="W183" s="39" t="s">
        <v>150</v>
      </c>
      <c r="X183" s="39" t="s">
        <v>1066</v>
      </c>
      <c r="Y183" s="39" t="s">
        <v>86</v>
      </c>
      <c r="Z183" s="41" t="s">
        <v>160</v>
      </c>
      <c r="AA183" s="42">
        <v>2</v>
      </c>
      <c r="AB183" s="43">
        <f t="shared" si="31"/>
        <v>1</v>
      </c>
      <c r="AC183" s="44">
        <v>42185</v>
      </c>
      <c r="AD183" s="43" t="s">
        <v>68</v>
      </c>
      <c r="AE183" s="43"/>
      <c r="AF183" s="43" t="s">
        <v>69</v>
      </c>
      <c r="AG183" s="43" t="s">
        <v>69</v>
      </c>
      <c r="AH183" s="43" t="s">
        <v>1217</v>
      </c>
      <c r="AI183" s="45" t="s">
        <v>1209</v>
      </c>
      <c r="AJ183" s="45"/>
      <c r="AK183" s="46" t="s">
        <v>766</v>
      </c>
      <c r="AL183" s="47">
        <f t="shared" si="29"/>
        <v>2</v>
      </c>
      <c r="AM183" s="47">
        <f t="shared" si="30"/>
        <v>0</v>
      </c>
      <c r="AN183" s="47" t="str">
        <f t="shared" si="32"/>
        <v>CUMPLIDA</v>
      </c>
      <c r="AO183" s="47" t="str">
        <f t="shared" si="33"/>
        <v>CUMPLIDA</v>
      </c>
      <c r="AP183" s="48" t="s">
        <v>106</v>
      </c>
      <c r="AQ183" s="69" t="s">
        <v>163</v>
      </c>
      <c r="AR183" s="50" t="s">
        <v>75</v>
      </c>
      <c r="AS183" s="50"/>
      <c r="AT183" s="51" t="s">
        <v>76</v>
      </c>
    </row>
    <row r="184" spans="1:46" ht="220.5" hidden="1" x14ac:dyDescent="0.25">
      <c r="A184" s="27">
        <v>575</v>
      </c>
      <c r="B184" s="27">
        <v>151</v>
      </c>
      <c r="C184" s="74" t="s">
        <v>1218</v>
      </c>
      <c r="D184" s="74" t="s">
        <v>1219</v>
      </c>
      <c r="E184" s="74" t="s">
        <v>1220</v>
      </c>
      <c r="F184" s="90" t="s">
        <v>1221</v>
      </c>
      <c r="G184" s="90" t="s">
        <v>1222</v>
      </c>
      <c r="H184" s="142" t="s">
        <v>1223</v>
      </c>
      <c r="I184" s="142" t="s">
        <v>1223</v>
      </c>
      <c r="J184" s="60">
        <v>4</v>
      </c>
      <c r="K184" s="33">
        <v>41791</v>
      </c>
      <c r="L184" s="33">
        <v>42185</v>
      </c>
      <c r="M184" s="33">
        <v>42004</v>
      </c>
      <c r="N184" s="34">
        <f t="shared" si="34"/>
        <v>56.285714285714285</v>
      </c>
      <c r="O184" s="35"/>
      <c r="P184" s="36">
        <f t="shared" si="35"/>
        <v>0</v>
      </c>
      <c r="Q184" s="37">
        <f t="shared" si="36"/>
        <v>0</v>
      </c>
      <c r="R184" s="37">
        <f t="shared" si="37"/>
        <v>0</v>
      </c>
      <c r="S184" s="37">
        <f t="shared" si="38"/>
        <v>56.285714285714285</v>
      </c>
      <c r="T184" s="38" t="s">
        <v>69</v>
      </c>
      <c r="U184" s="39" t="s">
        <v>260</v>
      </c>
      <c r="V184" s="39" t="s">
        <v>149</v>
      </c>
      <c r="W184" s="39" t="s">
        <v>150</v>
      </c>
      <c r="X184" s="39" t="s">
        <v>1066</v>
      </c>
      <c r="Y184" s="39" t="s">
        <v>86</v>
      </c>
      <c r="Z184" s="41" t="s">
        <v>160</v>
      </c>
      <c r="AA184" s="42">
        <v>4</v>
      </c>
      <c r="AB184" s="43">
        <f t="shared" si="31"/>
        <v>1</v>
      </c>
      <c r="AC184" s="44">
        <v>42185</v>
      </c>
      <c r="AD184" s="43" t="s">
        <v>68</v>
      </c>
      <c r="AE184" s="43"/>
      <c r="AF184" s="43" t="s">
        <v>69</v>
      </c>
      <c r="AG184" s="43" t="s">
        <v>69</v>
      </c>
      <c r="AH184" s="43" t="s">
        <v>1224</v>
      </c>
      <c r="AI184" s="45" t="s">
        <v>1225</v>
      </c>
      <c r="AJ184" s="45"/>
      <c r="AK184" s="46" t="s">
        <v>766</v>
      </c>
      <c r="AL184" s="47">
        <f t="shared" si="29"/>
        <v>2</v>
      </c>
      <c r="AM184" s="47">
        <f t="shared" si="30"/>
        <v>0</v>
      </c>
      <c r="AN184" s="47" t="str">
        <f t="shared" si="32"/>
        <v>CUMPLIDA</v>
      </c>
      <c r="AO184" s="47" t="str">
        <f t="shared" si="33"/>
        <v>CUMPLIDA</v>
      </c>
      <c r="AP184" s="50" t="s">
        <v>276</v>
      </c>
      <c r="AQ184" s="69" t="s">
        <v>163</v>
      </c>
      <c r="AR184" s="50" t="s">
        <v>75</v>
      </c>
      <c r="AS184" s="50"/>
      <c r="AT184" s="51" t="s">
        <v>76</v>
      </c>
    </row>
    <row r="185" spans="1:46" ht="252" x14ac:dyDescent="0.25">
      <c r="A185" s="27">
        <v>576</v>
      </c>
      <c r="B185" s="27">
        <v>152</v>
      </c>
      <c r="C185" s="74" t="s">
        <v>1226</v>
      </c>
      <c r="D185" s="74" t="s">
        <v>1227</v>
      </c>
      <c r="E185" s="74" t="s">
        <v>1228</v>
      </c>
      <c r="F185" s="90" t="s">
        <v>1221</v>
      </c>
      <c r="G185" s="90" t="s">
        <v>1222</v>
      </c>
      <c r="H185" s="67" t="s">
        <v>1097</v>
      </c>
      <c r="I185" s="67" t="s">
        <v>1097</v>
      </c>
      <c r="J185" s="60">
        <v>4</v>
      </c>
      <c r="K185" s="33">
        <v>41791</v>
      </c>
      <c r="L185" s="89">
        <v>42369</v>
      </c>
      <c r="M185" s="33">
        <v>42004</v>
      </c>
      <c r="N185" s="34">
        <f t="shared" si="34"/>
        <v>82.571428571428569</v>
      </c>
      <c r="O185" s="39"/>
      <c r="P185" s="36">
        <f t="shared" si="35"/>
        <v>0</v>
      </c>
      <c r="Q185" s="37">
        <f t="shared" si="36"/>
        <v>0</v>
      </c>
      <c r="R185" s="37">
        <f t="shared" si="37"/>
        <v>0</v>
      </c>
      <c r="S185" s="37">
        <f t="shared" si="38"/>
        <v>0</v>
      </c>
      <c r="T185" s="38" t="s">
        <v>62</v>
      </c>
      <c r="U185" s="39" t="s">
        <v>260</v>
      </c>
      <c r="V185" s="39" t="s">
        <v>149</v>
      </c>
      <c r="W185" s="39" t="s">
        <v>113</v>
      </c>
      <c r="X185" s="39" t="s">
        <v>114</v>
      </c>
      <c r="Y185" s="58" t="s">
        <v>113</v>
      </c>
      <c r="Z185" s="41" t="s">
        <v>87</v>
      </c>
      <c r="AA185" s="42">
        <v>3</v>
      </c>
      <c r="AB185" s="43">
        <f t="shared" si="31"/>
        <v>0.75</v>
      </c>
      <c r="AC185" s="43"/>
      <c r="AD185" s="43" t="s">
        <v>68</v>
      </c>
      <c r="AE185" s="43"/>
      <c r="AF185" s="43"/>
      <c r="AG185" s="43"/>
      <c r="AH185" s="43"/>
      <c r="AI185" s="45" t="s">
        <v>1229</v>
      </c>
      <c r="AJ185" s="45"/>
      <c r="AK185" s="46" t="s">
        <v>766</v>
      </c>
      <c r="AL185" s="47">
        <f t="shared" si="29"/>
        <v>0</v>
      </c>
      <c r="AM185" s="47">
        <f t="shared" si="30"/>
        <v>1</v>
      </c>
      <c r="AN185" s="47" t="str">
        <f t="shared" si="32"/>
        <v>EN TERMINO</v>
      </c>
      <c r="AO185" s="47" t="str">
        <f t="shared" si="33"/>
        <v>EN TERMINO</v>
      </c>
      <c r="AP185" s="50" t="s">
        <v>276</v>
      </c>
      <c r="AQ185" s="49" t="s">
        <v>87</v>
      </c>
      <c r="AR185" s="50" t="s">
        <v>75</v>
      </c>
      <c r="AS185" s="50"/>
      <c r="AT185" s="51" t="s">
        <v>76</v>
      </c>
    </row>
    <row r="186" spans="1:46" ht="315" hidden="1" x14ac:dyDescent="0.25">
      <c r="A186" s="27">
        <v>577</v>
      </c>
      <c r="B186" s="27">
        <v>153</v>
      </c>
      <c r="C186" s="138" t="s">
        <v>1230</v>
      </c>
      <c r="D186" s="74" t="s">
        <v>1231</v>
      </c>
      <c r="E186" s="74" t="s">
        <v>1232</v>
      </c>
      <c r="F186" s="143" t="s">
        <v>1233</v>
      </c>
      <c r="G186" s="143"/>
      <c r="H186" s="145" t="s">
        <v>1234</v>
      </c>
      <c r="I186" s="145" t="s">
        <v>1234</v>
      </c>
      <c r="J186" s="60">
        <v>5</v>
      </c>
      <c r="K186" s="33">
        <v>41673</v>
      </c>
      <c r="L186" s="33">
        <v>41912</v>
      </c>
      <c r="M186" s="33">
        <v>41912</v>
      </c>
      <c r="N186" s="34">
        <f t="shared" si="34"/>
        <v>34.142857142857146</v>
      </c>
      <c r="O186" s="35"/>
      <c r="P186" s="36">
        <f t="shared" si="35"/>
        <v>0</v>
      </c>
      <c r="Q186" s="37">
        <f t="shared" si="36"/>
        <v>0</v>
      </c>
      <c r="R186" s="37">
        <f t="shared" si="37"/>
        <v>0</v>
      </c>
      <c r="S186" s="37">
        <f t="shared" si="38"/>
        <v>34.142857142857146</v>
      </c>
      <c r="T186" s="38" t="s">
        <v>69</v>
      </c>
      <c r="U186" s="39" t="s">
        <v>260</v>
      </c>
      <c r="V186" s="39" t="s">
        <v>301</v>
      </c>
      <c r="W186" s="58" t="s">
        <v>587</v>
      </c>
      <c r="X186" s="58" t="s">
        <v>588</v>
      </c>
      <c r="Y186" s="39" t="s">
        <v>86</v>
      </c>
      <c r="Z186" s="41" t="s">
        <v>67</v>
      </c>
      <c r="AA186" s="42">
        <v>5</v>
      </c>
      <c r="AB186" s="43">
        <f t="shared" si="31"/>
        <v>1</v>
      </c>
      <c r="AC186" s="44">
        <v>42004</v>
      </c>
      <c r="AD186" s="43" t="s">
        <v>68</v>
      </c>
      <c r="AE186" s="43"/>
      <c r="AF186" s="43"/>
      <c r="AG186" s="43"/>
      <c r="AH186" s="43"/>
      <c r="AI186" s="45" t="s">
        <v>303</v>
      </c>
      <c r="AJ186" s="45"/>
      <c r="AK186" s="46" t="s">
        <v>766</v>
      </c>
      <c r="AL186" s="47">
        <f t="shared" si="29"/>
        <v>2</v>
      </c>
      <c r="AM186" s="47">
        <f t="shared" si="30"/>
        <v>0</v>
      </c>
      <c r="AN186" s="47" t="str">
        <f t="shared" si="32"/>
        <v>CUMPLIDA</v>
      </c>
      <c r="AO186" s="47" t="str">
        <f t="shared" si="33"/>
        <v>CUMPLIDA</v>
      </c>
      <c r="AP186" s="48"/>
      <c r="AQ186" s="49" t="s">
        <v>67</v>
      </c>
      <c r="AR186" s="50" t="s">
        <v>75</v>
      </c>
      <c r="AS186" s="50"/>
      <c r="AT186" s="51" t="s">
        <v>76</v>
      </c>
    </row>
    <row r="187" spans="1:46" ht="220.5" hidden="1" x14ac:dyDescent="0.25">
      <c r="A187" s="27">
        <v>578</v>
      </c>
      <c r="B187" s="27">
        <v>154</v>
      </c>
      <c r="C187" s="74" t="s">
        <v>1235</v>
      </c>
      <c r="D187" s="74" t="s">
        <v>1236</v>
      </c>
      <c r="E187" s="74" t="s">
        <v>1237</v>
      </c>
      <c r="F187" s="74" t="s">
        <v>1238</v>
      </c>
      <c r="G187" s="74"/>
      <c r="H187" s="154" t="s">
        <v>1239</v>
      </c>
      <c r="I187" s="154" t="s">
        <v>1239</v>
      </c>
      <c r="J187" s="60">
        <v>3</v>
      </c>
      <c r="K187" s="33">
        <v>41640</v>
      </c>
      <c r="L187" s="33">
        <v>41943</v>
      </c>
      <c r="M187" s="33">
        <v>41942</v>
      </c>
      <c r="N187" s="34">
        <f t="shared" si="34"/>
        <v>43.285714285714285</v>
      </c>
      <c r="O187" s="35"/>
      <c r="P187" s="36">
        <f t="shared" si="35"/>
        <v>0</v>
      </c>
      <c r="Q187" s="37">
        <f t="shared" si="36"/>
        <v>0</v>
      </c>
      <c r="R187" s="37">
        <f t="shared" si="37"/>
        <v>0</v>
      </c>
      <c r="S187" s="37">
        <f t="shared" si="38"/>
        <v>43.285714285714285</v>
      </c>
      <c r="T187" s="38" t="s">
        <v>69</v>
      </c>
      <c r="U187" s="39" t="s">
        <v>260</v>
      </c>
      <c r="V187" s="39" t="s">
        <v>301</v>
      </c>
      <c r="W187" s="58" t="s">
        <v>587</v>
      </c>
      <c r="X187" s="58" t="s">
        <v>588</v>
      </c>
      <c r="Y187" s="39" t="s">
        <v>86</v>
      </c>
      <c r="Z187" s="41" t="s">
        <v>67</v>
      </c>
      <c r="AA187" s="42">
        <v>3</v>
      </c>
      <c r="AB187" s="43">
        <f t="shared" si="31"/>
        <v>1</v>
      </c>
      <c r="AC187" s="44">
        <v>42185</v>
      </c>
      <c r="AD187" s="43" t="s">
        <v>68</v>
      </c>
      <c r="AE187" s="43"/>
      <c r="AF187" s="43" t="s">
        <v>69</v>
      </c>
      <c r="AG187" s="43" t="s">
        <v>69</v>
      </c>
      <c r="AH187" s="43" t="s">
        <v>1240</v>
      </c>
      <c r="AI187" s="45" t="s">
        <v>1241</v>
      </c>
      <c r="AJ187" s="45"/>
      <c r="AK187" s="46" t="s">
        <v>766</v>
      </c>
      <c r="AL187" s="47">
        <f t="shared" si="29"/>
        <v>2</v>
      </c>
      <c r="AM187" s="47">
        <f t="shared" si="30"/>
        <v>0</v>
      </c>
      <c r="AN187" s="47" t="str">
        <f t="shared" si="32"/>
        <v>CUMPLIDA</v>
      </c>
      <c r="AO187" s="47" t="str">
        <f t="shared" si="33"/>
        <v>CUMPLIDA</v>
      </c>
      <c r="AP187" s="48" t="s">
        <v>116</v>
      </c>
      <c r="AQ187" s="49" t="s">
        <v>67</v>
      </c>
      <c r="AR187" s="50" t="s">
        <v>75</v>
      </c>
      <c r="AS187" s="50"/>
      <c r="AT187" s="51" t="s">
        <v>76</v>
      </c>
    </row>
    <row r="188" spans="1:46" ht="220.5" hidden="1" x14ac:dyDescent="0.25">
      <c r="A188" s="27">
        <v>579</v>
      </c>
      <c r="B188" s="27">
        <v>155</v>
      </c>
      <c r="C188" s="117" t="s">
        <v>1242</v>
      </c>
      <c r="D188" s="74" t="s">
        <v>1243</v>
      </c>
      <c r="E188" s="74" t="s">
        <v>1244</v>
      </c>
      <c r="F188" s="90" t="s">
        <v>868</v>
      </c>
      <c r="G188" s="90"/>
      <c r="H188" s="59" t="s">
        <v>1245</v>
      </c>
      <c r="I188" s="59" t="s">
        <v>1245</v>
      </c>
      <c r="J188" s="60">
        <v>5</v>
      </c>
      <c r="K188" s="33">
        <v>41640</v>
      </c>
      <c r="L188" s="89">
        <v>42369</v>
      </c>
      <c r="M188" s="33">
        <v>42004</v>
      </c>
      <c r="N188" s="34">
        <f t="shared" si="34"/>
        <v>104.14285714285714</v>
      </c>
      <c r="O188" s="35"/>
      <c r="P188" s="36">
        <f t="shared" si="35"/>
        <v>0</v>
      </c>
      <c r="Q188" s="37">
        <f t="shared" si="36"/>
        <v>0</v>
      </c>
      <c r="R188" s="37">
        <f t="shared" si="37"/>
        <v>0</v>
      </c>
      <c r="S188" s="37">
        <f t="shared" si="38"/>
        <v>0</v>
      </c>
      <c r="T188" s="38" t="s">
        <v>62</v>
      </c>
      <c r="U188" s="39" t="s">
        <v>260</v>
      </c>
      <c r="V188" s="39" t="s">
        <v>112</v>
      </c>
      <c r="W188" s="39" t="s">
        <v>348</v>
      </c>
      <c r="X188" s="39" t="s">
        <v>349</v>
      </c>
      <c r="Y188" s="40" t="s">
        <v>348</v>
      </c>
      <c r="Z188" s="41" t="s">
        <v>67</v>
      </c>
      <c r="AA188" s="42">
        <v>5</v>
      </c>
      <c r="AB188" s="43">
        <f t="shared" si="31"/>
        <v>1</v>
      </c>
      <c r="AC188" s="44">
        <v>42185</v>
      </c>
      <c r="AD188" s="43" t="s">
        <v>68</v>
      </c>
      <c r="AE188" s="43"/>
      <c r="AF188" s="43" t="s">
        <v>69</v>
      </c>
      <c r="AG188" s="43" t="s">
        <v>62</v>
      </c>
      <c r="AH188" s="43" t="s">
        <v>1246</v>
      </c>
      <c r="AI188" s="52" t="s">
        <v>1247</v>
      </c>
      <c r="AJ188" s="155"/>
      <c r="AK188" s="46" t="s">
        <v>766</v>
      </c>
      <c r="AL188" s="47">
        <f t="shared" si="29"/>
        <v>2</v>
      </c>
      <c r="AM188" s="47">
        <f t="shared" si="30"/>
        <v>1</v>
      </c>
      <c r="AN188" s="47" t="str">
        <f t="shared" si="32"/>
        <v>CUMPLIDA</v>
      </c>
      <c r="AO188" s="47" t="str">
        <f t="shared" si="33"/>
        <v>CUMPLIDA</v>
      </c>
      <c r="AP188" s="48" t="s">
        <v>74</v>
      </c>
      <c r="AQ188" s="49" t="s">
        <v>67</v>
      </c>
      <c r="AR188" s="50" t="s">
        <v>75</v>
      </c>
      <c r="AS188" s="50"/>
      <c r="AT188" s="51" t="s">
        <v>76</v>
      </c>
    </row>
    <row r="189" spans="1:46" ht="267.75" x14ac:dyDescent="0.25">
      <c r="A189" s="27">
        <v>580</v>
      </c>
      <c r="B189" s="27">
        <v>156</v>
      </c>
      <c r="C189" s="74" t="s">
        <v>1248</v>
      </c>
      <c r="D189" s="74" t="s">
        <v>1249</v>
      </c>
      <c r="E189" s="74" t="s">
        <v>1250</v>
      </c>
      <c r="F189" s="74" t="s">
        <v>1238</v>
      </c>
      <c r="G189" s="74"/>
      <c r="H189" s="67" t="s">
        <v>1097</v>
      </c>
      <c r="I189" s="67" t="s">
        <v>1097</v>
      </c>
      <c r="J189" s="60">
        <v>4</v>
      </c>
      <c r="K189" s="33">
        <v>41640</v>
      </c>
      <c r="L189" s="89">
        <v>42369</v>
      </c>
      <c r="M189" s="33">
        <v>41942</v>
      </c>
      <c r="N189" s="34">
        <f t="shared" si="34"/>
        <v>104.14285714285714</v>
      </c>
      <c r="O189" s="35"/>
      <c r="P189" s="36">
        <f t="shared" si="35"/>
        <v>0</v>
      </c>
      <c r="Q189" s="37">
        <f t="shared" si="36"/>
        <v>0</v>
      </c>
      <c r="R189" s="37">
        <f t="shared" si="37"/>
        <v>0</v>
      </c>
      <c r="S189" s="37">
        <f t="shared" si="38"/>
        <v>0</v>
      </c>
      <c r="T189" s="38" t="s">
        <v>62</v>
      </c>
      <c r="U189" s="39" t="s">
        <v>260</v>
      </c>
      <c r="V189" s="39" t="s">
        <v>180</v>
      </c>
      <c r="W189" s="39" t="s">
        <v>113</v>
      </c>
      <c r="X189" s="39" t="s">
        <v>114</v>
      </c>
      <c r="Y189" s="58" t="s">
        <v>113</v>
      </c>
      <c r="Z189" s="41" t="s">
        <v>163</v>
      </c>
      <c r="AA189" s="42">
        <v>3</v>
      </c>
      <c r="AB189" s="43">
        <f t="shared" si="31"/>
        <v>0.75</v>
      </c>
      <c r="AC189" s="43"/>
      <c r="AD189" s="43" t="s">
        <v>68</v>
      </c>
      <c r="AE189" s="43"/>
      <c r="AF189" s="43"/>
      <c r="AG189" s="43"/>
      <c r="AH189" s="43"/>
      <c r="AI189" s="45" t="s">
        <v>1251</v>
      </c>
      <c r="AJ189" s="45"/>
      <c r="AK189" s="46" t="s">
        <v>766</v>
      </c>
      <c r="AL189" s="47">
        <f t="shared" si="29"/>
        <v>0</v>
      </c>
      <c r="AM189" s="47">
        <f t="shared" si="30"/>
        <v>1</v>
      </c>
      <c r="AN189" s="47" t="str">
        <f t="shared" si="32"/>
        <v>EN TERMINO</v>
      </c>
      <c r="AO189" s="47" t="str">
        <f t="shared" si="33"/>
        <v>EN TERMINO</v>
      </c>
      <c r="AP189" s="48" t="s">
        <v>106</v>
      </c>
      <c r="AQ189" s="69" t="s">
        <v>163</v>
      </c>
      <c r="AR189" s="50" t="s">
        <v>75</v>
      </c>
      <c r="AS189" s="50"/>
      <c r="AT189" s="51" t="s">
        <v>76</v>
      </c>
    </row>
    <row r="190" spans="1:46" ht="236.25" x14ac:dyDescent="0.25">
      <c r="A190" s="27">
        <v>581</v>
      </c>
      <c r="B190" s="27">
        <v>157</v>
      </c>
      <c r="C190" s="74" t="s">
        <v>1252</v>
      </c>
      <c r="D190" s="74" t="s">
        <v>1253</v>
      </c>
      <c r="E190" s="74" t="s">
        <v>1254</v>
      </c>
      <c r="F190" s="74" t="s">
        <v>1238</v>
      </c>
      <c r="G190" s="74"/>
      <c r="H190" s="67" t="s">
        <v>1097</v>
      </c>
      <c r="I190" s="67" t="s">
        <v>1097</v>
      </c>
      <c r="J190" s="60">
        <v>4</v>
      </c>
      <c r="K190" s="33">
        <v>41640</v>
      </c>
      <c r="L190" s="89">
        <v>42369</v>
      </c>
      <c r="M190" s="33">
        <v>41942</v>
      </c>
      <c r="N190" s="34">
        <f t="shared" si="34"/>
        <v>104.14285714285714</v>
      </c>
      <c r="O190" s="35"/>
      <c r="P190" s="36">
        <f t="shared" si="35"/>
        <v>0</v>
      </c>
      <c r="Q190" s="37">
        <f t="shared" si="36"/>
        <v>0</v>
      </c>
      <c r="R190" s="37">
        <f t="shared" si="37"/>
        <v>0</v>
      </c>
      <c r="S190" s="37">
        <f t="shared" si="38"/>
        <v>0</v>
      </c>
      <c r="T190" s="38" t="s">
        <v>62</v>
      </c>
      <c r="U190" s="39" t="s">
        <v>260</v>
      </c>
      <c r="V190" s="39" t="s">
        <v>149</v>
      </c>
      <c r="W190" s="39" t="s">
        <v>113</v>
      </c>
      <c r="X190" s="39" t="s">
        <v>114</v>
      </c>
      <c r="Y190" s="58" t="s">
        <v>113</v>
      </c>
      <c r="Z190" s="41" t="s">
        <v>163</v>
      </c>
      <c r="AA190" s="42">
        <v>3</v>
      </c>
      <c r="AB190" s="43">
        <f t="shared" si="31"/>
        <v>0.75</v>
      </c>
      <c r="AC190" s="43"/>
      <c r="AD190" s="43" t="s">
        <v>68</v>
      </c>
      <c r="AE190" s="43"/>
      <c r="AF190" s="43"/>
      <c r="AG190" s="43"/>
      <c r="AH190" s="43"/>
      <c r="AI190" s="155" t="s">
        <v>1255</v>
      </c>
      <c r="AJ190" s="155"/>
      <c r="AK190" s="46" t="s">
        <v>766</v>
      </c>
      <c r="AL190" s="47">
        <f t="shared" si="29"/>
        <v>0</v>
      </c>
      <c r="AM190" s="47">
        <f t="shared" si="30"/>
        <v>1</v>
      </c>
      <c r="AN190" s="47" t="str">
        <f t="shared" si="32"/>
        <v>EN TERMINO</v>
      </c>
      <c r="AO190" s="47" t="str">
        <f t="shared" si="33"/>
        <v>EN TERMINO</v>
      </c>
      <c r="AP190" s="48" t="s">
        <v>106</v>
      </c>
      <c r="AQ190" s="69" t="s">
        <v>163</v>
      </c>
      <c r="AR190" s="50" t="s">
        <v>75</v>
      </c>
      <c r="AS190" s="50"/>
      <c r="AT190" s="51" t="s">
        <v>76</v>
      </c>
    </row>
    <row r="191" spans="1:46" ht="267.75" hidden="1" x14ac:dyDescent="0.25">
      <c r="A191" s="27">
        <v>582</v>
      </c>
      <c r="B191" s="27">
        <v>158</v>
      </c>
      <c r="C191" s="74" t="s">
        <v>1256</v>
      </c>
      <c r="D191" s="74" t="s">
        <v>1257</v>
      </c>
      <c r="E191" s="74" t="s">
        <v>1258</v>
      </c>
      <c r="F191" s="96" t="s">
        <v>1259</v>
      </c>
      <c r="G191" s="96"/>
      <c r="H191" s="53" t="s">
        <v>1260</v>
      </c>
      <c r="I191" s="53" t="s">
        <v>1260</v>
      </c>
      <c r="J191" s="54">
        <v>5</v>
      </c>
      <c r="K191" s="33">
        <v>41640</v>
      </c>
      <c r="L191" s="89">
        <v>42369</v>
      </c>
      <c r="M191" s="33">
        <v>41943</v>
      </c>
      <c r="N191" s="34">
        <f t="shared" si="34"/>
        <v>104.14285714285714</v>
      </c>
      <c r="O191" s="35"/>
      <c r="P191" s="36">
        <f t="shared" si="35"/>
        <v>0</v>
      </c>
      <c r="Q191" s="37">
        <f t="shared" si="36"/>
        <v>0</v>
      </c>
      <c r="R191" s="37">
        <f t="shared" si="37"/>
        <v>0</v>
      </c>
      <c r="S191" s="37">
        <f t="shared" si="38"/>
        <v>0</v>
      </c>
      <c r="T191" s="38" t="s">
        <v>62</v>
      </c>
      <c r="U191" s="39" t="s">
        <v>260</v>
      </c>
      <c r="V191" s="39" t="s">
        <v>586</v>
      </c>
      <c r="W191" s="39" t="s">
        <v>348</v>
      </c>
      <c r="X191" s="39" t="s">
        <v>349</v>
      </c>
      <c r="Y191" s="40" t="s">
        <v>348</v>
      </c>
      <c r="Z191" s="41" t="s">
        <v>67</v>
      </c>
      <c r="AA191" s="42">
        <v>5</v>
      </c>
      <c r="AB191" s="43">
        <f t="shared" si="31"/>
        <v>1</v>
      </c>
      <c r="AC191" s="44">
        <v>42185</v>
      </c>
      <c r="AD191" s="43" t="s">
        <v>68</v>
      </c>
      <c r="AE191" s="43"/>
      <c r="AF191" s="43" t="s">
        <v>69</v>
      </c>
      <c r="AG191" s="43" t="s">
        <v>69</v>
      </c>
      <c r="AH191" s="43" t="s">
        <v>1261</v>
      </c>
      <c r="AI191" s="65" t="s">
        <v>1262</v>
      </c>
      <c r="AJ191" s="65"/>
      <c r="AK191" s="46" t="s">
        <v>766</v>
      </c>
      <c r="AL191" s="47">
        <f t="shared" si="29"/>
        <v>2</v>
      </c>
      <c r="AM191" s="47">
        <f t="shared" si="30"/>
        <v>1</v>
      </c>
      <c r="AN191" s="47" t="str">
        <f t="shared" si="32"/>
        <v>CUMPLIDA</v>
      </c>
      <c r="AO191" s="47" t="str">
        <f t="shared" si="33"/>
        <v>CUMPLIDA</v>
      </c>
      <c r="AP191" s="48" t="s">
        <v>116</v>
      </c>
      <c r="AQ191" s="49" t="s">
        <v>67</v>
      </c>
      <c r="AR191" s="50" t="s">
        <v>75</v>
      </c>
      <c r="AS191" s="50"/>
      <c r="AT191" s="51" t="s">
        <v>76</v>
      </c>
    </row>
    <row r="192" spans="1:46" ht="252" hidden="1" x14ac:dyDescent="0.25">
      <c r="A192" s="27">
        <v>583</v>
      </c>
      <c r="B192" s="27">
        <v>159</v>
      </c>
      <c r="C192" s="74" t="s">
        <v>1263</v>
      </c>
      <c r="D192" s="90" t="s">
        <v>1264</v>
      </c>
      <c r="E192" s="74" t="s">
        <v>1265</v>
      </c>
      <c r="F192" s="74" t="s">
        <v>1266</v>
      </c>
      <c r="G192" s="74"/>
      <c r="H192" s="59" t="s">
        <v>1267</v>
      </c>
      <c r="I192" s="59" t="s">
        <v>1267</v>
      </c>
      <c r="J192" s="60">
        <v>1</v>
      </c>
      <c r="K192" s="33">
        <v>41456</v>
      </c>
      <c r="L192" s="33">
        <v>41759</v>
      </c>
      <c r="M192" s="33">
        <v>41759</v>
      </c>
      <c r="N192" s="34">
        <f t="shared" si="34"/>
        <v>43.285714285714285</v>
      </c>
      <c r="O192" s="35"/>
      <c r="P192" s="36">
        <f t="shared" si="35"/>
        <v>0</v>
      </c>
      <c r="Q192" s="37">
        <f t="shared" si="36"/>
        <v>0</v>
      </c>
      <c r="R192" s="37">
        <f t="shared" si="37"/>
        <v>0</v>
      </c>
      <c r="S192" s="37">
        <f t="shared" si="38"/>
        <v>43.285714285714285</v>
      </c>
      <c r="T192" s="38" t="s">
        <v>69</v>
      </c>
      <c r="U192" s="134" t="s">
        <v>1268</v>
      </c>
      <c r="V192" s="39" t="s">
        <v>112</v>
      </c>
      <c r="W192" s="39" t="s">
        <v>84</v>
      </c>
      <c r="X192" s="39" t="s">
        <v>85</v>
      </c>
      <c r="Y192" s="39" t="s">
        <v>86</v>
      </c>
      <c r="Z192" s="41" t="s">
        <v>163</v>
      </c>
      <c r="AA192" s="42">
        <v>1</v>
      </c>
      <c r="AB192" s="43">
        <f t="shared" si="31"/>
        <v>1</v>
      </c>
      <c r="AC192" s="44">
        <v>42185</v>
      </c>
      <c r="AD192" s="43" t="s">
        <v>68</v>
      </c>
      <c r="AE192" s="43"/>
      <c r="AF192" s="43"/>
      <c r="AG192" s="43"/>
      <c r="AH192" s="43"/>
      <c r="AI192" s="45" t="s">
        <v>1269</v>
      </c>
      <c r="AJ192" s="45"/>
      <c r="AK192" s="46" t="s">
        <v>766</v>
      </c>
      <c r="AL192" s="47">
        <f t="shared" si="29"/>
        <v>2</v>
      </c>
      <c r="AM192" s="47">
        <f t="shared" si="30"/>
        <v>0</v>
      </c>
      <c r="AN192" s="47" t="str">
        <f t="shared" si="32"/>
        <v>CUMPLIDA</v>
      </c>
      <c r="AO192" s="47" t="str">
        <f t="shared" si="33"/>
        <v>CUMPLIDA</v>
      </c>
      <c r="AP192" s="48"/>
      <c r="AQ192" s="69" t="s">
        <v>163</v>
      </c>
      <c r="AR192" s="50" t="s">
        <v>75</v>
      </c>
      <c r="AS192" s="83" t="s">
        <v>235</v>
      </c>
      <c r="AT192" s="51" t="s">
        <v>76</v>
      </c>
    </row>
    <row r="193" spans="1:46" ht="204.75" hidden="1" x14ac:dyDescent="0.25">
      <c r="A193" s="27">
        <v>586</v>
      </c>
      <c r="B193" s="27">
        <v>162</v>
      </c>
      <c r="C193" s="74" t="s">
        <v>1270</v>
      </c>
      <c r="D193" s="90" t="s">
        <v>1271</v>
      </c>
      <c r="E193" s="90" t="s">
        <v>1272</v>
      </c>
      <c r="F193" s="142" t="s">
        <v>831</v>
      </c>
      <c r="G193" s="142" t="s">
        <v>832</v>
      </c>
      <c r="H193" s="117" t="s">
        <v>1273</v>
      </c>
      <c r="I193" s="117" t="s">
        <v>1273</v>
      </c>
      <c r="J193" s="60">
        <v>1</v>
      </c>
      <c r="K193" s="33">
        <v>41640</v>
      </c>
      <c r="L193" s="33">
        <v>42004</v>
      </c>
      <c r="M193" s="33">
        <v>42004</v>
      </c>
      <c r="N193" s="34">
        <f t="shared" si="34"/>
        <v>52</v>
      </c>
      <c r="O193" s="35"/>
      <c r="P193" s="36">
        <f t="shared" si="35"/>
        <v>0</v>
      </c>
      <c r="Q193" s="37">
        <f t="shared" si="36"/>
        <v>0</v>
      </c>
      <c r="R193" s="37">
        <f t="shared" si="37"/>
        <v>0</v>
      </c>
      <c r="S193" s="37">
        <f t="shared" si="38"/>
        <v>52</v>
      </c>
      <c r="T193" s="38" t="s">
        <v>69</v>
      </c>
      <c r="U193" s="134" t="s">
        <v>1268</v>
      </c>
      <c r="V193" s="39" t="s">
        <v>112</v>
      </c>
      <c r="W193" s="39" t="s">
        <v>84</v>
      </c>
      <c r="X193" s="39" t="s">
        <v>85</v>
      </c>
      <c r="Y193" s="39" t="s">
        <v>86</v>
      </c>
      <c r="Z193" s="41" t="s">
        <v>87</v>
      </c>
      <c r="AA193" s="42">
        <v>1</v>
      </c>
      <c r="AB193" s="43">
        <f t="shared" si="31"/>
        <v>1</v>
      </c>
      <c r="AC193" s="44">
        <v>42185</v>
      </c>
      <c r="AD193" s="43" t="s">
        <v>68</v>
      </c>
      <c r="AE193" s="43"/>
      <c r="AF193" s="43"/>
      <c r="AG193" s="43"/>
      <c r="AH193" s="43"/>
      <c r="AI193" s="45" t="s">
        <v>1274</v>
      </c>
      <c r="AJ193" s="45"/>
      <c r="AK193" s="46" t="s">
        <v>766</v>
      </c>
      <c r="AL193" s="47">
        <f t="shared" si="29"/>
        <v>2</v>
      </c>
      <c r="AM193" s="47">
        <f t="shared" si="30"/>
        <v>0</v>
      </c>
      <c r="AN193" s="47" t="str">
        <f t="shared" si="32"/>
        <v>CUMPLIDA</v>
      </c>
      <c r="AO193" s="47" t="str">
        <f t="shared" si="33"/>
        <v>CUMPLIDA</v>
      </c>
      <c r="AP193" s="48" t="s">
        <v>116</v>
      </c>
      <c r="AQ193" s="49" t="s">
        <v>87</v>
      </c>
      <c r="AR193" s="50" t="s">
        <v>75</v>
      </c>
      <c r="AS193" s="50"/>
      <c r="AT193" s="51" t="s">
        <v>76</v>
      </c>
    </row>
    <row r="194" spans="1:46" ht="220.5" hidden="1" x14ac:dyDescent="0.25">
      <c r="A194" s="27">
        <v>587</v>
      </c>
      <c r="B194" s="27">
        <v>163</v>
      </c>
      <c r="C194" s="74" t="s">
        <v>1275</v>
      </c>
      <c r="D194" s="90" t="s">
        <v>1276</v>
      </c>
      <c r="E194" s="90" t="s">
        <v>1277</v>
      </c>
      <c r="F194" s="90" t="s">
        <v>1278</v>
      </c>
      <c r="G194" s="90"/>
      <c r="H194" s="59" t="s">
        <v>1279</v>
      </c>
      <c r="I194" s="59" t="s">
        <v>1279</v>
      </c>
      <c r="J194" s="60">
        <v>3</v>
      </c>
      <c r="K194" s="33">
        <v>41699</v>
      </c>
      <c r="L194" s="33">
        <v>42185</v>
      </c>
      <c r="M194" s="33">
        <v>41912</v>
      </c>
      <c r="N194" s="34">
        <f t="shared" si="34"/>
        <v>69.428571428571431</v>
      </c>
      <c r="O194" s="35"/>
      <c r="P194" s="36">
        <f t="shared" si="35"/>
        <v>0</v>
      </c>
      <c r="Q194" s="37">
        <f t="shared" si="36"/>
        <v>0</v>
      </c>
      <c r="R194" s="37">
        <f t="shared" si="37"/>
        <v>0</v>
      </c>
      <c r="S194" s="37">
        <f t="shared" si="38"/>
        <v>69.428571428571431</v>
      </c>
      <c r="T194" s="38" t="s">
        <v>62</v>
      </c>
      <c r="U194" s="134" t="s">
        <v>1268</v>
      </c>
      <c r="V194" s="39" t="s">
        <v>103</v>
      </c>
      <c r="W194" s="58" t="s">
        <v>65</v>
      </c>
      <c r="X194" s="58" t="s">
        <v>95</v>
      </c>
      <c r="Y194" s="40" t="s">
        <v>65</v>
      </c>
      <c r="Z194" s="41" t="s">
        <v>67</v>
      </c>
      <c r="AA194" s="42">
        <v>3</v>
      </c>
      <c r="AB194" s="43">
        <f t="shared" si="31"/>
        <v>1</v>
      </c>
      <c r="AC194" s="44">
        <v>42185</v>
      </c>
      <c r="AD194" s="43" t="s">
        <v>68</v>
      </c>
      <c r="AE194" s="43"/>
      <c r="AF194" s="43"/>
      <c r="AG194" s="43"/>
      <c r="AH194" s="43"/>
      <c r="AI194" s="45" t="s">
        <v>1280</v>
      </c>
      <c r="AJ194" s="45"/>
      <c r="AK194" s="46" t="s">
        <v>766</v>
      </c>
      <c r="AL194" s="47">
        <f t="shared" si="29"/>
        <v>2</v>
      </c>
      <c r="AM194" s="47">
        <f t="shared" si="30"/>
        <v>0</v>
      </c>
      <c r="AN194" s="47" t="str">
        <f t="shared" si="32"/>
        <v>CUMPLIDA</v>
      </c>
      <c r="AO194" s="47" t="str">
        <f t="shared" si="33"/>
        <v>CUMPLIDA</v>
      </c>
      <c r="AP194" s="48" t="s">
        <v>116</v>
      </c>
      <c r="AQ194" s="49" t="s">
        <v>67</v>
      </c>
      <c r="AR194" s="50" t="s">
        <v>75</v>
      </c>
      <c r="AS194" s="50"/>
      <c r="AT194" s="51" t="s">
        <v>76</v>
      </c>
    </row>
    <row r="195" spans="1:46" ht="283.5" hidden="1" x14ac:dyDescent="0.25">
      <c r="A195" s="27">
        <v>589</v>
      </c>
      <c r="B195" s="27">
        <v>165</v>
      </c>
      <c r="C195" s="138" t="s">
        <v>1281</v>
      </c>
      <c r="D195" s="74" t="s">
        <v>1282</v>
      </c>
      <c r="E195" s="74" t="s">
        <v>1283</v>
      </c>
      <c r="F195" s="156" t="s">
        <v>1284</v>
      </c>
      <c r="G195" s="74"/>
      <c r="H195" s="156" t="s">
        <v>1285</v>
      </c>
      <c r="I195" s="156" t="s">
        <v>1285</v>
      </c>
      <c r="J195" s="60">
        <v>4</v>
      </c>
      <c r="K195" s="33">
        <v>41640</v>
      </c>
      <c r="L195" s="33">
        <v>42185</v>
      </c>
      <c r="M195" s="33">
        <v>41850</v>
      </c>
      <c r="N195" s="34">
        <f t="shared" si="34"/>
        <v>77.857142857142861</v>
      </c>
      <c r="O195" s="35"/>
      <c r="P195" s="36">
        <f t="shared" si="35"/>
        <v>0</v>
      </c>
      <c r="Q195" s="37">
        <f t="shared" si="36"/>
        <v>0</v>
      </c>
      <c r="R195" s="37">
        <f t="shared" si="37"/>
        <v>0</v>
      </c>
      <c r="S195" s="37">
        <f t="shared" si="38"/>
        <v>77.857142857142861</v>
      </c>
      <c r="T195" s="38" t="s">
        <v>62</v>
      </c>
      <c r="U195" s="134" t="s">
        <v>1268</v>
      </c>
      <c r="V195" s="39" t="s">
        <v>103</v>
      </c>
      <c r="W195" s="39" t="s">
        <v>84</v>
      </c>
      <c r="X195" s="39" t="s">
        <v>228</v>
      </c>
      <c r="Y195" s="39" t="s">
        <v>86</v>
      </c>
      <c r="Z195" s="41" t="s">
        <v>536</v>
      </c>
      <c r="AA195" s="42">
        <v>4</v>
      </c>
      <c r="AB195" s="43">
        <f t="shared" si="31"/>
        <v>1</v>
      </c>
      <c r="AC195" s="44">
        <v>42185</v>
      </c>
      <c r="AD195" s="43" t="s">
        <v>68</v>
      </c>
      <c r="AE195" s="43"/>
      <c r="AF195" s="43"/>
      <c r="AG195" s="43"/>
      <c r="AH195" s="43"/>
      <c r="AI195" s="45" t="s">
        <v>1286</v>
      </c>
      <c r="AJ195" s="45"/>
      <c r="AK195" s="46" t="s">
        <v>766</v>
      </c>
      <c r="AL195" s="47">
        <f t="shared" si="29"/>
        <v>2</v>
      </c>
      <c r="AM195" s="47">
        <f t="shared" si="30"/>
        <v>0</v>
      </c>
      <c r="AN195" s="47" t="str">
        <f t="shared" si="32"/>
        <v>CUMPLIDA</v>
      </c>
      <c r="AO195" s="47" t="str">
        <f t="shared" si="33"/>
        <v>CUMPLIDA</v>
      </c>
      <c r="AP195" s="50" t="s">
        <v>106</v>
      </c>
      <c r="AQ195" s="49" t="s">
        <v>122</v>
      </c>
      <c r="AR195" s="50" t="s">
        <v>75</v>
      </c>
      <c r="AS195" s="50"/>
      <c r="AT195" s="51" t="s">
        <v>76</v>
      </c>
    </row>
    <row r="196" spans="1:46" ht="409.5" hidden="1" x14ac:dyDescent="0.25">
      <c r="A196" s="27">
        <v>590</v>
      </c>
      <c r="B196" s="27">
        <v>166</v>
      </c>
      <c r="C196" s="74" t="s">
        <v>1287</v>
      </c>
      <c r="D196" s="74" t="s">
        <v>1288</v>
      </c>
      <c r="E196" s="74" t="s">
        <v>1289</v>
      </c>
      <c r="F196" s="74" t="s">
        <v>1290</v>
      </c>
      <c r="G196" s="74"/>
      <c r="H196" s="59" t="s">
        <v>1291</v>
      </c>
      <c r="I196" s="59" t="s">
        <v>1291</v>
      </c>
      <c r="J196" s="157">
        <v>2</v>
      </c>
      <c r="K196" s="33">
        <v>41671</v>
      </c>
      <c r="L196" s="33">
        <v>42185</v>
      </c>
      <c r="M196" s="33">
        <v>42004</v>
      </c>
      <c r="N196" s="34">
        <f t="shared" si="34"/>
        <v>73.428571428571431</v>
      </c>
      <c r="O196" s="35"/>
      <c r="P196" s="36">
        <f t="shared" si="35"/>
        <v>0</v>
      </c>
      <c r="Q196" s="37">
        <f t="shared" si="36"/>
        <v>0</v>
      </c>
      <c r="R196" s="37">
        <f t="shared" si="37"/>
        <v>0</v>
      </c>
      <c r="S196" s="37">
        <f t="shared" si="38"/>
        <v>73.428571428571431</v>
      </c>
      <c r="T196" s="38" t="s">
        <v>62</v>
      </c>
      <c r="U196" s="39" t="s">
        <v>307</v>
      </c>
      <c r="V196" s="39" t="s">
        <v>83</v>
      </c>
      <c r="W196" s="39" t="s">
        <v>84</v>
      </c>
      <c r="X196" s="39" t="s">
        <v>85</v>
      </c>
      <c r="Y196" s="39" t="s">
        <v>86</v>
      </c>
      <c r="Z196" s="41" t="s">
        <v>160</v>
      </c>
      <c r="AA196" s="42">
        <v>2</v>
      </c>
      <c r="AB196" s="43">
        <f t="shared" si="31"/>
        <v>1</v>
      </c>
      <c r="AC196" s="44">
        <v>42004</v>
      </c>
      <c r="AD196" s="43" t="s">
        <v>68</v>
      </c>
      <c r="AE196" s="43"/>
      <c r="AF196" s="43"/>
      <c r="AG196" s="43"/>
      <c r="AH196" s="43"/>
      <c r="AI196" s="52" t="s">
        <v>1292</v>
      </c>
      <c r="AJ196" s="52"/>
      <c r="AK196" s="46" t="s">
        <v>766</v>
      </c>
      <c r="AL196" s="47">
        <f t="shared" si="29"/>
        <v>2</v>
      </c>
      <c r="AM196" s="47">
        <f t="shared" si="30"/>
        <v>0</v>
      </c>
      <c r="AN196" s="47" t="str">
        <f t="shared" si="32"/>
        <v>CUMPLIDA</v>
      </c>
      <c r="AO196" s="47" t="str">
        <f t="shared" si="33"/>
        <v>CUMPLIDA</v>
      </c>
      <c r="AP196" s="50" t="s">
        <v>864</v>
      </c>
      <c r="AQ196" s="69" t="s">
        <v>163</v>
      </c>
      <c r="AR196" s="50" t="s">
        <v>75</v>
      </c>
      <c r="AS196" s="83" t="s">
        <v>235</v>
      </c>
      <c r="AT196" s="51" t="s">
        <v>76</v>
      </c>
    </row>
    <row r="197" spans="1:46" ht="362.25" hidden="1" x14ac:dyDescent="0.25">
      <c r="A197" s="27">
        <v>591</v>
      </c>
      <c r="B197" s="27">
        <v>167</v>
      </c>
      <c r="C197" s="74" t="s">
        <v>1293</v>
      </c>
      <c r="D197" s="74" t="s">
        <v>1294</v>
      </c>
      <c r="E197" s="74" t="s">
        <v>1289</v>
      </c>
      <c r="F197" s="90" t="s">
        <v>156</v>
      </c>
      <c r="G197" s="90"/>
      <c r="H197" s="158" t="s">
        <v>1295</v>
      </c>
      <c r="I197" s="158" t="s">
        <v>1295</v>
      </c>
      <c r="J197" s="130">
        <v>3</v>
      </c>
      <c r="K197" s="33">
        <v>41791</v>
      </c>
      <c r="L197" s="33">
        <v>42185</v>
      </c>
      <c r="M197" s="33">
        <v>42004</v>
      </c>
      <c r="N197" s="34">
        <f t="shared" si="34"/>
        <v>56.285714285714285</v>
      </c>
      <c r="O197" s="35"/>
      <c r="P197" s="36">
        <f t="shared" si="35"/>
        <v>0</v>
      </c>
      <c r="Q197" s="37">
        <f t="shared" si="36"/>
        <v>0</v>
      </c>
      <c r="R197" s="37">
        <f t="shared" si="37"/>
        <v>0</v>
      </c>
      <c r="S197" s="37">
        <f t="shared" si="38"/>
        <v>56.285714285714285</v>
      </c>
      <c r="T197" s="38" t="s">
        <v>62</v>
      </c>
      <c r="U197" s="39" t="s">
        <v>307</v>
      </c>
      <c r="V197" s="39" t="s">
        <v>112</v>
      </c>
      <c r="W197" s="39" t="s">
        <v>84</v>
      </c>
      <c r="X197" s="39" t="s">
        <v>228</v>
      </c>
      <c r="Y197" s="39" t="s">
        <v>86</v>
      </c>
      <c r="Z197" s="41" t="s">
        <v>160</v>
      </c>
      <c r="AA197" s="42">
        <v>3</v>
      </c>
      <c r="AB197" s="43">
        <f t="shared" si="31"/>
        <v>1</v>
      </c>
      <c r="AC197" s="44">
        <v>42185</v>
      </c>
      <c r="AD197" s="43" t="s">
        <v>68</v>
      </c>
      <c r="AE197" s="43"/>
      <c r="AF197" s="43" t="s">
        <v>69</v>
      </c>
      <c r="AG197" s="43" t="s">
        <v>69</v>
      </c>
      <c r="AH197" s="43" t="s">
        <v>1296</v>
      </c>
      <c r="AI197" s="45" t="s">
        <v>1297</v>
      </c>
      <c r="AJ197" s="45"/>
      <c r="AK197" s="46" t="s">
        <v>766</v>
      </c>
      <c r="AL197" s="47">
        <f t="shared" si="29"/>
        <v>2</v>
      </c>
      <c r="AM197" s="47">
        <f t="shared" si="30"/>
        <v>0</v>
      </c>
      <c r="AN197" s="47" t="str">
        <f t="shared" si="32"/>
        <v>CUMPLIDA</v>
      </c>
      <c r="AO197" s="47" t="str">
        <f t="shared" si="33"/>
        <v>CUMPLIDA</v>
      </c>
      <c r="AP197" s="48" t="s">
        <v>106</v>
      </c>
      <c r="AQ197" s="69" t="s">
        <v>163</v>
      </c>
      <c r="AR197" s="50" t="s">
        <v>75</v>
      </c>
      <c r="AS197" s="83" t="s">
        <v>235</v>
      </c>
      <c r="AT197" s="51" t="s">
        <v>76</v>
      </c>
    </row>
    <row r="198" spans="1:46" ht="409.5" hidden="1" x14ac:dyDescent="0.25">
      <c r="A198" s="27">
        <v>592</v>
      </c>
      <c r="B198" s="27">
        <v>168</v>
      </c>
      <c r="C198" s="74" t="s">
        <v>1298</v>
      </c>
      <c r="D198" s="74" t="s">
        <v>1299</v>
      </c>
      <c r="E198" s="74" t="s">
        <v>1300</v>
      </c>
      <c r="F198" s="31" t="s">
        <v>156</v>
      </c>
      <c r="G198" s="28" t="s">
        <v>157</v>
      </c>
      <c r="H198" s="56" t="s">
        <v>1301</v>
      </c>
      <c r="I198" s="56" t="s">
        <v>1301</v>
      </c>
      <c r="J198" s="32">
        <v>3</v>
      </c>
      <c r="K198" s="33">
        <v>41791</v>
      </c>
      <c r="L198" s="33">
        <v>42185</v>
      </c>
      <c r="M198" s="33">
        <v>42004</v>
      </c>
      <c r="N198" s="34">
        <f t="shared" si="34"/>
        <v>56.285714285714285</v>
      </c>
      <c r="O198" s="35"/>
      <c r="P198" s="36">
        <f t="shared" si="35"/>
        <v>0</v>
      </c>
      <c r="Q198" s="37">
        <f t="shared" si="36"/>
        <v>0</v>
      </c>
      <c r="R198" s="37">
        <f t="shared" si="37"/>
        <v>0</v>
      </c>
      <c r="S198" s="37">
        <f t="shared" si="38"/>
        <v>56.285714285714285</v>
      </c>
      <c r="T198" s="38" t="s">
        <v>62</v>
      </c>
      <c r="U198" s="39" t="s">
        <v>307</v>
      </c>
      <c r="V198" s="39" t="s">
        <v>112</v>
      </c>
      <c r="W198" s="58" t="s">
        <v>1302</v>
      </c>
      <c r="X198" s="58" t="s">
        <v>1303</v>
      </c>
      <c r="Y198" s="39" t="s">
        <v>86</v>
      </c>
      <c r="Z198" s="41" t="s">
        <v>160</v>
      </c>
      <c r="AA198" s="42">
        <v>3</v>
      </c>
      <c r="AB198" s="43">
        <f t="shared" si="31"/>
        <v>1</v>
      </c>
      <c r="AC198" s="44">
        <v>42185</v>
      </c>
      <c r="AD198" s="43" t="s">
        <v>68</v>
      </c>
      <c r="AE198" s="43"/>
      <c r="AF198" s="43" t="s">
        <v>69</v>
      </c>
      <c r="AG198" s="43" t="s">
        <v>69</v>
      </c>
      <c r="AH198" s="43" t="s">
        <v>1296</v>
      </c>
      <c r="AI198" s="45" t="s">
        <v>1304</v>
      </c>
      <c r="AJ198" s="45"/>
      <c r="AK198" s="46" t="s">
        <v>766</v>
      </c>
      <c r="AL198" s="47">
        <f t="shared" si="29"/>
        <v>2</v>
      </c>
      <c r="AM198" s="47">
        <f t="shared" si="30"/>
        <v>0</v>
      </c>
      <c r="AN198" s="47" t="str">
        <f t="shared" si="32"/>
        <v>CUMPLIDA</v>
      </c>
      <c r="AO198" s="47" t="str">
        <f t="shared" si="33"/>
        <v>CUMPLIDA</v>
      </c>
      <c r="AP198" s="48" t="s">
        <v>1305</v>
      </c>
      <c r="AQ198" s="69" t="s">
        <v>163</v>
      </c>
      <c r="AR198" s="50" t="s">
        <v>75</v>
      </c>
      <c r="AS198" s="50"/>
      <c r="AT198" s="51" t="s">
        <v>76</v>
      </c>
    </row>
    <row r="199" spans="1:46" ht="204.75" hidden="1" x14ac:dyDescent="0.25">
      <c r="A199" s="27">
        <v>594</v>
      </c>
      <c r="B199" s="27">
        <v>170</v>
      </c>
      <c r="C199" s="74" t="s">
        <v>1306</v>
      </c>
      <c r="D199" s="74" t="s">
        <v>1307</v>
      </c>
      <c r="E199" s="74" t="s">
        <v>1308</v>
      </c>
      <c r="F199" s="74" t="s">
        <v>794</v>
      </c>
      <c r="G199" s="74"/>
      <c r="H199" s="123" t="s">
        <v>1309</v>
      </c>
      <c r="I199" s="123" t="s">
        <v>1309</v>
      </c>
      <c r="J199" s="60">
        <v>4</v>
      </c>
      <c r="K199" s="33">
        <v>41673</v>
      </c>
      <c r="L199" s="89">
        <v>42185</v>
      </c>
      <c r="M199" s="33">
        <v>42004</v>
      </c>
      <c r="N199" s="34">
        <f t="shared" si="34"/>
        <v>73.142857142857139</v>
      </c>
      <c r="O199" s="35"/>
      <c r="P199" s="36">
        <f t="shared" si="35"/>
        <v>0</v>
      </c>
      <c r="Q199" s="37">
        <f t="shared" si="36"/>
        <v>0</v>
      </c>
      <c r="R199" s="37">
        <f t="shared" si="37"/>
        <v>0</v>
      </c>
      <c r="S199" s="37">
        <f t="shared" si="38"/>
        <v>73.142857142857139</v>
      </c>
      <c r="T199" s="38" t="s">
        <v>62</v>
      </c>
      <c r="U199" s="39" t="s">
        <v>307</v>
      </c>
      <c r="V199" s="39" t="s">
        <v>1310</v>
      </c>
      <c r="W199" s="39" t="s">
        <v>84</v>
      </c>
      <c r="X199" s="39" t="s">
        <v>228</v>
      </c>
      <c r="Y199" s="39" t="s">
        <v>86</v>
      </c>
      <c r="Z199" s="41" t="s">
        <v>160</v>
      </c>
      <c r="AA199" s="42">
        <v>4</v>
      </c>
      <c r="AB199" s="43">
        <f t="shared" si="31"/>
        <v>1</v>
      </c>
      <c r="AC199" s="44">
        <v>42185</v>
      </c>
      <c r="AD199" s="43" t="s">
        <v>68</v>
      </c>
      <c r="AE199" s="43"/>
      <c r="AF199" s="43" t="s">
        <v>69</v>
      </c>
      <c r="AG199" s="43" t="s">
        <v>62</v>
      </c>
      <c r="AH199" s="43" t="s">
        <v>1311</v>
      </c>
      <c r="AI199" s="45" t="s">
        <v>1312</v>
      </c>
      <c r="AJ199" s="45"/>
      <c r="AK199" s="46" t="s">
        <v>766</v>
      </c>
      <c r="AL199" s="47">
        <f t="shared" si="29"/>
        <v>2</v>
      </c>
      <c r="AM199" s="47">
        <f t="shared" si="30"/>
        <v>0</v>
      </c>
      <c r="AN199" s="47" t="str">
        <f t="shared" si="32"/>
        <v>CUMPLIDA</v>
      </c>
      <c r="AO199" s="47" t="str">
        <f t="shared" si="33"/>
        <v>CUMPLIDA</v>
      </c>
      <c r="AP199" s="50" t="s">
        <v>90</v>
      </c>
      <c r="AQ199" s="69" t="s">
        <v>163</v>
      </c>
      <c r="AR199" s="50" t="s">
        <v>75</v>
      </c>
      <c r="AS199" s="50"/>
      <c r="AT199" s="51" t="s">
        <v>76</v>
      </c>
    </row>
    <row r="200" spans="1:46" ht="330.75" hidden="1" x14ac:dyDescent="0.25">
      <c r="A200" s="27">
        <v>595</v>
      </c>
      <c r="B200" s="27">
        <v>171</v>
      </c>
      <c r="C200" s="74" t="s">
        <v>1313</v>
      </c>
      <c r="D200" s="74" t="s">
        <v>1314</v>
      </c>
      <c r="E200" s="74" t="s">
        <v>1315</v>
      </c>
      <c r="F200" s="31" t="s">
        <v>156</v>
      </c>
      <c r="G200" s="28" t="s">
        <v>157</v>
      </c>
      <c r="H200" s="30" t="s">
        <v>1316</v>
      </c>
      <c r="I200" s="30" t="s">
        <v>1316</v>
      </c>
      <c r="J200" s="60">
        <v>2</v>
      </c>
      <c r="K200" s="33">
        <v>41791</v>
      </c>
      <c r="L200" s="33">
        <v>42185</v>
      </c>
      <c r="M200" s="33">
        <v>42004</v>
      </c>
      <c r="N200" s="34">
        <f t="shared" si="34"/>
        <v>56.285714285714285</v>
      </c>
      <c r="O200" s="35"/>
      <c r="P200" s="36">
        <f t="shared" si="35"/>
        <v>0</v>
      </c>
      <c r="Q200" s="37">
        <f t="shared" si="36"/>
        <v>0</v>
      </c>
      <c r="R200" s="37">
        <f t="shared" si="37"/>
        <v>0</v>
      </c>
      <c r="S200" s="37">
        <f t="shared" si="38"/>
        <v>56.285714285714285</v>
      </c>
      <c r="T200" s="38" t="s">
        <v>62</v>
      </c>
      <c r="U200" s="39" t="s">
        <v>307</v>
      </c>
      <c r="V200" s="39" t="s">
        <v>112</v>
      </c>
      <c r="W200" s="39" t="s">
        <v>84</v>
      </c>
      <c r="X200" s="39" t="s">
        <v>85</v>
      </c>
      <c r="Y200" s="39" t="s">
        <v>86</v>
      </c>
      <c r="Z200" s="41" t="s">
        <v>87</v>
      </c>
      <c r="AA200" s="42">
        <v>2</v>
      </c>
      <c r="AB200" s="43">
        <f t="shared" si="31"/>
        <v>1</v>
      </c>
      <c r="AC200" s="44">
        <v>42185</v>
      </c>
      <c r="AD200" s="43" t="s">
        <v>68</v>
      </c>
      <c r="AE200" s="43"/>
      <c r="AF200" s="43" t="s">
        <v>69</v>
      </c>
      <c r="AG200" s="43" t="s">
        <v>69</v>
      </c>
      <c r="AH200" s="43" t="s">
        <v>1296</v>
      </c>
      <c r="AI200" s="45" t="s">
        <v>1317</v>
      </c>
      <c r="AJ200" s="45"/>
      <c r="AK200" s="46" t="s">
        <v>766</v>
      </c>
      <c r="AL200" s="47">
        <f t="shared" si="29"/>
        <v>2</v>
      </c>
      <c r="AM200" s="47">
        <f t="shared" si="30"/>
        <v>0</v>
      </c>
      <c r="AN200" s="47" t="str">
        <f t="shared" si="32"/>
        <v>CUMPLIDA</v>
      </c>
      <c r="AO200" s="47" t="str">
        <f t="shared" si="33"/>
        <v>CUMPLIDA</v>
      </c>
      <c r="AP200" s="48" t="s">
        <v>106</v>
      </c>
      <c r="AQ200" s="49" t="s">
        <v>87</v>
      </c>
      <c r="AR200" s="50" t="s">
        <v>75</v>
      </c>
      <c r="AS200" s="83" t="s">
        <v>235</v>
      </c>
      <c r="AT200" s="51" t="s">
        <v>76</v>
      </c>
    </row>
    <row r="201" spans="1:46" ht="236.25" hidden="1" x14ac:dyDescent="0.25">
      <c r="A201" s="27">
        <v>597</v>
      </c>
      <c r="B201" s="27">
        <v>173</v>
      </c>
      <c r="C201" s="74" t="s">
        <v>1318</v>
      </c>
      <c r="D201" s="74" t="s">
        <v>1319</v>
      </c>
      <c r="E201" s="74" t="s">
        <v>1320</v>
      </c>
      <c r="F201" s="139" t="s">
        <v>641</v>
      </c>
      <c r="G201" s="139" t="s">
        <v>642</v>
      </c>
      <c r="H201" s="140" t="s">
        <v>1321</v>
      </c>
      <c r="I201" s="140" t="s">
        <v>1321</v>
      </c>
      <c r="J201" s="141">
        <v>8</v>
      </c>
      <c r="K201" s="33">
        <v>41640</v>
      </c>
      <c r="L201" s="33">
        <v>42185</v>
      </c>
      <c r="M201" s="33">
        <v>42004</v>
      </c>
      <c r="N201" s="34">
        <f t="shared" si="34"/>
        <v>77.857142857142861</v>
      </c>
      <c r="O201" s="35"/>
      <c r="P201" s="36">
        <f t="shared" si="35"/>
        <v>0</v>
      </c>
      <c r="Q201" s="37">
        <f t="shared" si="36"/>
        <v>0</v>
      </c>
      <c r="R201" s="37">
        <f t="shared" si="37"/>
        <v>0</v>
      </c>
      <c r="S201" s="37">
        <f t="shared" si="38"/>
        <v>77.857142857142861</v>
      </c>
      <c r="T201" s="38" t="s">
        <v>62</v>
      </c>
      <c r="U201" s="39" t="s">
        <v>307</v>
      </c>
      <c r="V201" s="64" t="s">
        <v>112</v>
      </c>
      <c r="W201" s="39" t="s">
        <v>84</v>
      </c>
      <c r="X201" s="39" t="s">
        <v>85</v>
      </c>
      <c r="Y201" s="39" t="s">
        <v>86</v>
      </c>
      <c r="Z201" s="41" t="s">
        <v>87</v>
      </c>
      <c r="AA201" s="42">
        <v>8</v>
      </c>
      <c r="AB201" s="43">
        <f t="shared" si="31"/>
        <v>1</v>
      </c>
      <c r="AC201" s="44">
        <v>42185</v>
      </c>
      <c r="AD201" s="43" t="s">
        <v>68</v>
      </c>
      <c r="AE201" s="43"/>
      <c r="AF201" s="43" t="s">
        <v>69</v>
      </c>
      <c r="AG201" s="43" t="s">
        <v>69</v>
      </c>
      <c r="AH201" s="43" t="s">
        <v>1322</v>
      </c>
      <c r="AI201" s="65" t="s">
        <v>1323</v>
      </c>
      <c r="AJ201" s="65"/>
      <c r="AK201" s="46" t="s">
        <v>766</v>
      </c>
      <c r="AL201" s="47">
        <f t="shared" si="29"/>
        <v>2</v>
      </c>
      <c r="AM201" s="47">
        <f t="shared" si="30"/>
        <v>0</v>
      </c>
      <c r="AN201" s="47" t="str">
        <f t="shared" si="32"/>
        <v>CUMPLIDA</v>
      </c>
      <c r="AO201" s="47" t="str">
        <f t="shared" si="33"/>
        <v>CUMPLIDA</v>
      </c>
      <c r="AP201" s="50" t="s">
        <v>613</v>
      </c>
      <c r="AQ201" s="49" t="s">
        <v>87</v>
      </c>
      <c r="AR201" s="50" t="s">
        <v>75</v>
      </c>
      <c r="AS201" s="50"/>
      <c r="AT201" s="51" t="s">
        <v>76</v>
      </c>
    </row>
    <row r="202" spans="1:46" ht="267.75" hidden="1" x14ac:dyDescent="0.25">
      <c r="A202" s="27">
        <v>599</v>
      </c>
      <c r="B202" s="27">
        <v>175</v>
      </c>
      <c r="C202" s="74" t="s">
        <v>1324</v>
      </c>
      <c r="D202" s="74" t="s">
        <v>1319</v>
      </c>
      <c r="E202" s="74" t="s">
        <v>1320</v>
      </c>
      <c r="F202" s="139" t="s">
        <v>641</v>
      </c>
      <c r="G202" s="139" t="s">
        <v>642</v>
      </c>
      <c r="H202" s="59" t="s">
        <v>1325</v>
      </c>
      <c r="I202" s="59" t="s">
        <v>1325</v>
      </c>
      <c r="J202" s="141">
        <v>6</v>
      </c>
      <c r="K202" s="33">
        <v>41640</v>
      </c>
      <c r="L202" s="33">
        <v>42185</v>
      </c>
      <c r="M202" s="33">
        <v>42004</v>
      </c>
      <c r="N202" s="34">
        <f t="shared" si="34"/>
        <v>77.857142857142861</v>
      </c>
      <c r="O202" s="35"/>
      <c r="P202" s="36">
        <f t="shared" si="35"/>
        <v>0</v>
      </c>
      <c r="Q202" s="37">
        <f t="shared" si="36"/>
        <v>0</v>
      </c>
      <c r="R202" s="37">
        <f t="shared" si="37"/>
        <v>0</v>
      </c>
      <c r="S202" s="37">
        <f t="shared" si="38"/>
        <v>77.857142857142861</v>
      </c>
      <c r="T202" s="38" t="s">
        <v>62</v>
      </c>
      <c r="U202" s="39" t="s">
        <v>307</v>
      </c>
      <c r="V202" s="64" t="s">
        <v>112</v>
      </c>
      <c r="W202" s="39" t="s">
        <v>84</v>
      </c>
      <c r="X202" s="39" t="s">
        <v>85</v>
      </c>
      <c r="Y202" s="39" t="s">
        <v>86</v>
      </c>
      <c r="Z202" s="41" t="s">
        <v>87</v>
      </c>
      <c r="AA202" s="42">
        <v>6</v>
      </c>
      <c r="AB202" s="43">
        <f t="shared" si="31"/>
        <v>1</v>
      </c>
      <c r="AC202" s="44">
        <v>42185</v>
      </c>
      <c r="AD202" s="43" t="s">
        <v>68</v>
      </c>
      <c r="AE202" s="43"/>
      <c r="AF202" s="43" t="s">
        <v>69</v>
      </c>
      <c r="AG202" s="43" t="s">
        <v>69</v>
      </c>
      <c r="AH202" s="43" t="s">
        <v>1326</v>
      </c>
      <c r="AI202" s="45" t="s">
        <v>1327</v>
      </c>
      <c r="AJ202" s="45"/>
      <c r="AK202" s="46" t="s">
        <v>766</v>
      </c>
      <c r="AL202" s="47">
        <f t="shared" si="29"/>
        <v>2</v>
      </c>
      <c r="AM202" s="47">
        <f t="shared" si="30"/>
        <v>0</v>
      </c>
      <c r="AN202" s="47" t="str">
        <f t="shared" si="32"/>
        <v>CUMPLIDA</v>
      </c>
      <c r="AO202" s="47" t="str">
        <f t="shared" si="33"/>
        <v>CUMPLIDA</v>
      </c>
      <c r="AP202" s="50" t="s">
        <v>613</v>
      </c>
      <c r="AQ202" s="49" t="s">
        <v>87</v>
      </c>
      <c r="AR202" s="50" t="s">
        <v>75</v>
      </c>
      <c r="AS202" s="50"/>
      <c r="AT202" s="51" t="s">
        <v>76</v>
      </c>
    </row>
    <row r="203" spans="1:46" ht="189" hidden="1" x14ac:dyDescent="0.25">
      <c r="A203" s="27">
        <v>602</v>
      </c>
      <c r="B203" s="27">
        <v>178</v>
      </c>
      <c r="C203" s="74" t="s">
        <v>1328</v>
      </c>
      <c r="D203" s="74" t="s">
        <v>1329</v>
      </c>
      <c r="E203" s="74" t="s">
        <v>1330</v>
      </c>
      <c r="F203" s="74" t="s">
        <v>1331</v>
      </c>
      <c r="G203" s="74"/>
      <c r="H203" s="59" t="s">
        <v>1332</v>
      </c>
      <c r="I203" s="59" t="s">
        <v>1332</v>
      </c>
      <c r="J203" s="60">
        <v>4</v>
      </c>
      <c r="K203" s="33">
        <v>41671</v>
      </c>
      <c r="L203" s="33">
        <v>41912</v>
      </c>
      <c r="M203" s="33">
        <v>41850</v>
      </c>
      <c r="N203" s="34">
        <f t="shared" si="34"/>
        <v>34.428571428571431</v>
      </c>
      <c r="O203" s="35"/>
      <c r="P203" s="36">
        <f t="shared" si="35"/>
        <v>0</v>
      </c>
      <c r="Q203" s="37">
        <f t="shared" si="36"/>
        <v>0</v>
      </c>
      <c r="R203" s="37">
        <f t="shared" si="37"/>
        <v>0</v>
      </c>
      <c r="S203" s="37">
        <f t="shared" si="38"/>
        <v>34.428571428571431</v>
      </c>
      <c r="T203" s="38" t="s">
        <v>69</v>
      </c>
      <c r="U203" s="39" t="s">
        <v>307</v>
      </c>
      <c r="V203" s="39" t="s">
        <v>103</v>
      </c>
      <c r="W203" s="39" t="s">
        <v>84</v>
      </c>
      <c r="X203" s="39" t="s">
        <v>85</v>
      </c>
      <c r="Y203" s="39" t="s">
        <v>86</v>
      </c>
      <c r="Z203" s="41" t="s">
        <v>536</v>
      </c>
      <c r="AA203" s="42">
        <v>4</v>
      </c>
      <c r="AB203" s="43">
        <f t="shared" si="31"/>
        <v>1</v>
      </c>
      <c r="AC203" s="44">
        <v>42185</v>
      </c>
      <c r="AD203" s="43" t="s">
        <v>68</v>
      </c>
      <c r="AE203" s="43"/>
      <c r="AF203" s="43" t="s">
        <v>69</v>
      </c>
      <c r="AG203" s="43" t="s">
        <v>69</v>
      </c>
      <c r="AH203" s="43" t="s">
        <v>1333</v>
      </c>
      <c r="AI203" s="45" t="s">
        <v>1334</v>
      </c>
      <c r="AJ203" s="45"/>
      <c r="AK203" s="46" t="s">
        <v>766</v>
      </c>
      <c r="AL203" s="47">
        <f t="shared" ref="AL203:AL266" si="39">IF(AB203=100%,2,0)</f>
        <v>2</v>
      </c>
      <c r="AM203" s="47">
        <f t="shared" ref="AM203:AM266" si="40">IF(L203&lt;$AN$8,0,1)</f>
        <v>0</v>
      </c>
      <c r="AN203" s="47" t="str">
        <f t="shared" si="32"/>
        <v>CUMPLIDA</v>
      </c>
      <c r="AO203" s="47" t="str">
        <f t="shared" si="33"/>
        <v>CUMPLIDA</v>
      </c>
      <c r="AP203" s="48"/>
      <c r="AQ203" s="49" t="s">
        <v>122</v>
      </c>
      <c r="AR203" s="50" t="s">
        <v>75</v>
      </c>
      <c r="AS203" s="50"/>
      <c r="AT203" s="51" t="s">
        <v>76</v>
      </c>
    </row>
    <row r="204" spans="1:46" ht="267.75" hidden="1" x14ac:dyDescent="0.25">
      <c r="A204" s="27">
        <v>605</v>
      </c>
      <c r="B204" s="27">
        <v>181</v>
      </c>
      <c r="C204" s="74" t="s">
        <v>1335</v>
      </c>
      <c r="D204" s="74" t="s">
        <v>1336</v>
      </c>
      <c r="E204" s="74" t="s">
        <v>1337</v>
      </c>
      <c r="F204" s="74" t="s">
        <v>1338</v>
      </c>
      <c r="G204" s="74"/>
      <c r="H204" s="59" t="s">
        <v>1339</v>
      </c>
      <c r="I204" s="59" t="s">
        <v>1339</v>
      </c>
      <c r="J204" s="130">
        <v>3</v>
      </c>
      <c r="K204" s="33">
        <v>41671</v>
      </c>
      <c r="L204" s="89">
        <v>42185</v>
      </c>
      <c r="M204" s="33">
        <v>41850</v>
      </c>
      <c r="N204" s="34">
        <f t="shared" si="34"/>
        <v>73.428571428571431</v>
      </c>
      <c r="O204" s="35"/>
      <c r="P204" s="36">
        <f t="shared" si="35"/>
        <v>0</v>
      </c>
      <c r="Q204" s="37">
        <f t="shared" si="36"/>
        <v>0</v>
      </c>
      <c r="R204" s="37">
        <f t="shared" si="37"/>
        <v>0</v>
      </c>
      <c r="S204" s="37">
        <f t="shared" si="38"/>
        <v>73.428571428571431</v>
      </c>
      <c r="T204" s="38" t="s">
        <v>62</v>
      </c>
      <c r="U204" s="39" t="s">
        <v>307</v>
      </c>
      <c r="V204" s="64" t="s">
        <v>301</v>
      </c>
      <c r="W204" s="58" t="s">
        <v>170</v>
      </c>
      <c r="X204" s="58" t="s">
        <v>302</v>
      </c>
      <c r="Y204" s="39" t="s">
        <v>86</v>
      </c>
      <c r="Z204" s="41" t="s">
        <v>87</v>
      </c>
      <c r="AA204" s="42">
        <v>3</v>
      </c>
      <c r="AB204" s="43">
        <f t="shared" ref="AB204:AB267" si="41">+AA204/J204</f>
        <v>1</v>
      </c>
      <c r="AC204" s="44">
        <v>42004</v>
      </c>
      <c r="AD204" s="43" t="s">
        <v>68</v>
      </c>
      <c r="AE204" s="43"/>
      <c r="AF204" s="43" t="s">
        <v>69</v>
      </c>
      <c r="AG204" s="43" t="s">
        <v>62</v>
      </c>
      <c r="AH204" s="43" t="s">
        <v>1340</v>
      </c>
      <c r="AI204" s="45" t="s">
        <v>1341</v>
      </c>
      <c r="AJ204" s="45"/>
      <c r="AK204" s="46" t="s">
        <v>766</v>
      </c>
      <c r="AL204" s="47">
        <f t="shared" si="39"/>
        <v>2</v>
      </c>
      <c r="AM204" s="47">
        <f t="shared" si="40"/>
        <v>0</v>
      </c>
      <c r="AN204" s="47" t="str">
        <f t="shared" ref="AN204:AN267" si="42">IF(AL204+AM204&gt;1,"CUMPLIDA",IF(AM204=1,"EN TERMINO","VENCIDA"))</f>
        <v>CUMPLIDA</v>
      </c>
      <c r="AO204" s="47" t="str">
        <f t="shared" ref="AO204:AO267" si="43">IF(AN204="CUMPLIDA","CUMPLIDA",IF(AN204="EN TERMINO","EN TERMINO","VENCIDA"))</f>
        <v>CUMPLIDA</v>
      </c>
      <c r="AP204" s="48" t="s">
        <v>116</v>
      </c>
      <c r="AQ204" s="49" t="s">
        <v>87</v>
      </c>
      <c r="AR204" s="50" t="s">
        <v>75</v>
      </c>
      <c r="AS204" s="50"/>
      <c r="AT204" s="51" t="s">
        <v>76</v>
      </c>
    </row>
    <row r="205" spans="1:46" ht="173.25" hidden="1" x14ac:dyDescent="0.25">
      <c r="A205" s="27">
        <v>609</v>
      </c>
      <c r="B205" s="27">
        <v>185</v>
      </c>
      <c r="C205" s="74" t="s">
        <v>1342</v>
      </c>
      <c r="D205" s="74" t="s">
        <v>1343</v>
      </c>
      <c r="E205" s="74" t="s">
        <v>1344</v>
      </c>
      <c r="F205" s="74" t="s">
        <v>1345</v>
      </c>
      <c r="G205" s="74"/>
      <c r="H205" s="59" t="s">
        <v>1346</v>
      </c>
      <c r="I205" s="59" t="s">
        <v>1346</v>
      </c>
      <c r="J205" s="157">
        <v>2</v>
      </c>
      <c r="K205" s="33">
        <v>41671</v>
      </c>
      <c r="L205" s="33">
        <v>41851</v>
      </c>
      <c r="M205" s="33">
        <v>41850</v>
      </c>
      <c r="N205" s="34">
        <f t="shared" si="34"/>
        <v>25.714285714285715</v>
      </c>
      <c r="O205" s="35"/>
      <c r="P205" s="36">
        <f t="shared" si="35"/>
        <v>0</v>
      </c>
      <c r="Q205" s="37">
        <f t="shared" si="36"/>
        <v>0</v>
      </c>
      <c r="R205" s="37">
        <f t="shared" si="37"/>
        <v>0</v>
      </c>
      <c r="S205" s="37">
        <f t="shared" si="38"/>
        <v>25.714285714285715</v>
      </c>
      <c r="T205" s="38" t="s">
        <v>69</v>
      </c>
      <c r="U205" s="39" t="s">
        <v>307</v>
      </c>
      <c r="V205" s="39" t="s">
        <v>83</v>
      </c>
      <c r="W205" s="58" t="s">
        <v>65</v>
      </c>
      <c r="X205" s="58" t="s">
        <v>95</v>
      </c>
      <c r="Y205" s="40" t="s">
        <v>65</v>
      </c>
      <c r="Z205" s="41" t="s">
        <v>160</v>
      </c>
      <c r="AA205" s="42">
        <v>2</v>
      </c>
      <c r="AB205" s="43">
        <f t="shared" si="41"/>
        <v>1</v>
      </c>
      <c r="AC205" s="44">
        <v>42004</v>
      </c>
      <c r="AD205" s="43" t="s">
        <v>68</v>
      </c>
      <c r="AE205" s="43"/>
      <c r="AF205" s="43" t="s">
        <v>69</v>
      </c>
      <c r="AG205" s="43" t="s">
        <v>1116</v>
      </c>
      <c r="AH205" s="43" t="s">
        <v>1347</v>
      </c>
      <c r="AI205" s="45" t="s">
        <v>1348</v>
      </c>
      <c r="AJ205" s="45"/>
      <c r="AK205" s="46" t="s">
        <v>766</v>
      </c>
      <c r="AL205" s="47">
        <f t="shared" si="39"/>
        <v>2</v>
      </c>
      <c r="AM205" s="47">
        <f t="shared" si="40"/>
        <v>0</v>
      </c>
      <c r="AN205" s="47" t="str">
        <f t="shared" si="42"/>
        <v>CUMPLIDA</v>
      </c>
      <c r="AO205" s="47" t="str">
        <f t="shared" si="43"/>
        <v>CUMPLIDA</v>
      </c>
      <c r="AP205" s="48"/>
      <c r="AQ205" s="69" t="s">
        <v>163</v>
      </c>
      <c r="AR205" s="50" t="s">
        <v>75</v>
      </c>
      <c r="AS205" s="50"/>
      <c r="AT205" s="51" t="s">
        <v>76</v>
      </c>
    </row>
    <row r="206" spans="1:46" ht="267.75" hidden="1" x14ac:dyDescent="0.25">
      <c r="A206" s="27">
        <v>612</v>
      </c>
      <c r="B206" s="27">
        <v>188</v>
      </c>
      <c r="C206" s="74" t="s">
        <v>1349</v>
      </c>
      <c r="D206" s="74" t="s">
        <v>1350</v>
      </c>
      <c r="E206" s="74" t="s">
        <v>1351</v>
      </c>
      <c r="F206" s="74" t="s">
        <v>1352</v>
      </c>
      <c r="G206" s="74"/>
      <c r="H206" s="59" t="s">
        <v>1353</v>
      </c>
      <c r="I206" s="59" t="s">
        <v>1353</v>
      </c>
      <c r="J206" s="157">
        <v>6</v>
      </c>
      <c r="K206" s="33">
        <v>41671</v>
      </c>
      <c r="L206" s="33">
        <v>42185</v>
      </c>
      <c r="M206" s="33">
        <v>41943</v>
      </c>
      <c r="N206" s="34">
        <f t="shared" si="34"/>
        <v>73.428571428571431</v>
      </c>
      <c r="O206" s="35"/>
      <c r="P206" s="36">
        <f t="shared" si="35"/>
        <v>0</v>
      </c>
      <c r="Q206" s="37">
        <f t="shared" si="36"/>
        <v>0</v>
      </c>
      <c r="R206" s="37">
        <f t="shared" si="37"/>
        <v>0</v>
      </c>
      <c r="S206" s="37">
        <f t="shared" si="38"/>
        <v>73.428571428571431</v>
      </c>
      <c r="T206" s="38" t="s">
        <v>62</v>
      </c>
      <c r="U206" s="39" t="s">
        <v>307</v>
      </c>
      <c r="V206" s="39" t="s">
        <v>103</v>
      </c>
      <c r="W206" s="39" t="s">
        <v>84</v>
      </c>
      <c r="X206" s="39" t="s">
        <v>85</v>
      </c>
      <c r="Y206" s="39" t="s">
        <v>86</v>
      </c>
      <c r="Z206" s="41" t="s">
        <v>87</v>
      </c>
      <c r="AA206" s="42">
        <v>6</v>
      </c>
      <c r="AB206" s="43">
        <f t="shared" si="41"/>
        <v>1</v>
      </c>
      <c r="AC206" s="44">
        <v>42004</v>
      </c>
      <c r="AD206" s="43" t="s">
        <v>68</v>
      </c>
      <c r="AE206" s="43"/>
      <c r="AF206" s="43" t="s">
        <v>69</v>
      </c>
      <c r="AG206" s="43" t="s">
        <v>1116</v>
      </c>
      <c r="AH206" s="43" t="s">
        <v>1354</v>
      </c>
      <c r="AI206" s="52" t="s">
        <v>1355</v>
      </c>
      <c r="AJ206" s="52"/>
      <c r="AK206" s="46" t="s">
        <v>766</v>
      </c>
      <c r="AL206" s="47">
        <f t="shared" si="39"/>
        <v>2</v>
      </c>
      <c r="AM206" s="47">
        <f t="shared" si="40"/>
        <v>0</v>
      </c>
      <c r="AN206" s="47" t="str">
        <f t="shared" si="42"/>
        <v>CUMPLIDA</v>
      </c>
      <c r="AO206" s="47" t="str">
        <f t="shared" si="43"/>
        <v>CUMPLIDA</v>
      </c>
      <c r="AP206" s="48" t="s">
        <v>116</v>
      </c>
      <c r="AQ206" s="49" t="s">
        <v>87</v>
      </c>
      <c r="AR206" s="50" t="s">
        <v>75</v>
      </c>
      <c r="AS206" s="50"/>
      <c r="AT206" s="51" t="s">
        <v>76</v>
      </c>
    </row>
    <row r="207" spans="1:46" ht="252" hidden="1" x14ac:dyDescent="0.25">
      <c r="A207" s="27">
        <v>613</v>
      </c>
      <c r="B207" s="27">
        <v>189</v>
      </c>
      <c r="C207" s="74" t="s">
        <v>1356</v>
      </c>
      <c r="D207" s="74" t="s">
        <v>1357</v>
      </c>
      <c r="E207" s="74" t="s">
        <v>1358</v>
      </c>
      <c r="F207" s="74" t="s">
        <v>156</v>
      </c>
      <c r="G207" s="74"/>
      <c r="H207" s="59" t="s">
        <v>1359</v>
      </c>
      <c r="I207" s="59" t="s">
        <v>1359</v>
      </c>
      <c r="J207" s="60">
        <v>2</v>
      </c>
      <c r="K207" s="33">
        <v>41791</v>
      </c>
      <c r="L207" s="33">
        <v>42185</v>
      </c>
      <c r="M207" s="33">
        <v>42004</v>
      </c>
      <c r="N207" s="34">
        <f t="shared" si="34"/>
        <v>56.285714285714285</v>
      </c>
      <c r="O207" s="35"/>
      <c r="P207" s="36">
        <f t="shared" si="35"/>
        <v>0</v>
      </c>
      <c r="Q207" s="37">
        <f t="shared" si="36"/>
        <v>0</v>
      </c>
      <c r="R207" s="37">
        <f t="shared" si="37"/>
        <v>0</v>
      </c>
      <c r="S207" s="37">
        <f t="shared" si="38"/>
        <v>56.285714285714285</v>
      </c>
      <c r="T207" s="38" t="s">
        <v>62</v>
      </c>
      <c r="U207" s="39" t="s">
        <v>307</v>
      </c>
      <c r="V207" s="39" t="s">
        <v>112</v>
      </c>
      <c r="W207" s="39" t="s">
        <v>84</v>
      </c>
      <c r="X207" s="39" t="s">
        <v>85</v>
      </c>
      <c r="Y207" s="39" t="s">
        <v>86</v>
      </c>
      <c r="Z207" s="41" t="s">
        <v>160</v>
      </c>
      <c r="AA207" s="42">
        <v>2</v>
      </c>
      <c r="AB207" s="43">
        <f t="shared" si="41"/>
        <v>1</v>
      </c>
      <c r="AC207" s="44">
        <v>42185</v>
      </c>
      <c r="AD207" s="43" t="s">
        <v>68</v>
      </c>
      <c r="AE207" s="43"/>
      <c r="AF207" s="43" t="s">
        <v>69</v>
      </c>
      <c r="AG207" s="43" t="s">
        <v>69</v>
      </c>
      <c r="AH207" s="43" t="s">
        <v>1360</v>
      </c>
      <c r="AI207" s="45" t="s">
        <v>1361</v>
      </c>
      <c r="AJ207" s="45"/>
      <c r="AK207" s="46" t="s">
        <v>766</v>
      </c>
      <c r="AL207" s="47">
        <f t="shared" si="39"/>
        <v>2</v>
      </c>
      <c r="AM207" s="47">
        <f t="shared" si="40"/>
        <v>0</v>
      </c>
      <c r="AN207" s="47" t="str">
        <f t="shared" si="42"/>
        <v>CUMPLIDA</v>
      </c>
      <c r="AO207" s="47" t="str">
        <f t="shared" si="43"/>
        <v>CUMPLIDA</v>
      </c>
      <c r="AP207" s="48" t="s">
        <v>106</v>
      </c>
      <c r="AQ207" s="69" t="s">
        <v>163</v>
      </c>
      <c r="AR207" s="50" t="s">
        <v>75</v>
      </c>
      <c r="AS207" s="83" t="s">
        <v>235</v>
      </c>
      <c r="AT207" s="51" t="s">
        <v>76</v>
      </c>
    </row>
    <row r="208" spans="1:46" ht="252" hidden="1" x14ac:dyDescent="0.25">
      <c r="A208" s="27">
        <v>614</v>
      </c>
      <c r="B208" s="27">
        <v>190</v>
      </c>
      <c r="C208" s="74" t="s">
        <v>1362</v>
      </c>
      <c r="D208" s="74" t="s">
        <v>1363</v>
      </c>
      <c r="E208" s="74" t="s">
        <v>1364</v>
      </c>
      <c r="F208" s="31" t="s">
        <v>156</v>
      </c>
      <c r="G208" s="28" t="s">
        <v>157</v>
      </c>
      <c r="H208" s="59" t="s">
        <v>1365</v>
      </c>
      <c r="I208" s="59" t="s">
        <v>1365</v>
      </c>
      <c r="J208" s="105">
        <v>2</v>
      </c>
      <c r="K208" s="33">
        <v>41791</v>
      </c>
      <c r="L208" s="33">
        <v>42185</v>
      </c>
      <c r="M208" s="33">
        <v>42004</v>
      </c>
      <c r="N208" s="34">
        <f t="shared" si="34"/>
        <v>56.285714285714285</v>
      </c>
      <c r="O208" s="35"/>
      <c r="P208" s="36">
        <f t="shared" si="35"/>
        <v>0</v>
      </c>
      <c r="Q208" s="37">
        <f t="shared" si="36"/>
        <v>0</v>
      </c>
      <c r="R208" s="37">
        <f t="shared" si="37"/>
        <v>0</v>
      </c>
      <c r="S208" s="37">
        <f t="shared" si="38"/>
        <v>56.285714285714285</v>
      </c>
      <c r="T208" s="38" t="s">
        <v>62</v>
      </c>
      <c r="U208" s="39" t="s">
        <v>307</v>
      </c>
      <c r="V208" s="39" t="s">
        <v>112</v>
      </c>
      <c r="W208" s="39" t="s">
        <v>84</v>
      </c>
      <c r="X208" s="39" t="s">
        <v>85</v>
      </c>
      <c r="Y208" s="39" t="s">
        <v>86</v>
      </c>
      <c r="Z208" s="41" t="s">
        <v>87</v>
      </c>
      <c r="AA208" s="42">
        <v>2</v>
      </c>
      <c r="AB208" s="43">
        <f t="shared" si="41"/>
        <v>1</v>
      </c>
      <c r="AC208" s="44">
        <v>42185</v>
      </c>
      <c r="AD208" s="43" t="s">
        <v>68</v>
      </c>
      <c r="AE208" s="43"/>
      <c r="AF208" s="43" t="s">
        <v>69</v>
      </c>
      <c r="AG208" s="43" t="s">
        <v>69</v>
      </c>
      <c r="AH208" s="43" t="s">
        <v>1360</v>
      </c>
      <c r="AI208" s="45" t="s">
        <v>1366</v>
      </c>
      <c r="AJ208" s="45"/>
      <c r="AK208" s="46" t="s">
        <v>766</v>
      </c>
      <c r="AL208" s="47">
        <f t="shared" si="39"/>
        <v>2</v>
      </c>
      <c r="AM208" s="47">
        <f t="shared" si="40"/>
        <v>0</v>
      </c>
      <c r="AN208" s="47" t="str">
        <f t="shared" si="42"/>
        <v>CUMPLIDA</v>
      </c>
      <c r="AO208" s="47" t="str">
        <f t="shared" si="43"/>
        <v>CUMPLIDA</v>
      </c>
      <c r="AP208" s="48" t="s">
        <v>106</v>
      </c>
      <c r="AQ208" s="49" t="s">
        <v>87</v>
      </c>
      <c r="AR208" s="50" t="s">
        <v>75</v>
      </c>
      <c r="AS208" s="50"/>
      <c r="AT208" s="51" t="s">
        <v>76</v>
      </c>
    </row>
    <row r="209" spans="1:46" ht="204.75" hidden="1" x14ac:dyDescent="0.25">
      <c r="A209" s="27">
        <v>616</v>
      </c>
      <c r="B209" s="27">
        <v>192</v>
      </c>
      <c r="C209" s="74" t="s">
        <v>1367</v>
      </c>
      <c r="D209" s="74" t="s">
        <v>1368</v>
      </c>
      <c r="E209" s="74" t="s">
        <v>1369</v>
      </c>
      <c r="F209" s="74" t="s">
        <v>156</v>
      </c>
      <c r="G209" s="74"/>
      <c r="H209" s="59" t="s">
        <v>1370</v>
      </c>
      <c r="I209" s="59" t="s">
        <v>1370</v>
      </c>
      <c r="J209" s="159">
        <v>2</v>
      </c>
      <c r="K209" s="33">
        <v>41760</v>
      </c>
      <c r="L209" s="33">
        <v>42185</v>
      </c>
      <c r="M209" s="33">
        <v>42004</v>
      </c>
      <c r="N209" s="34">
        <f t="shared" si="34"/>
        <v>60.714285714285715</v>
      </c>
      <c r="O209" s="35"/>
      <c r="P209" s="36">
        <f t="shared" si="35"/>
        <v>0</v>
      </c>
      <c r="Q209" s="37">
        <f t="shared" si="36"/>
        <v>0</v>
      </c>
      <c r="R209" s="37">
        <f t="shared" si="37"/>
        <v>0</v>
      </c>
      <c r="S209" s="37">
        <f t="shared" si="38"/>
        <v>60.714285714285715</v>
      </c>
      <c r="T209" s="38" t="s">
        <v>62</v>
      </c>
      <c r="U209" s="39" t="s">
        <v>307</v>
      </c>
      <c r="V209" s="39" t="s">
        <v>112</v>
      </c>
      <c r="W209" s="39" t="s">
        <v>84</v>
      </c>
      <c r="X209" s="39" t="s">
        <v>85</v>
      </c>
      <c r="Y209" s="39" t="s">
        <v>86</v>
      </c>
      <c r="Z209" s="41" t="s">
        <v>87</v>
      </c>
      <c r="AA209" s="42">
        <v>2</v>
      </c>
      <c r="AB209" s="43">
        <f t="shared" si="41"/>
        <v>1</v>
      </c>
      <c r="AC209" s="44">
        <v>42185</v>
      </c>
      <c r="AD209" s="43" t="s">
        <v>68</v>
      </c>
      <c r="AE209" s="43"/>
      <c r="AF209" s="43" t="s">
        <v>69</v>
      </c>
      <c r="AG209" s="43" t="s">
        <v>69</v>
      </c>
      <c r="AH209" s="43" t="s">
        <v>1360</v>
      </c>
      <c r="AI209" s="45" t="s">
        <v>1366</v>
      </c>
      <c r="AJ209" s="45"/>
      <c r="AK209" s="46" t="s">
        <v>766</v>
      </c>
      <c r="AL209" s="47">
        <f t="shared" si="39"/>
        <v>2</v>
      </c>
      <c r="AM209" s="47">
        <f t="shared" si="40"/>
        <v>0</v>
      </c>
      <c r="AN209" s="47" t="str">
        <f t="shared" si="42"/>
        <v>CUMPLIDA</v>
      </c>
      <c r="AO209" s="47" t="str">
        <f t="shared" si="43"/>
        <v>CUMPLIDA</v>
      </c>
      <c r="AP209" s="48" t="s">
        <v>106</v>
      </c>
      <c r="AQ209" s="49" t="s">
        <v>87</v>
      </c>
      <c r="AR209" s="50" t="s">
        <v>75</v>
      </c>
      <c r="AS209" s="50"/>
      <c r="AT209" s="51" t="s">
        <v>76</v>
      </c>
    </row>
    <row r="210" spans="1:46" ht="220.5" hidden="1" x14ac:dyDescent="0.25">
      <c r="A210" s="27">
        <v>617</v>
      </c>
      <c r="B210" s="27">
        <v>193</v>
      </c>
      <c r="C210" s="74" t="s">
        <v>1371</v>
      </c>
      <c r="D210" s="74" t="s">
        <v>1372</v>
      </c>
      <c r="E210" s="74" t="s">
        <v>1373</v>
      </c>
      <c r="F210" s="74" t="s">
        <v>156</v>
      </c>
      <c r="G210" s="74"/>
      <c r="H210" s="59" t="s">
        <v>1374</v>
      </c>
      <c r="I210" s="59" t="s">
        <v>1375</v>
      </c>
      <c r="J210" s="159">
        <v>2</v>
      </c>
      <c r="K210" s="33">
        <v>41760</v>
      </c>
      <c r="L210" s="33">
        <v>42185</v>
      </c>
      <c r="M210" s="33">
        <v>42004</v>
      </c>
      <c r="N210" s="34">
        <f t="shared" si="34"/>
        <v>60.714285714285715</v>
      </c>
      <c r="O210" s="35"/>
      <c r="P210" s="36">
        <f t="shared" si="35"/>
        <v>0</v>
      </c>
      <c r="Q210" s="37">
        <f t="shared" si="36"/>
        <v>0</v>
      </c>
      <c r="R210" s="37">
        <f t="shared" si="37"/>
        <v>0</v>
      </c>
      <c r="S210" s="37">
        <f t="shared" si="38"/>
        <v>60.714285714285715</v>
      </c>
      <c r="T210" s="38" t="s">
        <v>62</v>
      </c>
      <c r="U210" s="39" t="s">
        <v>307</v>
      </c>
      <c r="V210" s="39" t="s">
        <v>112</v>
      </c>
      <c r="W210" s="39" t="s">
        <v>84</v>
      </c>
      <c r="X210" s="39" t="s">
        <v>85</v>
      </c>
      <c r="Y210" s="39" t="s">
        <v>86</v>
      </c>
      <c r="Z210" s="41" t="s">
        <v>160</v>
      </c>
      <c r="AA210" s="42">
        <v>2</v>
      </c>
      <c r="AB210" s="43">
        <f t="shared" si="41"/>
        <v>1</v>
      </c>
      <c r="AC210" s="44">
        <v>42185</v>
      </c>
      <c r="AD210" s="43" t="s">
        <v>68</v>
      </c>
      <c r="AE210" s="43"/>
      <c r="AF210" s="43" t="s">
        <v>69</v>
      </c>
      <c r="AG210" s="43" t="s">
        <v>69</v>
      </c>
      <c r="AH210" s="43" t="s">
        <v>1360</v>
      </c>
      <c r="AI210" s="45" t="s">
        <v>1376</v>
      </c>
      <c r="AJ210" s="45"/>
      <c r="AK210" s="46" t="s">
        <v>766</v>
      </c>
      <c r="AL210" s="47">
        <f t="shared" si="39"/>
        <v>2</v>
      </c>
      <c r="AM210" s="47">
        <f t="shared" si="40"/>
        <v>0</v>
      </c>
      <c r="AN210" s="47" t="str">
        <f t="shared" si="42"/>
        <v>CUMPLIDA</v>
      </c>
      <c r="AO210" s="47" t="str">
        <f t="shared" si="43"/>
        <v>CUMPLIDA</v>
      </c>
      <c r="AP210" s="48" t="s">
        <v>106</v>
      </c>
      <c r="AQ210" s="69" t="s">
        <v>163</v>
      </c>
      <c r="AR210" s="50" t="s">
        <v>75</v>
      </c>
      <c r="AS210" s="50"/>
      <c r="AT210" s="51" t="s">
        <v>76</v>
      </c>
    </row>
    <row r="211" spans="1:46" ht="204.75" hidden="1" x14ac:dyDescent="0.25">
      <c r="A211" s="27">
        <v>621</v>
      </c>
      <c r="B211" s="27">
        <v>197</v>
      </c>
      <c r="C211" s="74" t="s">
        <v>1377</v>
      </c>
      <c r="D211" s="74" t="s">
        <v>1378</v>
      </c>
      <c r="E211" s="74" t="s">
        <v>1379</v>
      </c>
      <c r="F211" s="74" t="s">
        <v>1380</v>
      </c>
      <c r="G211" s="74"/>
      <c r="H211" s="59" t="s">
        <v>1381</v>
      </c>
      <c r="I211" s="59" t="s">
        <v>1381</v>
      </c>
      <c r="J211" s="157">
        <v>2</v>
      </c>
      <c r="K211" s="33">
        <v>41426</v>
      </c>
      <c r="L211" s="33">
        <v>41759</v>
      </c>
      <c r="M211" s="33">
        <v>41759</v>
      </c>
      <c r="N211" s="34">
        <f t="shared" si="34"/>
        <v>47.571428571428569</v>
      </c>
      <c r="O211" s="35"/>
      <c r="P211" s="36">
        <f>IF(O211/J211&gt;1,1,+O211/J211)</f>
        <v>0</v>
      </c>
      <c r="Q211" s="37">
        <f>+N211*P211</f>
        <v>0</v>
      </c>
      <c r="R211" s="37">
        <f>IF(L211&lt;=$C$7,Q211,0)</f>
        <v>0</v>
      </c>
      <c r="S211" s="37">
        <f t="shared" si="38"/>
        <v>47.571428571428569</v>
      </c>
      <c r="T211" s="38" t="s">
        <v>69</v>
      </c>
      <c r="U211" s="39" t="s">
        <v>307</v>
      </c>
      <c r="V211" s="39" t="s">
        <v>83</v>
      </c>
      <c r="W211" s="58" t="s">
        <v>65</v>
      </c>
      <c r="X211" s="58" t="s">
        <v>95</v>
      </c>
      <c r="Y211" s="40" t="s">
        <v>65</v>
      </c>
      <c r="Z211" s="41" t="s">
        <v>87</v>
      </c>
      <c r="AA211" s="42">
        <v>2</v>
      </c>
      <c r="AB211" s="43">
        <f t="shared" si="41"/>
        <v>1</v>
      </c>
      <c r="AC211" s="44">
        <v>42004</v>
      </c>
      <c r="AD211" s="43" t="s">
        <v>68</v>
      </c>
      <c r="AE211" s="43"/>
      <c r="AF211" s="43" t="s">
        <v>69</v>
      </c>
      <c r="AG211" s="43" t="s">
        <v>1116</v>
      </c>
      <c r="AH211" s="43" t="s">
        <v>1382</v>
      </c>
      <c r="AI211" s="45" t="s">
        <v>303</v>
      </c>
      <c r="AJ211" s="45"/>
      <c r="AK211" s="46" t="s">
        <v>766</v>
      </c>
      <c r="AL211" s="47">
        <f t="shared" si="39"/>
        <v>2</v>
      </c>
      <c r="AM211" s="47">
        <f t="shared" si="40"/>
        <v>0</v>
      </c>
      <c r="AN211" s="47" t="str">
        <f t="shared" si="42"/>
        <v>CUMPLIDA</v>
      </c>
      <c r="AO211" s="47" t="str">
        <f t="shared" si="43"/>
        <v>CUMPLIDA</v>
      </c>
      <c r="AP211" s="48" t="s">
        <v>116</v>
      </c>
      <c r="AQ211" s="49" t="s">
        <v>87</v>
      </c>
      <c r="AR211" s="50" t="s">
        <v>75</v>
      </c>
      <c r="AS211" s="50"/>
      <c r="AT211" s="51" t="s">
        <v>76</v>
      </c>
    </row>
    <row r="212" spans="1:46" ht="409.5" hidden="1" x14ac:dyDescent="0.25">
      <c r="A212" s="27">
        <v>623</v>
      </c>
      <c r="B212" s="27">
        <v>199</v>
      </c>
      <c r="C212" s="138" t="s">
        <v>1383</v>
      </c>
      <c r="D212" s="74" t="s">
        <v>1384</v>
      </c>
      <c r="E212" s="74" t="s">
        <v>1385</v>
      </c>
      <c r="F212" s="31" t="s">
        <v>156</v>
      </c>
      <c r="G212" s="28" t="s">
        <v>157</v>
      </c>
      <c r="H212" s="30" t="s">
        <v>1386</v>
      </c>
      <c r="I212" s="30" t="s">
        <v>1387</v>
      </c>
      <c r="J212" s="32">
        <v>4</v>
      </c>
      <c r="K212" s="33">
        <v>41791</v>
      </c>
      <c r="L212" s="33">
        <v>42185</v>
      </c>
      <c r="M212" s="33">
        <v>42004</v>
      </c>
      <c r="N212" s="38"/>
      <c r="O212" s="38" t="s">
        <v>378</v>
      </c>
      <c r="P212" s="39" t="s">
        <v>112</v>
      </c>
      <c r="Q212" s="39" t="s">
        <v>187</v>
      </c>
      <c r="R212" s="41" t="s">
        <v>67</v>
      </c>
      <c r="S212" s="42">
        <v>1</v>
      </c>
      <c r="T212" s="43" t="s">
        <v>62</v>
      </c>
      <c r="U212" s="39" t="s">
        <v>187</v>
      </c>
      <c r="V212" s="39" t="s">
        <v>112</v>
      </c>
      <c r="W212" s="39" t="s">
        <v>150</v>
      </c>
      <c r="X212" s="39" t="s">
        <v>1066</v>
      </c>
      <c r="Y212" s="39" t="s">
        <v>86</v>
      </c>
      <c r="Z212" s="41" t="s">
        <v>163</v>
      </c>
      <c r="AA212" s="42">
        <v>4</v>
      </c>
      <c r="AB212" s="43">
        <f t="shared" si="41"/>
        <v>1</v>
      </c>
      <c r="AC212" s="44">
        <v>42185</v>
      </c>
      <c r="AD212" s="43" t="s">
        <v>68</v>
      </c>
      <c r="AE212" s="43"/>
      <c r="AF212" s="43" t="s">
        <v>69</v>
      </c>
      <c r="AG212" s="43" t="s">
        <v>69</v>
      </c>
      <c r="AH212" s="43" t="s">
        <v>371</v>
      </c>
      <c r="AI212" s="45" t="s">
        <v>372</v>
      </c>
      <c r="AJ212" s="45"/>
      <c r="AK212" s="46" t="s">
        <v>766</v>
      </c>
      <c r="AL212" s="47">
        <f t="shared" si="39"/>
        <v>2</v>
      </c>
      <c r="AM212" s="47">
        <f t="shared" si="40"/>
        <v>0</v>
      </c>
      <c r="AN212" s="47" t="str">
        <f t="shared" si="42"/>
        <v>CUMPLIDA</v>
      </c>
      <c r="AO212" s="47" t="str">
        <f t="shared" si="43"/>
        <v>CUMPLIDA</v>
      </c>
      <c r="AP212" s="50" t="s">
        <v>276</v>
      </c>
      <c r="AQ212" s="69" t="s">
        <v>163</v>
      </c>
      <c r="AR212" s="50" t="s">
        <v>75</v>
      </c>
      <c r="AS212" s="50"/>
      <c r="AT212" s="51" t="s">
        <v>76</v>
      </c>
    </row>
    <row r="213" spans="1:46" ht="141.75" hidden="1" x14ac:dyDescent="0.25">
      <c r="A213" s="27">
        <v>624</v>
      </c>
      <c r="B213" s="27">
        <v>200</v>
      </c>
      <c r="C213" s="74" t="s">
        <v>1388</v>
      </c>
      <c r="D213" s="74" t="s">
        <v>1389</v>
      </c>
      <c r="E213" s="74" t="s">
        <v>1390</v>
      </c>
      <c r="F213" s="31" t="s">
        <v>156</v>
      </c>
      <c r="G213" s="28" t="s">
        <v>157</v>
      </c>
      <c r="H213" s="30" t="s">
        <v>1391</v>
      </c>
      <c r="I213" s="30" t="s">
        <v>1391</v>
      </c>
      <c r="J213" s="32">
        <v>4</v>
      </c>
      <c r="K213" s="33">
        <v>41791</v>
      </c>
      <c r="L213" s="33">
        <v>42185</v>
      </c>
      <c r="M213" s="33">
        <v>42004</v>
      </c>
      <c r="N213" s="38"/>
      <c r="O213" s="38" t="s">
        <v>378</v>
      </c>
      <c r="P213" s="39" t="s">
        <v>112</v>
      </c>
      <c r="Q213" s="39" t="s">
        <v>187</v>
      </c>
      <c r="R213" s="41" t="s">
        <v>67</v>
      </c>
      <c r="S213" s="42">
        <v>1</v>
      </c>
      <c r="T213" s="43" t="s">
        <v>62</v>
      </c>
      <c r="U213" s="39" t="s">
        <v>187</v>
      </c>
      <c r="V213" s="39" t="s">
        <v>112</v>
      </c>
      <c r="W213" s="39" t="s">
        <v>150</v>
      </c>
      <c r="X213" s="39" t="s">
        <v>1066</v>
      </c>
      <c r="Y213" s="39" t="s">
        <v>86</v>
      </c>
      <c r="Z213" s="41" t="s">
        <v>163</v>
      </c>
      <c r="AA213" s="42">
        <v>4</v>
      </c>
      <c r="AB213" s="43">
        <f t="shared" si="41"/>
        <v>1</v>
      </c>
      <c r="AC213" s="44">
        <v>42185</v>
      </c>
      <c r="AD213" s="43" t="s">
        <v>68</v>
      </c>
      <c r="AE213" s="43"/>
      <c r="AF213" s="43" t="s">
        <v>69</v>
      </c>
      <c r="AG213" s="43" t="s">
        <v>69</v>
      </c>
      <c r="AH213" s="43" t="s">
        <v>371</v>
      </c>
      <c r="AI213" s="45" t="s">
        <v>372</v>
      </c>
      <c r="AJ213" s="45"/>
      <c r="AK213" s="46" t="s">
        <v>766</v>
      </c>
      <c r="AL213" s="47">
        <f t="shared" si="39"/>
        <v>2</v>
      </c>
      <c r="AM213" s="47">
        <f t="shared" si="40"/>
        <v>0</v>
      </c>
      <c r="AN213" s="47" t="str">
        <f t="shared" si="42"/>
        <v>CUMPLIDA</v>
      </c>
      <c r="AO213" s="47" t="str">
        <f t="shared" si="43"/>
        <v>CUMPLIDA</v>
      </c>
      <c r="AP213" s="50" t="s">
        <v>276</v>
      </c>
      <c r="AQ213" s="69" t="s">
        <v>163</v>
      </c>
      <c r="AR213" s="50" t="s">
        <v>75</v>
      </c>
      <c r="AS213" s="50"/>
      <c r="AT213" s="51" t="s">
        <v>76</v>
      </c>
    </row>
    <row r="214" spans="1:46" ht="189" hidden="1" x14ac:dyDescent="0.25">
      <c r="A214" s="27">
        <v>625</v>
      </c>
      <c r="B214" s="27">
        <v>201</v>
      </c>
      <c r="C214" s="74" t="s">
        <v>1392</v>
      </c>
      <c r="D214" s="74" t="s">
        <v>1393</v>
      </c>
      <c r="E214" s="74" t="s">
        <v>1394</v>
      </c>
      <c r="F214" s="74" t="s">
        <v>1395</v>
      </c>
      <c r="G214" s="74"/>
      <c r="H214" s="59" t="s">
        <v>1396</v>
      </c>
      <c r="I214" s="59" t="s">
        <v>1396</v>
      </c>
      <c r="J214" s="60">
        <v>4</v>
      </c>
      <c r="K214" s="33">
        <v>41640</v>
      </c>
      <c r="L214" s="33">
        <v>42004</v>
      </c>
      <c r="M214" s="33">
        <v>41820</v>
      </c>
      <c r="N214" s="34">
        <f>(+L214-K214)/7</f>
        <v>52</v>
      </c>
      <c r="O214" s="35"/>
      <c r="P214" s="36">
        <f>IF(O214/J214&gt;1,1,+O214/J214)</f>
        <v>0</v>
      </c>
      <c r="Q214" s="37">
        <f>+N214*P214</f>
        <v>0</v>
      </c>
      <c r="R214" s="37">
        <f>IF(L214&lt;=$C$7,Q214,0)</f>
        <v>0</v>
      </c>
      <c r="S214" s="37">
        <f>IF($C$7&gt;=L214,N214,0)</f>
        <v>52</v>
      </c>
      <c r="T214" s="38" t="s">
        <v>69</v>
      </c>
      <c r="U214" s="39" t="s">
        <v>187</v>
      </c>
      <c r="V214" s="64" t="s">
        <v>149</v>
      </c>
      <c r="W214" s="39" t="s">
        <v>150</v>
      </c>
      <c r="X214" s="39" t="s">
        <v>1066</v>
      </c>
      <c r="Y214" s="39" t="s">
        <v>86</v>
      </c>
      <c r="Z214" s="41" t="s">
        <v>87</v>
      </c>
      <c r="AA214" s="42">
        <v>4</v>
      </c>
      <c r="AB214" s="43">
        <f t="shared" si="41"/>
        <v>1</v>
      </c>
      <c r="AC214" s="44">
        <v>42185</v>
      </c>
      <c r="AD214" s="43" t="s">
        <v>68</v>
      </c>
      <c r="AE214" s="43"/>
      <c r="AF214" s="43" t="s">
        <v>69</v>
      </c>
      <c r="AG214" s="43" t="s">
        <v>69</v>
      </c>
      <c r="AH214" s="43" t="s">
        <v>1397</v>
      </c>
      <c r="AI214" s="45" t="s">
        <v>1398</v>
      </c>
      <c r="AJ214" s="45"/>
      <c r="AK214" s="46" t="s">
        <v>766</v>
      </c>
      <c r="AL214" s="47">
        <f t="shared" si="39"/>
        <v>2</v>
      </c>
      <c r="AM214" s="47">
        <f t="shared" si="40"/>
        <v>0</v>
      </c>
      <c r="AN214" s="47" t="str">
        <f t="shared" si="42"/>
        <v>CUMPLIDA</v>
      </c>
      <c r="AO214" s="47" t="str">
        <f t="shared" si="43"/>
        <v>CUMPLIDA</v>
      </c>
      <c r="AP214" s="50" t="s">
        <v>276</v>
      </c>
      <c r="AQ214" s="49" t="s">
        <v>87</v>
      </c>
      <c r="AR214" s="50" t="s">
        <v>75</v>
      </c>
      <c r="AS214" s="50"/>
      <c r="AT214" s="51" t="s">
        <v>76</v>
      </c>
    </row>
    <row r="215" spans="1:46" ht="283.5" hidden="1" x14ac:dyDescent="0.25">
      <c r="A215" s="27">
        <v>626</v>
      </c>
      <c r="B215" s="27">
        <v>202</v>
      </c>
      <c r="C215" s="74" t="s">
        <v>1399</v>
      </c>
      <c r="D215" s="90" t="s">
        <v>1400</v>
      </c>
      <c r="E215" s="74" t="s">
        <v>1401</v>
      </c>
      <c r="F215" s="31" t="s">
        <v>156</v>
      </c>
      <c r="G215" s="74"/>
      <c r="H215" s="30" t="s">
        <v>1402</v>
      </c>
      <c r="I215" s="30" t="s">
        <v>1402</v>
      </c>
      <c r="J215" s="60">
        <v>3</v>
      </c>
      <c r="K215" s="33">
        <v>41791</v>
      </c>
      <c r="L215" s="33">
        <v>42185</v>
      </c>
      <c r="M215" s="33">
        <v>42004</v>
      </c>
      <c r="N215" s="34">
        <f>(+L215-K215)/7</f>
        <v>56.285714285714285</v>
      </c>
      <c r="O215" s="35"/>
      <c r="P215" s="36">
        <f>IF(O215/J215&gt;1,1,+O215/J215)</f>
        <v>0</v>
      </c>
      <c r="Q215" s="37">
        <f>+N215*P215</f>
        <v>0</v>
      </c>
      <c r="R215" s="37">
        <f>IF(L215&lt;=$C$7,Q215,0)</f>
        <v>0</v>
      </c>
      <c r="S215" s="37">
        <f>IF($C$7&gt;=L215,N215,0)</f>
        <v>56.285714285714285</v>
      </c>
      <c r="T215" s="38" t="s">
        <v>62</v>
      </c>
      <c r="U215" s="39" t="s">
        <v>187</v>
      </c>
      <c r="V215" s="39" t="s">
        <v>112</v>
      </c>
      <c r="W215" s="39" t="s">
        <v>150</v>
      </c>
      <c r="X215" s="39" t="s">
        <v>1066</v>
      </c>
      <c r="Y215" s="39" t="s">
        <v>86</v>
      </c>
      <c r="Z215" s="41" t="s">
        <v>536</v>
      </c>
      <c r="AA215" s="42">
        <v>3</v>
      </c>
      <c r="AB215" s="43">
        <f t="shared" si="41"/>
        <v>1</v>
      </c>
      <c r="AC215" s="44">
        <v>42185</v>
      </c>
      <c r="AD215" s="43" t="s">
        <v>68</v>
      </c>
      <c r="AE215" s="43"/>
      <c r="AF215" s="43" t="s">
        <v>69</v>
      </c>
      <c r="AG215" s="43" t="s">
        <v>69</v>
      </c>
      <c r="AH215" s="43" t="s">
        <v>1403</v>
      </c>
      <c r="AI215" s="45" t="s">
        <v>1404</v>
      </c>
      <c r="AJ215" s="45"/>
      <c r="AK215" s="46" t="s">
        <v>766</v>
      </c>
      <c r="AL215" s="47">
        <f t="shared" si="39"/>
        <v>2</v>
      </c>
      <c r="AM215" s="47">
        <f t="shared" si="40"/>
        <v>0</v>
      </c>
      <c r="AN215" s="47" t="str">
        <f t="shared" si="42"/>
        <v>CUMPLIDA</v>
      </c>
      <c r="AO215" s="47" t="str">
        <f t="shared" si="43"/>
        <v>CUMPLIDA</v>
      </c>
      <c r="AP215" s="50" t="s">
        <v>276</v>
      </c>
      <c r="AQ215" s="49" t="s">
        <v>122</v>
      </c>
      <c r="AR215" s="50" t="s">
        <v>75</v>
      </c>
      <c r="AS215" s="50"/>
      <c r="AT215" s="51" t="s">
        <v>76</v>
      </c>
    </row>
    <row r="216" spans="1:46" ht="409.5" hidden="1" x14ac:dyDescent="0.25">
      <c r="A216" s="27">
        <v>627</v>
      </c>
      <c r="B216" s="27">
        <v>203</v>
      </c>
      <c r="C216" s="74" t="s">
        <v>1405</v>
      </c>
      <c r="D216" s="90" t="s">
        <v>1406</v>
      </c>
      <c r="E216" s="74" t="s">
        <v>1407</v>
      </c>
      <c r="F216" s="139" t="s">
        <v>1408</v>
      </c>
      <c r="G216" s="147" t="s">
        <v>1409</v>
      </c>
      <c r="H216" s="160" t="s">
        <v>1410</v>
      </c>
      <c r="I216" s="160" t="s">
        <v>1410</v>
      </c>
      <c r="J216" s="141">
        <v>4</v>
      </c>
      <c r="K216" s="33">
        <v>41640</v>
      </c>
      <c r="L216" s="89">
        <v>42369</v>
      </c>
      <c r="M216" s="33">
        <v>42004</v>
      </c>
      <c r="N216" s="34">
        <f>(+L216-K216)/7</f>
        <v>104.14285714285714</v>
      </c>
      <c r="O216" s="35"/>
      <c r="P216" s="36">
        <f>IF(O216/J216&gt;1,1,+O216/J216)</f>
        <v>0</v>
      </c>
      <c r="Q216" s="37">
        <f>+N216*P216</f>
        <v>0</v>
      </c>
      <c r="R216" s="37">
        <f>IF(L216&lt;=$C$7,Q216,0)</f>
        <v>0</v>
      </c>
      <c r="S216" s="37">
        <f>IF($C$7&gt;=L216,N216,0)</f>
        <v>0</v>
      </c>
      <c r="T216" s="38" t="s">
        <v>62</v>
      </c>
      <c r="U216" s="39" t="s">
        <v>1411</v>
      </c>
      <c r="V216" s="39" t="s">
        <v>112</v>
      </c>
      <c r="W216" s="39" t="s">
        <v>1412</v>
      </c>
      <c r="X216" s="39" t="s">
        <v>1413</v>
      </c>
      <c r="Y216" s="39" t="s">
        <v>86</v>
      </c>
      <c r="Z216" s="41" t="s">
        <v>160</v>
      </c>
      <c r="AA216" s="42">
        <v>4</v>
      </c>
      <c r="AB216" s="43">
        <f t="shared" si="41"/>
        <v>1</v>
      </c>
      <c r="AC216" s="44">
        <v>42185</v>
      </c>
      <c r="AD216" s="43" t="s">
        <v>68</v>
      </c>
      <c r="AE216" s="43"/>
      <c r="AF216" s="43"/>
      <c r="AG216" s="43"/>
      <c r="AH216" s="43"/>
      <c r="AI216" s="45" t="s">
        <v>1414</v>
      </c>
      <c r="AJ216" s="45"/>
      <c r="AK216" s="46" t="s">
        <v>779</v>
      </c>
      <c r="AL216" s="47">
        <f t="shared" si="39"/>
        <v>2</v>
      </c>
      <c r="AM216" s="47">
        <f t="shared" si="40"/>
        <v>1</v>
      </c>
      <c r="AN216" s="47" t="str">
        <f t="shared" si="42"/>
        <v>CUMPLIDA</v>
      </c>
      <c r="AO216" s="47" t="str">
        <f t="shared" si="43"/>
        <v>CUMPLIDA</v>
      </c>
      <c r="AP216" s="50" t="s">
        <v>864</v>
      </c>
      <c r="AQ216" s="69" t="s">
        <v>163</v>
      </c>
      <c r="AR216" s="50" t="s">
        <v>75</v>
      </c>
      <c r="AS216" s="50"/>
      <c r="AT216" s="51" t="s">
        <v>76</v>
      </c>
    </row>
    <row r="217" spans="1:46" ht="126" hidden="1" x14ac:dyDescent="0.25">
      <c r="A217" s="27">
        <v>628</v>
      </c>
      <c r="B217" s="27">
        <v>204</v>
      </c>
      <c r="C217" s="74" t="s">
        <v>1415</v>
      </c>
      <c r="D217" s="90" t="s">
        <v>1416</v>
      </c>
      <c r="E217" s="74" t="s">
        <v>1417</v>
      </c>
      <c r="F217" s="74" t="s">
        <v>1418</v>
      </c>
      <c r="G217" s="74"/>
      <c r="H217" s="59" t="s">
        <v>1419</v>
      </c>
      <c r="I217" s="59" t="s">
        <v>1419</v>
      </c>
      <c r="J217" s="60">
        <v>3</v>
      </c>
      <c r="K217" s="33">
        <v>41640</v>
      </c>
      <c r="L217" s="33">
        <v>42185</v>
      </c>
      <c r="M217" s="33">
        <v>41943</v>
      </c>
      <c r="N217" s="34">
        <f>(+L217-K217)/7</f>
        <v>77.857142857142861</v>
      </c>
      <c r="O217" s="35"/>
      <c r="P217" s="36">
        <f>IF(O217/J217&gt;1,1,+O217/J217)</f>
        <v>0</v>
      </c>
      <c r="Q217" s="37">
        <f>+N217*P217</f>
        <v>0</v>
      </c>
      <c r="R217" s="37">
        <f>IF(L217&lt;=$C$7,Q217,0)</f>
        <v>0</v>
      </c>
      <c r="S217" s="37">
        <f>IF($C$7&gt;=L217,N217,0)</f>
        <v>77.857142857142861</v>
      </c>
      <c r="T217" s="38" t="s">
        <v>62</v>
      </c>
      <c r="U217" s="39" t="s">
        <v>187</v>
      </c>
      <c r="V217" s="39" t="s">
        <v>112</v>
      </c>
      <c r="W217" s="39" t="s">
        <v>150</v>
      </c>
      <c r="X217" s="39" t="s">
        <v>1066</v>
      </c>
      <c r="Y217" s="39" t="s">
        <v>86</v>
      </c>
      <c r="Z217" s="41" t="s">
        <v>87</v>
      </c>
      <c r="AA217" s="42">
        <v>3</v>
      </c>
      <c r="AB217" s="43">
        <f t="shared" si="41"/>
        <v>1</v>
      </c>
      <c r="AC217" s="44">
        <v>42185</v>
      </c>
      <c r="AD217" s="43" t="s">
        <v>68</v>
      </c>
      <c r="AE217" s="43"/>
      <c r="AF217" s="43" t="s">
        <v>69</v>
      </c>
      <c r="AG217" s="43" t="s">
        <v>69</v>
      </c>
      <c r="AH217" s="43" t="s">
        <v>1420</v>
      </c>
      <c r="AI217" s="45" t="s">
        <v>1421</v>
      </c>
      <c r="AJ217" s="45"/>
      <c r="AK217" s="46" t="s">
        <v>779</v>
      </c>
      <c r="AL217" s="47">
        <f t="shared" si="39"/>
        <v>2</v>
      </c>
      <c r="AM217" s="47">
        <f t="shared" si="40"/>
        <v>0</v>
      </c>
      <c r="AN217" s="47" t="str">
        <f t="shared" si="42"/>
        <v>CUMPLIDA</v>
      </c>
      <c r="AO217" s="47" t="str">
        <f t="shared" si="43"/>
        <v>CUMPLIDA</v>
      </c>
      <c r="AP217" s="48"/>
      <c r="AQ217" s="49" t="s">
        <v>87</v>
      </c>
      <c r="AR217" s="50" t="s">
        <v>75</v>
      </c>
      <c r="AS217" s="50"/>
      <c r="AT217" s="51" t="s">
        <v>76</v>
      </c>
    </row>
    <row r="218" spans="1:46" ht="409.5" hidden="1" x14ac:dyDescent="0.25">
      <c r="A218" s="27">
        <v>629</v>
      </c>
      <c r="B218" s="27">
        <v>205</v>
      </c>
      <c r="C218" s="74" t="s">
        <v>1422</v>
      </c>
      <c r="D218" s="74" t="s">
        <v>1423</v>
      </c>
      <c r="E218" s="74" t="s">
        <v>1424</v>
      </c>
      <c r="F218" s="31" t="s">
        <v>156</v>
      </c>
      <c r="G218" s="28" t="s">
        <v>157</v>
      </c>
      <c r="H218" s="30" t="s">
        <v>1425</v>
      </c>
      <c r="I218" s="30" t="s">
        <v>1425</v>
      </c>
      <c r="J218" s="32">
        <v>2</v>
      </c>
      <c r="K218" s="33">
        <v>41791</v>
      </c>
      <c r="L218" s="33">
        <v>42185</v>
      </c>
      <c r="M218" s="33">
        <v>42004</v>
      </c>
      <c r="N218" s="38"/>
      <c r="O218" s="38" t="s">
        <v>378</v>
      </c>
      <c r="P218" s="39" t="s">
        <v>112</v>
      </c>
      <c r="Q218" s="39" t="s">
        <v>187</v>
      </c>
      <c r="R218" s="41" t="s">
        <v>67</v>
      </c>
      <c r="S218" s="42">
        <v>1</v>
      </c>
      <c r="T218" s="43" t="s">
        <v>62</v>
      </c>
      <c r="U218" s="39" t="s">
        <v>187</v>
      </c>
      <c r="V218" s="39" t="s">
        <v>112</v>
      </c>
      <c r="W218" s="39" t="s">
        <v>150</v>
      </c>
      <c r="X218" s="39" t="s">
        <v>1066</v>
      </c>
      <c r="Y218" s="39" t="s">
        <v>86</v>
      </c>
      <c r="Z218" s="41" t="s">
        <v>163</v>
      </c>
      <c r="AA218" s="42">
        <v>2</v>
      </c>
      <c r="AB218" s="43">
        <f t="shared" si="41"/>
        <v>1</v>
      </c>
      <c r="AC218" s="44">
        <v>42185</v>
      </c>
      <c r="AD218" s="43" t="s">
        <v>68</v>
      </c>
      <c r="AE218" s="43"/>
      <c r="AF218" s="43" t="s">
        <v>69</v>
      </c>
      <c r="AG218" s="43" t="s">
        <v>69</v>
      </c>
      <c r="AH218" s="43" t="s">
        <v>1426</v>
      </c>
      <c r="AI218" s="45" t="s">
        <v>1427</v>
      </c>
      <c r="AJ218" s="45"/>
      <c r="AK218" s="46" t="s">
        <v>766</v>
      </c>
      <c r="AL218" s="47">
        <f t="shared" si="39"/>
        <v>2</v>
      </c>
      <c r="AM218" s="47">
        <f t="shared" si="40"/>
        <v>0</v>
      </c>
      <c r="AN218" s="47" t="str">
        <f t="shared" si="42"/>
        <v>CUMPLIDA</v>
      </c>
      <c r="AO218" s="47" t="str">
        <f t="shared" si="43"/>
        <v>CUMPLIDA</v>
      </c>
      <c r="AP218" s="50" t="s">
        <v>276</v>
      </c>
      <c r="AQ218" s="69" t="s">
        <v>163</v>
      </c>
      <c r="AR218" s="50" t="s">
        <v>75</v>
      </c>
      <c r="AS218" s="50"/>
      <c r="AT218" s="51" t="s">
        <v>76</v>
      </c>
    </row>
    <row r="219" spans="1:46" ht="141.75" hidden="1" x14ac:dyDescent="0.25">
      <c r="A219" s="27">
        <v>632</v>
      </c>
      <c r="B219" s="27">
        <v>208</v>
      </c>
      <c r="C219" s="74" t="s">
        <v>1428</v>
      </c>
      <c r="D219" s="74" t="s">
        <v>1429</v>
      </c>
      <c r="E219" s="74" t="s">
        <v>1430</v>
      </c>
      <c r="F219" s="74" t="s">
        <v>1431</v>
      </c>
      <c r="G219" s="74"/>
      <c r="H219" s="59" t="s">
        <v>1432</v>
      </c>
      <c r="I219" s="59" t="s">
        <v>1432</v>
      </c>
      <c r="J219" s="60">
        <v>3</v>
      </c>
      <c r="K219" s="33">
        <v>41791</v>
      </c>
      <c r="L219" s="33">
        <v>42004</v>
      </c>
      <c r="M219" s="33">
        <v>42004</v>
      </c>
      <c r="N219" s="34">
        <f t="shared" ref="N219:N282" si="44">(+L219-K219)/7</f>
        <v>30.428571428571427</v>
      </c>
      <c r="O219" s="35"/>
      <c r="P219" s="36">
        <f t="shared" ref="P219:P238" si="45">IF(O219/J219&gt;1,1,+O219/J219)</f>
        <v>0</v>
      </c>
      <c r="Q219" s="37">
        <f t="shared" ref="Q219:Q238" si="46">+N219*P219</f>
        <v>0</v>
      </c>
      <c r="R219" s="37">
        <f t="shared" ref="R219:R238" si="47">IF(L219&lt;=$C$7,Q219,0)</f>
        <v>0</v>
      </c>
      <c r="S219" s="37">
        <f t="shared" ref="S219:S238" si="48">IF($C$7&gt;=L219,N219,0)</f>
        <v>30.428571428571427</v>
      </c>
      <c r="T219" s="38" t="s">
        <v>69</v>
      </c>
      <c r="U219" s="39" t="s">
        <v>187</v>
      </c>
      <c r="V219" s="39" t="s">
        <v>149</v>
      </c>
      <c r="W219" s="39" t="s">
        <v>150</v>
      </c>
      <c r="X219" s="39" t="s">
        <v>1066</v>
      </c>
      <c r="Y219" s="39" t="s">
        <v>86</v>
      </c>
      <c r="Z219" s="41" t="s">
        <v>67</v>
      </c>
      <c r="AA219" s="42">
        <v>3</v>
      </c>
      <c r="AB219" s="43">
        <f t="shared" si="41"/>
        <v>1</v>
      </c>
      <c r="AC219" s="44">
        <v>42185</v>
      </c>
      <c r="AD219" s="43" t="s">
        <v>68</v>
      </c>
      <c r="AE219" s="43"/>
      <c r="AF219" s="43" t="s">
        <v>69</v>
      </c>
      <c r="AG219" s="43" t="s">
        <v>69</v>
      </c>
      <c r="AH219" s="43" t="s">
        <v>1433</v>
      </c>
      <c r="AI219" s="45" t="s">
        <v>1434</v>
      </c>
      <c r="AJ219" s="45"/>
      <c r="AK219" s="46" t="s">
        <v>766</v>
      </c>
      <c r="AL219" s="47">
        <f t="shared" si="39"/>
        <v>2</v>
      </c>
      <c r="AM219" s="47">
        <f t="shared" si="40"/>
        <v>0</v>
      </c>
      <c r="AN219" s="47" t="str">
        <f t="shared" si="42"/>
        <v>CUMPLIDA</v>
      </c>
      <c r="AO219" s="47" t="str">
        <f t="shared" si="43"/>
        <v>CUMPLIDA</v>
      </c>
      <c r="AP219" s="48" t="s">
        <v>106</v>
      </c>
      <c r="AQ219" s="49" t="s">
        <v>67</v>
      </c>
      <c r="AR219" s="50" t="s">
        <v>75</v>
      </c>
      <c r="AS219" s="50"/>
      <c r="AT219" s="51" t="s">
        <v>76</v>
      </c>
    </row>
    <row r="220" spans="1:46" ht="204.75" hidden="1" x14ac:dyDescent="0.25">
      <c r="A220" s="27">
        <v>633</v>
      </c>
      <c r="B220" s="27">
        <v>209</v>
      </c>
      <c r="C220" s="74" t="s">
        <v>1435</v>
      </c>
      <c r="D220" s="74" t="s">
        <v>1436</v>
      </c>
      <c r="E220" s="74" t="s">
        <v>1430</v>
      </c>
      <c r="F220" s="74" t="s">
        <v>1437</v>
      </c>
      <c r="G220" s="74"/>
      <c r="H220" s="59" t="s">
        <v>1438</v>
      </c>
      <c r="I220" s="59" t="s">
        <v>1439</v>
      </c>
      <c r="J220" s="60">
        <v>4</v>
      </c>
      <c r="K220" s="33">
        <v>41640</v>
      </c>
      <c r="L220" s="33">
        <v>42004</v>
      </c>
      <c r="M220" s="33">
        <v>42004</v>
      </c>
      <c r="N220" s="34">
        <f t="shared" si="44"/>
        <v>52</v>
      </c>
      <c r="O220" s="35"/>
      <c r="P220" s="36">
        <f t="shared" si="45"/>
        <v>0</v>
      </c>
      <c r="Q220" s="37">
        <f t="shared" si="46"/>
        <v>0</v>
      </c>
      <c r="R220" s="37">
        <f t="shared" si="47"/>
        <v>0</v>
      </c>
      <c r="S220" s="37">
        <f t="shared" si="48"/>
        <v>52</v>
      </c>
      <c r="T220" s="38" t="s">
        <v>69</v>
      </c>
      <c r="U220" s="39" t="s">
        <v>187</v>
      </c>
      <c r="V220" s="64" t="s">
        <v>149</v>
      </c>
      <c r="W220" s="39" t="s">
        <v>150</v>
      </c>
      <c r="X220" s="39" t="s">
        <v>1066</v>
      </c>
      <c r="Y220" s="39" t="s">
        <v>86</v>
      </c>
      <c r="Z220" s="41" t="s">
        <v>67</v>
      </c>
      <c r="AA220" s="42">
        <v>4</v>
      </c>
      <c r="AB220" s="43">
        <f t="shared" si="41"/>
        <v>1</v>
      </c>
      <c r="AC220" s="44">
        <v>42185</v>
      </c>
      <c r="AD220" s="43" t="s">
        <v>68</v>
      </c>
      <c r="AE220" s="43"/>
      <c r="AF220" s="43" t="s">
        <v>69</v>
      </c>
      <c r="AG220" s="43" t="s">
        <v>69</v>
      </c>
      <c r="AH220" s="43" t="s">
        <v>1440</v>
      </c>
      <c r="AI220" s="45" t="s">
        <v>1441</v>
      </c>
      <c r="AJ220" s="45"/>
      <c r="AK220" s="46" t="s">
        <v>766</v>
      </c>
      <c r="AL220" s="47">
        <f t="shared" si="39"/>
        <v>2</v>
      </c>
      <c r="AM220" s="47">
        <f t="shared" si="40"/>
        <v>0</v>
      </c>
      <c r="AN220" s="47" t="str">
        <f t="shared" si="42"/>
        <v>CUMPLIDA</v>
      </c>
      <c r="AO220" s="47" t="str">
        <f t="shared" si="43"/>
        <v>CUMPLIDA</v>
      </c>
      <c r="AP220" s="48" t="s">
        <v>116</v>
      </c>
      <c r="AQ220" s="49" t="s">
        <v>67</v>
      </c>
      <c r="AR220" s="50" t="s">
        <v>75</v>
      </c>
      <c r="AS220" s="50"/>
      <c r="AT220" s="51" t="s">
        <v>76</v>
      </c>
    </row>
    <row r="221" spans="1:46" ht="141.75" hidden="1" x14ac:dyDescent="0.25">
      <c r="A221" s="27">
        <v>634</v>
      </c>
      <c r="B221" s="27">
        <v>210</v>
      </c>
      <c r="C221" s="74" t="s">
        <v>1442</v>
      </c>
      <c r="D221" s="74" t="s">
        <v>1443</v>
      </c>
      <c r="E221" s="74" t="s">
        <v>1430</v>
      </c>
      <c r="F221" s="74" t="s">
        <v>1444</v>
      </c>
      <c r="G221" s="74"/>
      <c r="H221" s="62" t="s">
        <v>1445</v>
      </c>
      <c r="I221" s="62" t="s">
        <v>1445</v>
      </c>
      <c r="J221" s="60">
        <v>2</v>
      </c>
      <c r="K221" s="33">
        <v>41640</v>
      </c>
      <c r="L221" s="33">
        <v>42004</v>
      </c>
      <c r="M221" s="33">
        <v>42004</v>
      </c>
      <c r="N221" s="34">
        <f t="shared" si="44"/>
        <v>52</v>
      </c>
      <c r="O221" s="35"/>
      <c r="P221" s="36">
        <f t="shared" si="45"/>
        <v>0</v>
      </c>
      <c r="Q221" s="37">
        <f t="shared" si="46"/>
        <v>0</v>
      </c>
      <c r="R221" s="37">
        <f t="shared" si="47"/>
        <v>0</v>
      </c>
      <c r="S221" s="37">
        <f t="shared" si="48"/>
        <v>52</v>
      </c>
      <c r="T221" s="38" t="s">
        <v>69</v>
      </c>
      <c r="U221" s="39" t="s">
        <v>187</v>
      </c>
      <c r="V221" s="64" t="s">
        <v>149</v>
      </c>
      <c r="W221" s="58" t="s">
        <v>262</v>
      </c>
      <c r="X221" s="58" t="s">
        <v>263</v>
      </c>
      <c r="Y221" s="58" t="s">
        <v>262</v>
      </c>
      <c r="Z221" s="41" t="s">
        <v>67</v>
      </c>
      <c r="AA221" s="42">
        <v>2</v>
      </c>
      <c r="AB221" s="43">
        <f t="shared" si="41"/>
        <v>1</v>
      </c>
      <c r="AC221" s="44">
        <v>42185</v>
      </c>
      <c r="AD221" s="43" t="s">
        <v>68</v>
      </c>
      <c r="AE221" s="43"/>
      <c r="AF221" s="43" t="s">
        <v>69</v>
      </c>
      <c r="AG221" s="43" t="s">
        <v>62</v>
      </c>
      <c r="AH221" s="43" t="s">
        <v>1446</v>
      </c>
      <c r="AI221" s="45" t="s">
        <v>1447</v>
      </c>
      <c r="AJ221" s="45"/>
      <c r="AK221" s="46" t="s">
        <v>766</v>
      </c>
      <c r="AL221" s="47">
        <f t="shared" si="39"/>
        <v>2</v>
      </c>
      <c r="AM221" s="47">
        <f t="shared" si="40"/>
        <v>0</v>
      </c>
      <c r="AN221" s="47" t="str">
        <f t="shared" si="42"/>
        <v>CUMPLIDA</v>
      </c>
      <c r="AO221" s="47" t="str">
        <f t="shared" si="43"/>
        <v>CUMPLIDA</v>
      </c>
      <c r="AP221" s="48" t="s">
        <v>116</v>
      </c>
      <c r="AQ221" s="49" t="s">
        <v>67</v>
      </c>
      <c r="AR221" s="50" t="s">
        <v>75</v>
      </c>
      <c r="AS221" s="50"/>
      <c r="AT221" s="51" t="s">
        <v>76</v>
      </c>
    </row>
    <row r="222" spans="1:46" ht="126" hidden="1" x14ac:dyDescent="0.25">
      <c r="A222" s="27">
        <v>635</v>
      </c>
      <c r="B222" s="27">
        <v>211</v>
      </c>
      <c r="C222" s="138" t="s">
        <v>1448</v>
      </c>
      <c r="D222" s="74" t="s">
        <v>1449</v>
      </c>
      <c r="E222" s="74" t="s">
        <v>1430</v>
      </c>
      <c r="F222" s="74" t="s">
        <v>1450</v>
      </c>
      <c r="G222" s="74"/>
      <c r="H222" s="59" t="s">
        <v>1451</v>
      </c>
      <c r="I222" s="59" t="s">
        <v>1451</v>
      </c>
      <c r="J222" s="60">
        <v>3</v>
      </c>
      <c r="K222" s="33">
        <v>41791</v>
      </c>
      <c r="L222" s="33">
        <v>42004</v>
      </c>
      <c r="M222" s="33">
        <v>42004</v>
      </c>
      <c r="N222" s="34">
        <f t="shared" si="44"/>
        <v>30.428571428571427</v>
      </c>
      <c r="O222" s="35"/>
      <c r="P222" s="36">
        <f t="shared" si="45"/>
        <v>0</v>
      </c>
      <c r="Q222" s="37">
        <f t="shared" si="46"/>
        <v>0</v>
      </c>
      <c r="R222" s="37">
        <f t="shared" si="47"/>
        <v>0</v>
      </c>
      <c r="S222" s="37">
        <f t="shared" si="48"/>
        <v>30.428571428571427</v>
      </c>
      <c r="T222" s="38" t="s">
        <v>69</v>
      </c>
      <c r="U222" s="39" t="s">
        <v>187</v>
      </c>
      <c r="V222" s="39" t="s">
        <v>149</v>
      </c>
      <c r="W222" s="39" t="s">
        <v>150</v>
      </c>
      <c r="X222" s="39" t="s">
        <v>1066</v>
      </c>
      <c r="Y222" s="39" t="s">
        <v>86</v>
      </c>
      <c r="Z222" s="41" t="s">
        <v>67</v>
      </c>
      <c r="AA222" s="42">
        <v>3</v>
      </c>
      <c r="AB222" s="43">
        <f t="shared" si="41"/>
        <v>1</v>
      </c>
      <c r="AC222" s="44">
        <v>42185</v>
      </c>
      <c r="AD222" s="43" t="s">
        <v>68</v>
      </c>
      <c r="AE222" s="43"/>
      <c r="AF222" s="43" t="s">
        <v>69</v>
      </c>
      <c r="AG222" s="43" t="s">
        <v>69</v>
      </c>
      <c r="AH222" s="43" t="s">
        <v>1452</v>
      </c>
      <c r="AI222" s="45" t="s">
        <v>1453</v>
      </c>
      <c r="AJ222" s="45"/>
      <c r="AK222" s="46" t="s">
        <v>766</v>
      </c>
      <c r="AL222" s="47">
        <f t="shared" si="39"/>
        <v>2</v>
      </c>
      <c r="AM222" s="47">
        <f t="shared" si="40"/>
        <v>0</v>
      </c>
      <c r="AN222" s="47" t="str">
        <f t="shared" si="42"/>
        <v>CUMPLIDA</v>
      </c>
      <c r="AO222" s="47" t="str">
        <f t="shared" si="43"/>
        <v>CUMPLIDA</v>
      </c>
      <c r="AP222" s="48" t="s">
        <v>116</v>
      </c>
      <c r="AQ222" s="49" t="s">
        <v>67</v>
      </c>
      <c r="AR222" s="50" t="s">
        <v>75</v>
      </c>
      <c r="AS222" s="50"/>
      <c r="AT222" s="51" t="s">
        <v>76</v>
      </c>
    </row>
    <row r="223" spans="1:46" ht="409.5" hidden="1" x14ac:dyDescent="0.25">
      <c r="A223" s="27">
        <v>636</v>
      </c>
      <c r="B223" s="27">
        <v>212</v>
      </c>
      <c r="C223" s="74" t="s">
        <v>1454</v>
      </c>
      <c r="D223" s="74" t="s">
        <v>1455</v>
      </c>
      <c r="E223" s="74" t="s">
        <v>1456</v>
      </c>
      <c r="F223" s="74" t="s">
        <v>1457</v>
      </c>
      <c r="G223" s="74"/>
      <c r="H223" s="59" t="s">
        <v>1458</v>
      </c>
      <c r="I223" s="59" t="s">
        <v>1458</v>
      </c>
      <c r="J223" s="60">
        <v>3</v>
      </c>
      <c r="K223" s="33">
        <v>41791</v>
      </c>
      <c r="L223" s="33">
        <v>42004</v>
      </c>
      <c r="M223" s="33">
        <v>42004</v>
      </c>
      <c r="N223" s="34">
        <f t="shared" si="44"/>
        <v>30.428571428571427</v>
      </c>
      <c r="O223" s="35"/>
      <c r="P223" s="36">
        <f t="shared" si="45"/>
        <v>0</v>
      </c>
      <c r="Q223" s="37">
        <f t="shared" si="46"/>
        <v>0</v>
      </c>
      <c r="R223" s="37">
        <f t="shared" si="47"/>
        <v>0</v>
      </c>
      <c r="S223" s="37">
        <f t="shared" si="48"/>
        <v>30.428571428571427</v>
      </c>
      <c r="T223" s="38" t="s">
        <v>69</v>
      </c>
      <c r="U223" s="39" t="s">
        <v>187</v>
      </c>
      <c r="V223" s="39" t="s">
        <v>149</v>
      </c>
      <c r="W223" s="39" t="s">
        <v>150</v>
      </c>
      <c r="X223" s="39" t="s">
        <v>1066</v>
      </c>
      <c r="Y223" s="39" t="s">
        <v>86</v>
      </c>
      <c r="Z223" s="41" t="s">
        <v>67</v>
      </c>
      <c r="AA223" s="42">
        <v>3</v>
      </c>
      <c r="AB223" s="43">
        <f t="shared" si="41"/>
        <v>1</v>
      </c>
      <c r="AC223" s="44">
        <v>42185</v>
      </c>
      <c r="AD223" s="43" t="s">
        <v>68</v>
      </c>
      <c r="AE223" s="43"/>
      <c r="AF223" s="43" t="s">
        <v>69</v>
      </c>
      <c r="AG223" s="43" t="s">
        <v>69</v>
      </c>
      <c r="AH223" s="43"/>
      <c r="AI223" s="45" t="s">
        <v>1453</v>
      </c>
      <c r="AJ223" s="45"/>
      <c r="AK223" s="46" t="s">
        <v>766</v>
      </c>
      <c r="AL223" s="47">
        <f t="shared" si="39"/>
        <v>2</v>
      </c>
      <c r="AM223" s="47">
        <f t="shared" si="40"/>
        <v>0</v>
      </c>
      <c r="AN223" s="47" t="str">
        <f t="shared" si="42"/>
        <v>CUMPLIDA</v>
      </c>
      <c r="AO223" s="47" t="str">
        <f t="shared" si="43"/>
        <v>CUMPLIDA</v>
      </c>
      <c r="AP223" s="48" t="s">
        <v>116</v>
      </c>
      <c r="AQ223" s="49" t="s">
        <v>67</v>
      </c>
      <c r="AR223" s="50" t="s">
        <v>75</v>
      </c>
      <c r="AS223" s="50"/>
      <c r="AT223" s="51" t="s">
        <v>76</v>
      </c>
    </row>
    <row r="224" spans="1:46" ht="220.5" customHeight="1" x14ac:dyDescent="0.25">
      <c r="A224" s="27">
        <v>637</v>
      </c>
      <c r="B224" s="27">
        <v>213</v>
      </c>
      <c r="C224" s="74" t="s">
        <v>1459</v>
      </c>
      <c r="D224" s="74" t="s">
        <v>1460</v>
      </c>
      <c r="E224" s="74" t="s">
        <v>1461</v>
      </c>
      <c r="F224" s="31" t="s">
        <v>1462</v>
      </c>
      <c r="G224" s="123"/>
      <c r="H224" s="30" t="s">
        <v>1463</v>
      </c>
      <c r="I224" s="30" t="s">
        <v>1463</v>
      </c>
      <c r="J224" s="32">
        <v>2</v>
      </c>
      <c r="K224" s="33">
        <v>41640</v>
      </c>
      <c r="L224" s="89">
        <v>42369</v>
      </c>
      <c r="M224" s="33">
        <v>42004</v>
      </c>
      <c r="N224" s="34">
        <f t="shared" si="44"/>
        <v>104.14285714285714</v>
      </c>
      <c r="O224" s="35"/>
      <c r="P224" s="36">
        <f t="shared" si="45"/>
        <v>0</v>
      </c>
      <c r="Q224" s="37">
        <f t="shared" si="46"/>
        <v>0</v>
      </c>
      <c r="R224" s="37">
        <f t="shared" si="47"/>
        <v>0</v>
      </c>
      <c r="S224" s="37">
        <f t="shared" si="48"/>
        <v>0</v>
      </c>
      <c r="T224" s="38" t="s">
        <v>62</v>
      </c>
      <c r="U224" s="39" t="s">
        <v>187</v>
      </c>
      <c r="V224" s="39" t="s">
        <v>149</v>
      </c>
      <c r="W224" s="39" t="s">
        <v>113</v>
      </c>
      <c r="X224" s="39" t="s">
        <v>114</v>
      </c>
      <c r="Y224" s="58" t="s">
        <v>113</v>
      </c>
      <c r="Z224" s="41" t="s">
        <v>67</v>
      </c>
      <c r="AA224" s="42">
        <v>0</v>
      </c>
      <c r="AB224" s="43">
        <f t="shared" si="41"/>
        <v>0</v>
      </c>
      <c r="AC224" s="43"/>
      <c r="AD224" s="43" t="s">
        <v>68</v>
      </c>
      <c r="AE224" s="43"/>
      <c r="AF224" s="43"/>
      <c r="AG224" s="43"/>
      <c r="AH224" s="43"/>
      <c r="AI224" s="45" t="s">
        <v>1464</v>
      </c>
      <c r="AJ224" s="45"/>
      <c r="AK224" s="46" t="s">
        <v>779</v>
      </c>
      <c r="AL224" s="47">
        <f t="shared" si="39"/>
        <v>0</v>
      </c>
      <c r="AM224" s="47">
        <f t="shared" si="40"/>
        <v>1</v>
      </c>
      <c r="AN224" s="47" t="str">
        <f t="shared" si="42"/>
        <v>EN TERMINO</v>
      </c>
      <c r="AO224" s="47" t="str">
        <f t="shared" si="43"/>
        <v>EN TERMINO</v>
      </c>
      <c r="AP224" s="48" t="s">
        <v>1059</v>
      </c>
      <c r="AQ224" s="49" t="s">
        <v>67</v>
      </c>
      <c r="AR224" s="50" t="s">
        <v>75</v>
      </c>
      <c r="AS224" s="50"/>
      <c r="AT224" s="51" t="s">
        <v>76</v>
      </c>
    </row>
    <row r="225" spans="1:46" ht="218.25" customHeight="1" x14ac:dyDescent="0.25">
      <c r="A225" s="27">
        <v>638</v>
      </c>
      <c r="B225" s="27">
        <v>214</v>
      </c>
      <c r="C225" s="74" t="s">
        <v>1465</v>
      </c>
      <c r="D225" s="74" t="s">
        <v>1466</v>
      </c>
      <c r="E225" s="74" t="s">
        <v>1467</v>
      </c>
      <c r="F225" s="31" t="s">
        <v>1462</v>
      </c>
      <c r="G225" s="123"/>
      <c r="H225" s="30" t="s">
        <v>1463</v>
      </c>
      <c r="I225" s="30" t="s">
        <v>1463</v>
      </c>
      <c r="J225" s="60">
        <v>2</v>
      </c>
      <c r="K225" s="33">
        <v>41640</v>
      </c>
      <c r="L225" s="89">
        <v>42369</v>
      </c>
      <c r="M225" s="33">
        <v>42004</v>
      </c>
      <c r="N225" s="34">
        <f t="shared" si="44"/>
        <v>104.14285714285714</v>
      </c>
      <c r="O225" s="35"/>
      <c r="P225" s="36">
        <f t="shared" si="45"/>
        <v>0</v>
      </c>
      <c r="Q225" s="37">
        <f t="shared" si="46"/>
        <v>0</v>
      </c>
      <c r="R225" s="37">
        <f t="shared" si="47"/>
        <v>0</v>
      </c>
      <c r="S225" s="37">
        <f t="shared" si="48"/>
        <v>0</v>
      </c>
      <c r="T225" s="38" t="s">
        <v>62</v>
      </c>
      <c r="U225" s="39" t="s">
        <v>187</v>
      </c>
      <c r="V225" s="39" t="s">
        <v>586</v>
      </c>
      <c r="W225" s="39" t="s">
        <v>113</v>
      </c>
      <c r="X225" s="39" t="s">
        <v>114</v>
      </c>
      <c r="Y225" s="58" t="s">
        <v>113</v>
      </c>
      <c r="Z225" s="41" t="s">
        <v>87</v>
      </c>
      <c r="AA225" s="42">
        <v>0</v>
      </c>
      <c r="AB225" s="43">
        <f t="shared" si="41"/>
        <v>0</v>
      </c>
      <c r="AC225" s="43"/>
      <c r="AD225" s="43" t="s">
        <v>68</v>
      </c>
      <c r="AE225" s="43"/>
      <c r="AF225" s="43"/>
      <c r="AG225" s="43"/>
      <c r="AH225" s="43"/>
      <c r="AI225" s="45" t="s">
        <v>1464</v>
      </c>
      <c r="AJ225" s="45"/>
      <c r="AK225" s="46" t="s">
        <v>779</v>
      </c>
      <c r="AL225" s="47">
        <f t="shared" si="39"/>
        <v>0</v>
      </c>
      <c r="AM225" s="47">
        <f t="shared" si="40"/>
        <v>1</v>
      </c>
      <c r="AN225" s="47" t="str">
        <f t="shared" si="42"/>
        <v>EN TERMINO</v>
      </c>
      <c r="AO225" s="47" t="str">
        <f t="shared" si="43"/>
        <v>EN TERMINO</v>
      </c>
      <c r="AP225" s="48" t="s">
        <v>1059</v>
      </c>
      <c r="AQ225" s="49" t="s">
        <v>87</v>
      </c>
      <c r="AR225" s="50" t="s">
        <v>75</v>
      </c>
      <c r="AS225" s="50"/>
      <c r="AT225" s="51" t="s">
        <v>76</v>
      </c>
    </row>
    <row r="226" spans="1:46" ht="315" hidden="1" x14ac:dyDescent="0.25">
      <c r="A226" s="27">
        <v>639</v>
      </c>
      <c r="B226" s="27">
        <v>215</v>
      </c>
      <c r="C226" s="138" t="s">
        <v>1468</v>
      </c>
      <c r="D226" s="74" t="s">
        <v>1469</v>
      </c>
      <c r="E226" s="74" t="s">
        <v>1470</v>
      </c>
      <c r="F226" s="31" t="s">
        <v>156</v>
      </c>
      <c r="G226" s="28" t="s">
        <v>157</v>
      </c>
      <c r="H226" s="30" t="s">
        <v>1471</v>
      </c>
      <c r="I226" s="30" t="s">
        <v>1471</v>
      </c>
      <c r="J226" s="32">
        <v>4</v>
      </c>
      <c r="K226" s="33">
        <v>41791</v>
      </c>
      <c r="L226" s="33">
        <v>42185</v>
      </c>
      <c r="M226" s="33">
        <v>42004</v>
      </c>
      <c r="N226" s="34">
        <f t="shared" si="44"/>
        <v>56.285714285714285</v>
      </c>
      <c r="O226" s="35"/>
      <c r="P226" s="36">
        <f t="shared" si="45"/>
        <v>0</v>
      </c>
      <c r="Q226" s="37">
        <f t="shared" si="46"/>
        <v>0</v>
      </c>
      <c r="R226" s="37">
        <f t="shared" si="47"/>
        <v>0</v>
      </c>
      <c r="S226" s="37">
        <f t="shared" si="48"/>
        <v>56.285714285714285</v>
      </c>
      <c r="T226" s="38" t="s">
        <v>62</v>
      </c>
      <c r="U226" s="39" t="s">
        <v>187</v>
      </c>
      <c r="V226" s="39" t="s">
        <v>112</v>
      </c>
      <c r="W226" s="39" t="s">
        <v>150</v>
      </c>
      <c r="X226" s="39" t="s">
        <v>1066</v>
      </c>
      <c r="Y226" s="39" t="s">
        <v>86</v>
      </c>
      <c r="Z226" s="41" t="s">
        <v>87</v>
      </c>
      <c r="AA226" s="42">
        <v>4</v>
      </c>
      <c r="AB226" s="43">
        <f t="shared" si="41"/>
        <v>1</v>
      </c>
      <c r="AC226" s="44">
        <v>42185</v>
      </c>
      <c r="AD226" s="43" t="s">
        <v>68</v>
      </c>
      <c r="AE226" s="43"/>
      <c r="AF226" s="43" t="s">
        <v>69</v>
      </c>
      <c r="AG226" s="43" t="s">
        <v>69</v>
      </c>
      <c r="AH226" s="43" t="s">
        <v>1472</v>
      </c>
      <c r="AI226" s="45" t="s">
        <v>372</v>
      </c>
      <c r="AJ226" s="45"/>
      <c r="AK226" s="46" t="s">
        <v>766</v>
      </c>
      <c r="AL226" s="47">
        <f t="shared" si="39"/>
        <v>2</v>
      </c>
      <c r="AM226" s="47">
        <f t="shared" si="40"/>
        <v>0</v>
      </c>
      <c r="AN226" s="47" t="str">
        <f t="shared" si="42"/>
        <v>CUMPLIDA</v>
      </c>
      <c r="AO226" s="47" t="str">
        <f t="shared" si="43"/>
        <v>CUMPLIDA</v>
      </c>
      <c r="AP226" s="48" t="s">
        <v>106</v>
      </c>
      <c r="AQ226" s="49" t="s">
        <v>87</v>
      </c>
      <c r="AR226" s="50" t="s">
        <v>75</v>
      </c>
      <c r="AS226" s="50"/>
      <c r="AT226" s="51" t="s">
        <v>76</v>
      </c>
    </row>
    <row r="227" spans="1:46" ht="189" hidden="1" x14ac:dyDescent="0.25">
      <c r="A227" s="27">
        <v>640</v>
      </c>
      <c r="B227" s="27">
        <v>216</v>
      </c>
      <c r="C227" s="138" t="s">
        <v>1473</v>
      </c>
      <c r="D227" s="74" t="s">
        <v>1474</v>
      </c>
      <c r="E227" s="74" t="s">
        <v>1475</v>
      </c>
      <c r="F227" s="31" t="s">
        <v>156</v>
      </c>
      <c r="G227" s="28" t="s">
        <v>157</v>
      </c>
      <c r="H227" s="30" t="s">
        <v>1476</v>
      </c>
      <c r="I227" s="30" t="s">
        <v>1476</v>
      </c>
      <c r="J227" s="32">
        <v>3</v>
      </c>
      <c r="K227" s="33">
        <v>41791</v>
      </c>
      <c r="L227" s="33">
        <v>42185</v>
      </c>
      <c r="M227" s="33">
        <v>42004</v>
      </c>
      <c r="N227" s="34">
        <f t="shared" si="44"/>
        <v>56.285714285714285</v>
      </c>
      <c r="O227" s="35"/>
      <c r="P227" s="36">
        <f t="shared" si="45"/>
        <v>0</v>
      </c>
      <c r="Q227" s="37">
        <f t="shared" si="46"/>
        <v>0</v>
      </c>
      <c r="R227" s="37">
        <f t="shared" si="47"/>
        <v>0</v>
      </c>
      <c r="S227" s="37">
        <f t="shared" si="48"/>
        <v>56.285714285714285</v>
      </c>
      <c r="T227" s="38" t="s">
        <v>62</v>
      </c>
      <c r="U227" s="39" t="s">
        <v>187</v>
      </c>
      <c r="V227" s="39" t="s">
        <v>112</v>
      </c>
      <c r="W227" s="39" t="s">
        <v>150</v>
      </c>
      <c r="X227" s="39" t="s">
        <v>1066</v>
      </c>
      <c r="Y227" s="39" t="s">
        <v>86</v>
      </c>
      <c r="Z227" s="41" t="s">
        <v>87</v>
      </c>
      <c r="AA227" s="42">
        <v>3</v>
      </c>
      <c r="AB227" s="43">
        <f t="shared" si="41"/>
        <v>1</v>
      </c>
      <c r="AC227" s="44">
        <v>42185</v>
      </c>
      <c r="AD227" s="43" t="s">
        <v>68</v>
      </c>
      <c r="AE227" s="43"/>
      <c r="AF227" s="43" t="s">
        <v>69</v>
      </c>
      <c r="AG227" s="43" t="s">
        <v>69</v>
      </c>
      <c r="AH227" s="43" t="s">
        <v>1472</v>
      </c>
      <c r="AI227" s="45" t="s">
        <v>1477</v>
      </c>
      <c r="AJ227" s="45"/>
      <c r="AK227" s="46" t="s">
        <v>766</v>
      </c>
      <c r="AL227" s="47">
        <f t="shared" si="39"/>
        <v>2</v>
      </c>
      <c r="AM227" s="47">
        <f t="shared" si="40"/>
        <v>0</v>
      </c>
      <c r="AN227" s="47" t="str">
        <f t="shared" si="42"/>
        <v>CUMPLIDA</v>
      </c>
      <c r="AO227" s="47" t="str">
        <f t="shared" si="43"/>
        <v>CUMPLIDA</v>
      </c>
      <c r="AP227" s="48" t="s">
        <v>106</v>
      </c>
      <c r="AQ227" s="49" t="s">
        <v>87</v>
      </c>
      <c r="AR227" s="50" t="s">
        <v>75</v>
      </c>
      <c r="AS227" s="50"/>
      <c r="AT227" s="51" t="s">
        <v>76</v>
      </c>
    </row>
    <row r="228" spans="1:46" ht="141.75" hidden="1" x14ac:dyDescent="0.25">
      <c r="A228" s="27">
        <v>641</v>
      </c>
      <c r="B228" s="27">
        <v>217</v>
      </c>
      <c r="C228" s="138" t="s">
        <v>1478</v>
      </c>
      <c r="D228" s="74" t="s">
        <v>1479</v>
      </c>
      <c r="E228" s="74" t="s">
        <v>1480</v>
      </c>
      <c r="F228" s="31" t="s">
        <v>156</v>
      </c>
      <c r="G228" s="28" t="s">
        <v>157</v>
      </c>
      <c r="H228" s="30" t="s">
        <v>1481</v>
      </c>
      <c r="I228" s="30" t="s">
        <v>1481</v>
      </c>
      <c r="J228" s="32">
        <v>3</v>
      </c>
      <c r="K228" s="33">
        <v>41791</v>
      </c>
      <c r="L228" s="33">
        <v>42185</v>
      </c>
      <c r="M228" s="33">
        <v>42004</v>
      </c>
      <c r="N228" s="34">
        <f t="shared" si="44"/>
        <v>56.285714285714285</v>
      </c>
      <c r="O228" s="35"/>
      <c r="P228" s="36">
        <f t="shared" si="45"/>
        <v>0</v>
      </c>
      <c r="Q228" s="37">
        <f t="shared" si="46"/>
        <v>0</v>
      </c>
      <c r="R228" s="37">
        <f t="shared" si="47"/>
        <v>0</v>
      </c>
      <c r="S228" s="37">
        <f t="shared" si="48"/>
        <v>56.285714285714285</v>
      </c>
      <c r="T228" s="38" t="s">
        <v>62</v>
      </c>
      <c r="U228" s="39" t="s">
        <v>187</v>
      </c>
      <c r="V228" s="39" t="s">
        <v>112</v>
      </c>
      <c r="W228" s="39" t="s">
        <v>150</v>
      </c>
      <c r="X228" s="39" t="s">
        <v>1066</v>
      </c>
      <c r="Y228" s="39" t="s">
        <v>86</v>
      </c>
      <c r="Z228" s="41" t="s">
        <v>67</v>
      </c>
      <c r="AA228" s="42">
        <v>3</v>
      </c>
      <c r="AB228" s="43">
        <f t="shared" si="41"/>
        <v>1</v>
      </c>
      <c r="AC228" s="44">
        <v>42185</v>
      </c>
      <c r="AD228" s="43" t="s">
        <v>68</v>
      </c>
      <c r="AE228" s="43"/>
      <c r="AF228" s="43" t="s">
        <v>69</v>
      </c>
      <c r="AG228" s="43" t="s">
        <v>69</v>
      </c>
      <c r="AH228" s="43" t="s">
        <v>1472</v>
      </c>
      <c r="AI228" s="45" t="s">
        <v>372</v>
      </c>
      <c r="AJ228" s="45"/>
      <c r="AK228" s="46" t="s">
        <v>766</v>
      </c>
      <c r="AL228" s="47">
        <f t="shared" si="39"/>
        <v>2</v>
      </c>
      <c r="AM228" s="47">
        <f t="shared" si="40"/>
        <v>0</v>
      </c>
      <c r="AN228" s="47" t="str">
        <f t="shared" si="42"/>
        <v>CUMPLIDA</v>
      </c>
      <c r="AO228" s="47" t="str">
        <f t="shared" si="43"/>
        <v>CUMPLIDA</v>
      </c>
      <c r="AP228" s="48" t="s">
        <v>106</v>
      </c>
      <c r="AQ228" s="49" t="s">
        <v>67</v>
      </c>
      <c r="AR228" s="50" t="s">
        <v>75</v>
      </c>
      <c r="AS228" s="50"/>
      <c r="AT228" s="51" t="s">
        <v>76</v>
      </c>
    </row>
    <row r="229" spans="1:46" ht="393.75" hidden="1" x14ac:dyDescent="0.25">
      <c r="A229" s="27">
        <v>642</v>
      </c>
      <c r="B229" s="27">
        <v>218</v>
      </c>
      <c r="C229" s="74" t="s">
        <v>1482</v>
      </c>
      <c r="D229" s="74" t="s">
        <v>1483</v>
      </c>
      <c r="E229" s="74" t="s">
        <v>1484</v>
      </c>
      <c r="F229" s="31" t="s">
        <v>156</v>
      </c>
      <c r="G229" s="28" t="s">
        <v>157</v>
      </c>
      <c r="H229" s="30" t="s">
        <v>1485</v>
      </c>
      <c r="I229" s="30" t="s">
        <v>1486</v>
      </c>
      <c r="J229" s="32">
        <v>2</v>
      </c>
      <c r="K229" s="33">
        <v>41791</v>
      </c>
      <c r="L229" s="33">
        <v>42185</v>
      </c>
      <c r="M229" s="33">
        <v>42004</v>
      </c>
      <c r="N229" s="34">
        <f t="shared" si="44"/>
        <v>56.285714285714285</v>
      </c>
      <c r="O229" s="35"/>
      <c r="P229" s="36">
        <f t="shared" si="45"/>
        <v>0</v>
      </c>
      <c r="Q229" s="37">
        <f t="shared" si="46"/>
        <v>0</v>
      </c>
      <c r="R229" s="37">
        <f t="shared" si="47"/>
        <v>0</v>
      </c>
      <c r="S229" s="37">
        <f t="shared" si="48"/>
        <v>56.285714285714285</v>
      </c>
      <c r="T229" s="38" t="s">
        <v>62</v>
      </c>
      <c r="U229" s="39" t="s">
        <v>187</v>
      </c>
      <c r="V229" s="39" t="s">
        <v>112</v>
      </c>
      <c r="W229" s="39" t="s">
        <v>150</v>
      </c>
      <c r="X229" s="39" t="s">
        <v>1066</v>
      </c>
      <c r="Y229" s="39" t="s">
        <v>86</v>
      </c>
      <c r="Z229" s="41" t="s">
        <v>160</v>
      </c>
      <c r="AA229" s="42">
        <v>2</v>
      </c>
      <c r="AB229" s="43">
        <f t="shared" si="41"/>
        <v>1</v>
      </c>
      <c r="AC229" s="44">
        <v>42185</v>
      </c>
      <c r="AD229" s="43" t="s">
        <v>68</v>
      </c>
      <c r="AE229" s="43"/>
      <c r="AF229" s="43" t="s">
        <v>69</v>
      </c>
      <c r="AG229" s="43" t="s">
        <v>69</v>
      </c>
      <c r="AH229" s="43" t="s">
        <v>1472</v>
      </c>
      <c r="AI229" s="45" t="s">
        <v>372</v>
      </c>
      <c r="AJ229" s="45"/>
      <c r="AK229" s="46" t="s">
        <v>766</v>
      </c>
      <c r="AL229" s="47">
        <f t="shared" si="39"/>
        <v>2</v>
      </c>
      <c r="AM229" s="47">
        <f t="shared" si="40"/>
        <v>0</v>
      </c>
      <c r="AN229" s="47" t="str">
        <f t="shared" si="42"/>
        <v>CUMPLIDA</v>
      </c>
      <c r="AO229" s="47" t="str">
        <f t="shared" si="43"/>
        <v>CUMPLIDA</v>
      </c>
      <c r="AP229" s="48" t="s">
        <v>106</v>
      </c>
      <c r="AQ229" s="69" t="s">
        <v>163</v>
      </c>
      <c r="AR229" s="50" t="s">
        <v>75</v>
      </c>
      <c r="AS229" s="50"/>
      <c r="AT229" s="51" t="s">
        <v>76</v>
      </c>
    </row>
    <row r="230" spans="1:46" ht="315" hidden="1" x14ac:dyDescent="0.25">
      <c r="A230" s="27">
        <v>643</v>
      </c>
      <c r="B230" s="27">
        <v>219</v>
      </c>
      <c r="C230" s="138" t="s">
        <v>1487</v>
      </c>
      <c r="D230" s="74" t="s">
        <v>1488</v>
      </c>
      <c r="E230" s="74" t="s">
        <v>1489</v>
      </c>
      <c r="F230" s="31" t="s">
        <v>156</v>
      </c>
      <c r="G230" s="28" t="s">
        <v>157</v>
      </c>
      <c r="H230" s="30" t="s">
        <v>1490</v>
      </c>
      <c r="I230" s="30" t="s">
        <v>1490</v>
      </c>
      <c r="J230" s="32">
        <v>3</v>
      </c>
      <c r="K230" s="33">
        <v>41791</v>
      </c>
      <c r="L230" s="33">
        <v>42185</v>
      </c>
      <c r="M230" s="33">
        <v>42004</v>
      </c>
      <c r="N230" s="34">
        <f t="shared" si="44"/>
        <v>56.285714285714285</v>
      </c>
      <c r="O230" s="35"/>
      <c r="P230" s="36">
        <f t="shared" si="45"/>
        <v>0</v>
      </c>
      <c r="Q230" s="37">
        <f t="shared" si="46"/>
        <v>0</v>
      </c>
      <c r="R230" s="37">
        <f t="shared" si="47"/>
        <v>0</v>
      </c>
      <c r="S230" s="37">
        <f t="shared" si="48"/>
        <v>56.285714285714285</v>
      </c>
      <c r="T230" s="38" t="s">
        <v>62</v>
      </c>
      <c r="U230" s="39" t="s">
        <v>187</v>
      </c>
      <c r="V230" s="39" t="s">
        <v>112</v>
      </c>
      <c r="W230" s="39" t="s">
        <v>150</v>
      </c>
      <c r="X230" s="39" t="s">
        <v>1066</v>
      </c>
      <c r="Y230" s="39" t="s">
        <v>86</v>
      </c>
      <c r="Z230" s="41" t="s">
        <v>160</v>
      </c>
      <c r="AA230" s="42">
        <v>3</v>
      </c>
      <c r="AB230" s="43">
        <f t="shared" si="41"/>
        <v>1</v>
      </c>
      <c r="AC230" s="44">
        <v>42185</v>
      </c>
      <c r="AD230" s="43" t="s">
        <v>68</v>
      </c>
      <c r="AE230" s="43"/>
      <c r="AF230" s="43" t="s">
        <v>69</v>
      </c>
      <c r="AG230" s="43" t="s">
        <v>69</v>
      </c>
      <c r="AH230" s="43" t="s">
        <v>1472</v>
      </c>
      <c r="AI230" s="45" t="s">
        <v>372</v>
      </c>
      <c r="AJ230" s="45"/>
      <c r="AK230" s="46" t="s">
        <v>766</v>
      </c>
      <c r="AL230" s="47">
        <f t="shared" si="39"/>
        <v>2</v>
      </c>
      <c r="AM230" s="47">
        <f t="shared" si="40"/>
        <v>0</v>
      </c>
      <c r="AN230" s="47" t="str">
        <f t="shared" si="42"/>
        <v>CUMPLIDA</v>
      </c>
      <c r="AO230" s="47" t="str">
        <f t="shared" si="43"/>
        <v>CUMPLIDA</v>
      </c>
      <c r="AP230" s="48" t="s">
        <v>106</v>
      </c>
      <c r="AQ230" s="69" t="s">
        <v>163</v>
      </c>
      <c r="AR230" s="50" t="s">
        <v>75</v>
      </c>
      <c r="AS230" s="50"/>
      <c r="AT230" s="51" t="s">
        <v>76</v>
      </c>
    </row>
    <row r="231" spans="1:46" ht="189" hidden="1" x14ac:dyDescent="0.25">
      <c r="A231" s="27">
        <v>644</v>
      </c>
      <c r="B231" s="27">
        <v>220</v>
      </c>
      <c r="C231" s="138" t="s">
        <v>1491</v>
      </c>
      <c r="D231" s="74" t="s">
        <v>1492</v>
      </c>
      <c r="E231" s="74" t="s">
        <v>1493</v>
      </c>
      <c r="F231" s="31" t="s">
        <v>156</v>
      </c>
      <c r="G231" s="28" t="s">
        <v>157</v>
      </c>
      <c r="H231" s="30" t="s">
        <v>1494</v>
      </c>
      <c r="I231" s="30" t="s">
        <v>1494</v>
      </c>
      <c r="J231" s="32">
        <v>3</v>
      </c>
      <c r="K231" s="33">
        <v>41791</v>
      </c>
      <c r="L231" s="33">
        <v>42185</v>
      </c>
      <c r="M231" s="33">
        <v>42004</v>
      </c>
      <c r="N231" s="34">
        <f t="shared" si="44"/>
        <v>56.285714285714285</v>
      </c>
      <c r="O231" s="35"/>
      <c r="P231" s="36">
        <f t="shared" si="45"/>
        <v>0</v>
      </c>
      <c r="Q231" s="37">
        <f t="shared" si="46"/>
        <v>0</v>
      </c>
      <c r="R231" s="37">
        <f t="shared" si="47"/>
        <v>0</v>
      </c>
      <c r="S231" s="37">
        <f t="shared" si="48"/>
        <v>56.285714285714285</v>
      </c>
      <c r="T231" s="38" t="s">
        <v>62</v>
      </c>
      <c r="U231" s="39" t="s">
        <v>187</v>
      </c>
      <c r="V231" s="39" t="s">
        <v>112</v>
      </c>
      <c r="W231" s="40" t="s">
        <v>1495</v>
      </c>
      <c r="X231" s="122" t="s">
        <v>1496</v>
      </c>
      <c r="Y231" s="39" t="s">
        <v>86</v>
      </c>
      <c r="Z231" s="41" t="s">
        <v>160</v>
      </c>
      <c r="AA231" s="42">
        <v>3</v>
      </c>
      <c r="AB231" s="43">
        <f t="shared" si="41"/>
        <v>1</v>
      </c>
      <c r="AC231" s="44">
        <v>42185</v>
      </c>
      <c r="AD231" s="43" t="s">
        <v>68</v>
      </c>
      <c r="AE231" s="43"/>
      <c r="AF231" s="43" t="s">
        <v>69</v>
      </c>
      <c r="AG231" s="43" t="s">
        <v>69</v>
      </c>
      <c r="AH231" s="43" t="s">
        <v>1497</v>
      </c>
      <c r="AI231" s="45" t="s">
        <v>372</v>
      </c>
      <c r="AJ231" s="45"/>
      <c r="AK231" s="46" t="s">
        <v>766</v>
      </c>
      <c r="AL231" s="47">
        <f t="shared" si="39"/>
        <v>2</v>
      </c>
      <c r="AM231" s="47">
        <f t="shared" si="40"/>
        <v>0</v>
      </c>
      <c r="AN231" s="47" t="str">
        <f t="shared" si="42"/>
        <v>CUMPLIDA</v>
      </c>
      <c r="AO231" s="47" t="str">
        <f t="shared" si="43"/>
        <v>CUMPLIDA</v>
      </c>
      <c r="AP231" s="48" t="s">
        <v>106</v>
      </c>
      <c r="AQ231" s="69" t="s">
        <v>163</v>
      </c>
      <c r="AR231" s="50" t="s">
        <v>75</v>
      </c>
      <c r="AS231" s="50"/>
      <c r="AT231" s="51" t="s">
        <v>76</v>
      </c>
    </row>
    <row r="232" spans="1:46" ht="220.5" hidden="1" x14ac:dyDescent="0.25">
      <c r="A232" s="27">
        <v>645</v>
      </c>
      <c r="B232" s="27">
        <v>221</v>
      </c>
      <c r="C232" s="74" t="s">
        <v>1498</v>
      </c>
      <c r="D232" s="74" t="s">
        <v>1499</v>
      </c>
      <c r="E232" s="74" t="s">
        <v>1500</v>
      </c>
      <c r="F232" s="31" t="s">
        <v>156</v>
      </c>
      <c r="G232" s="28" t="s">
        <v>157</v>
      </c>
      <c r="H232" s="30" t="s">
        <v>1501</v>
      </c>
      <c r="I232" s="30" t="s">
        <v>1501</v>
      </c>
      <c r="J232" s="32">
        <v>3</v>
      </c>
      <c r="K232" s="33">
        <v>41791</v>
      </c>
      <c r="L232" s="33">
        <v>42185</v>
      </c>
      <c r="M232" s="33">
        <v>42004</v>
      </c>
      <c r="N232" s="34">
        <f t="shared" si="44"/>
        <v>56.285714285714285</v>
      </c>
      <c r="O232" s="35"/>
      <c r="P232" s="36">
        <f t="shared" si="45"/>
        <v>0</v>
      </c>
      <c r="Q232" s="37">
        <f t="shared" si="46"/>
        <v>0</v>
      </c>
      <c r="R232" s="37">
        <f t="shared" si="47"/>
        <v>0</v>
      </c>
      <c r="S232" s="37">
        <f t="shared" si="48"/>
        <v>56.285714285714285</v>
      </c>
      <c r="T232" s="38" t="s">
        <v>62</v>
      </c>
      <c r="U232" s="39" t="s">
        <v>187</v>
      </c>
      <c r="V232" s="39" t="s">
        <v>112</v>
      </c>
      <c r="W232" s="40" t="s">
        <v>1495</v>
      </c>
      <c r="X232" s="122" t="s">
        <v>1496</v>
      </c>
      <c r="Y232" s="39" t="s">
        <v>86</v>
      </c>
      <c r="Z232" s="41" t="s">
        <v>160</v>
      </c>
      <c r="AA232" s="42">
        <v>3</v>
      </c>
      <c r="AB232" s="43">
        <f t="shared" si="41"/>
        <v>1</v>
      </c>
      <c r="AC232" s="44">
        <v>42185</v>
      </c>
      <c r="AD232" s="43" t="s">
        <v>68</v>
      </c>
      <c r="AE232" s="43"/>
      <c r="AF232" s="43" t="s">
        <v>69</v>
      </c>
      <c r="AG232" s="43" t="s">
        <v>69</v>
      </c>
      <c r="AH232" s="43" t="s">
        <v>1472</v>
      </c>
      <c r="AI232" s="45" t="s">
        <v>372</v>
      </c>
      <c r="AJ232" s="45"/>
      <c r="AK232" s="46" t="s">
        <v>766</v>
      </c>
      <c r="AL232" s="47">
        <f t="shared" si="39"/>
        <v>2</v>
      </c>
      <c r="AM232" s="47">
        <f t="shared" si="40"/>
        <v>0</v>
      </c>
      <c r="AN232" s="47" t="str">
        <f t="shared" si="42"/>
        <v>CUMPLIDA</v>
      </c>
      <c r="AO232" s="47" t="str">
        <f t="shared" si="43"/>
        <v>CUMPLIDA</v>
      </c>
      <c r="AP232" s="48" t="s">
        <v>106</v>
      </c>
      <c r="AQ232" s="69" t="s">
        <v>163</v>
      </c>
      <c r="AR232" s="50" t="s">
        <v>75</v>
      </c>
      <c r="AS232" s="50"/>
      <c r="AT232" s="51" t="s">
        <v>76</v>
      </c>
    </row>
    <row r="233" spans="1:46" ht="236.25" hidden="1" x14ac:dyDescent="0.25">
      <c r="A233" s="27">
        <v>646</v>
      </c>
      <c r="B233" s="27">
        <v>222</v>
      </c>
      <c r="C233" s="74" t="s">
        <v>1502</v>
      </c>
      <c r="D233" s="74" t="s">
        <v>1503</v>
      </c>
      <c r="E233" s="74" t="s">
        <v>1504</v>
      </c>
      <c r="F233" s="31" t="s">
        <v>156</v>
      </c>
      <c r="G233" s="28" t="s">
        <v>157</v>
      </c>
      <c r="H233" s="30" t="s">
        <v>1505</v>
      </c>
      <c r="I233" s="30" t="s">
        <v>1505</v>
      </c>
      <c r="J233" s="32">
        <v>4</v>
      </c>
      <c r="K233" s="33">
        <v>41791</v>
      </c>
      <c r="L233" s="33">
        <v>42185</v>
      </c>
      <c r="M233" s="33">
        <v>42004</v>
      </c>
      <c r="N233" s="34">
        <f t="shared" si="44"/>
        <v>56.285714285714285</v>
      </c>
      <c r="O233" s="35"/>
      <c r="P233" s="36">
        <f t="shared" si="45"/>
        <v>0</v>
      </c>
      <c r="Q233" s="37">
        <f t="shared" si="46"/>
        <v>0</v>
      </c>
      <c r="R233" s="37">
        <f t="shared" si="47"/>
        <v>0</v>
      </c>
      <c r="S233" s="37">
        <f t="shared" si="48"/>
        <v>56.285714285714285</v>
      </c>
      <c r="T233" s="38" t="s">
        <v>62</v>
      </c>
      <c r="U233" s="39" t="s">
        <v>187</v>
      </c>
      <c r="V233" s="39" t="s">
        <v>112</v>
      </c>
      <c r="W233" s="40" t="s">
        <v>1495</v>
      </c>
      <c r="X233" s="122" t="s">
        <v>1496</v>
      </c>
      <c r="Y233" s="39" t="s">
        <v>86</v>
      </c>
      <c r="Z233" s="41" t="s">
        <v>87</v>
      </c>
      <c r="AA233" s="42">
        <v>4</v>
      </c>
      <c r="AB233" s="43">
        <f t="shared" si="41"/>
        <v>1</v>
      </c>
      <c r="AC233" s="44">
        <v>42185</v>
      </c>
      <c r="AD233" s="43" t="s">
        <v>68</v>
      </c>
      <c r="AE233" s="43"/>
      <c r="AF233" s="43" t="s">
        <v>69</v>
      </c>
      <c r="AG233" s="43" t="s">
        <v>69</v>
      </c>
      <c r="AH233" s="43" t="s">
        <v>1472</v>
      </c>
      <c r="AI233" s="45" t="s">
        <v>372</v>
      </c>
      <c r="AJ233" s="45"/>
      <c r="AK233" s="46" t="s">
        <v>766</v>
      </c>
      <c r="AL233" s="47">
        <f t="shared" si="39"/>
        <v>2</v>
      </c>
      <c r="AM233" s="47">
        <f t="shared" si="40"/>
        <v>0</v>
      </c>
      <c r="AN233" s="47" t="str">
        <f t="shared" si="42"/>
        <v>CUMPLIDA</v>
      </c>
      <c r="AO233" s="47" t="str">
        <f t="shared" si="43"/>
        <v>CUMPLIDA</v>
      </c>
      <c r="AP233" s="48" t="s">
        <v>106</v>
      </c>
      <c r="AQ233" s="49" t="s">
        <v>87</v>
      </c>
      <c r="AR233" s="50" t="s">
        <v>75</v>
      </c>
      <c r="AS233" s="50"/>
      <c r="AT233" s="51" t="s">
        <v>76</v>
      </c>
    </row>
    <row r="234" spans="1:46" ht="283.5" hidden="1" x14ac:dyDescent="0.25">
      <c r="A234" s="27">
        <v>647</v>
      </c>
      <c r="B234" s="27">
        <v>223</v>
      </c>
      <c r="C234" s="74" t="s">
        <v>1506</v>
      </c>
      <c r="D234" s="74" t="s">
        <v>1507</v>
      </c>
      <c r="E234" s="74" t="s">
        <v>1508</v>
      </c>
      <c r="F234" s="31" t="s">
        <v>156</v>
      </c>
      <c r="G234" s="28" t="s">
        <v>157</v>
      </c>
      <c r="H234" s="30" t="s">
        <v>1509</v>
      </c>
      <c r="I234" s="30" t="s">
        <v>1509</v>
      </c>
      <c r="J234" s="32">
        <v>3</v>
      </c>
      <c r="K234" s="33">
        <v>41791</v>
      </c>
      <c r="L234" s="33">
        <v>42185</v>
      </c>
      <c r="M234" s="33">
        <v>42004</v>
      </c>
      <c r="N234" s="34">
        <f t="shared" si="44"/>
        <v>56.285714285714285</v>
      </c>
      <c r="O234" s="35"/>
      <c r="P234" s="36">
        <f t="shared" si="45"/>
        <v>0</v>
      </c>
      <c r="Q234" s="37">
        <f t="shared" si="46"/>
        <v>0</v>
      </c>
      <c r="R234" s="37">
        <f t="shared" si="47"/>
        <v>0</v>
      </c>
      <c r="S234" s="37">
        <f t="shared" si="48"/>
        <v>56.285714285714285</v>
      </c>
      <c r="T234" s="38" t="s">
        <v>62</v>
      </c>
      <c r="U234" s="39" t="s">
        <v>187</v>
      </c>
      <c r="V234" s="39" t="s">
        <v>112</v>
      </c>
      <c r="W234" s="40" t="s">
        <v>1495</v>
      </c>
      <c r="X234" s="122" t="s">
        <v>1496</v>
      </c>
      <c r="Y234" s="39" t="s">
        <v>86</v>
      </c>
      <c r="Z234" s="41" t="s">
        <v>67</v>
      </c>
      <c r="AA234" s="42">
        <v>3</v>
      </c>
      <c r="AB234" s="43">
        <f t="shared" si="41"/>
        <v>1</v>
      </c>
      <c r="AC234" s="44">
        <v>42185</v>
      </c>
      <c r="AD234" s="43" t="s">
        <v>68</v>
      </c>
      <c r="AE234" s="43"/>
      <c r="AF234" s="43" t="s">
        <v>69</v>
      </c>
      <c r="AG234" s="43" t="s">
        <v>69</v>
      </c>
      <c r="AH234" s="43" t="s">
        <v>1472</v>
      </c>
      <c r="AI234" s="45" t="s">
        <v>1477</v>
      </c>
      <c r="AJ234" s="45"/>
      <c r="AK234" s="46" t="s">
        <v>766</v>
      </c>
      <c r="AL234" s="47">
        <f t="shared" si="39"/>
        <v>2</v>
      </c>
      <c r="AM234" s="47">
        <f t="shared" si="40"/>
        <v>0</v>
      </c>
      <c r="AN234" s="47" t="str">
        <f t="shared" si="42"/>
        <v>CUMPLIDA</v>
      </c>
      <c r="AO234" s="47" t="str">
        <f t="shared" si="43"/>
        <v>CUMPLIDA</v>
      </c>
      <c r="AP234" s="48" t="s">
        <v>106</v>
      </c>
      <c r="AQ234" s="49" t="s">
        <v>67</v>
      </c>
      <c r="AR234" s="50" t="s">
        <v>75</v>
      </c>
      <c r="AS234" s="50"/>
      <c r="AT234" s="51" t="s">
        <v>76</v>
      </c>
    </row>
    <row r="235" spans="1:46" ht="267.75" hidden="1" x14ac:dyDescent="0.25">
      <c r="A235" s="27">
        <v>648</v>
      </c>
      <c r="B235" s="27">
        <v>224</v>
      </c>
      <c r="C235" s="74" t="s">
        <v>1510</v>
      </c>
      <c r="D235" s="74" t="s">
        <v>1511</v>
      </c>
      <c r="E235" s="74" t="s">
        <v>1512</v>
      </c>
      <c r="F235" s="143" t="s">
        <v>1233</v>
      </c>
      <c r="G235" s="143"/>
      <c r="H235" s="145" t="s">
        <v>1234</v>
      </c>
      <c r="I235" s="145" t="s">
        <v>1234</v>
      </c>
      <c r="J235" s="60">
        <v>5</v>
      </c>
      <c r="K235" s="33">
        <v>41673</v>
      </c>
      <c r="L235" s="33">
        <v>41912</v>
      </c>
      <c r="M235" s="33">
        <v>41912</v>
      </c>
      <c r="N235" s="34">
        <f t="shared" si="44"/>
        <v>34.142857142857146</v>
      </c>
      <c r="O235" s="35"/>
      <c r="P235" s="36">
        <f t="shared" si="45"/>
        <v>0</v>
      </c>
      <c r="Q235" s="37">
        <f t="shared" si="46"/>
        <v>0</v>
      </c>
      <c r="R235" s="37">
        <f t="shared" si="47"/>
        <v>0</v>
      </c>
      <c r="S235" s="37">
        <f t="shared" si="48"/>
        <v>34.142857142857146</v>
      </c>
      <c r="T235" s="38" t="s">
        <v>62</v>
      </c>
      <c r="U235" s="39" t="s">
        <v>187</v>
      </c>
      <c r="V235" s="39" t="s">
        <v>301</v>
      </c>
      <c r="W235" s="40" t="s">
        <v>1513</v>
      </c>
      <c r="X235" s="122" t="s">
        <v>1514</v>
      </c>
      <c r="Y235" s="39" t="s">
        <v>86</v>
      </c>
      <c r="Z235" s="41" t="s">
        <v>67</v>
      </c>
      <c r="AA235" s="42">
        <v>5</v>
      </c>
      <c r="AB235" s="43">
        <f t="shared" si="41"/>
        <v>1</v>
      </c>
      <c r="AC235" s="44">
        <v>42185</v>
      </c>
      <c r="AD235" s="43" t="s">
        <v>68</v>
      </c>
      <c r="AE235" s="43"/>
      <c r="AF235" s="43" t="s">
        <v>69</v>
      </c>
      <c r="AG235" s="43" t="s">
        <v>69</v>
      </c>
      <c r="AH235" s="43" t="s">
        <v>1515</v>
      </c>
      <c r="AI235" s="45" t="s">
        <v>1516</v>
      </c>
      <c r="AJ235" s="45"/>
      <c r="AK235" s="46" t="s">
        <v>779</v>
      </c>
      <c r="AL235" s="47">
        <f t="shared" si="39"/>
        <v>2</v>
      </c>
      <c r="AM235" s="47">
        <f t="shared" si="40"/>
        <v>0</v>
      </c>
      <c r="AN235" s="47" t="str">
        <f t="shared" si="42"/>
        <v>CUMPLIDA</v>
      </c>
      <c r="AO235" s="47" t="str">
        <f t="shared" si="43"/>
        <v>CUMPLIDA</v>
      </c>
      <c r="AP235" s="48" t="s">
        <v>116</v>
      </c>
      <c r="AQ235" s="49" t="s">
        <v>67</v>
      </c>
      <c r="AR235" s="50" t="s">
        <v>75</v>
      </c>
      <c r="AS235" s="50"/>
      <c r="AT235" s="51" t="s">
        <v>76</v>
      </c>
    </row>
    <row r="236" spans="1:46" ht="204.75" hidden="1" x14ac:dyDescent="0.25">
      <c r="A236" s="27">
        <v>649</v>
      </c>
      <c r="B236" s="27">
        <v>225</v>
      </c>
      <c r="C236" s="74" t="s">
        <v>1517</v>
      </c>
      <c r="D236" s="74"/>
      <c r="E236" s="74" t="s">
        <v>1518</v>
      </c>
      <c r="F236" s="74" t="s">
        <v>794</v>
      </c>
      <c r="G236" s="74"/>
      <c r="H236" s="123" t="s">
        <v>1519</v>
      </c>
      <c r="I236" s="123" t="s">
        <v>1519</v>
      </c>
      <c r="J236" s="60">
        <v>6</v>
      </c>
      <c r="K236" s="33">
        <v>41673</v>
      </c>
      <c r="L236" s="33">
        <v>42185</v>
      </c>
      <c r="M236" s="33">
        <v>42004</v>
      </c>
      <c r="N236" s="34">
        <f t="shared" si="44"/>
        <v>73.142857142857139</v>
      </c>
      <c r="O236" s="35"/>
      <c r="P236" s="36">
        <f t="shared" si="45"/>
        <v>0</v>
      </c>
      <c r="Q236" s="37">
        <f t="shared" si="46"/>
        <v>0</v>
      </c>
      <c r="R236" s="37">
        <f t="shared" si="47"/>
        <v>0</v>
      </c>
      <c r="S236" s="37">
        <f t="shared" si="48"/>
        <v>73.142857142857139</v>
      </c>
      <c r="T236" s="38" t="s">
        <v>62</v>
      </c>
      <c r="U236" s="39" t="s">
        <v>63</v>
      </c>
      <c r="V236" s="39" t="s">
        <v>64</v>
      </c>
      <c r="W236" s="40" t="s">
        <v>1520</v>
      </c>
      <c r="X236" s="122" t="s">
        <v>1521</v>
      </c>
      <c r="Y236" s="39" t="s">
        <v>86</v>
      </c>
      <c r="Z236" s="41" t="s">
        <v>160</v>
      </c>
      <c r="AA236" s="42">
        <v>6</v>
      </c>
      <c r="AB236" s="43">
        <f t="shared" si="41"/>
        <v>1</v>
      </c>
      <c r="AC236" s="44">
        <v>42185</v>
      </c>
      <c r="AD236" s="43" t="s">
        <v>68</v>
      </c>
      <c r="AE236" s="43"/>
      <c r="AF236" s="43" t="s">
        <v>69</v>
      </c>
      <c r="AG236" s="43" t="s">
        <v>69</v>
      </c>
      <c r="AH236" s="43" t="s">
        <v>1522</v>
      </c>
      <c r="AI236" s="45" t="s">
        <v>1523</v>
      </c>
      <c r="AJ236" s="45"/>
      <c r="AK236" s="46" t="s">
        <v>766</v>
      </c>
      <c r="AL236" s="47">
        <f t="shared" si="39"/>
        <v>2</v>
      </c>
      <c r="AM236" s="47">
        <f t="shared" si="40"/>
        <v>0</v>
      </c>
      <c r="AN236" s="47" t="str">
        <f t="shared" si="42"/>
        <v>CUMPLIDA</v>
      </c>
      <c r="AO236" s="47" t="str">
        <f t="shared" si="43"/>
        <v>CUMPLIDA</v>
      </c>
      <c r="AP236" s="50" t="s">
        <v>864</v>
      </c>
      <c r="AQ236" s="69" t="s">
        <v>163</v>
      </c>
      <c r="AR236" s="50" t="s">
        <v>75</v>
      </c>
      <c r="AS236" s="50"/>
      <c r="AT236" s="51" t="s">
        <v>76</v>
      </c>
    </row>
    <row r="237" spans="1:46" ht="409.5" x14ac:dyDescent="0.25">
      <c r="A237" s="27">
        <v>650</v>
      </c>
      <c r="B237" s="27">
        <v>226</v>
      </c>
      <c r="C237" s="74" t="s">
        <v>1524</v>
      </c>
      <c r="D237" s="74" t="s">
        <v>1525</v>
      </c>
      <c r="E237" s="74" t="s">
        <v>1526</v>
      </c>
      <c r="F237" s="74" t="s">
        <v>1527</v>
      </c>
      <c r="G237" s="74" t="s">
        <v>1528</v>
      </c>
      <c r="H237" s="59" t="s">
        <v>1529</v>
      </c>
      <c r="I237" s="59" t="s">
        <v>1529</v>
      </c>
      <c r="J237" s="32">
        <v>8</v>
      </c>
      <c r="K237" s="33">
        <v>41671</v>
      </c>
      <c r="L237" s="89">
        <v>42369</v>
      </c>
      <c r="M237" s="33">
        <v>42004</v>
      </c>
      <c r="N237" s="34">
        <f t="shared" si="44"/>
        <v>99.714285714285708</v>
      </c>
      <c r="O237" s="35"/>
      <c r="P237" s="36">
        <f t="shared" si="45"/>
        <v>0</v>
      </c>
      <c r="Q237" s="37">
        <f t="shared" si="46"/>
        <v>0</v>
      </c>
      <c r="R237" s="37">
        <f t="shared" si="47"/>
        <v>0</v>
      </c>
      <c r="S237" s="37">
        <f t="shared" si="48"/>
        <v>0</v>
      </c>
      <c r="T237" s="38" t="s">
        <v>62</v>
      </c>
      <c r="U237" s="39" t="s">
        <v>63</v>
      </c>
      <c r="V237" s="39" t="s">
        <v>103</v>
      </c>
      <c r="W237" s="122" t="s">
        <v>65</v>
      </c>
      <c r="X237" s="122" t="s">
        <v>95</v>
      </c>
      <c r="Y237" s="40" t="s">
        <v>65</v>
      </c>
      <c r="Z237" s="41" t="s">
        <v>67</v>
      </c>
      <c r="AA237" s="42">
        <v>7</v>
      </c>
      <c r="AB237" s="43">
        <f t="shared" si="41"/>
        <v>0.875</v>
      </c>
      <c r="AC237" s="44"/>
      <c r="AD237" s="43" t="s">
        <v>68</v>
      </c>
      <c r="AE237" s="43"/>
      <c r="AF237" s="43"/>
      <c r="AG237" s="43"/>
      <c r="AH237" s="43"/>
      <c r="AI237" s="161" t="s">
        <v>1530</v>
      </c>
      <c r="AJ237" s="161"/>
      <c r="AK237" s="46" t="s">
        <v>766</v>
      </c>
      <c r="AL237" s="47">
        <f t="shared" si="39"/>
        <v>0</v>
      </c>
      <c r="AM237" s="47">
        <f t="shared" si="40"/>
        <v>1</v>
      </c>
      <c r="AN237" s="47" t="str">
        <f t="shared" si="42"/>
        <v>EN TERMINO</v>
      </c>
      <c r="AO237" s="47" t="str">
        <f t="shared" si="43"/>
        <v>EN TERMINO</v>
      </c>
      <c r="AP237" s="50" t="s">
        <v>864</v>
      </c>
      <c r="AQ237" s="49" t="s">
        <v>67</v>
      </c>
      <c r="AR237" s="50" t="s">
        <v>75</v>
      </c>
      <c r="AS237" s="83" t="s">
        <v>235</v>
      </c>
      <c r="AT237" s="51" t="s">
        <v>76</v>
      </c>
    </row>
    <row r="238" spans="1:46" ht="393.75" hidden="1" x14ac:dyDescent="0.25">
      <c r="A238" s="27">
        <v>651</v>
      </c>
      <c r="B238" s="27">
        <v>227</v>
      </c>
      <c r="C238" s="74" t="s">
        <v>1531</v>
      </c>
      <c r="D238" s="74" t="s">
        <v>1532</v>
      </c>
      <c r="E238" s="74" t="s">
        <v>1533</v>
      </c>
      <c r="F238" s="74" t="s">
        <v>1534</v>
      </c>
      <c r="G238" s="74" t="s">
        <v>1528</v>
      </c>
      <c r="H238" s="59" t="s">
        <v>1535</v>
      </c>
      <c r="I238" s="59" t="s">
        <v>1535</v>
      </c>
      <c r="J238" s="60">
        <v>6</v>
      </c>
      <c r="K238" s="33">
        <v>41671</v>
      </c>
      <c r="L238" s="33">
        <v>42185</v>
      </c>
      <c r="M238" s="33">
        <v>42004</v>
      </c>
      <c r="N238" s="34">
        <f t="shared" si="44"/>
        <v>73.428571428571431</v>
      </c>
      <c r="O238" s="35"/>
      <c r="P238" s="36">
        <f t="shared" si="45"/>
        <v>0</v>
      </c>
      <c r="Q238" s="37">
        <f t="shared" si="46"/>
        <v>0</v>
      </c>
      <c r="R238" s="37">
        <f t="shared" si="47"/>
        <v>0</v>
      </c>
      <c r="S238" s="37">
        <f t="shared" si="48"/>
        <v>73.428571428571431</v>
      </c>
      <c r="T238" s="38" t="s">
        <v>62</v>
      </c>
      <c r="U238" s="39" t="s">
        <v>63</v>
      </c>
      <c r="V238" s="39" t="s">
        <v>103</v>
      </c>
      <c r="W238" s="40" t="s">
        <v>1536</v>
      </c>
      <c r="X238" s="122" t="s">
        <v>1537</v>
      </c>
      <c r="Y238" s="39" t="s">
        <v>86</v>
      </c>
      <c r="Z238" s="41" t="s">
        <v>160</v>
      </c>
      <c r="AA238" s="42">
        <v>6</v>
      </c>
      <c r="AB238" s="43">
        <f t="shared" si="41"/>
        <v>1</v>
      </c>
      <c r="AC238" s="44">
        <v>42185</v>
      </c>
      <c r="AD238" s="43" t="s">
        <v>68</v>
      </c>
      <c r="AE238" s="43"/>
      <c r="AF238" s="43" t="s">
        <v>69</v>
      </c>
      <c r="AG238" s="43" t="s">
        <v>62</v>
      </c>
      <c r="AH238" s="43" t="s">
        <v>1538</v>
      </c>
      <c r="AI238" s="45" t="s">
        <v>1539</v>
      </c>
      <c r="AJ238" s="45"/>
      <c r="AK238" s="46" t="s">
        <v>766</v>
      </c>
      <c r="AL238" s="47">
        <f t="shared" si="39"/>
        <v>2</v>
      </c>
      <c r="AM238" s="47">
        <f t="shared" si="40"/>
        <v>0</v>
      </c>
      <c r="AN238" s="47" t="str">
        <f t="shared" si="42"/>
        <v>CUMPLIDA</v>
      </c>
      <c r="AO238" s="47" t="str">
        <f t="shared" si="43"/>
        <v>CUMPLIDA</v>
      </c>
      <c r="AP238" s="50" t="s">
        <v>864</v>
      </c>
      <c r="AQ238" s="69" t="s">
        <v>163</v>
      </c>
      <c r="AR238" s="50" t="s">
        <v>75</v>
      </c>
      <c r="AS238" s="83" t="s">
        <v>235</v>
      </c>
      <c r="AT238" s="51" t="s">
        <v>76</v>
      </c>
    </row>
    <row r="239" spans="1:46" ht="157.5" hidden="1" x14ac:dyDescent="0.25">
      <c r="A239" s="27">
        <v>653</v>
      </c>
      <c r="B239" s="27">
        <v>229</v>
      </c>
      <c r="C239" s="74" t="s">
        <v>1540</v>
      </c>
      <c r="D239" s="74"/>
      <c r="E239" s="74"/>
      <c r="F239" s="74" t="s">
        <v>1541</v>
      </c>
      <c r="G239" s="74"/>
      <c r="H239" s="123" t="s">
        <v>1519</v>
      </c>
      <c r="I239" s="123" t="s">
        <v>1519</v>
      </c>
      <c r="J239" s="60">
        <v>6</v>
      </c>
      <c r="K239" s="33">
        <v>41699</v>
      </c>
      <c r="L239" s="33">
        <v>42185</v>
      </c>
      <c r="M239" s="33">
        <v>42004</v>
      </c>
      <c r="N239" s="34">
        <f t="shared" si="44"/>
        <v>69.428571428571431</v>
      </c>
      <c r="O239" s="35"/>
      <c r="P239" s="36"/>
      <c r="Q239" s="37"/>
      <c r="R239" s="37"/>
      <c r="S239" s="37"/>
      <c r="T239" s="38" t="s">
        <v>62</v>
      </c>
      <c r="U239" s="39" t="s">
        <v>63</v>
      </c>
      <c r="V239" s="39" t="s">
        <v>64</v>
      </c>
      <c r="W239" s="40" t="s">
        <v>1520</v>
      </c>
      <c r="X239" s="122" t="s">
        <v>1521</v>
      </c>
      <c r="Y239" s="39" t="s">
        <v>86</v>
      </c>
      <c r="Z239" s="41" t="s">
        <v>67</v>
      </c>
      <c r="AA239" s="42">
        <v>6</v>
      </c>
      <c r="AB239" s="43">
        <f t="shared" si="41"/>
        <v>1</v>
      </c>
      <c r="AC239" s="44">
        <v>42185</v>
      </c>
      <c r="AD239" s="43" t="s">
        <v>68</v>
      </c>
      <c r="AE239" s="43"/>
      <c r="AF239" s="43" t="s">
        <v>69</v>
      </c>
      <c r="AG239" s="43" t="s">
        <v>69</v>
      </c>
      <c r="AH239" s="43" t="s">
        <v>1522</v>
      </c>
      <c r="AI239" s="45" t="s">
        <v>1542</v>
      </c>
      <c r="AJ239" s="45"/>
      <c r="AK239" s="46" t="s">
        <v>779</v>
      </c>
      <c r="AL239" s="47">
        <f t="shared" si="39"/>
        <v>2</v>
      </c>
      <c r="AM239" s="47">
        <f t="shared" si="40"/>
        <v>0</v>
      </c>
      <c r="AN239" s="47" t="str">
        <f t="shared" si="42"/>
        <v>CUMPLIDA</v>
      </c>
      <c r="AO239" s="47" t="str">
        <f t="shared" si="43"/>
        <v>CUMPLIDA</v>
      </c>
      <c r="AP239" s="50" t="s">
        <v>864</v>
      </c>
      <c r="AQ239" s="49" t="s">
        <v>67</v>
      </c>
      <c r="AR239" s="50" t="s">
        <v>75</v>
      </c>
      <c r="AS239" s="50"/>
      <c r="AT239" s="51" t="s">
        <v>76</v>
      </c>
    </row>
    <row r="240" spans="1:46" ht="252" hidden="1" x14ac:dyDescent="0.25">
      <c r="A240" s="27">
        <v>655</v>
      </c>
      <c r="B240" s="27">
        <v>231</v>
      </c>
      <c r="C240" s="74" t="s">
        <v>1543</v>
      </c>
      <c r="D240" s="74" t="s">
        <v>1544</v>
      </c>
      <c r="E240" s="74" t="s">
        <v>1545</v>
      </c>
      <c r="F240" s="74" t="s">
        <v>1546</v>
      </c>
      <c r="G240" s="74" t="s">
        <v>1547</v>
      </c>
      <c r="H240" s="59" t="s">
        <v>1548</v>
      </c>
      <c r="I240" s="59" t="s">
        <v>1548</v>
      </c>
      <c r="J240" s="60">
        <v>3</v>
      </c>
      <c r="K240" s="33">
        <v>41671</v>
      </c>
      <c r="L240" s="33">
        <v>42185</v>
      </c>
      <c r="M240" s="33">
        <v>42004</v>
      </c>
      <c r="N240" s="34">
        <f t="shared" si="44"/>
        <v>73.428571428571431</v>
      </c>
      <c r="O240" s="39">
        <v>0</v>
      </c>
      <c r="P240" s="36">
        <f t="shared" ref="P240:P303" si="49">IF(O240/J240&gt;1,1,+O240/J240)</f>
        <v>0</v>
      </c>
      <c r="Q240" s="37">
        <f t="shared" ref="Q240:Q303" si="50">+N240*P240</f>
        <v>0</v>
      </c>
      <c r="R240" s="37">
        <f t="shared" ref="R240:R303" si="51">IF(L240&lt;=$C$7,Q240,0)</f>
        <v>0</v>
      </c>
      <c r="S240" s="37">
        <f t="shared" ref="S240:S303" si="52">IF($C$7&gt;=L240,N240,0)</f>
        <v>73.428571428571431</v>
      </c>
      <c r="T240" s="38" t="s">
        <v>62</v>
      </c>
      <c r="U240" s="39" t="s">
        <v>63</v>
      </c>
      <c r="V240" s="39" t="s">
        <v>103</v>
      </c>
      <c r="W240" s="40" t="s">
        <v>1536</v>
      </c>
      <c r="X240" s="122" t="s">
        <v>1537</v>
      </c>
      <c r="Y240" s="39" t="s">
        <v>86</v>
      </c>
      <c r="Z240" s="41" t="s">
        <v>67</v>
      </c>
      <c r="AA240" s="42">
        <v>3</v>
      </c>
      <c r="AB240" s="43">
        <f t="shared" si="41"/>
        <v>1</v>
      </c>
      <c r="AC240" s="44">
        <v>42004</v>
      </c>
      <c r="AD240" s="43" t="s">
        <v>68</v>
      </c>
      <c r="AE240" s="43"/>
      <c r="AF240" s="43"/>
      <c r="AG240" s="43"/>
      <c r="AH240" s="43"/>
      <c r="AI240" s="45" t="s">
        <v>1549</v>
      </c>
      <c r="AJ240" s="45"/>
      <c r="AK240" s="46" t="s">
        <v>766</v>
      </c>
      <c r="AL240" s="47">
        <f t="shared" si="39"/>
        <v>2</v>
      </c>
      <c r="AM240" s="47">
        <f t="shared" si="40"/>
        <v>0</v>
      </c>
      <c r="AN240" s="47" t="str">
        <f t="shared" si="42"/>
        <v>CUMPLIDA</v>
      </c>
      <c r="AO240" s="47" t="str">
        <f t="shared" si="43"/>
        <v>CUMPLIDA</v>
      </c>
      <c r="AP240" s="48"/>
      <c r="AQ240" s="49" t="s">
        <v>67</v>
      </c>
      <c r="AR240" s="50" t="s">
        <v>75</v>
      </c>
      <c r="AS240" s="50"/>
      <c r="AT240" s="51" t="s">
        <v>76</v>
      </c>
    </row>
    <row r="241" spans="1:46" ht="299.25" hidden="1" x14ac:dyDescent="0.25">
      <c r="A241" s="27">
        <v>656</v>
      </c>
      <c r="B241" s="27">
        <v>232</v>
      </c>
      <c r="C241" s="138" t="s">
        <v>1550</v>
      </c>
      <c r="D241" s="74" t="s">
        <v>1551</v>
      </c>
      <c r="E241" s="74" t="s">
        <v>1552</v>
      </c>
      <c r="F241" s="74" t="s">
        <v>1553</v>
      </c>
      <c r="G241" s="74" t="s">
        <v>1554</v>
      </c>
      <c r="H241" s="59" t="s">
        <v>1555</v>
      </c>
      <c r="I241" s="59" t="s">
        <v>1555</v>
      </c>
      <c r="J241" s="60">
        <v>4</v>
      </c>
      <c r="K241" s="33">
        <v>41671</v>
      </c>
      <c r="L241" s="33">
        <v>42004</v>
      </c>
      <c r="M241" s="33">
        <v>42004</v>
      </c>
      <c r="N241" s="34">
        <f t="shared" si="44"/>
        <v>47.571428571428569</v>
      </c>
      <c r="O241" s="39">
        <v>0</v>
      </c>
      <c r="P241" s="36">
        <f t="shared" si="49"/>
        <v>0</v>
      </c>
      <c r="Q241" s="37">
        <f t="shared" si="50"/>
        <v>0</v>
      </c>
      <c r="R241" s="37">
        <f t="shared" si="51"/>
        <v>0</v>
      </c>
      <c r="S241" s="37">
        <f t="shared" si="52"/>
        <v>47.571428571428569</v>
      </c>
      <c r="T241" s="38" t="s">
        <v>69</v>
      </c>
      <c r="U241" s="39" t="s">
        <v>63</v>
      </c>
      <c r="V241" s="39" t="s">
        <v>103</v>
      </c>
      <c r="W241" s="40" t="s">
        <v>1536</v>
      </c>
      <c r="X241" s="122" t="s">
        <v>1537</v>
      </c>
      <c r="Y241" s="39" t="s">
        <v>86</v>
      </c>
      <c r="Z241" s="41" t="s">
        <v>1556</v>
      </c>
      <c r="AA241" s="42">
        <v>4</v>
      </c>
      <c r="AB241" s="43">
        <f t="shared" si="41"/>
        <v>1</v>
      </c>
      <c r="AC241" s="44">
        <v>42004</v>
      </c>
      <c r="AD241" s="43" t="s">
        <v>68</v>
      </c>
      <c r="AE241" s="43"/>
      <c r="AF241" s="43"/>
      <c r="AG241" s="43"/>
      <c r="AH241" s="43"/>
      <c r="AI241" s="45" t="s">
        <v>1557</v>
      </c>
      <c r="AJ241" s="45"/>
      <c r="AK241" s="46" t="s">
        <v>766</v>
      </c>
      <c r="AL241" s="47">
        <f t="shared" si="39"/>
        <v>2</v>
      </c>
      <c r="AM241" s="47">
        <f t="shared" si="40"/>
        <v>0</v>
      </c>
      <c r="AN241" s="47" t="str">
        <f t="shared" si="42"/>
        <v>CUMPLIDA</v>
      </c>
      <c r="AO241" s="47" t="str">
        <f t="shared" si="43"/>
        <v>CUMPLIDA</v>
      </c>
      <c r="AP241" s="50" t="s">
        <v>864</v>
      </c>
      <c r="AQ241" s="49" t="s">
        <v>122</v>
      </c>
      <c r="AR241" s="50" t="s">
        <v>75</v>
      </c>
      <c r="AS241" s="50"/>
      <c r="AT241" s="51" t="s">
        <v>76</v>
      </c>
    </row>
    <row r="242" spans="1:46" ht="346.5" hidden="1" x14ac:dyDescent="0.25">
      <c r="A242" s="27">
        <v>657</v>
      </c>
      <c r="B242" s="27">
        <v>233</v>
      </c>
      <c r="C242" s="74" t="s">
        <v>1558</v>
      </c>
      <c r="D242" s="74" t="s">
        <v>1559</v>
      </c>
      <c r="E242" s="74" t="s">
        <v>1560</v>
      </c>
      <c r="F242" s="74" t="s">
        <v>1561</v>
      </c>
      <c r="G242" s="74" t="s">
        <v>1562</v>
      </c>
      <c r="H242" s="59" t="s">
        <v>1563</v>
      </c>
      <c r="I242" s="59" t="s">
        <v>1563</v>
      </c>
      <c r="J242" s="60">
        <v>6</v>
      </c>
      <c r="K242" s="33">
        <v>41671</v>
      </c>
      <c r="L242" s="33">
        <v>42185</v>
      </c>
      <c r="M242" s="33">
        <v>41912</v>
      </c>
      <c r="N242" s="34">
        <f t="shared" si="44"/>
        <v>73.428571428571431</v>
      </c>
      <c r="O242" s="39">
        <v>0</v>
      </c>
      <c r="P242" s="36">
        <f t="shared" si="49"/>
        <v>0</v>
      </c>
      <c r="Q242" s="37">
        <f t="shared" si="50"/>
        <v>0</v>
      </c>
      <c r="R242" s="37">
        <f t="shared" si="51"/>
        <v>0</v>
      </c>
      <c r="S242" s="37">
        <f t="shared" si="52"/>
        <v>73.428571428571431</v>
      </c>
      <c r="T242" s="38" t="s">
        <v>69</v>
      </c>
      <c r="U242" s="39" t="s">
        <v>63</v>
      </c>
      <c r="V242" s="39" t="s">
        <v>103</v>
      </c>
      <c r="W242" s="40" t="s">
        <v>1536</v>
      </c>
      <c r="X242" s="122" t="s">
        <v>1537</v>
      </c>
      <c r="Y242" s="39" t="s">
        <v>86</v>
      </c>
      <c r="Z242" s="41" t="s">
        <v>67</v>
      </c>
      <c r="AA242" s="42">
        <v>6</v>
      </c>
      <c r="AB242" s="43">
        <f t="shared" si="41"/>
        <v>1</v>
      </c>
      <c r="AC242" s="44">
        <v>42185</v>
      </c>
      <c r="AD242" s="43" t="s">
        <v>68</v>
      </c>
      <c r="AE242" s="43"/>
      <c r="AF242" s="43" t="s">
        <v>69</v>
      </c>
      <c r="AG242" s="43" t="s">
        <v>69</v>
      </c>
      <c r="AH242" s="43" t="s">
        <v>1564</v>
      </c>
      <c r="AI242" s="45" t="s">
        <v>1565</v>
      </c>
      <c r="AJ242" s="45"/>
      <c r="AK242" s="46" t="s">
        <v>766</v>
      </c>
      <c r="AL242" s="47">
        <f t="shared" si="39"/>
        <v>2</v>
      </c>
      <c r="AM242" s="47">
        <f t="shared" si="40"/>
        <v>0</v>
      </c>
      <c r="AN242" s="47" t="str">
        <f t="shared" si="42"/>
        <v>CUMPLIDA</v>
      </c>
      <c r="AO242" s="47" t="str">
        <f t="shared" si="43"/>
        <v>CUMPLIDA</v>
      </c>
      <c r="AP242" s="50" t="s">
        <v>864</v>
      </c>
      <c r="AQ242" s="49" t="s">
        <v>67</v>
      </c>
      <c r="AR242" s="50" t="s">
        <v>75</v>
      </c>
      <c r="AS242" s="50"/>
      <c r="AT242" s="51" t="s">
        <v>76</v>
      </c>
    </row>
    <row r="243" spans="1:46" ht="283.5" hidden="1" x14ac:dyDescent="0.25">
      <c r="A243" s="27">
        <v>658</v>
      </c>
      <c r="B243" s="27">
        <v>234</v>
      </c>
      <c r="C243" s="74" t="s">
        <v>1566</v>
      </c>
      <c r="D243" s="74" t="s">
        <v>1567</v>
      </c>
      <c r="E243" s="74" t="s">
        <v>1568</v>
      </c>
      <c r="F243" s="74" t="s">
        <v>1569</v>
      </c>
      <c r="G243" s="74" t="s">
        <v>1570</v>
      </c>
      <c r="H243" s="59" t="s">
        <v>1571</v>
      </c>
      <c r="I243" s="59" t="s">
        <v>1571</v>
      </c>
      <c r="J243" s="60">
        <v>2</v>
      </c>
      <c r="K243" s="33">
        <v>41671</v>
      </c>
      <c r="L243" s="33">
        <v>41943</v>
      </c>
      <c r="M243" s="33">
        <v>41942</v>
      </c>
      <c r="N243" s="34">
        <f t="shared" si="44"/>
        <v>38.857142857142854</v>
      </c>
      <c r="O243" s="39">
        <v>0</v>
      </c>
      <c r="P243" s="36">
        <f t="shared" si="49"/>
        <v>0</v>
      </c>
      <c r="Q243" s="37">
        <f t="shared" si="50"/>
        <v>0</v>
      </c>
      <c r="R243" s="37">
        <f t="shared" si="51"/>
        <v>0</v>
      </c>
      <c r="S243" s="37">
        <f t="shared" si="52"/>
        <v>38.857142857142854</v>
      </c>
      <c r="T243" s="38" t="s">
        <v>69</v>
      </c>
      <c r="U243" s="39" t="s">
        <v>63</v>
      </c>
      <c r="V243" s="39" t="s">
        <v>103</v>
      </c>
      <c r="W243" s="40" t="s">
        <v>65</v>
      </c>
      <c r="X243" s="40" t="s">
        <v>95</v>
      </c>
      <c r="Y243" s="40" t="s">
        <v>65</v>
      </c>
      <c r="Z243" s="41" t="s">
        <v>87</v>
      </c>
      <c r="AA243" s="42">
        <v>2</v>
      </c>
      <c r="AB243" s="43">
        <f t="shared" si="41"/>
        <v>1</v>
      </c>
      <c r="AC243" s="44">
        <v>42185</v>
      </c>
      <c r="AD243" s="43" t="s">
        <v>68</v>
      </c>
      <c r="AE243" s="43"/>
      <c r="AF243" s="43" t="s">
        <v>69</v>
      </c>
      <c r="AG243" s="43" t="s">
        <v>69</v>
      </c>
      <c r="AH243" s="43" t="s">
        <v>1572</v>
      </c>
      <c r="AI243" s="45" t="s">
        <v>1573</v>
      </c>
      <c r="AJ243" s="45" t="s">
        <v>1574</v>
      </c>
      <c r="AK243" s="46" t="s">
        <v>766</v>
      </c>
      <c r="AL243" s="47">
        <f t="shared" si="39"/>
        <v>2</v>
      </c>
      <c r="AM243" s="47">
        <f t="shared" si="40"/>
        <v>0</v>
      </c>
      <c r="AN243" s="47" t="str">
        <f t="shared" si="42"/>
        <v>CUMPLIDA</v>
      </c>
      <c r="AO243" s="47" t="str">
        <f t="shared" si="43"/>
        <v>CUMPLIDA</v>
      </c>
      <c r="AP243" s="50" t="s">
        <v>864</v>
      </c>
      <c r="AQ243" s="49" t="s">
        <v>87</v>
      </c>
      <c r="AR243" s="50" t="s">
        <v>75</v>
      </c>
      <c r="AS243" s="83" t="s">
        <v>235</v>
      </c>
      <c r="AT243" s="51" t="s">
        <v>76</v>
      </c>
    </row>
    <row r="244" spans="1:46" ht="157.5" x14ac:dyDescent="0.25">
      <c r="A244" s="27">
        <v>660</v>
      </c>
      <c r="B244" s="27">
        <v>236</v>
      </c>
      <c r="C244" s="74" t="s">
        <v>1575</v>
      </c>
      <c r="D244" s="74" t="s">
        <v>1576</v>
      </c>
      <c r="E244" s="74" t="s">
        <v>1577</v>
      </c>
      <c r="F244" s="90" t="s">
        <v>1578</v>
      </c>
      <c r="G244" s="90" t="s">
        <v>1579</v>
      </c>
      <c r="H244" s="123" t="s">
        <v>1580</v>
      </c>
      <c r="I244" s="123" t="s">
        <v>1580</v>
      </c>
      <c r="J244" s="60">
        <v>3</v>
      </c>
      <c r="K244" s="33">
        <v>41671</v>
      </c>
      <c r="L244" s="89">
        <v>42369</v>
      </c>
      <c r="M244" s="33">
        <v>41971</v>
      </c>
      <c r="N244" s="34">
        <f t="shared" si="44"/>
        <v>99.714285714285708</v>
      </c>
      <c r="O244" s="39">
        <v>0</v>
      </c>
      <c r="P244" s="36">
        <f t="shared" si="49"/>
        <v>0</v>
      </c>
      <c r="Q244" s="37">
        <f t="shared" si="50"/>
        <v>0</v>
      </c>
      <c r="R244" s="37">
        <f t="shared" si="51"/>
        <v>0</v>
      </c>
      <c r="S244" s="37">
        <f t="shared" si="52"/>
        <v>0</v>
      </c>
      <c r="T244" s="38" t="s">
        <v>62</v>
      </c>
      <c r="U244" s="39" t="s">
        <v>63</v>
      </c>
      <c r="V244" s="39" t="s">
        <v>112</v>
      </c>
      <c r="W244" s="122" t="s">
        <v>65</v>
      </c>
      <c r="X244" s="122" t="s">
        <v>95</v>
      </c>
      <c r="Y244" s="40" t="s">
        <v>65</v>
      </c>
      <c r="Z244" s="41" t="s">
        <v>87</v>
      </c>
      <c r="AA244" s="42">
        <v>2</v>
      </c>
      <c r="AB244" s="43">
        <f t="shared" si="41"/>
        <v>0.66666666666666663</v>
      </c>
      <c r="AC244" s="43"/>
      <c r="AD244" s="43" t="s">
        <v>68</v>
      </c>
      <c r="AE244" s="43"/>
      <c r="AF244" s="43"/>
      <c r="AG244" s="43"/>
      <c r="AH244" s="43"/>
      <c r="AI244" s="45" t="s">
        <v>1581</v>
      </c>
      <c r="AJ244" s="45"/>
      <c r="AK244" s="46" t="s">
        <v>766</v>
      </c>
      <c r="AL244" s="47">
        <f t="shared" si="39"/>
        <v>0</v>
      </c>
      <c r="AM244" s="47">
        <f t="shared" si="40"/>
        <v>1</v>
      </c>
      <c r="AN244" s="47" t="str">
        <f t="shared" si="42"/>
        <v>EN TERMINO</v>
      </c>
      <c r="AO244" s="47" t="str">
        <f t="shared" si="43"/>
        <v>EN TERMINO</v>
      </c>
      <c r="AP244" s="48" t="s">
        <v>613</v>
      </c>
      <c r="AQ244" s="49" t="s">
        <v>87</v>
      </c>
      <c r="AR244" s="50" t="s">
        <v>75</v>
      </c>
      <c r="AS244" s="50"/>
      <c r="AT244" s="51" t="s">
        <v>76</v>
      </c>
    </row>
    <row r="245" spans="1:46" ht="236.25" hidden="1" x14ac:dyDescent="0.25">
      <c r="A245" s="27">
        <v>661</v>
      </c>
      <c r="B245" s="27">
        <v>237</v>
      </c>
      <c r="C245" s="74" t="s">
        <v>1582</v>
      </c>
      <c r="D245" s="74" t="s">
        <v>1583</v>
      </c>
      <c r="E245" s="74" t="s">
        <v>1584</v>
      </c>
      <c r="F245" s="90" t="s">
        <v>1585</v>
      </c>
      <c r="G245" s="90" t="s">
        <v>1586</v>
      </c>
      <c r="H245" s="140" t="s">
        <v>891</v>
      </c>
      <c r="I245" s="140" t="s">
        <v>891</v>
      </c>
      <c r="J245" s="60">
        <v>6</v>
      </c>
      <c r="K245" s="33">
        <v>41671</v>
      </c>
      <c r="L245" s="33">
        <v>42185</v>
      </c>
      <c r="M245" s="33">
        <v>41971</v>
      </c>
      <c r="N245" s="34">
        <f t="shared" si="44"/>
        <v>73.428571428571431</v>
      </c>
      <c r="O245" s="39">
        <v>0</v>
      </c>
      <c r="P245" s="36">
        <f t="shared" si="49"/>
        <v>0</v>
      </c>
      <c r="Q245" s="37">
        <f t="shared" si="50"/>
        <v>0</v>
      </c>
      <c r="R245" s="37">
        <f t="shared" si="51"/>
        <v>0</v>
      </c>
      <c r="S245" s="37">
        <f t="shared" si="52"/>
        <v>73.428571428571431</v>
      </c>
      <c r="T245" s="38" t="s">
        <v>62</v>
      </c>
      <c r="U245" s="39" t="s">
        <v>63</v>
      </c>
      <c r="V245" s="64" t="s">
        <v>112</v>
      </c>
      <c r="W245" s="40" t="s">
        <v>1536</v>
      </c>
      <c r="X245" s="122" t="s">
        <v>1537</v>
      </c>
      <c r="Y245" s="39" t="s">
        <v>86</v>
      </c>
      <c r="Z245" s="41" t="s">
        <v>87</v>
      </c>
      <c r="AA245" s="42">
        <v>6</v>
      </c>
      <c r="AB245" s="43">
        <f t="shared" si="41"/>
        <v>1</v>
      </c>
      <c r="AC245" s="44">
        <v>42185</v>
      </c>
      <c r="AD245" s="43" t="s">
        <v>68</v>
      </c>
      <c r="AE245" s="43"/>
      <c r="AF245" s="43" t="s">
        <v>69</v>
      </c>
      <c r="AG245" s="43" t="s">
        <v>69</v>
      </c>
      <c r="AH245" s="43" t="s">
        <v>1587</v>
      </c>
      <c r="AI245" s="45" t="s">
        <v>1588</v>
      </c>
      <c r="AJ245" s="45"/>
      <c r="AK245" s="46" t="s">
        <v>779</v>
      </c>
      <c r="AL245" s="47">
        <f t="shared" si="39"/>
        <v>2</v>
      </c>
      <c r="AM245" s="47">
        <f t="shared" si="40"/>
        <v>0</v>
      </c>
      <c r="AN245" s="47" t="str">
        <f t="shared" si="42"/>
        <v>CUMPLIDA</v>
      </c>
      <c r="AO245" s="47" t="str">
        <f t="shared" si="43"/>
        <v>CUMPLIDA</v>
      </c>
      <c r="AP245" s="50" t="s">
        <v>613</v>
      </c>
      <c r="AQ245" s="49" t="s">
        <v>87</v>
      </c>
      <c r="AR245" s="50" t="s">
        <v>75</v>
      </c>
      <c r="AS245" s="50"/>
      <c r="AT245" s="51" t="s">
        <v>76</v>
      </c>
    </row>
    <row r="246" spans="1:46" ht="264" hidden="1" customHeight="1" x14ac:dyDescent="0.25">
      <c r="A246" s="27">
        <v>663</v>
      </c>
      <c r="B246" s="27">
        <v>239</v>
      </c>
      <c r="C246" s="74" t="s">
        <v>1589</v>
      </c>
      <c r="D246" s="74" t="s">
        <v>1590</v>
      </c>
      <c r="E246" s="74" t="s">
        <v>1591</v>
      </c>
      <c r="F246" s="74" t="s">
        <v>1592</v>
      </c>
      <c r="G246" s="74" t="s">
        <v>1593</v>
      </c>
      <c r="H246" s="59" t="s">
        <v>1594</v>
      </c>
      <c r="I246" s="59" t="s">
        <v>1594</v>
      </c>
      <c r="J246" s="60">
        <v>8</v>
      </c>
      <c r="K246" s="33">
        <v>41671</v>
      </c>
      <c r="L246" s="33">
        <v>42185</v>
      </c>
      <c r="M246" s="33">
        <v>41943</v>
      </c>
      <c r="N246" s="34">
        <f t="shared" si="44"/>
        <v>73.428571428571431</v>
      </c>
      <c r="O246" s="39">
        <v>0</v>
      </c>
      <c r="P246" s="36">
        <f t="shared" si="49"/>
        <v>0</v>
      </c>
      <c r="Q246" s="37">
        <f t="shared" si="50"/>
        <v>0</v>
      </c>
      <c r="R246" s="37">
        <f t="shared" si="51"/>
        <v>0</v>
      </c>
      <c r="S246" s="37">
        <f t="shared" si="52"/>
        <v>73.428571428571431</v>
      </c>
      <c r="T246" s="38" t="s">
        <v>62</v>
      </c>
      <c r="U246" s="39" t="s">
        <v>63</v>
      </c>
      <c r="V246" s="39" t="s">
        <v>486</v>
      </c>
      <c r="W246" s="39" t="s">
        <v>239</v>
      </c>
      <c r="X246" s="39" t="s">
        <v>240</v>
      </c>
      <c r="Y246" s="39" t="s">
        <v>86</v>
      </c>
      <c r="Z246" s="41" t="s">
        <v>87</v>
      </c>
      <c r="AA246" s="42">
        <v>8</v>
      </c>
      <c r="AB246" s="43">
        <f t="shared" si="41"/>
        <v>1</v>
      </c>
      <c r="AC246" s="44">
        <v>42004</v>
      </c>
      <c r="AD246" s="43" t="s">
        <v>68</v>
      </c>
      <c r="AE246" s="43"/>
      <c r="AF246" s="43"/>
      <c r="AG246" s="43"/>
      <c r="AH246" s="43"/>
      <c r="AI246" s="45" t="s">
        <v>1595</v>
      </c>
      <c r="AJ246" s="45"/>
      <c r="AK246" s="46" t="s">
        <v>779</v>
      </c>
      <c r="AL246" s="47">
        <f t="shared" si="39"/>
        <v>2</v>
      </c>
      <c r="AM246" s="47">
        <f t="shared" si="40"/>
        <v>0</v>
      </c>
      <c r="AN246" s="47" t="str">
        <f t="shared" si="42"/>
        <v>CUMPLIDA</v>
      </c>
      <c r="AO246" s="47" t="str">
        <f t="shared" si="43"/>
        <v>CUMPLIDA</v>
      </c>
      <c r="AP246" s="48" t="s">
        <v>386</v>
      </c>
      <c r="AQ246" s="49" t="s">
        <v>87</v>
      </c>
      <c r="AR246" s="50" t="s">
        <v>75</v>
      </c>
      <c r="AS246" s="50"/>
      <c r="AT246" s="51" t="s">
        <v>76</v>
      </c>
    </row>
    <row r="247" spans="1:46" ht="182.25" customHeight="1" x14ac:dyDescent="0.25">
      <c r="A247" s="27">
        <v>664</v>
      </c>
      <c r="B247" s="27">
        <v>240</v>
      </c>
      <c r="C247" s="74" t="s">
        <v>1596</v>
      </c>
      <c r="D247" s="74" t="s">
        <v>1597</v>
      </c>
      <c r="E247" s="74" t="s">
        <v>1598</v>
      </c>
      <c r="F247" s="90" t="s">
        <v>1599</v>
      </c>
      <c r="G247" s="90" t="s">
        <v>1600</v>
      </c>
      <c r="H247" s="123" t="s">
        <v>1601</v>
      </c>
      <c r="I247" s="123" t="s">
        <v>1601</v>
      </c>
      <c r="J247" s="60">
        <v>3</v>
      </c>
      <c r="K247" s="33">
        <v>41671</v>
      </c>
      <c r="L247" s="89">
        <v>42369</v>
      </c>
      <c r="M247" s="33">
        <v>41943</v>
      </c>
      <c r="N247" s="34">
        <f t="shared" si="44"/>
        <v>99.714285714285708</v>
      </c>
      <c r="O247" s="39">
        <v>0</v>
      </c>
      <c r="P247" s="36">
        <f t="shared" si="49"/>
        <v>0</v>
      </c>
      <c r="Q247" s="37">
        <f t="shared" si="50"/>
        <v>0</v>
      </c>
      <c r="R247" s="37">
        <f t="shared" si="51"/>
        <v>0</v>
      </c>
      <c r="S247" s="37">
        <f t="shared" si="52"/>
        <v>0</v>
      </c>
      <c r="T247" s="38" t="s">
        <v>62</v>
      </c>
      <c r="U247" s="39" t="s">
        <v>63</v>
      </c>
      <c r="V247" s="39" t="s">
        <v>112</v>
      </c>
      <c r="W247" s="122" t="s">
        <v>65</v>
      </c>
      <c r="X247" s="122" t="s">
        <v>95</v>
      </c>
      <c r="Y247" s="40" t="s">
        <v>65</v>
      </c>
      <c r="Z247" s="41" t="s">
        <v>87</v>
      </c>
      <c r="AA247" s="42">
        <v>2</v>
      </c>
      <c r="AB247" s="43">
        <f t="shared" si="41"/>
        <v>0.66666666666666663</v>
      </c>
      <c r="AC247" s="43"/>
      <c r="AD247" s="43" t="s">
        <v>68</v>
      </c>
      <c r="AE247" s="43"/>
      <c r="AF247" s="43"/>
      <c r="AG247" s="43"/>
      <c r="AH247" s="43"/>
      <c r="AI247" s="45" t="s">
        <v>1602</v>
      </c>
      <c r="AJ247" s="45"/>
      <c r="AK247" s="46" t="s">
        <v>766</v>
      </c>
      <c r="AL247" s="47">
        <f t="shared" si="39"/>
        <v>0</v>
      </c>
      <c r="AM247" s="47">
        <f t="shared" si="40"/>
        <v>1</v>
      </c>
      <c r="AN247" s="47" t="str">
        <f t="shared" si="42"/>
        <v>EN TERMINO</v>
      </c>
      <c r="AO247" s="47" t="str">
        <f t="shared" si="43"/>
        <v>EN TERMINO</v>
      </c>
      <c r="AP247" s="48" t="s">
        <v>613</v>
      </c>
      <c r="AQ247" s="49" t="s">
        <v>87</v>
      </c>
      <c r="AR247" s="50" t="s">
        <v>75</v>
      </c>
      <c r="AS247" s="50"/>
      <c r="AT247" s="51" t="s">
        <v>76</v>
      </c>
    </row>
    <row r="248" spans="1:46" ht="330.75" x14ac:dyDescent="0.25">
      <c r="A248" s="27">
        <v>665</v>
      </c>
      <c r="B248" s="27">
        <v>241</v>
      </c>
      <c r="C248" s="74" t="s">
        <v>1603</v>
      </c>
      <c r="D248" s="74" t="s">
        <v>1604</v>
      </c>
      <c r="E248" s="74" t="s">
        <v>1605</v>
      </c>
      <c r="F248" s="74" t="s">
        <v>1606</v>
      </c>
      <c r="G248" s="74" t="s">
        <v>1607</v>
      </c>
      <c r="H248" s="59" t="s">
        <v>1608</v>
      </c>
      <c r="I248" s="59" t="s">
        <v>1608</v>
      </c>
      <c r="J248" s="60">
        <v>3</v>
      </c>
      <c r="K248" s="33">
        <v>41671</v>
      </c>
      <c r="L248" s="89">
        <v>42369</v>
      </c>
      <c r="M248" s="33">
        <v>41912</v>
      </c>
      <c r="N248" s="34">
        <f t="shared" si="44"/>
        <v>99.714285714285708</v>
      </c>
      <c r="O248" s="39">
        <v>0</v>
      </c>
      <c r="P248" s="36">
        <f t="shared" si="49"/>
        <v>0</v>
      </c>
      <c r="Q248" s="37">
        <f t="shared" si="50"/>
        <v>0</v>
      </c>
      <c r="R248" s="37">
        <f t="shared" si="51"/>
        <v>0</v>
      </c>
      <c r="S248" s="37">
        <f t="shared" si="52"/>
        <v>0</v>
      </c>
      <c r="T248" s="38" t="s">
        <v>62</v>
      </c>
      <c r="U248" s="39" t="s">
        <v>63</v>
      </c>
      <c r="V248" s="39" t="s">
        <v>103</v>
      </c>
      <c r="W248" s="122" t="s">
        <v>1609</v>
      </c>
      <c r="X248" s="122" t="s">
        <v>1610</v>
      </c>
      <c r="Y248" s="122" t="s">
        <v>86</v>
      </c>
      <c r="Z248" s="41" t="s">
        <v>67</v>
      </c>
      <c r="AA248" s="42">
        <v>2</v>
      </c>
      <c r="AB248" s="43">
        <f t="shared" si="41"/>
        <v>0.66666666666666663</v>
      </c>
      <c r="AC248" s="43"/>
      <c r="AD248" s="43" t="s">
        <v>68</v>
      </c>
      <c r="AE248" s="43"/>
      <c r="AF248" s="43"/>
      <c r="AG248" s="43"/>
      <c r="AH248" s="43"/>
      <c r="AI248" s="65" t="s">
        <v>1611</v>
      </c>
      <c r="AJ248" s="65"/>
      <c r="AK248" s="46" t="s">
        <v>766</v>
      </c>
      <c r="AL248" s="47">
        <f t="shared" si="39"/>
        <v>0</v>
      </c>
      <c r="AM248" s="47">
        <f t="shared" si="40"/>
        <v>1</v>
      </c>
      <c r="AN248" s="47" t="str">
        <f t="shared" si="42"/>
        <v>EN TERMINO</v>
      </c>
      <c r="AO248" s="47" t="str">
        <f t="shared" si="43"/>
        <v>EN TERMINO</v>
      </c>
      <c r="AP248" s="48" t="s">
        <v>386</v>
      </c>
      <c r="AQ248" s="49" t="s">
        <v>67</v>
      </c>
      <c r="AR248" s="50" t="s">
        <v>75</v>
      </c>
      <c r="AS248" s="50"/>
      <c r="AT248" s="51" t="s">
        <v>76</v>
      </c>
    </row>
    <row r="249" spans="1:46" ht="409.5" hidden="1" x14ac:dyDescent="0.25">
      <c r="A249" s="27">
        <v>666</v>
      </c>
      <c r="B249" s="27">
        <v>242</v>
      </c>
      <c r="C249" s="74" t="s">
        <v>1612</v>
      </c>
      <c r="D249" s="74" t="s">
        <v>1613</v>
      </c>
      <c r="E249" s="74" t="s">
        <v>1614</v>
      </c>
      <c r="F249" s="74" t="s">
        <v>1615</v>
      </c>
      <c r="G249" s="144" t="s">
        <v>1616</v>
      </c>
      <c r="H249" s="145" t="s">
        <v>1617</v>
      </c>
      <c r="I249" s="145" t="s">
        <v>1617</v>
      </c>
      <c r="J249" s="60">
        <v>1</v>
      </c>
      <c r="K249" s="33">
        <v>41699</v>
      </c>
      <c r="L249" s="33">
        <v>41882</v>
      </c>
      <c r="M249" s="33">
        <v>41882</v>
      </c>
      <c r="N249" s="34">
        <f t="shared" si="44"/>
        <v>26.142857142857142</v>
      </c>
      <c r="O249" s="39">
        <v>0</v>
      </c>
      <c r="P249" s="36">
        <f t="shared" si="49"/>
        <v>0</v>
      </c>
      <c r="Q249" s="37">
        <f t="shared" si="50"/>
        <v>0</v>
      </c>
      <c r="R249" s="37">
        <f t="shared" si="51"/>
        <v>0</v>
      </c>
      <c r="S249" s="37">
        <f t="shared" si="52"/>
        <v>26.142857142857142</v>
      </c>
      <c r="T249" s="38" t="s">
        <v>62</v>
      </c>
      <c r="U249" s="39" t="s">
        <v>65</v>
      </c>
      <c r="V249" s="39" t="s">
        <v>83</v>
      </c>
      <c r="W249" s="40" t="s">
        <v>65</v>
      </c>
      <c r="X249" s="40" t="s">
        <v>95</v>
      </c>
      <c r="Y249" s="40" t="s">
        <v>65</v>
      </c>
      <c r="Z249" s="41" t="s">
        <v>87</v>
      </c>
      <c r="AA249" s="42">
        <v>1</v>
      </c>
      <c r="AB249" s="43">
        <f t="shared" si="41"/>
        <v>1</v>
      </c>
      <c r="AC249" s="44">
        <v>42185</v>
      </c>
      <c r="AD249" s="43" t="s">
        <v>68</v>
      </c>
      <c r="AE249" s="43"/>
      <c r="AF249" s="43"/>
      <c r="AG249" s="43"/>
      <c r="AH249" s="43"/>
      <c r="AI249" s="45"/>
      <c r="AJ249" s="45"/>
      <c r="AK249" s="46" t="s">
        <v>779</v>
      </c>
      <c r="AL249" s="47">
        <f t="shared" si="39"/>
        <v>2</v>
      </c>
      <c r="AM249" s="47">
        <f t="shared" si="40"/>
        <v>0</v>
      </c>
      <c r="AN249" s="47" t="str">
        <f t="shared" si="42"/>
        <v>CUMPLIDA</v>
      </c>
      <c r="AO249" s="47" t="str">
        <f t="shared" si="43"/>
        <v>CUMPLIDA</v>
      </c>
      <c r="AP249" s="50" t="s">
        <v>864</v>
      </c>
      <c r="AQ249" s="49" t="s">
        <v>87</v>
      </c>
      <c r="AR249" s="50" t="s">
        <v>75</v>
      </c>
      <c r="AS249" s="50"/>
      <c r="AT249" s="51" t="s">
        <v>76</v>
      </c>
    </row>
    <row r="250" spans="1:46" ht="189" hidden="1" x14ac:dyDescent="0.25">
      <c r="A250" s="27">
        <v>667</v>
      </c>
      <c r="B250" s="27">
        <v>243</v>
      </c>
      <c r="C250" s="138" t="s">
        <v>1618</v>
      </c>
      <c r="D250" s="74" t="s">
        <v>1619</v>
      </c>
      <c r="E250" s="74" t="s">
        <v>1620</v>
      </c>
      <c r="F250" s="74" t="s">
        <v>1621</v>
      </c>
      <c r="G250" s="74" t="s">
        <v>1622</v>
      </c>
      <c r="H250" s="59" t="s">
        <v>1623</v>
      </c>
      <c r="I250" s="59" t="s">
        <v>1623</v>
      </c>
      <c r="J250" s="60">
        <v>5</v>
      </c>
      <c r="K250" s="33">
        <v>41671</v>
      </c>
      <c r="L250" s="33">
        <v>42185</v>
      </c>
      <c r="M250" s="33">
        <v>41943</v>
      </c>
      <c r="N250" s="34">
        <f t="shared" si="44"/>
        <v>73.428571428571431</v>
      </c>
      <c r="O250" s="39">
        <v>0</v>
      </c>
      <c r="P250" s="36">
        <f t="shared" si="49"/>
        <v>0</v>
      </c>
      <c r="Q250" s="37">
        <f t="shared" si="50"/>
        <v>0</v>
      </c>
      <c r="R250" s="37">
        <f t="shared" si="51"/>
        <v>0</v>
      </c>
      <c r="S250" s="37">
        <f t="shared" si="52"/>
        <v>73.428571428571431</v>
      </c>
      <c r="T250" s="38" t="s">
        <v>62</v>
      </c>
      <c r="U250" s="39" t="s">
        <v>63</v>
      </c>
      <c r="V250" s="39" t="s">
        <v>83</v>
      </c>
      <c r="W250" s="40" t="s">
        <v>65</v>
      </c>
      <c r="X250" s="40" t="s">
        <v>95</v>
      </c>
      <c r="Y250" s="40" t="s">
        <v>65</v>
      </c>
      <c r="Z250" s="41" t="s">
        <v>67</v>
      </c>
      <c r="AA250" s="42">
        <v>5</v>
      </c>
      <c r="AB250" s="43">
        <f t="shared" si="41"/>
        <v>1</v>
      </c>
      <c r="AC250" s="44">
        <v>42185</v>
      </c>
      <c r="AD250" s="43" t="s">
        <v>68</v>
      </c>
      <c r="AE250" s="43"/>
      <c r="AF250" s="43" t="s">
        <v>69</v>
      </c>
      <c r="AG250" s="43" t="s">
        <v>69</v>
      </c>
      <c r="AH250" s="43" t="s">
        <v>1624</v>
      </c>
      <c r="AI250" s="45" t="s">
        <v>1625</v>
      </c>
      <c r="AJ250" s="45"/>
      <c r="AK250" s="46" t="s">
        <v>766</v>
      </c>
      <c r="AL250" s="47">
        <f t="shared" si="39"/>
        <v>2</v>
      </c>
      <c r="AM250" s="47">
        <f t="shared" si="40"/>
        <v>0</v>
      </c>
      <c r="AN250" s="47" t="str">
        <f t="shared" si="42"/>
        <v>CUMPLIDA</v>
      </c>
      <c r="AO250" s="47" t="str">
        <f t="shared" si="43"/>
        <v>CUMPLIDA</v>
      </c>
      <c r="AP250" s="48" t="s">
        <v>116</v>
      </c>
      <c r="AQ250" s="49" t="s">
        <v>67</v>
      </c>
      <c r="AR250" s="50" t="s">
        <v>75</v>
      </c>
      <c r="AS250" s="50"/>
      <c r="AT250" s="51" t="s">
        <v>76</v>
      </c>
    </row>
    <row r="251" spans="1:46" ht="204.75" hidden="1" x14ac:dyDescent="0.25">
      <c r="A251" s="27">
        <v>668</v>
      </c>
      <c r="B251" s="27">
        <v>244</v>
      </c>
      <c r="C251" s="74" t="s">
        <v>1626</v>
      </c>
      <c r="D251" s="74" t="s">
        <v>1627</v>
      </c>
      <c r="E251" s="74" t="s">
        <v>1628</v>
      </c>
      <c r="F251" s="74" t="s">
        <v>1629</v>
      </c>
      <c r="G251" s="74" t="s">
        <v>1630</v>
      </c>
      <c r="H251" s="59" t="s">
        <v>1631</v>
      </c>
      <c r="I251" s="59" t="s">
        <v>1631</v>
      </c>
      <c r="J251" s="60">
        <v>2</v>
      </c>
      <c r="K251" s="33">
        <v>41671</v>
      </c>
      <c r="L251" s="33">
        <v>41943</v>
      </c>
      <c r="M251" s="33">
        <v>41943</v>
      </c>
      <c r="N251" s="34">
        <f t="shared" si="44"/>
        <v>38.857142857142854</v>
      </c>
      <c r="O251" s="39">
        <v>0</v>
      </c>
      <c r="P251" s="36">
        <f t="shared" si="49"/>
        <v>0</v>
      </c>
      <c r="Q251" s="37">
        <f t="shared" si="50"/>
        <v>0</v>
      </c>
      <c r="R251" s="37">
        <f t="shared" si="51"/>
        <v>0</v>
      </c>
      <c r="S251" s="37">
        <f t="shared" si="52"/>
        <v>38.857142857142854</v>
      </c>
      <c r="T251" s="38" t="s">
        <v>69</v>
      </c>
      <c r="U251" s="39" t="s">
        <v>63</v>
      </c>
      <c r="V251" s="39" t="s">
        <v>103</v>
      </c>
      <c r="W251" s="40" t="s">
        <v>65</v>
      </c>
      <c r="X251" s="40" t="s">
        <v>95</v>
      </c>
      <c r="Y251" s="40" t="s">
        <v>65</v>
      </c>
      <c r="Z251" s="41" t="s">
        <v>67</v>
      </c>
      <c r="AA251" s="42">
        <v>2</v>
      </c>
      <c r="AB251" s="43">
        <f t="shared" si="41"/>
        <v>1</v>
      </c>
      <c r="AC251" s="44">
        <v>42185</v>
      </c>
      <c r="AD251" s="43" t="s">
        <v>68</v>
      </c>
      <c r="AE251" s="43"/>
      <c r="AF251" s="43" t="s">
        <v>69</v>
      </c>
      <c r="AG251" s="43" t="s">
        <v>69</v>
      </c>
      <c r="AH251" s="43" t="s">
        <v>1632</v>
      </c>
      <c r="AI251" s="45" t="s">
        <v>1633</v>
      </c>
      <c r="AJ251" s="45"/>
      <c r="AK251" s="46" t="s">
        <v>766</v>
      </c>
      <c r="AL251" s="47">
        <f t="shared" si="39"/>
        <v>2</v>
      </c>
      <c r="AM251" s="47">
        <f t="shared" si="40"/>
        <v>0</v>
      </c>
      <c r="AN251" s="47" t="str">
        <f t="shared" si="42"/>
        <v>CUMPLIDA</v>
      </c>
      <c r="AO251" s="47" t="str">
        <f t="shared" si="43"/>
        <v>CUMPLIDA</v>
      </c>
      <c r="AP251" s="48" t="s">
        <v>116</v>
      </c>
      <c r="AQ251" s="49" t="s">
        <v>67</v>
      </c>
      <c r="AR251" s="50" t="s">
        <v>75</v>
      </c>
      <c r="AS251" s="50"/>
      <c r="AT251" s="51" t="s">
        <v>76</v>
      </c>
    </row>
    <row r="252" spans="1:46" ht="220.5" hidden="1" x14ac:dyDescent="0.25">
      <c r="A252" s="27">
        <v>669</v>
      </c>
      <c r="B252" s="27">
        <v>245</v>
      </c>
      <c r="C252" s="74" t="s">
        <v>1634</v>
      </c>
      <c r="D252" s="74" t="s">
        <v>1627</v>
      </c>
      <c r="E252" s="74" t="s">
        <v>1635</v>
      </c>
      <c r="F252" s="74" t="s">
        <v>1636</v>
      </c>
      <c r="G252" s="74" t="s">
        <v>1637</v>
      </c>
      <c r="H252" s="59" t="s">
        <v>1638</v>
      </c>
      <c r="I252" s="59" t="s">
        <v>1638</v>
      </c>
      <c r="J252" s="60">
        <v>3</v>
      </c>
      <c r="K252" s="33">
        <v>41671</v>
      </c>
      <c r="L252" s="33">
        <v>41943</v>
      </c>
      <c r="M252" s="33">
        <v>41943</v>
      </c>
      <c r="N252" s="34">
        <f t="shared" si="44"/>
        <v>38.857142857142854</v>
      </c>
      <c r="O252" s="39">
        <v>0</v>
      </c>
      <c r="P252" s="36">
        <f t="shared" si="49"/>
        <v>0</v>
      </c>
      <c r="Q252" s="37">
        <f t="shared" si="50"/>
        <v>0</v>
      </c>
      <c r="R252" s="37">
        <f t="shared" si="51"/>
        <v>0</v>
      </c>
      <c r="S252" s="37">
        <f t="shared" si="52"/>
        <v>38.857142857142854</v>
      </c>
      <c r="T252" s="38" t="s">
        <v>62</v>
      </c>
      <c r="U252" s="39" t="s">
        <v>63</v>
      </c>
      <c r="V252" s="39" t="s">
        <v>103</v>
      </c>
      <c r="W252" s="40" t="s">
        <v>65</v>
      </c>
      <c r="X252" s="40" t="s">
        <v>95</v>
      </c>
      <c r="Y252" s="40" t="s">
        <v>65</v>
      </c>
      <c r="Z252" s="41" t="s">
        <v>67</v>
      </c>
      <c r="AA252" s="42">
        <v>3</v>
      </c>
      <c r="AB252" s="43">
        <f t="shared" si="41"/>
        <v>1</v>
      </c>
      <c r="AC252" s="44">
        <v>42185</v>
      </c>
      <c r="AD252" s="43" t="s">
        <v>68</v>
      </c>
      <c r="AE252" s="43"/>
      <c r="AF252" s="43" t="s">
        <v>69</v>
      </c>
      <c r="AG252" s="43" t="s">
        <v>69</v>
      </c>
      <c r="AH252" s="43" t="s">
        <v>1639</v>
      </c>
      <c r="AI252" s="65" t="s">
        <v>1640</v>
      </c>
      <c r="AJ252" s="65"/>
      <c r="AK252" s="46" t="s">
        <v>766</v>
      </c>
      <c r="AL252" s="47">
        <f t="shared" si="39"/>
        <v>2</v>
      </c>
      <c r="AM252" s="47">
        <f t="shared" si="40"/>
        <v>0</v>
      </c>
      <c r="AN252" s="47" t="str">
        <f t="shared" si="42"/>
        <v>CUMPLIDA</v>
      </c>
      <c r="AO252" s="47" t="str">
        <f t="shared" si="43"/>
        <v>CUMPLIDA</v>
      </c>
      <c r="AP252" s="48" t="s">
        <v>116</v>
      </c>
      <c r="AQ252" s="49" t="s">
        <v>67</v>
      </c>
      <c r="AR252" s="50" t="s">
        <v>75</v>
      </c>
      <c r="AS252" s="50"/>
      <c r="AT252" s="51" t="s">
        <v>76</v>
      </c>
    </row>
    <row r="253" spans="1:46" ht="204.75" hidden="1" x14ac:dyDescent="0.25">
      <c r="A253" s="27">
        <v>670</v>
      </c>
      <c r="B253" s="27">
        <v>246</v>
      </c>
      <c r="C253" s="74" t="s">
        <v>1641</v>
      </c>
      <c r="D253" s="74" t="s">
        <v>1627</v>
      </c>
      <c r="E253" s="74" t="s">
        <v>1642</v>
      </c>
      <c r="F253" s="74" t="s">
        <v>1643</v>
      </c>
      <c r="G253" s="74" t="s">
        <v>1644</v>
      </c>
      <c r="H253" s="59" t="s">
        <v>1645</v>
      </c>
      <c r="I253" s="59" t="s">
        <v>1645</v>
      </c>
      <c r="J253" s="60">
        <v>2</v>
      </c>
      <c r="K253" s="33">
        <v>41671</v>
      </c>
      <c r="L253" s="33">
        <v>41943</v>
      </c>
      <c r="M253" s="33">
        <v>41943</v>
      </c>
      <c r="N253" s="34">
        <f t="shared" si="44"/>
        <v>38.857142857142854</v>
      </c>
      <c r="O253" s="39">
        <v>0</v>
      </c>
      <c r="P253" s="36">
        <f t="shared" si="49"/>
        <v>0</v>
      </c>
      <c r="Q253" s="37">
        <f t="shared" si="50"/>
        <v>0</v>
      </c>
      <c r="R253" s="37">
        <f t="shared" si="51"/>
        <v>0</v>
      </c>
      <c r="S253" s="37">
        <f t="shared" si="52"/>
        <v>38.857142857142854</v>
      </c>
      <c r="T253" s="38" t="s">
        <v>62</v>
      </c>
      <c r="U253" s="39" t="s">
        <v>63</v>
      </c>
      <c r="V253" s="39" t="s">
        <v>103</v>
      </c>
      <c r="W253" s="40" t="s">
        <v>65</v>
      </c>
      <c r="X253" s="40" t="s">
        <v>95</v>
      </c>
      <c r="Y253" s="40" t="s">
        <v>65</v>
      </c>
      <c r="Z253" s="41" t="s">
        <v>67</v>
      </c>
      <c r="AA253" s="42">
        <v>2</v>
      </c>
      <c r="AB253" s="43">
        <f t="shared" si="41"/>
        <v>1</v>
      </c>
      <c r="AC253" s="44">
        <v>42004</v>
      </c>
      <c r="AD253" s="43" t="s">
        <v>68</v>
      </c>
      <c r="AE253" s="43"/>
      <c r="AF253" s="43" t="s">
        <v>69</v>
      </c>
      <c r="AG253" s="43" t="s">
        <v>69</v>
      </c>
      <c r="AH253" s="43" t="s">
        <v>1646</v>
      </c>
      <c r="AI253" s="65" t="s">
        <v>1647</v>
      </c>
      <c r="AJ253" s="65"/>
      <c r="AK253" s="46" t="s">
        <v>766</v>
      </c>
      <c r="AL253" s="47">
        <f t="shared" si="39"/>
        <v>2</v>
      </c>
      <c r="AM253" s="47">
        <f t="shared" si="40"/>
        <v>0</v>
      </c>
      <c r="AN253" s="47" t="str">
        <f t="shared" si="42"/>
        <v>CUMPLIDA</v>
      </c>
      <c r="AO253" s="47" t="str">
        <f t="shared" si="43"/>
        <v>CUMPLIDA</v>
      </c>
      <c r="AP253" s="48" t="s">
        <v>116</v>
      </c>
      <c r="AQ253" s="49" t="s">
        <v>67</v>
      </c>
      <c r="AR253" s="50" t="s">
        <v>75</v>
      </c>
      <c r="AS253" s="50"/>
      <c r="AT253" s="51" t="s">
        <v>76</v>
      </c>
    </row>
    <row r="254" spans="1:46" ht="173.25" hidden="1" x14ac:dyDescent="0.25">
      <c r="A254" s="27">
        <v>671</v>
      </c>
      <c r="B254" s="27">
        <v>247</v>
      </c>
      <c r="C254" s="74" t="s">
        <v>1648</v>
      </c>
      <c r="D254" s="74" t="s">
        <v>1627</v>
      </c>
      <c r="E254" s="74" t="s">
        <v>1649</v>
      </c>
      <c r="F254" s="74" t="s">
        <v>1643</v>
      </c>
      <c r="G254" s="74" t="s">
        <v>1650</v>
      </c>
      <c r="H254" s="59" t="s">
        <v>1651</v>
      </c>
      <c r="I254" s="59" t="s">
        <v>1651</v>
      </c>
      <c r="J254" s="60">
        <v>3</v>
      </c>
      <c r="K254" s="33">
        <v>41671</v>
      </c>
      <c r="L254" s="33">
        <v>41943</v>
      </c>
      <c r="M254" s="33">
        <v>41943</v>
      </c>
      <c r="N254" s="34">
        <f t="shared" si="44"/>
        <v>38.857142857142854</v>
      </c>
      <c r="O254" s="39">
        <v>0</v>
      </c>
      <c r="P254" s="36">
        <f t="shared" si="49"/>
        <v>0</v>
      </c>
      <c r="Q254" s="37">
        <f t="shared" si="50"/>
        <v>0</v>
      </c>
      <c r="R254" s="37">
        <f t="shared" si="51"/>
        <v>0</v>
      </c>
      <c r="S254" s="37">
        <f t="shared" si="52"/>
        <v>38.857142857142854</v>
      </c>
      <c r="T254" s="38" t="s">
        <v>62</v>
      </c>
      <c r="U254" s="39" t="s">
        <v>63</v>
      </c>
      <c r="V254" s="39" t="s">
        <v>103</v>
      </c>
      <c r="W254" s="40" t="s">
        <v>65</v>
      </c>
      <c r="X254" s="40" t="s">
        <v>95</v>
      </c>
      <c r="Y254" s="40" t="s">
        <v>65</v>
      </c>
      <c r="Z254" s="41" t="s">
        <v>67</v>
      </c>
      <c r="AA254" s="42">
        <v>3</v>
      </c>
      <c r="AB254" s="43">
        <f t="shared" si="41"/>
        <v>1</v>
      </c>
      <c r="AC254" s="44">
        <v>42185</v>
      </c>
      <c r="AD254" s="43" t="s">
        <v>68</v>
      </c>
      <c r="AE254" s="43"/>
      <c r="AF254" s="43" t="s">
        <v>69</v>
      </c>
      <c r="AG254" s="43" t="s">
        <v>69</v>
      </c>
      <c r="AH254" s="43" t="s">
        <v>1646</v>
      </c>
      <c r="AI254" s="65" t="s">
        <v>1652</v>
      </c>
      <c r="AJ254" s="65"/>
      <c r="AK254" s="46" t="s">
        <v>766</v>
      </c>
      <c r="AL254" s="47">
        <f t="shared" si="39"/>
        <v>2</v>
      </c>
      <c r="AM254" s="47">
        <f t="shared" si="40"/>
        <v>0</v>
      </c>
      <c r="AN254" s="47" t="str">
        <f t="shared" si="42"/>
        <v>CUMPLIDA</v>
      </c>
      <c r="AO254" s="47" t="str">
        <f t="shared" si="43"/>
        <v>CUMPLIDA</v>
      </c>
      <c r="AP254" s="48" t="s">
        <v>116</v>
      </c>
      <c r="AQ254" s="49" t="s">
        <v>67</v>
      </c>
      <c r="AR254" s="50" t="s">
        <v>75</v>
      </c>
      <c r="AS254" s="50"/>
      <c r="AT254" s="51" t="s">
        <v>76</v>
      </c>
    </row>
    <row r="255" spans="1:46" ht="173.25" hidden="1" x14ac:dyDescent="0.25">
      <c r="A255" s="27">
        <v>672</v>
      </c>
      <c r="B255" s="27">
        <v>248</v>
      </c>
      <c r="C255" s="74" t="s">
        <v>1653</v>
      </c>
      <c r="D255" s="74" t="s">
        <v>1627</v>
      </c>
      <c r="E255" s="74" t="s">
        <v>1635</v>
      </c>
      <c r="F255" s="74" t="s">
        <v>1654</v>
      </c>
      <c r="G255" s="74" t="s">
        <v>1644</v>
      </c>
      <c r="H255" s="158" t="s">
        <v>1655</v>
      </c>
      <c r="I255" s="158" t="s">
        <v>1655</v>
      </c>
      <c r="J255" s="60">
        <v>3</v>
      </c>
      <c r="K255" s="33">
        <v>41671</v>
      </c>
      <c r="L255" s="33">
        <v>42185</v>
      </c>
      <c r="M255" s="33">
        <v>41943</v>
      </c>
      <c r="N255" s="34">
        <f t="shared" si="44"/>
        <v>73.428571428571431</v>
      </c>
      <c r="O255" s="39">
        <v>0</v>
      </c>
      <c r="P255" s="36">
        <f t="shared" si="49"/>
        <v>0</v>
      </c>
      <c r="Q255" s="37">
        <f t="shared" si="50"/>
        <v>0</v>
      </c>
      <c r="R255" s="37">
        <f t="shared" si="51"/>
        <v>0</v>
      </c>
      <c r="S255" s="37">
        <f t="shared" si="52"/>
        <v>73.428571428571431</v>
      </c>
      <c r="T255" s="38" t="s">
        <v>62</v>
      </c>
      <c r="U255" s="39" t="s">
        <v>63</v>
      </c>
      <c r="V255" s="39" t="s">
        <v>103</v>
      </c>
      <c r="W255" s="40" t="s">
        <v>65</v>
      </c>
      <c r="X255" s="40" t="s">
        <v>95</v>
      </c>
      <c r="Y255" s="40" t="s">
        <v>65</v>
      </c>
      <c r="Z255" s="41" t="s">
        <v>67</v>
      </c>
      <c r="AA255" s="42">
        <v>3</v>
      </c>
      <c r="AB255" s="43">
        <f t="shared" si="41"/>
        <v>1</v>
      </c>
      <c r="AC255" s="44">
        <v>42185</v>
      </c>
      <c r="AD255" s="43" t="s">
        <v>68</v>
      </c>
      <c r="AE255" s="43"/>
      <c r="AF255" s="43" t="s">
        <v>69</v>
      </c>
      <c r="AG255" s="43" t="s">
        <v>69</v>
      </c>
      <c r="AH255" s="43" t="s">
        <v>1639</v>
      </c>
      <c r="AI255" s="65" t="s">
        <v>1656</v>
      </c>
      <c r="AJ255" s="65"/>
      <c r="AK255" s="46" t="s">
        <v>766</v>
      </c>
      <c r="AL255" s="47">
        <f t="shared" si="39"/>
        <v>2</v>
      </c>
      <c r="AM255" s="47">
        <f t="shared" si="40"/>
        <v>0</v>
      </c>
      <c r="AN255" s="47" t="str">
        <f t="shared" si="42"/>
        <v>CUMPLIDA</v>
      </c>
      <c r="AO255" s="47" t="str">
        <f t="shared" si="43"/>
        <v>CUMPLIDA</v>
      </c>
      <c r="AP255" s="48" t="s">
        <v>116</v>
      </c>
      <c r="AQ255" s="49" t="s">
        <v>67</v>
      </c>
      <c r="AR255" s="50" t="s">
        <v>75</v>
      </c>
      <c r="AS255" s="50"/>
      <c r="AT255" s="51" t="s">
        <v>76</v>
      </c>
    </row>
    <row r="256" spans="1:46" ht="236.25" hidden="1" x14ac:dyDescent="0.25">
      <c r="A256" s="27">
        <v>673</v>
      </c>
      <c r="B256" s="27">
        <v>249</v>
      </c>
      <c r="C256" s="74" t="s">
        <v>1657</v>
      </c>
      <c r="D256" s="74" t="s">
        <v>1658</v>
      </c>
      <c r="E256" s="74" t="s">
        <v>1659</v>
      </c>
      <c r="F256" s="74" t="s">
        <v>1660</v>
      </c>
      <c r="G256" s="74" t="s">
        <v>1661</v>
      </c>
      <c r="H256" s="59" t="s">
        <v>1662</v>
      </c>
      <c r="I256" s="59" t="s">
        <v>1662</v>
      </c>
      <c r="J256" s="60">
        <v>3</v>
      </c>
      <c r="K256" s="33">
        <v>41671</v>
      </c>
      <c r="L256" s="33">
        <v>42185</v>
      </c>
      <c r="M256" s="33">
        <v>41880</v>
      </c>
      <c r="N256" s="34">
        <f t="shared" si="44"/>
        <v>73.428571428571431</v>
      </c>
      <c r="O256" s="39">
        <v>0</v>
      </c>
      <c r="P256" s="36">
        <f t="shared" si="49"/>
        <v>0</v>
      </c>
      <c r="Q256" s="37">
        <f t="shared" si="50"/>
        <v>0</v>
      </c>
      <c r="R256" s="37">
        <f t="shared" si="51"/>
        <v>0</v>
      </c>
      <c r="S256" s="37">
        <f t="shared" si="52"/>
        <v>73.428571428571431</v>
      </c>
      <c r="T256" s="38" t="s">
        <v>62</v>
      </c>
      <c r="U256" s="39" t="s">
        <v>63</v>
      </c>
      <c r="V256" s="39" t="s">
        <v>103</v>
      </c>
      <c r="W256" s="40" t="s">
        <v>65</v>
      </c>
      <c r="X256" s="40" t="s">
        <v>95</v>
      </c>
      <c r="Y256" s="40" t="s">
        <v>65</v>
      </c>
      <c r="Z256" s="41" t="s">
        <v>87</v>
      </c>
      <c r="AA256" s="42">
        <v>3</v>
      </c>
      <c r="AB256" s="43">
        <f t="shared" si="41"/>
        <v>1</v>
      </c>
      <c r="AC256" s="44">
        <v>42185</v>
      </c>
      <c r="AD256" s="43" t="s">
        <v>68</v>
      </c>
      <c r="AE256" s="43"/>
      <c r="AF256" s="43" t="s">
        <v>69</v>
      </c>
      <c r="AG256" s="43" t="s">
        <v>62</v>
      </c>
      <c r="AH256" s="43" t="s">
        <v>1663</v>
      </c>
      <c r="AI256" s="45" t="s">
        <v>1664</v>
      </c>
      <c r="AJ256" s="45"/>
      <c r="AK256" s="46" t="s">
        <v>766</v>
      </c>
      <c r="AL256" s="47">
        <f t="shared" si="39"/>
        <v>2</v>
      </c>
      <c r="AM256" s="47">
        <f t="shared" si="40"/>
        <v>0</v>
      </c>
      <c r="AN256" s="47" t="str">
        <f t="shared" si="42"/>
        <v>CUMPLIDA</v>
      </c>
      <c r="AO256" s="47" t="str">
        <f t="shared" si="43"/>
        <v>CUMPLIDA</v>
      </c>
      <c r="AP256" s="50" t="s">
        <v>864</v>
      </c>
      <c r="AQ256" s="49" t="s">
        <v>87</v>
      </c>
      <c r="AR256" s="50" t="s">
        <v>75</v>
      </c>
      <c r="AS256" s="50"/>
      <c r="AT256" s="51" t="s">
        <v>76</v>
      </c>
    </row>
    <row r="257" spans="1:46" ht="189" hidden="1" x14ac:dyDescent="0.25">
      <c r="A257" s="27">
        <v>674</v>
      </c>
      <c r="B257" s="27">
        <v>250</v>
      </c>
      <c r="C257" s="74" t="s">
        <v>1665</v>
      </c>
      <c r="D257" s="74" t="s">
        <v>1666</v>
      </c>
      <c r="E257" s="74" t="s">
        <v>1667</v>
      </c>
      <c r="F257" s="74" t="s">
        <v>1668</v>
      </c>
      <c r="G257" s="74" t="s">
        <v>1669</v>
      </c>
      <c r="H257" s="59" t="s">
        <v>1670</v>
      </c>
      <c r="I257" s="59" t="s">
        <v>1670</v>
      </c>
      <c r="J257" s="60">
        <v>6</v>
      </c>
      <c r="K257" s="33">
        <v>41671</v>
      </c>
      <c r="L257" s="33">
        <v>42185</v>
      </c>
      <c r="M257" s="33">
        <v>41973</v>
      </c>
      <c r="N257" s="34">
        <f t="shared" si="44"/>
        <v>73.428571428571431</v>
      </c>
      <c r="O257" s="39">
        <v>0</v>
      </c>
      <c r="P257" s="36">
        <f t="shared" si="49"/>
        <v>0</v>
      </c>
      <c r="Q257" s="37">
        <f t="shared" si="50"/>
        <v>0</v>
      </c>
      <c r="R257" s="37">
        <f t="shared" si="51"/>
        <v>0</v>
      </c>
      <c r="S257" s="37">
        <f t="shared" si="52"/>
        <v>73.428571428571431</v>
      </c>
      <c r="T257" s="38" t="s">
        <v>62</v>
      </c>
      <c r="U257" s="39" t="s">
        <v>63</v>
      </c>
      <c r="V257" s="39" t="s">
        <v>103</v>
      </c>
      <c r="W257" s="40" t="s">
        <v>1536</v>
      </c>
      <c r="X257" s="122" t="s">
        <v>1537</v>
      </c>
      <c r="Y257" s="39" t="s">
        <v>86</v>
      </c>
      <c r="Z257" s="41" t="s">
        <v>87</v>
      </c>
      <c r="AA257" s="42">
        <v>6</v>
      </c>
      <c r="AB257" s="43">
        <f t="shared" si="41"/>
        <v>1</v>
      </c>
      <c r="AC257" s="44">
        <v>42004</v>
      </c>
      <c r="AD257" s="43" t="s">
        <v>68</v>
      </c>
      <c r="AE257" s="43"/>
      <c r="AF257" s="43"/>
      <c r="AG257" s="43"/>
      <c r="AH257" s="43"/>
      <c r="AI257" s="45" t="s">
        <v>1671</v>
      </c>
      <c r="AJ257" s="45"/>
      <c r="AK257" s="46" t="s">
        <v>766</v>
      </c>
      <c r="AL257" s="47">
        <f t="shared" si="39"/>
        <v>2</v>
      </c>
      <c r="AM257" s="47">
        <f t="shared" si="40"/>
        <v>0</v>
      </c>
      <c r="AN257" s="47" t="str">
        <f t="shared" si="42"/>
        <v>CUMPLIDA</v>
      </c>
      <c r="AO257" s="47" t="str">
        <f t="shared" si="43"/>
        <v>CUMPLIDA</v>
      </c>
      <c r="AP257" s="50" t="s">
        <v>864</v>
      </c>
      <c r="AQ257" s="49" t="s">
        <v>87</v>
      </c>
      <c r="AR257" s="50" t="s">
        <v>75</v>
      </c>
      <c r="AS257" s="50"/>
      <c r="AT257" s="51" t="s">
        <v>76</v>
      </c>
    </row>
    <row r="258" spans="1:46" ht="173.25" hidden="1" x14ac:dyDescent="0.25">
      <c r="A258" s="162">
        <v>675</v>
      </c>
      <c r="B258" s="162">
        <v>251</v>
      </c>
      <c r="C258" s="74" t="s">
        <v>1672</v>
      </c>
      <c r="D258" s="74" t="s">
        <v>1673</v>
      </c>
      <c r="E258" s="74" t="s">
        <v>1674</v>
      </c>
      <c r="F258" s="74" t="s">
        <v>1675</v>
      </c>
      <c r="G258" s="74" t="s">
        <v>1676</v>
      </c>
      <c r="H258" s="59" t="s">
        <v>1677</v>
      </c>
      <c r="I258" s="59" t="s">
        <v>1677</v>
      </c>
      <c r="J258" s="60">
        <v>3</v>
      </c>
      <c r="K258" s="33">
        <v>41609</v>
      </c>
      <c r="L258" s="33">
        <v>41912</v>
      </c>
      <c r="M258" s="33">
        <v>41912</v>
      </c>
      <c r="N258" s="34">
        <f t="shared" si="44"/>
        <v>43.285714285714285</v>
      </c>
      <c r="O258" s="39">
        <v>0</v>
      </c>
      <c r="P258" s="36">
        <f t="shared" si="49"/>
        <v>0</v>
      </c>
      <c r="Q258" s="37">
        <f t="shared" si="50"/>
        <v>0</v>
      </c>
      <c r="R258" s="37">
        <f t="shared" si="51"/>
        <v>0</v>
      </c>
      <c r="S258" s="37">
        <f t="shared" si="52"/>
        <v>43.285714285714285</v>
      </c>
      <c r="T258" s="38" t="s">
        <v>69</v>
      </c>
      <c r="U258" s="39" t="s">
        <v>63</v>
      </c>
      <c r="V258" s="39" t="s">
        <v>83</v>
      </c>
      <c r="W258" s="40" t="s">
        <v>65</v>
      </c>
      <c r="X258" s="40" t="s">
        <v>95</v>
      </c>
      <c r="Y258" s="40" t="s">
        <v>65</v>
      </c>
      <c r="Z258" s="163" t="s">
        <v>87</v>
      </c>
      <c r="AA258" s="42">
        <v>3</v>
      </c>
      <c r="AB258" s="43">
        <f t="shared" si="41"/>
        <v>1</v>
      </c>
      <c r="AC258" s="44">
        <v>42004</v>
      </c>
      <c r="AD258" s="43" t="s">
        <v>68</v>
      </c>
      <c r="AE258" s="43"/>
      <c r="AF258" s="43"/>
      <c r="AG258" s="43"/>
      <c r="AH258" s="43" t="s">
        <v>1678</v>
      </c>
      <c r="AI258" s="164" t="s">
        <v>1679</v>
      </c>
      <c r="AJ258" s="164"/>
      <c r="AK258" s="46" t="s">
        <v>766</v>
      </c>
      <c r="AL258" s="47">
        <f t="shared" si="39"/>
        <v>2</v>
      </c>
      <c r="AM258" s="47">
        <f t="shared" si="40"/>
        <v>0</v>
      </c>
      <c r="AN258" s="47" t="str">
        <f t="shared" si="42"/>
        <v>CUMPLIDA</v>
      </c>
      <c r="AO258" s="47" t="str">
        <f t="shared" si="43"/>
        <v>CUMPLIDA</v>
      </c>
      <c r="AP258" s="48"/>
      <c r="AQ258" s="49" t="s">
        <v>87</v>
      </c>
      <c r="AR258" s="50" t="s">
        <v>75</v>
      </c>
      <c r="AS258" s="50"/>
      <c r="AT258" s="51" t="s">
        <v>76</v>
      </c>
    </row>
    <row r="259" spans="1:46" ht="189" hidden="1" x14ac:dyDescent="0.25">
      <c r="A259" s="27">
        <v>676</v>
      </c>
      <c r="B259" s="27">
        <v>252</v>
      </c>
      <c r="C259" s="138" t="s">
        <v>1680</v>
      </c>
      <c r="D259" s="90" t="s">
        <v>1681</v>
      </c>
      <c r="E259" s="90" t="s">
        <v>1682</v>
      </c>
      <c r="F259" s="74" t="s">
        <v>1683</v>
      </c>
      <c r="G259" s="59" t="s">
        <v>1684</v>
      </c>
      <c r="H259" s="126" t="s">
        <v>1685</v>
      </c>
      <c r="I259" s="126" t="s">
        <v>1685</v>
      </c>
      <c r="J259" s="60">
        <v>1</v>
      </c>
      <c r="K259" s="33">
        <v>41640</v>
      </c>
      <c r="L259" s="33">
        <v>42004</v>
      </c>
      <c r="M259" s="33">
        <v>42004</v>
      </c>
      <c r="N259" s="34">
        <f t="shared" si="44"/>
        <v>52</v>
      </c>
      <c r="O259" s="39">
        <v>0</v>
      </c>
      <c r="P259" s="36">
        <f t="shared" si="49"/>
        <v>0</v>
      </c>
      <c r="Q259" s="37">
        <f t="shared" si="50"/>
        <v>0</v>
      </c>
      <c r="R259" s="37">
        <f t="shared" si="51"/>
        <v>0</v>
      </c>
      <c r="S259" s="37">
        <f t="shared" si="52"/>
        <v>52</v>
      </c>
      <c r="T259" s="38" t="s">
        <v>62</v>
      </c>
      <c r="U259" s="134" t="s">
        <v>1686</v>
      </c>
      <c r="V259" s="39" t="s">
        <v>103</v>
      </c>
      <c r="W259" s="40" t="s">
        <v>65</v>
      </c>
      <c r="X259" s="40" t="s">
        <v>95</v>
      </c>
      <c r="Y259" s="40" t="s">
        <v>65</v>
      </c>
      <c r="Z259" s="41" t="s">
        <v>160</v>
      </c>
      <c r="AA259" s="42">
        <v>1</v>
      </c>
      <c r="AB259" s="43">
        <f t="shared" si="41"/>
        <v>1</v>
      </c>
      <c r="AC259" s="44">
        <v>42185</v>
      </c>
      <c r="AD259" s="43" t="s">
        <v>68</v>
      </c>
      <c r="AE259" s="43"/>
      <c r="AF259" s="43"/>
      <c r="AG259" s="43"/>
      <c r="AH259" s="43"/>
      <c r="AI259" s="45" t="s">
        <v>1687</v>
      </c>
      <c r="AJ259" s="45"/>
      <c r="AK259" s="46" t="s">
        <v>766</v>
      </c>
      <c r="AL259" s="47">
        <f t="shared" si="39"/>
        <v>2</v>
      </c>
      <c r="AM259" s="47">
        <f t="shared" si="40"/>
        <v>0</v>
      </c>
      <c r="AN259" s="47" t="str">
        <f t="shared" si="42"/>
        <v>CUMPLIDA</v>
      </c>
      <c r="AO259" s="47" t="str">
        <f t="shared" si="43"/>
        <v>CUMPLIDA</v>
      </c>
      <c r="AP259" s="50" t="s">
        <v>864</v>
      </c>
      <c r="AQ259" s="69" t="s">
        <v>163</v>
      </c>
      <c r="AR259" s="50" t="s">
        <v>75</v>
      </c>
      <c r="AS259" s="83" t="s">
        <v>235</v>
      </c>
      <c r="AT259" s="51" t="s">
        <v>76</v>
      </c>
    </row>
    <row r="260" spans="1:46" ht="236.25" hidden="1" x14ac:dyDescent="0.25">
      <c r="A260" s="27">
        <v>677</v>
      </c>
      <c r="B260" s="27">
        <v>253</v>
      </c>
      <c r="C260" s="74" t="s">
        <v>1688</v>
      </c>
      <c r="D260" s="90" t="s">
        <v>1689</v>
      </c>
      <c r="E260" s="90" t="s">
        <v>1690</v>
      </c>
      <c r="F260" s="29" t="s">
        <v>1691</v>
      </c>
      <c r="G260" s="144"/>
      <c r="H260" s="63" t="s">
        <v>1692</v>
      </c>
      <c r="I260" s="63" t="s">
        <v>1692</v>
      </c>
      <c r="J260" s="60">
        <v>5</v>
      </c>
      <c r="K260" s="33">
        <v>41640</v>
      </c>
      <c r="L260" s="33">
        <v>42004</v>
      </c>
      <c r="M260" s="33">
        <v>42004</v>
      </c>
      <c r="N260" s="34">
        <f t="shared" si="44"/>
        <v>52</v>
      </c>
      <c r="O260" s="39">
        <v>0</v>
      </c>
      <c r="P260" s="36">
        <f t="shared" si="49"/>
        <v>0</v>
      </c>
      <c r="Q260" s="37">
        <f t="shared" si="50"/>
        <v>0</v>
      </c>
      <c r="R260" s="37">
        <f t="shared" si="51"/>
        <v>0</v>
      </c>
      <c r="S260" s="37">
        <f t="shared" si="52"/>
        <v>52</v>
      </c>
      <c r="T260" s="38" t="s">
        <v>62</v>
      </c>
      <c r="U260" s="134" t="s">
        <v>1686</v>
      </c>
      <c r="V260" s="39" t="s">
        <v>83</v>
      </c>
      <c r="W260" s="40" t="s">
        <v>65</v>
      </c>
      <c r="X260" s="40" t="s">
        <v>95</v>
      </c>
      <c r="Y260" s="40" t="s">
        <v>65</v>
      </c>
      <c r="Z260" s="41" t="s">
        <v>67</v>
      </c>
      <c r="AA260" s="42">
        <v>5</v>
      </c>
      <c r="AB260" s="43">
        <f t="shared" si="41"/>
        <v>1</v>
      </c>
      <c r="AC260" s="44">
        <v>42185</v>
      </c>
      <c r="AD260" s="43" t="s">
        <v>68</v>
      </c>
      <c r="AE260" s="43"/>
      <c r="AF260" s="43"/>
      <c r="AG260" s="43"/>
      <c r="AH260" s="43"/>
      <c r="AI260" s="45" t="s">
        <v>1693</v>
      </c>
      <c r="AJ260" s="45"/>
      <c r="AK260" s="46" t="s">
        <v>766</v>
      </c>
      <c r="AL260" s="47">
        <f t="shared" si="39"/>
        <v>2</v>
      </c>
      <c r="AM260" s="47">
        <f t="shared" si="40"/>
        <v>0</v>
      </c>
      <c r="AN260" s="47" t="str">
        <f t="shared" si="42"/>
        <v>CUMPLIDA</v>
      </c>
      <c r="AO260" s="47" t="str">
        <f t="shared" si="43"/>
        <v>CUMPLIDA</v>
      </c>
      <c r="AP260" s="48" t="s">
        <v>116</v>
      </c>
      <c r="AQ260" s="49" t="s">
        <v>67</v>
      </c>
      <c r="AR260" s="50" t="s">
        <v>75</v>
      </c>
      <c r="AS260" s="50"/>
      <c r="AT260" s="51" t="s">
        <v>76</v>
      </c>
    </row>
    <row r="261" spans="1:46" ht="236.25" hidden="1" x14ac:dyDescent="0.25">
      <c r="A261" s="27">
        <v>679</v>
      </c>
      <c r="B261" s="27">
        <v>255</v>
      </c>
      <c r="C261" s="74" t="s">
        <v>1694</v>
      </c>
      <c r="D261" s="90" t="s">
        <v>1689</v>
      </c>
      <c r="E261" s="90" t="s">
        <v>1695</v>
      </c>
      <c r="F261" s="74" t="s">
        <v>1696</v>
      </c>
      <c r="G261" s="59" t="s">
        <v>1697</v>
      </c>
      <c r="H261" s="59" t="s">
        <v>1698</v>
      </c>
      <c r="I261" s="59" t="s">
        <v>1698</v>
      </c>
      <c r="J261" s="60">
        <v>7</v>
      </c>
      <c r="K261" s="33">
        <v>41640</v>
      </c>
      <c r="L261" s="33">
        <v>42185</v>
      </c>
      <c r="M261" s="33">
        <v>42004</v>
      </c>
      <c r="N261" s="34">
        <f t="shared" si="44"/>
        <v>77.857142857142861</v>
      </c>
      <c r="O261" s="39">
        <v>0</v>
      </c>
      <c r="P261" s="36">
        <f t="shared" si="49"/>
        <v>0</v>
      </c>
      <c r="Q261" s="37">
        <f t="shared" si="50"/>
        <v>0</v>
      </c>
      <c r="R261" s="37">
        <f t="shared" si="51"/>
        <v>0</v>
      </c>
      <c r="S261" s="37">
        <f t="shared" si="52"/>
        <v>77.857142857142861</v>
      </c>
      <c r="T261" s="38" t="s">
        <v>62</v>
      </c>
      <c r="U261" s="134" t="s">
        <v>1686</v>
      </c>
      <c r="V261" s="39" t="s">
        <v>1699</v>
      </c>
      <c r="W261" s="39" t="s">
        <v>239</v>
      </c>
      <c r="X261" s="39" t="s">
        <v>240</v>
      </c>
      <c r="Y261" s="39" t="s">
        <v>86</v>
      </c>
      <c r="Z261" s="41" t="s">
        <v>87</v>
      </c>
      <c r="AA261" s="42">
        <v>7</v>
      </c>
      <c r="AB261" s="43">
        <f t="shared" si="41"/>
        <v>1</v>
      </c>
      <c r="AC261" s="44">
        <v>42185</v>
      </c>
      <c r="AD261" s="43" t="s">
        <v>68</v>
      </c>
      <c r="AE261" s="43"/>
      <c r="AF261" s="43"/>
      <c r="AG261" s="43"/>
      <c r="AH261" s="43"/>
      <c r="AI261" s="45" t="s">
        <v>1700</v>
      </c>
      <c r="AJ261" s="45"/>
      <c r="AK261" s="46" t="s">
        <v>766</v>
      </c>
      <c r="AL261" s="47">
        <f t="shared" si="39"/>
        <v>2</v>
      </c>
      <c r="AM261" s="47">
        <f t="shared" si="40"/>
        <v>0</v>
      </c>
      <c r="AN261" s="47" t="str">
        <f t="shared" si="42"/>
        <v>CUMPLIDA</v>
      </c>
      <c r="AO261" s="47" t="str">
        <f t="shared" si="43"/>
        <v>CUMPLIDA</v>
      </c>
      <c r="AP261" s="48" t="s">
        <v>386</v>
      </c>
      <c r="AQ261" s="49" t="s">
        <v>87</v>
      </c>
      <c r="AR261" s="50" t="s">
        <v>75</v>
      </c>
      <c r="AS261" s="50"/>
      <c r="AT261" s="51" t="s">
        <v>76</v>
      </c>
    </row>
    <row r="262" spans="1:46" ht="254.25" hidden="1" customHeight="1" x14ac:dyDescent="0.25">
      <c r="A262" s="27">
        <v>680</v>
      </c>
      <c r="B262" s="27">
        <v>256</v>
      </c>
      <c r="C262" s="74" t="s">
        <v>1701</v>
      </c>
      <c r="D262" s="90" t="s">
        <v>1702</v>
      </c>
      <c r="E262" s="90" t="s">
        <v>1703</v>
      </c>
      <c r="F262" s="139" t="s">
        <v>641</v>
      </c>
      <c r="G262" s="139" t="s">
        <v>642</v>
      </c>
      <c r="H262" s="140" t="s">
        <v>1704</v>
      </c>
      <c r="I262" s="140" t="s">
        <v>1704</v>
      </c>
      <c r="J262" s="141">
        <v>8</v>
      </c>
      <c r="K262" s="33">
        <v>41640</v>
      </c>
      <c r="L262" s="33">
        <v>42185</v>
      </c>
      <c r="M262" s="33">
        <v>42004</v>
      </c>
      <c r="N262" s="34">
        <f t="shared" si="44"/>
        <v>77.857142857142861</v>
      </c>
      <c r="O262" s="39">
        <v>0</v>
      </c>
      <c r="P262" s="36">
        <f t="shared" si="49"/>
        <v>0</v>
      </c>
      <c r="Q262" s="37">
        <f t="shared" si="50"/>
        <v>0</v>
      </c>
      <c r="R262" s="37">
        <f t="shared" si="51"/>
        <v>0</v>
      </c>
      <c r="S262" s="37">
        <f t="shared" si="52"/>
        <v>77.857142857142861</v>
      </c>
      <c r="T262" s="38" t="s">
        <v>62</v>
      </c>
      <c r="U262" s="134" t="s">
        <v>1686</v>
      </c>
      <c r="V262" s="39" t="s">
        <v>112</v>
      </c>
      <c r="W262" s="40" t="s">
        <v>1536</v>
      </c>
      <c r="X262" s="122" t="s">
        <v>1537</v>
      </c>
      <c r="Y262" s="39" t="s">
        <v>86</v>
      </c>
      <c r="Z262" s="41" t="s">
        <v>120</v>
      </c>
      <c r="AA262" s="42">
        <v>8</v>
      </c>
      <c r="AB262" s="43">
        <f t="shared" si="41"/>
        <v>1</v>
      </c>
      <c r="AC262" s="44">
        <v>42185</v>
      </c>
      <c r="AD262" s="43" t="s">
        <v>68</v>
      </c>
      <c r="AE262" s="43"/>
      <c r="AF262" s="43"/>
      <c r="AG262" s="43"/>
      <c r="AH262" s="43"/>
      <c r="AI262" s="45" t="s">
        <v>1705</v>
      </c>
      <c r="AJ262" s="45"/>
      <c r="AK262" s="46" t="s">
        <v>766</v>
      </c>
      <c r="AL262" s="47">
        <f t="shared" si="39"/>
        <v>2</v>
      </c>
      <c r="AM262" s="47">
        <f t="shared" si="40"/>
        <v>0</v>
      </c>
      <c r="AN262" s="47" t="str">
        <f t="shared" si="42"/>
        <v>CUMPLIDA</v>
      </c>
      <c r="AO262" s="47" t="str">
        <f t="shared" si="43"/>
        <v>CUMPLIDA</v>
      </c>
      <c r="AP262" s="48" t="s">
        <v>613</v>
      </c>
      <c r="AQ262" s="49" t="s">
        <v>122</v>
      </c>
      <c r="AR262" s="50" t="s">
        <v>75</v>
      </c>
      <c r="AS262" s="50"/>
      <c r="AT262" s="51" t="s">
        <v>76</v>
      </c>
    </row>
    <row r="263" spans="1:46" ht="267" hidden="1" customHeight="1" x14ac:dyDescent="0.25">
      <c r="A263" s="27">
        <v>682</v>
      </c>
      <c r="B263" s="27">
        <v>258</v>
      </c>
      <c r="C263" s="74" t="s">
        <v>1706</v>
      </c>
      <c r="D263" s="74" t="s">
        <v>1707</v>
      </c>
      <c r="E263" s="90" t="s">
        <v>1708</v>
      </c>
      <c r="F263" s="90" t="s">
        <v>1709</v>
      </c>
      <c r="G263" s="90"/>
      <c r="H263" s="90" t="s">
        <v>1710</v>
      </c>
      <c r="I263" s="90" t="s">
        <v>1710</v>
      </c>
      <c r="J263" s="92">
        <v>5</v>
      </c>
      <c r="K263" s="33">
        <v>41640</v>
      </c>
      <c r="L263" s="33">
        <v>42004</v>
      </c>
      <c r="M263" s="33">
        <v>42004</v>
      </c>
      <c r="N263" s="34">
        <f t="shared" si="44"/>
        <v>52</v>
      </c>
      <c r="O263" s="39">
        <v>0</v>
      </c>
      <c r="P263" s="36">
        <f t="shared" si="49"/>
        <v>0</v>
      </c>
      <c r="Q263" s="37">
        <f t="shared" si="50"/>
        <v>0</v>
      </c>
      <c r="R263" s="37">
        <f t="shared" si="51"/>
        <v>0</v>
      </c>
      <c r="S263" s="37">
        <f t="shared" si="52"/>
        <v>52</v>
      </c>
      <c r="T263" s="38" t="s">
        <v>69</v>
      </c>
      <c r="U263" s="134" t="s">
        <v>941</v>
      </c>
      <c r="V263" s="39" t="s">
        <v>83</v>
      </c>
      <c r="W263" s="40" t="s">
        <v>65</v>
      </c>
      <c r="X263" s="40" t="s">
        <v>95</v>
      </c>
      <c r="Y263" s="40" t="s">
        <v>65</v>
      </c>
      <c r="Z263" s="41" t="s">
        <v>536</v>
      </c>
      <c r="AA263" s="42">
        <v>5</v>
      </c>
      <c r="AB263" s="43">
        <f t="shared" si="41"/>
        <v>1</v>
      </c>
      <c r="AC263" s="44">
        <v>42004</v>
      </c>
      <c r="AD263" s="43" t="s">
        <v>68</v>
      </c>
      <c r="AE263" s="43"/>
      <c r="AF263" s="43"/>
      <c r="AG263" s="43"/>
      <c r="AH263" s="43"/>
      <c r="AI263" s="45" t="s">
        <v>1711</v>
      </c>
      <c r="AJ263" s="45"/>
      <c r="AK263" s="46" t="s">
        <v>766</v>
      </c>
      <c r="AL263" s="47">
        <f t="shared" si="39"/>
        <v>2</v>
      </c>
      <c r="AM263" s="47">
        <f t="shared" si="40"/>
        <v>0</v>
      </c>
      <c r="AN263" s="47" t="str">
        <f t="shared" si="42"/>
        <v>CUMPLIDA</v>
      </c>
      <c r="AO263" s="47" t="str">
        <f t="shared" si="43"/>
        <v>CUMPLIDA</v>
      </c>
      <c r="AP263" s="48"/>
      <c r="AQ263" s="49" t="s">
        <v>122</v>
      </c>
      <c r="AR263" s="50" t="s">
        <v>75</v>
      </c>
      <c r="AS263" s="50"/>
      <c r="AT263" s="51" t="s">
        <v>76</v>
      </c>
    </row>
    <row r="264" spans="1:46" ht="157.5" hidden="1" x14ac:dyDescent="0.25">
      <c r="A264" s="27">
        <v>690</v>
      </c>
      <c r="B264" s="27">
        <v>8</v>
      </c>
      <c r="C264" s="121" t="s">
        <v>1712</v>
      </c>
      <c r="D264" s="90" t="s">
        <v>1713</v>
      </c>
      <c r="E264" s="165" t="s">
        <v>1714</v>
      </c>
      <c r="F264" s="166" t="s">
        <v>1715</v>
      </c>
      <c r="G264" s="166" t="s">
        <v>1716</v>
      </c>
      <c r="H264" s="87" t="s">
        <v>1717</v>
      </c>
      <c r="I264" s="87" t="s">
        <v>1717</v>
      </c>
      <c r="J264" s="167">
        <v>5</v>
      </c>
      <c r="K264" s="33">
        <v>41791</v>
      </c>
      <c r="L264" s="33">
        <v>42004</v>
      </c>
      <c r="M264" s="33">
        <v>42004</v>
      </c>
      <c r="N264" s="34">
        <f t="shared" si="44"/>
        <v>30.428571428571427</v>
      </c>
      <c r="O264" s="39">
        <v>0</v>
      </c>
      <c r="P264" s="36">
        <f t="shared" si="49"/>
        <v>0</v>
      </c>
      <c r="Q264" s="37">
        <f t="shared" si="50"/>
        <v>0</v>
      </c>
      <c r="R264" s="37">
        <f t="shared" si="51"/>
        <v>0</v>
      </c>
      <c r="S264" s="37">
        <f t="shared" si="52"/>
        <v>30.428571428571427</v>
      </c>
      <c r="T264" s="38" t="s">
        <v>62</v>
      </c>
      <c r="U264" s="39" t="s">
        <v>1718</v>
      </c>
      <c r="V264" s="39" t="s">
        <v>83</v>
      </c>
      <c r="W264" s="40" t="s">
        <v>65</v>
      </c>
      <c r="X264" s="40" t="s">
        <v>95</v>
      </c>
      <c r="Y264" s="40" t="s">
        <v>65</v>
      </c>
      <c r="Z264" s="41" t="s">
        <v>67</v>
      </c>
      <c r="AA264" s="42">
        <v>5</v>
      </c>
      <c r="AB264" s="43">
        <f t="shared" si="41"/>
        <v>1</v>
      </c>
      <c r="AC264" s="44">
        <v>42185</v>
      </c>
      <c r="AD264" s="43" t="s">
        <v>68</v>
      </c>
      <c r="AE264" s="43"/>
      <c r="AF264" s="43"/>
      <c r="AG264" s="43"/>
      <c r="AH264" s="43"/>
      <c r="AI264" s="45" t="s">
        <v>1719</v>
      </c>
      <c r="AJ264" s="45"/>
      <c r="AK264" s="46" t="s">
        <v>779</v>
      </c>
      <c r="AL264" s="47">
        <f t="shared" si="39"/>
        <v>2</v>
      </c>
      <c r="AM264" s="47">
        <f t="shared" si="40"/>
        <v>0</v>
      </c>
      <c r="AN264" s="47" t="str">
        <f t="shared" si="42"/>
        <v>CUMPLIDA</v>
      </c>
      <c r="AO264" s="47" t="str">
        <f t="shared" si="43"/>
        <v>CUMPLIDA</v>
      </c>
      <c r="AP264" s="50" t="s">
        <v>864</v>
      </c>
      <c r="AQ264" s="49" t="s">
        <v>67</v>
      </c>
      <c r="AR264" s="50" t="s">
        <v>75</v>
      </c>
      <c r="AS264" s="50"/>
      <c r="AT264" s="110" t="s">
        <v>353</v>
      </c>
    </row>
    <row r="265" spans="1:46" ht="173.25" hidden="1" x14ac:dyDescent="0.25">
      <c r="A265" s="27">
        <v>698</v>
      </c>
      <c r="B265" s="27">
        <v>16</v>
      </c>
      <c r="C265" s="121" t="s">
        <v>1720</v>
      </c>
      <c r="D265" s="74" t="s">
        <v>1721</v>
      </c>
      <c r="E265" s="28" t="s">
        <v>1722</v>
      </c>
      <c r="F265" s="28" t="s">
        <v>1723</v>
      </c>
      <c r="G265" s="75" t="s">
        <v>1724</v>
      </c>
      <c r="H265" s="79" t="s">
        <v>1725</v>
      </c>
      <c r="I265" s="79" t="s">
        <v>1725</v>
      </c>
      <c r="J265" s="60">
        <v>3</v>
      </c>
      <c r="K265" s="33">
        <v>41699</v>
      </c>
      <c r="L265" s="33">
        <v>42185</v>
      </c>
      <c r="M265" s="33">
        <v>41943</v>
      </c>
      <c r="N265" s="34">
        <f t="shared" si="44"/>
        <v>69.428571428571431</v>
      </c>
      <c r="O265" s="39">
        <v>0</v>
      </c>
      <c r="P265" s="36">
        <f t="shared" si="49"/>
        <v>0</v>
      </c>
      <c r="Q265" s="37">
        <f t="shared" si="50"/>
        <v>0</v>
      </c>
      <c r="R265" s="37">
        <f t="shared" si="51"/>
        <v>0</v>
      </c>
      <c r="S265" s="37">
        <f t="shared" si="52"/>
        <v>69.428571428571431</v>
      </c>
      <c r="T265" s="38" t="s">
        <v>62</v>
      </c>
      <c r="U265" s="39" t="s">
        <v>215</v>
      </c>
      <c r="V265" s="39" t="s">
        <v>83</v>
      </c>
      <c r="W265" s="40" t="s">
        <v>65</v>
      </c>
      <c r="X265" s="40" t="s">
        <v>95</v>
      </c>
      <c r="Y265" s="40" t="s">
        <v>65</v>
      </c>
      <c r="Z265" s="41" t="s">
        <v>67</v>
      </c>
      <c r="AA265" s="42">
        <v>3</v>
      </c>
      <c r="AB265" s="43">
        <f t="shared" si="41"/>
        <v>1</v>
      </c>
      <c r="AC265" s="44">
        <v>42185</v>
      </c>
      <c r="AD265" s="43" t="s">
        <v>68</v>
      </c>
      <c r="AE265" s="43"/>
      <c r="AF265" s="43"/>
      <c r="AG265" s="43"/>
      <c r="AH265" s="43"/>
      <c r="AI265" s="45" t="s">
        <v>1726</v>
      </c>
      <c r="AJ265" s="45"/>
      <c r="AK265" s="46" t="s">
        <v>779</v>
      </c>
      <c r="AL265" s="47">
        <f t="shared" si="39"/>
        <v>2</v>
      </c>
      <c r="AM265" s="47">
        <f t="shared" si="40"/>
        <v>0</v>
      </c>
      <c r="AN265" s="47" t="str">
        <f t="shared" si="42"/>
        <v>CUMPLIDA</v>
      </c>
      <c r="AO265" s="47" t="str">
        <f t="shared" si="43"/>
        <v>CUMPLIDA</v>
      </c>
      <c r="AP265" s="48" t="s">
        <v>386</v>
      </c>
      <c r="AQ265" s="49" t="s">
        <v>67</v>
      </c>
      <c r="AR265" s="50" t="s">
        <v>75</v>
      </c>
      <c r="AS265" s="50"/>
      <c r="AT265" s="51" t="s">
        <v>76</v>
      </c>
    </row>
    <row r="266" spans="1:46" ht="157.5" hidden="1" x14ac:dyDescent="0.25">
      <c r="A266" s="27">
        <v>709</v>
      </c>
      <c r="B266" s="27">
        <v>27</v>
      </c>
      <c r="C266" s="121" t="s">
        <v>1727</v>
      </c>
      <c r="D266" s="74" t="s">
        <v>1728</v>
      </c>
      <c r="E266" s="74" t="s">
        <v>1729</v>
      </c>
      <c r="F266" s="74" t="s">
        <v>1730</v>
      </c>
      <c r="G266" s="75"/>
      <c r="H266" s="74" t="s">
        <v>1731</v>
      </c>
      <c r="I266" s="74" t="s">
        <v>1731</v>
      </c>
      <c r="J266" s="60">
        <v>1</v>
      </c>
      <c r="K266" s="33">
        <v>41334</v>
      </c>
      <c r="L266" s="33">
        <v>41670</v>
      </c>
      <c r="M266" s="33">
        <v>41670</v>
      </c>
      <c r="N266" s="34">
        <f t="shared" si="44"/>
        <v>48</v>
      </c>
      <c r="O266" s="39">
        <v>0</v>
      </c>
      <c r="P266" s="36">
        <f t="shared" si="49"/>
        <v>0</v>
      </c>
      <c r="Q266" s="37">
        <f t="shared" si="50"/>
        <v>0</v>
      </c>
      <c r="R266" s="37">
        <f t="shared" si="51"/>
        <v>0</v>
      </c>
      <c r="S266" s="37">
        <f t="shared" si="52"/>
        <v>48</v>
      </c>
      <c r="T266" s="38" t="s">
        <v>62</v>
      </c>
      <c r="U266" s="39" t="s">
        <v>1732</v>
      </c>
      <c r="V266" s="39" t="s">
        <v>290</v>
      </c>
      <c r="W266" s="40" t="s">
        <v>528</v>
      </c>
      <c r="X266" s="40" t="s">
        <v>529</v>
      </c>
      <c r="Y266" s="40" t="s">
        <v>528</v>
      </c>
      <c r="Z266" s="41" t="s">
        <v>67</v>
      </c>
      <c r="AA266" s="135">
        <v>1</v>
      </c>
      <c r="AB266" s="43">
        <f t="shared" si="41"/>
        <v>1</v>
      </c>
      <c r="AC266" s="44">
        <v>42185</v>
      </c>
      <c r="AD266" s="43" t="s">
        <v>68</v>
      </c>
      <c r="AE266" s="43"/>
      <c r="AF266" s="43"/>
      <c r="AG266" s="43"/>
      <c r="AH266" s="43"/>
      <c r="AI266" s="45" t="s">
        <v>1733</v>
      </c>
      <c r="AJ266" s="45"/>
      <c r="AK266" s="46" t="s">
        <v>779</v>
      </c>
      <c r="AL266" s="47">
        <f t="shared" si="39"/>
        <v>2</v>
      </c>
      <c r="AM266" s="47">
        <f t="shared" si="40"/>
        <v>0</v>
      </c>
      <c r="AN266" s="47" t="str">
        <f t="shared" si="42"/>
        <v>CUMPLIDA</v>
      </c>
      <c r="AO266" s="47" t="str">
        <f t="shared" si="43"/>
        <v>CUMPLIDA</v>
      </c>
      <c r="AP266" s="48" t="s">
        <v>116</v>
      </c>
      <c r="AQ266" s="49" t="s">
        <v>67</v>
      </c>
      <c r="AR266" s="50" t="s">
        <v>75</v>
      </c>
      <c r="AS266" s="50"/>
      <c r="AT266" s="51" t="s">
        <v>76</v>
      </c>
    </row>
    <row r="267" spans="1:46" ht="409.5" hidden="1" x14ac:dyDescent="0.25">
      <c r="A267" s="27">
        <v>712</v>
      </c>
      <c r="B267" s="27">
        <v>30</v>
      </c>
      <c r="C267" s="74" t="s">
        <v>1734</v>
      </c>
      <c r="D267" s="74" t="s">
        <v>1735</v>
      </c>
      <c r="E267" s="74" t="s">
        <v>1736</v>
      </c>
      <c r="F267" s="74" t="s">
        <v>1737</v>
      </c>
      <c r="G267" s="74"/>
      <c r="H267" s="108" t="s">
        <v>1738</v>
      </c>
      <c r="I267" s="108" t="s">
        <v>1738</v>
      </c>
      <c r="J267" s="60">
        <v>4</v>
      </c>
      <c r="K267" s="33">
        <v>41673</v>
      </c>
      <c r="L267" s="33">
        <v>42004</v>
      </c>
      <c r="M267" s="33">
        <v>42004</v>
      </c>
      <c r="N267" s="34">
        <f t="shared" si="44"/>
        <v>47.285714285714285</v>
      </c>
      <c r="O267" s="39">
        <v>0</v>
      </c>
      <c r="P267" s="36">
        <f t="shared" si="49"/>
        <v>0</v>
      </c>
      <c r="Q267" s="37">
        <f t="shared" si="50"/>
        <v>0</v>
      </c>
      <c r="R267" s="37">
        <f t="shared" si="51"/>
        <v>0</v>
      </c>
      <c r="S267" s="37">
        <f t="shared" si="52"/>
        <v>47.285714285714285</v>
      </c>
      <c r="T267" s="38" t="s">
        <v>69</v>
      </c>
      <c r="U267" s="39" t="s">
        <v>347</v>
      </c>
      <c r="V267" s="39" t="s">
        <v>301</v>
      </c>
      <c r="W267" s="40" t="s">
        <v>348</v>
      </c>
      <c r="X267" s="40" t="s">
        <v>349</v>
      </c>
      <c r="Y267" s="40" t="s">
        <v>348</v>
      </c>
      <c r="Z267" s="41" t="s">
        <v>67</v>
      </c>
      <c r="AA267" s="135">
        <v>4</v>
      </c>
      <c r="AB267" s="43">
        <f t="shared" si="41"/>
        <v>1</v>
      </c>
      <c r="AC267" s="44">
        <v>42185</v>
      </c>
      <c r="AD267" s="43" t="s">
        <v>68</v>
      </c>
      <c r="AE267" s="43"/>
      <c r="AF267" s="43" t="s">
        <v>69</v>
      </c>
      <c r="AG267" s="43" t="s">
        <v>69</v>
      </c>
      <c r="AH267" s="43" t="s">
        <v>1739</v>
      </c>
      <c r="AI267" s="45" t="s">
        <v>1740</v>
      </c>
      <c r="AJ267" s="45"/>
      <c r="AK267" s="46" t="s">
        <v>779</v>
      </c>
      <c r="AL267" s="47">
        <f t="shared" ref="AL267:AL330" si="53">IF(AB267=100%,2,0)</f>
        <v>2</v>
      </c>
      <c r="AM267" s="47">
        <f t="shared" ref="AM267:AM330" si="54">IF(L267&lt;$AN$8,0,1)</f>
        <v>0</v>
      </c>
      <c r="AN267" s="47" t="str">
        <f t="shared" si="42"/>
        <v>CUMPLIDA</v>
      </c>
      <c r="AO267" s="47" t="str">
        <f t="shared" si="43"/>
        <v>CUMPLIDA</v>
      </c>
      <c r="AP267" s="48" t="s">
        <v>116</v>
      </c>
      <c r="AQ267" s="49" t="s">
        <v>67</v>
      </c>
      <c r="AR267" s="50" t="s">
        <v>75</v>
      </c>
      <c r="AS267" s="50"/>
      <c r="AT267" s="51" t="s">
        <v>76</v>
      </c>
    </row>
    <row r="268" spans="1:46" ht="409.5" hidden="1" x14ac:dyDescent="0.25">
      <c r="A268" s="27">
        <v>713</v>
      </c>
      <c r="B268" s="27">
        <v>31</v>
      </c>
      <c r="C268" s="74" t="s">
        <v>1741</v>
      </c>
      <c r="D268" s="74" t="s">
        <v>1742</v>
      </c>
      <c r="E268" s="74" t="s">
        <v>1743</v>
      </c>
      <c r="F268" s="74" t="s">
        <v>1744</v>
      </c>
      <c r="G268" s="74"/>
      <c r="H268" s="74" t="s">
        <v>1745</v>
      </c>
      <c r="I268" s="74" t="s">
        <v>1746</v>
      </c>
      <c r="J268" s="60">
        <v>28</v>
      </c>
      <c r="K268" s="33">
        <v>41673</v>
      </c>
      <c r="L268" s="33">
        <v>42004</v>
      </c>
      <c r="M268" s="33">
        <v>42004</v>
      </c>
      <c r="N268" s="34">
        <f t="shared" si="44"/>
        <v>47.285714285714285</v>
      </c>
      <c r="O268" s="39">
        <v>0</v>
      </c>
      <c r="P268" s="36">
        <f t="shared" si="49"/>
        <v>0</v>
      </c>
      <c r="Q268" s="37">
        <f t="shared" si="50"/>
        <v>0</v>
      </c>
      <c r="R268" s="37">
        <f t="shared" si="51"/>
        <v>0</v>
      </c>
      <c r="S268" s="37">
        <f t="shared" si="52"/>
        <v>47.285714285714285</v>
      </c>
      <c r="T268" s="38" t="s">
        <v>69</v>
      </c>
      <c r="U268" s="39" t="s">
        <v>347</v>
      </c>
      <c r="V268" s="39" t="s">
        <v>301</v>
      </c>
      <c r="W268" s="40" t="s">
        <v>348</v>
      </c>
      <c r="X268" s="40" t="s">
        <v>1747</v>
      </c>
      <c r="Y268" s="40" t="s">
        <v>348</v>
      </c>
      <c r="Z268" s="41" t="s">
        <v>67</v>
      </c>
      <c r="AA268" s="135">
        <v>28</v>
      </c>
      <c r="AB268" s="43">
        <f t="shared" ref="AB268:AB331" si="55">+AA268/J268</f>
        <v>1</v>
      </c>
      <c r="AC268" s="44">
        <v>42185</v>
      </c>
      <c r="AD268" s="43" t="s">
        <v>68</v>
      </c>
      <c r="AE268" s="43"/>
      <c r="AF268" s="43" t="s">
        <v>69</v>
      </c>
      <c r="AG268" s="43" t="s">
        <v>69</v>
      </c>
      <c r="AH268" s="43" t="s">
        <v>1748</v>
      </c>
      <c r="AI268" s="45" t="s">
        <v>1453</v>
      </c>
      <c r="AJ268" s="45"/>
      <c r="AK268" s="46" t="s">
        <v>779</v>
      </c>
      <c r="AL268" s="47">
        <f t="shared" si="53"/>
        <v>2</v>
      </c>
      <c r="AM268" s="47">
        <f t="shared" si="54"/>
        <v>0</v>
      </c>
      <c r="AN268" s="47" t="str">
        <f t="shared" ref="AN268:AN331" si="56">IF(AL268+AM268&gt;1,"CUMPLIDA",IF(AM268=1,"EN TERMINO","VENCIDA"))</f>
        <v>CUMPLIDA</v>
      </c>
      <c r="AO268" s="47" t="str">
        <f t="shared" ref="AO268:AO331" si="57">IF(AN268="CUMPLIDA","CUMPLIDA",IF(AN268="EN TERMINO","EN TERMINO","VENCIDA"))</f>
        <v>CUMPLIDA</v>
      </c>
      <c r="AP268" s="48" t="s">
        <v>116</v>
      </c>
      <c r="AQ268" s="49" t="s">
        <v>67</v>
      </c>
      <c r="AR268" s="50" t="s">
        <v>75</v>
      </c>
      <c r="AS268" s="50"/>
      <c r="AT268" s="51" t="s">
        <v>76</v>
      </c>
    </row>
    <row r="269" spans="1:46" ht="252" x14ac:dyDescent="0.25">
      <c r="A269" s="27">
        <v>716</v>
      </c>
      <c r="B269" s="27">
        <v>34</v>
      </c>
      <c r="C269" s="74" t="s">
        <v>1749</v>
      </c>
      <c r="D269" s="74" t="s">
        <v>1750</v>
      </c>
      <c r="E269" s="74" t="s">
        <v>1751</v>
      </c>
      <c r="F269" s="126" t="s">
        <v>1752</v>
      </c>
      <c r="G269" s="93"/>
      <c r="H269" s="126" t="s">
        <v>1753</v>
      </c>
      <c r="I269" s="126" t="s">
        <v>1753</v>
      </c>
      <c r="J269" s="68">
        <v>6</v>
      </c>
      <c r="K269" s="33">
        <v>41640</v>
      </c>
      <c r="L269" s="89">
        <v>42369</v>
      </c>
      <c r="M269" s="33">
        <v>41943</v>
      </c>
      <c r="N269" s="34">
        <f t="shared" si="44"/>
        <v>104.14285714285714</v>
      </c>
      <c r="O269" s="39">
        <v>0</v>
      </c>
      <c r="P269" s="36">
        <f t="shared" si="49"/>
        <v>0</v>
      </c>
      <c r="Q269" s="37">
        <f t="shared" si="50"/>
        <v>0</v>
      </c>
      <c r="R269" s="37">
        <f t="shared" si="51"/>
        <v>0</v>
      </c>
      <c r="S269" s="37">
        <f t="shared" si="52"/>
        <v>0</v>
      </c>
      <c r="T269" s="38" t="s">
        <v>62</v>
      </c>
      <c r="U269" s="39" t="s">
        <v>1754</v>
      </c>
      <c r="V269" s="39" t="s">
        <v>112</v>
      </c>
      <c r="W269" s="39" t="s">
        <v>113</v>
      </c>
      <c r="X269" s="39" t="s">
        <v>114</v>
      </c>
      <c r="Y269" s="58" t="s">
        <v>113</v>
      </c>
      <c r="Z269" s="41" t="s">
        <v>67</v>
      </c>
      <c r="AA269" s="135">
        <v>6</v>
      </c>
      <c r="AB269" s="43">
        <f t="shared" si="55"/>
        <v>1</v>
      </c>
      <c r="AC269" s="44"/>
      <c r="AD269" s="43" t="s">
        <v>68</v>
      </c>
      <c r="AE269" s="43"/>
      <c r="AF269" s="43"/>
      <c r="AG269" s="43"/>
      <c r="AH269" s="43"/>
      <c r="AI269" s="45" t="s">
        <v>1755</v>
      </c>
      <c r="AJ269" s="45" t="s">
        <v>1756</v>
      </c>
      <c r="AK269" s="46" t="s">
        <v>779</v>
      </c>
      <c r="AL269" s="47">
        <f t="shared" si="53"/>
        <v>2</v>
      </c>
      <c r="AM269" s="47">
        <f t="shared" si="54"/>
        <v>1</v>
      </c>
      <c r="AN269" s="47" t="str">
        <f t="shared" si="56"/>
        <v>CUMPLIDA</v>
      </c>
      <c r="AO269" s="47" t="str">
        <f t="shared" si="57"/>
        <v>CUMPLIDA</v>
      </c>
      <c r="AP269" s="48"/>
      <c r="AQ269" s="49" t="s">
        <v>67</v>
      </c>
      <c r="AR269" s="50" t="s">
        <v>75</v>
      </c>
      <c r="AS269" s="50"/>
      <c r="AT269" s="51" t="s">
        <v>76</v>
      </c>
    </row>
    <row r="270" spans="1:46" ht="409.5" hidden="1" x14ac:dyDescent="0.25">
      <c r="A270" s="27">
        <v>717</v>
      </c>
      <c r="B270" s="27">
        <v>35</v>
      </c>
      <c r="C270" s="74" t="s">
        <v>1757</v>
      </c>
      <c r="D270" s="74" t="s">
        <v>1758</v>
      </c>
      <c r="E270" s="74" t="s">
        <v>1759</v>
      </c>
      <c r="F270" s="74" t="s">
        <v>1760</v>
      </c>
      <c r="G270" s="74"/>
      <c r="H270" s="70" t="s">
        <v>1761</v>
      </c>
      <c r="I270" s="70" t="s">
        <v>1761</v>
      </c>
      <c r="J270" s="60">
        <v>25</v>
      </c>
      <c r="K270" s="33">
        <v>41673</v>
      </c>
      <c r="L270" s="33">
        <v>42185</v>
      </c>
      <c r="M270" s="33">
        <v>42004</v>
      </c>
      <c r="N270" s="34">
        <f t="shared" si="44"/>
        <v>73.142857142857139</v>
      </c>
      <c r="O270" s="39">
        <v>0</v>
      </c>
      <c r="P270" s="36">
        <f t="shared" si="49"/>
        <v>0</v>
      </c>
      <c r="Q270" s="37">
        <f t="shared" si="50"/>
        <v>0</v>
      </c>
      <c r="R270" s="37">
        <f t="shared" si="51"/>
        <v>0</v>
      </c>
      <c r="S270" s="37">
        <f t="shared" si="52"/>
        <v>73.142857142857139</v>
      </c>
      <c r="T270" s="38" t="s">
        <v>62</v>
      </c>
      <c r="U270" s="39" t="s">
        <v>347</v>
      </c>
      <c r="V270" s="39" t="s">
        <v>301</v>
      </c>
      <c r="W270" s="40" t="s">
        <v>348</v>
      </c>
      <c r="X270" s="40" t="s">
        <v>1747</v>
      </c>
      <c r="Y270" s="40" t="s">
        <v>348</v>
      </c>
      <c r="Z270" s="41" t="s">
        <v>67</v>
      </c>
      <c r="AA270" s="135">
        <v>25</v>
      </c>
      <c r="AB270" s="43">
        <f t="shared" si="55"/>
        <v>1</v>
      </c>
      <c r="AC270" s="44">
        <v>42185</v>
      </c>
      <c r="AD270" s="43" t="s">
        <v>68</v>
      </c>
      <c r="AE270" s="43"/>
      <c r="AF270" s="43" t="s">
        <v>69</v>
      </c>
      <c r="AG270" s="43" t="s">
        <v>69</v>
      </c>
      <c r="AH270" s="43" t="s">
        <v>1762</v>
      </c>
      <c r="AI270" s="45" t="s">
        <v>1763</v>
      </c>
      <c r="AJ270" s="45"/>
      <c r="AK270" s="46" t="s">
        <v>779</v>
      </c>
      <c r="AL270" s="47">
        <f t="shared" si="53"/>
        <v>2</v>
      </c>
      <c r="AM270" s="47">
        <f t="shared" si="54"/>
        <v>0</v>
      </c>
      <c r="AN270" s="47" t="str">
        <f t="shared" si="56"/>
        <v>CUMPLIDA</v>
      </c>
      <c r="AO270" s="47" t="str">
        <f t="shared" si="57"/>
        <v>CUMPLIDA</v>
      </c>
      <c r="AP270" s="48" t="s">
        <v>116</v>
      </c>
      <c r="AQ270" s="49" t="s">
        <v>67</v>
      </c>
      <c r="AR270" s="50" t="s">
        <v>75</v>
      </c>
      <c r="AS270" s="50"/>
      <c r="AT270" s="51" t="s">
        <v>76</v>
      </c>
    </row>
    <row r="271" spans="1:46" ht="393.75" hidden="1" x14ac:dyDescent="0.25">
      <c r="A271" s="27">
        <v>718</v>
      </c>
      <c r="B271" s="27">
        <v>36</v>
      </c>
      <c r="C271" s="74" t="s">
        <v>1764</v>
      </c>
      <c r="D271" s="74" t="s">
        <v>1765</v>
      </c>
      <c r="E271" s="74" t="s">
        <v>1766</v>
      </c>
      <c r="F271" s="74" t="s">
        <v>1767</v>
      </c>
      <c r="G271" s="74"/>
      <c r="H271" s="74" t="s">
        <v>1768</v>
      </c>
      <c r="I271" s="74" t="s">
        <v>1768</v>
      </c>
      <c r="J271" s="60">
        <v>15</v>
      </c>
      <c r="K271" s="33">
        <v>41673</v>
      </c>
      <c r="L271" s="33">
        <v>42004</v>
      </c>
      <c r="M271" s="33">
        <v>42004</v>
      </c>
      <c r="N271" s="34">
        <f t="shared" si="44"/>
        <v>47.285714285714285</v>
      </c>
      <c r="O271" s="39">
        <v>0</v>
      </c>
      <c r="P271" s="36">
        <f t="shared" si="49"/>
        <v>0</v>
      </c>
      <c r="Q271" s="37">
        <f t="shared" si="50"/>
        <v>0</v>
      </c>
      <c r="R271" s="37">
        <f t="shared" si="51"/>
        <v>0</v>
      </c>
      <c r="S271" s="37">
        <f t="shared" si="52"/>
        <v>47.285714285714285</v>
      </c>
      <c r="T271" s="38" t="s">
        <v>69</v>
      </c>
      <c r="U271" s="39" t="s">
        <v>347</v>
      </c>
      <c r="V271" s="39" t="s">
        <v>301</v>
      </c>
      <c r="W271" s="40" t="s">
        <v>348</v>
      </c>
      <c r="X271" s="40" t="s">
        <v>1747</v>
      </c>
      <c r="Y271" s="40" t="s">
        <v>348</v>
      </c>
      <c r="Z271" s="41" t="s">
        <v>67</v>
      </c>
      <c r="AA271" s="135">
        <v>15</v>
      </c>
      <c r="AB271" s="43">
        <f t="shared" si="55"/>
        <v>1</v>
      </c>
      <c r="AC271" s="44">
        <v>42185</v>
      </c>
      <c r="AD271" s="43" t="s">
        <v>68</v>
      </c>
      <c r="AE271" s="43"/>
      <c r="AF271" s="43" t="s">
        <v>69</v>
      </c>
      <c r="AG271" s="43" t="s">
        <v>69</v>
      </c>
      <c r="AH271" s="43" t="s">
        <v>1769</v>
      </c>
      <c r="AI271" s="45" t="s">
        <v>1453</v>
      </c>
      <c r="AJ271" s="45"/>
      <c r="AK271" s="46" t="s">
        <v>779</v>
      </c>
      <c r="AL271" s="47">
        <f t="shared" si="53"/>
        <v>2</v>
      </c>
      <c r="AM271" s="47">
        <f t="shared" si="54"/>
        <v>0</v>
      </c>
      <c r="AN271" s="47" t="str">
        <f t="shared" si="56"/>
        <v>CUMPLIDA</v>
      </c>
      <c r="AO271" s="47" t="str">
        <f t="shared" si="57"/>
        <v>CUMPLIDA</v>
      </c>
      <c r="AP271" s="48" t="s">
        <v>116</v>
      </c>
      <c r="AQ271" s="49" t="s">
        <v>67</v>
      </c>
      <c r="AR271" s="50" t="s">
        <v>75</v>
      </c>
      <c r="AS271" s="50"/>
      <c r="AT271" s="51" t="s">
        <v>76</v>
      </c>
    </row>
    <row r="272" spans="1:46" ht="204.75" hidden="1" x14ac:dyDescent="0.25">
      <c r="A272" s="27">
        <v>719</v>
      </c>
      <c r="B272" s="27">
        <v>37</v>
      </c>
      <c r="C272" s="74" t="s">
        <v>1770</v>
      </c>
      <c r="D272" s="74" t="s">
        <v>1771</v>
      </c>
      <c r="E272" s="74" t="s">
        <v>1772</v>
      </c>
      <c r="F272" s="74" t="s">
        <v>1773</v>
      </c>
      <c r="G272" s="74"/>
      <c r="H272" s="74" t="s">
        <v>1774</v>
      </c>
      <c r="I272" s="74" t="s">
        <v>1774</v>
      </c>
      <c r="J272" s="60">
        <v>2</v>
      </c>
      <c r="K272" s="33">
        <v>41673</v>
      </c>
      <c r="L272" s="33">
        <v>42004</v>
      </c>
      <c r="M272" s="33">
        <v>42004</v>
      </c>
      <c r="N272" s="34">
        <f t="shared" si="44"/>
        <v>47.285714285714285</v>
      </c>
      <c r="O272" s="39">
        <v>0</v>
      </c>
      <c r="P272" s="36">
        <f t="shared" si="49"/>
        <v>0</v>
      </c>
      <c r="Q272" s="37">
        <f t="shared" si="50"/>
        <v>0</v>
      </c>
      <c r="R272" s="37">
        <f t="shared" si="51"/>
        <v>0</v>
      </c>
      <c r="S272" s="37">
        <f t="shared" si="52"/>
        <v>47.285714285714285</v>
      </c>
      <c r="T272" s="38" t="s">
        <v>69</v>
      </c>
      <c r="U272" s="39" t="s">
        <v>347</v>
      </c>
      <c r="V272" s="39" t="s">
        <v>301</v>
      </c>
      <c r="W272" s="40" t="s">
        <v>348</v>
      </c>
      <c r="X272" s="40" t="s">
        <v>1747</v>
      </c>
      <c r="Y272" s="40" t="s">
        <v>348</v>
      </c>
      <c r="Z272" s="41" t="s">
        <v>67</v>
      </c>
      <c r="AA272" s="135">
        <v>2</v>
      </c>
      <c r="AB272" s="43">
        <f t="shared" si="55"/>
        <v>1</v>
      </c>
      <c r="AC272" s="44">
        <v>42004</v>
      </c>
      <c r="AD272" s="43" t="s">
        <v>68</v>
      </c>
      <c r="AE272" s="43"/>
      <c r="AF272" s="43"/>
      <c r="AG272" s="43"/>
      <c r="AH272" s="43"/>
      <c r="AI272" s="45" t="s">
        <v>1453</v>
      </c>
      <c r="AJ272" s="45"/>
      <c r="AK272" s="46" t="s">
        <v>779</v>
      </c>
      <c r="AL272" s="47">
        <f t="shared" si="53"/>
        <v>2</v>
      </c>
      <c r="AM272" s="47">
        <f t="shared" si="54"/>
        <v>0</v>
      </c>
      <c r="AN272" s="47" t="str">
        <f t="shared" si="56"/>
        <v>CUMPLIDA</v>
      </c>
      <c r="AO272" s="47" t="str">
        <f t="shared" si="57"/>
        <v>CUMPLIDA</v>
      </c>
      <c r="AP272" s="48" t="s">
        <v>116</v>
      </c>
      <c r="AQ272" s="49" t="s">
        <v>67</v>
      </c>
      <c r="AR272" s="50" t="s">
        <v>75</v>
      </c>
      <c r="AS272" s="50"/>
      <c r="AT272" s="51" t="s">
        <v>76</v>
      </c>
    </row>
    <row r="273" spans="1:46" ht="409.5" hidden="1" x14ac:dyDescent="0.25">
      <c r="A273" s="27">
        <v>720</v>
      </c>
      <c r="B273" s="27">
        <v>38</v>
      </c>
      <c r="C273" s="74" t="s">
        <v>1775</v>
      </c>
      <c r="D273" s="74" t="s">
        <v>1776</v>
      </c>
      <c r="E273" s="74" t="s">
        <v>1777</v>
      </c>
      <c r="F273" s="96" t="s">
        <v>1778</v>
      </c>
      <c r="G273" s="96"/>
      <c r="H273" s="63" t="s">
        <v>1779</v>
      </c>
      <c r="I273" s="63" t="s">
        <v>1780</v>
      </c>
      <c r="J273" s="97">
        <v>4</v>
      </c>
      <c r="K273" s="33">
        <v>41640</v>
      </c>
      <c r="L273" s="33">
        <v>42004</v>
      </c>
      <c r="M273" s="33">
        <v>41943</v>
      </c>
      <c r="N273" s="34">
        <f t="shared" si="44"/>
        <v>52</v>
      </c>
      <c r="O273" s="39">
        <v>0</v>
      </c>
      <c r="P273" s="36">
        <f t="shared" si="49"/>
        <v>0</v>
      </c>
      <c r="Q273" s="37">
        <f t="shared" si="50"/>
        <v>0</v>
      </c>
      <c r="R273" s="37">
        <f t="shared" si="51"/>
        <v>0</v>
      </c>
      <c r="S273" s="37">
        <f t="shared" si="52"/>
        <v>52</v>
      </c>
      <c r="T273" s="38" t="s">
        <v>69</v>
      </c>
      <c r="U273" s="39" t="s">
        <v>307</v>
      </c>
      <c r="V273" s="39" t="s">
        <v>64</v>
      </c>
      <c r="W273" s="40" t="s">
        <v>1520</v>
      </c>
      <c r="X273" s="122" t="s">
        <v>1521</v>
      </c>
      <c r="Y273" s="39" t="s">
        <v>86</v>
      </c>
      <c r="Z273" s="41" t="s">
        <v>67</v>
      </c>
      <c r="AA273" s="135">
        <v>4</v>
      </c>
      <c r="AB273" s="43">
        <f t="shared" si="55"/>
        <v>1</v>
      </c>
      <c r="AC273" s="44">
        <v>42185</v>
      </c>
      <c r="AD273" s="43" t="s">
        <v>68</v>
      </c>
      <c r="AE273" s="43"/>
      <c r="AF273" s="43" t="s">
        <v>69</v>
      </c>
      <c r="AG273" s="43" t="s">
        <v>62</v>
      </c>
      <c r="AH273" s="43" t="s">
        <v>1781</v>
      </c>
      <c r="AI273" s="45" t="s">
        <v>1782</v>
      </c>
      <c r="AJ273" s="45"/>
      <c r="AK273" s="46" t="s">
        <v>779</v>
      </c>
      <c r="AL273" s="47">
        <f t="shared" si="53"/>
        <v>2</v>
      </c>
      <c r="AM273" s="47">
        <f t="shared" si="54"/>
        <v>0</v>
      </c>
      <c r="AN273" s="47" t="str">
        <f t="shared" si="56"/>
        <v>CUMPLIDA</v>
      </c>
      <c r="AO273" s="47" t="str">
        <f t="shared" si="57"/>
        <v>CUMPLIDA</v>
      </c>
      <c r="AP273" s="48" t="s">
        <v>116</v>
      </c>
      <c r="AQ273" s="49" t="s">
        <v>67</v>
      </c>
      <c r="AR273" s="50" t="s">
        <v>75</v>
      </c>
      <c r="AS273" s="50"/>
      <c r="AT273" s="51" t="s">
        <v>76</v>
      </c>
    </row>
    <row r="274" spans="1:46" ht="409.5" hidden="1" x14ac:dyDescent="0.25">
      <c r="A274" s="27">
        <v>721</v>
      </c>
      <c r="B274" s="27">
        <v>39</v>
      </c>
      <c r="C274" s="74" t="s">
        <v>1783</v>
      </c>
      <c r="D274" s="74" t="s">
        <v>1784</v>
      </c>
      <c r="E274" s="74" t="s">
        <v>1785</v>
      </c>
      <c r="F274" s="74" t="s">
        <v>1786</v>
      </c>
      <c r="G274" s="30"/>
      <c r="H274" s="126" t="s">
        <v>1787</v>
      </c>
      <c r="I274" s="126" t="s">
        <v>1787</v>
      </c>
      <c r="J274" s="60">
        <v>6</v>
      </c>
      <c r="K274" s="33">
        <v>41699</v>
      </c>
      <c r="L274" s="33">
        <v>42185</v>
      </c>
      <c r="M274" s="33">
        <v>42004</v>
      </c>
      <c r="N274" s="34">
        <f t="shared" si="44"/>
        <v>69.428571428571431</v>
      </c>
      <c r="O274" s="39">
        <v>0</v>
      </c>
      <c r="P274" s="36">
        <f t="shared" si="49"/>
        <v>0</v>
      </c>
      <c r="Q274" s="37">
        <f t="shared" si="50"/>
        <v>0</v>
      </c>
      <c r="R274" s="37">
        <f t="shared" si="51"/>
        <v>0</v>
      </c>
      <c r="S274" s="37">
        <f t="shared" si="52"/>
        <v>69.428571428571431</v>
      </c>
      <c r="T274" s="38" t="s">
        <v>62</v>
      </c>
      <c r="U274" s="39" t="s">
        <v>82</v>
      </c>
      <c r="V274" s="39" t="s">
        <v>83</v>
      </c>
      <c r="W274" s="40" t="s">
        <v>1536</v>
      </c>
      <c r="X274" s="122" t="s">
        <v>1537</v>
      </c>
      <c r="Y274" s="39" t="s">
        <v>86</v>
      </c>
      <c r="Z274" s="41" t="s">
        <v>67</v>
      </c>
      <c r="AA274" s="135">
        <v>6</v>
      </c>
      <c r="AB274" s="43">
        <f t="shared" si="55"/>
        <v>1</v>
      </c>
      <c r="AC274" s="44">
        <v>42185</v>
      </c>
      <c r="AD274" s="43" t="s">
        <v>68</v>
      </c>
      <c r="AE274" s="43"/>
      <c r="AF274" s="43" t="s">
        <v>69</v>
      </c>
      <c r="AG274" s="43" t="s">
        <v>69</v>
      </c>
      <c r="AH274" s="43" t="s">
        <v>1788</v>
      </c>
      <c r="AI274" s="45" t="s">
        <v>1789</v>
      </c>
      <c r="AJ274" s="45"/>
      <c r="AK274" s="46" t="s">
        <v>779</v>
      </c>
      <c r="AL274" s="47">
        <f t="shared" si="53"/>
        <v>2</v>
      </c>
      <c r="AM274" s="47">
        <f t="shared" si="54"/>
        <v>0</v>
      </c>
      <c r="AN274" s="47" t="str">
        <f t="shared" si="56"/>
        <v>CUMPLIDA</v>
      </c>
      <c r="AO274" s="47" t="str">
        <f t="shared" si="57"/>
        <v>CUMPLIDA</v>
      </c>
      <c r="AP274" s="48" t="s">
        <v>74</v>
      </c>
      <c r="AQ274" s="49" t="s">
        <v>67</v>
      </c>
      <c r="AR274" s="50" t="s">
        <v>75</v>
      </c>
      <c r="AS274" s="50"/>
      <c r="AT274" s="51" t="s">
        <v>76</v>
      </c>
    </row>
    <row r="275" spans="1:46" ht="409.5" hidden="1" x14ac:dyDescent="0.25">
      <c r="A275" s="27">
        <v>722</v>
      </c>
      <c r="B275" s="27">
        <v>40</v>
      </c>
      <c r="C275" s="74" t="s">
        <v>1790</v>
      </c>
      <c r="D275" s="74" t="s">
        <v>1791</v>
      </c>
      <c r="E275" s="74" t="s">
        <v>1792</v>
      </c>
      <c r="F275" s="31" t="s">
        <v>118</v>
      </c>
      <c r="G275" s="31"/>
      <c r="H275" s="53" t="s">
        <v>1793</v>
      </c>
      <c r="I275" s="53" t="s">
        <v>1793</v>
      </c>
      <c r="J275" s="32">
        <v>6</v>
      </c>
      <c r="K275" s="33">
        <v>41640</v>
      </c>
      <c r="L275" s="33">
        <v>42004</v>
      </c>
      <c r="M275" s="33">
        <v>42004</v>
      </c>
      <c r="N275" s="34">
        <f t="shared" si="44"/>
        <v>52</v>
      </c>
      <c r="O275" s="39">
        <v>0</v>
      </c>
      <c r="P275" s="36">
        <f t="shared" si="49"/>
        <v>0</v>
      </c>
      <c r="Q275" s="37">
        <f t="shared" si="50"/>
        <v>0</v>
      </c>
      <c r="R275" s="37">
        <f t="shared" si="51"/>
        <v>0</v>
      </c>
      <c r="S275" s="37">
        <f t="shared" si="52"/>
        <v>52</v>
      </c>
      <c r="T275" s="38" t="s">
        <v>69</v>
      </c>
      <c r="U275" s="39" t="s">
        <v>94</v>
      </c>
      <c r="V275" s="39" t="s">
        <v>83</v>
      </c>
      <c r="W275" s="40" t="s">
        <v>65</v>
      </c>
      <c r="X275" s="40" t="s">
        <v>95</v>
      </c>
      <c r="Y275" s="40" t="s">
        <v>65</v>
      </c>
      <c r="Z275" s="41" t="s">
        <v>67</v>
      </c>
      <c r="AA275" s="135">
        <v>6</v>
      </c>
      <c r="AB275" s="43">
        <f t="shared" si="55"/>
        <v>1</v>
      </c>
      <c r="AC275" s="44">
        <v>42185</v>
      </c>
      <c r="AD275" s="43" t="s">
        <v>68</v>
      </c>
      <c r="AE275" s="43"/>
      <c r="AF275" s="43" t="s">
        <v>69</v>
      </c>
      <c r="AG275" s="43" t="s">
        <v>69</v>
      </c>
      <c r="AH275" s="43" t="s">
        <v>136</v>
      </c>
      <c r="AI275" s="45" t="s">
        <v>1794</v>
      </c>
      <c r="AJ275" s="45"/>
      <c r="AK275" s="46" t="s">
        <v>779</v>
      </c>
      <c r="AL275" s="47">
        <f t="shared" si="53"/>
        <v>2</v>
      </c>
      <c r="AM275" s="47">
        <f t="shared" si="54"/>
        <v>0</v>
      </c>
      <c r="AN275" s="47" t="str">
        <f t="shared" si="56"/>
        <v>CUMPLIDA</v>
      </c>
      <c r="AO275" s="47" t="str">
        <f t="shared" si="57"/>
        <v>CUMPLIDA</v>
      </c>
      <c r="AP275" s="48"/>
      <c r="AQ275" s="49" t="s">
        <v>67</v>
      </c>
      <c r="AR275" s="50" t="s">
        <v>75</v>
      </c>
      <c r="AS275" s="50"/>
      <c r="AT275" s="51" t="s">
        <v>76</v>
      </c>
    </row>
    <row r="276" spans="1:46" ht="409.5" hidden="1" x14ac:dyDescent="0.25">
      <c r="A276" s="27">
        <v>723</v>
      </c>
      <c r="B276" s="27">
        <v>41</v>
      </c>
      <c r="C276" s="74" t="s">
        <v>1795</v>
      </c>
      <c r="D276" s="74" t="s">
        <v>1796</v>
      </c>
      <c r="E276" s="74" t="s">
        <v>1797</v>
      </c>
      <c r="F276" s="74" t="s">
        <v>1798</v>
      </c>
      <c r="G276" s="74"/>
      <c r="H276" s="74" t="s">
        <v>1799</v>
      </c>
      <c r="I276" s="74" t="s">
        <v>1799</v>
      </c>
      <c r="J276" s="60">
        <v>6</v>
      </c>
      <c r="K276" s="33">
        <v>41548</v>
      </c>
      <c r="L276" s="33">
        <v>42004</v>
      </c>
      <c r="M276" s="33">
        <v>42004</v>
      </c>
      <c r="N276" s="34">
        <f t="shared" si="44"/>
        <v>65.142857142857139</v>
      </c>
      <c r="O276" s="39">
        <v>0</v>
      </c>
      <c r="P276" s="36">
        <f t="shared" si="49"/>
        <v>0</v>
      </c>
      <c r="Q276" s="37">
        <f t="shared" si="50"/>
        <v>0</v>
      </c>
      <c r="R276" s="37">
        <f t="shared" si="51"/>
        <v>0</v>
      </c>
      <c r="S276" s="37">
        <f t="shared" si="52"/>
        <v>65.142857142857139</v>
      </c>
      <c r="T276" s="38" t="s">
        <v>69</v>
      </c>
      <c r="U276" s="39" t="s">
        <v>1800</v>
      </c>
      <c r="V276" s="39" t="s">
        <v>908</v>
      </c>
      <c r="W276" s="40" t="s">
        <v>1801</v>
      </c>
      <c r="X276" s="122" t="s">
        <v>1802</v>
      </c>
      <c r="Y276" s="39" t="s">
        <v>86</v>
      </c>
      <c r="Z276" s="41" t="s">
        <v>67</v>
      </c>
      <c r="AA276" s="135">
        <v>6</v>
      </c>
      <c r="AB276" s="43">
        <f t="shared" si="55"/>
        <v>1</v>
      </c>
      <c r="AC276" s="44">
        <v>42185</v>
      </c>
      <c r="AD276" s="43" t="s">
        <v>68</v>
      </c>
      <c r="AE276" s="43"/>
      <c r="AF276" s="43"/>
      <c r="AG276" s="43"/>
      <c r="AH276" s="43"/>
      <c r="AI276" s="65" t="s">
        <v>1803</v>
      </c>
      <c r="AJ276" s="65"/>
      <c r="AK276" s="46" t="s">
        <v>779</v>
      </c>
      <c r="AL276" s="47">
        <f t="shared" si="53"/>
        <v>2</v>
      </c>
      <c r="AM276" s="47">
        <f t="shared" si="54"/>
        <v>0</v>
      </c>
      <c r="AN276" s="47" t="str">
        <f t="shared" si="56"/>
        <v>CUMPLIDA</v>
      </c>
      <c r="AO276" s="47" t="str">
        <f t="shared" si="57"/>
        <v>CUMPLIDA</v>
      </c>
      <c r="AP276" s="48" t="s">
        <v>116</v>
      </c>
      <c r="AQ276" s="49" t="s">
        <v>67</v>
      </c>
      <c r="AR276" s="50" t="s">
        <v>75</v>
      </c>
      <c r="AS276" s="50"/>
      <c r="AT276" s="51" t="s">
        <v>76</v>
      </c>
    </row>
    <row r="277" spans="1:46" ht="126" hidden="1" x14ac:dyDescent="0.25">
      <c r="A277" s="27">
        <v>727</v>
      </c>
      <c r="B277" s="27">
        <v>45</v>
      </c>
      <c r="C277" s="74" t="s">
        <v>1804</v>
      </c>
      <c r="D277" s="74" t="s">
        <v>1805</v>
      </c>
      <c r="E277" s="74" t="s">
        <v>1806</v>
      </c>
      <c r="F277" s="74" t="s">
        <v>1807</v>
      </c>
      <c r="G277" s="75"/>
      <c r="H277" s="74" t="s">
        <v>1808</v>
      </c>
      <c r="I277" s="74" t="s">
        <v>1808</v>
      </c>
      <c r="J277" s="60">
        <v>1</v>
      </c>
      <c r="K277" s="33">
        <v>41699</v>
      </c>
      <c r="L277" s="33">
        <v>42004</v>
      </c>
      <c r="M277" s="33">
        <v>42004</v>
      </c>
      <c r="N277" s="34">
        <f t="shared" si="44"/>
        <v>43.571428571428569</v>
      </c>
      <c r="O277" s="39">
        <v>0</v>
      </c>
      <c r="P277" s="36">
        <f t="shared" si="49"/>
        <v>0</v>
      </c>
      <c r="Q277" s="37">
        <f t="shared" si="50"/>
        <v>0</v>
      </c>
      <c r="R277" s="37">
        <f t="shared" si="51"/>
        <v>0</v>
      </c>
      <c r="S277" s="37">
        <f t="shared" si="52"/>
        <v>43.571428571428569</v>
      </c>
      <c r="T277" s="38" t="s">
        <v>62</v>
      </c>
      <c r="U277" s="39" t="s">
        <v>111</v>
      </c>
      <c r="V277" s="39" t="s">
        <v>112</v>
      </c>
      <c r="W277" s="58" t="s">
        <v>113</v>
      </c>
      <c r="X277" s="58" t="s">
        <v>114</v>
      </c>
      <c r="Y277" s="58" t="s">
        <v>113</v>
      </c>
      <c r="Z277" s="41" t="s">
        <v>67</v>
      </c>
      <c r="AA277" s="168">
        <v>1</v>
      </c>
      <c r="AB277" s="43">
        <f t="shared" si="55"/>
        <v>1</v>
      </c>
      <c r="AC277" s="44">
        <v>42004</v>
      </c>
      <c r="AD277" s="43" t="s">
        <v>68</v>
      </c>
      <c r="AE277" s="43"/>
      <c r="AF277" s="43"/>
      <c r="AG277" s="43"/>
      <c r="AH277" s="43"/>
      <c r="AI277" s="45" t="s">
        <v>1809</v>
      </c>
      <c r="AJ277" s="45"/>
      <c r="AK277" s="46" t="s">
        <v>779</v>
      </c>
      <c r="AL277" s="47">
        <f t="shared" si="53"/>
        <v>2</v>
      </c>
      <c r="AM277" s="47">
        <f t="shared" si="54"/>
        <v>0</v>
      </c>
      <c r="AN277" s="47" t="str">
        <f t="shared" si="56"/>
        <v>CUMPLIDA</v>
      </c>
      <c r="AO277" s="47" t="str">
        <f t="shared" si="57"/>
        <v>CUMPLIDA</v>
      </c>
      <c r="AP277" s="48" t="s">
        <v>116</v>
      </c>
      <c r="AQ277" s="49" t="s">
        <v>67</v>
      </c>
      <c r="AR277" s="50" t="s">
        <v>75</v>
      </c>
      <c r="AS277" s="50"/>
      <c r="AT277" s="51" t="s">
        <v>76</v>
      </c>
    </row>
    <row r="278" spans="1:46" ht="409.5" hidden="1" x14ac:dyDescent="0.25">
      <c r="A278" s="27">
        <v>728</v>
      </c>
      <c r="B278" s="27">
        <v>46</v>
      </c>
      <c r="C278" s="74" t="s">
        <v>1810</v>
      </c>
      <c r="D278" s="74" t="s">
        <v>1811</v>
      </c>
      <c r="E278" s="74" t="s">
        <v>1812</v>
      </c>
      <c r="F278" s="56" t="s">
        <v>1813</v>
      </c>
      <c r="G278" s="56" t="s">
        <v>1814</v>
      </c>
      <c r="H278" s="56" t="s">
        <v>1815</v>
      </c>
      <c r="I278" s="56" t="s">
        <v>1815</v>
      </c>
      <c r="J278" s="32">
        <v>2</v>
      </c>
      <c r="K278" s="33">
        <v>41820</v>
      </c>
      <c r="L278" s="33">
        <v>42185</v>
      </c>
      <c r="M278" s="33">
        <v>42185</v>
      </c>
      <c r="N278" s="34">
        <f t="shared" si="44"/>
        <v>52.142857142857146</v>
      </c>
      <c r="O278" s="39">
        <v>0</v>
      </c>
      <c r="P278" s="36">
        <f t="shared" si="49"/>
        <v>0</v>
      </c>
      <c r="Q278" s="37">
        <f t="shared" si="50"/>
        <v>0</v>
      </c>
      <c r="R278" s="37">
        <f t="shared" si="51"/>
        <v>0</v>
      </c>
      <c r="S278" s="37">
        <f t="shared" si="52"/>
        <v>52.142857142857146</v>
      </c>
      <c r="T278" s="38" t="s">
        <v>62</v>
      </c>
      <c r="U278" s="39" t="s">
        <v>1816</v>
      </c>
      <c r="V278" s="39" t="s">
        <v>1817</v>
      </c>
      <c r="W278" s="40" t="s">
        <v>1816</v>
      </c>
      <c r="X278" s="40" t="s">
        <v>1818</v>
      </c>
      <c r="Y278" s="40" t="s">
        <v>1816</v>
      </c>
      <c r="Z278" s="41" t="s">
        <v>67</v>
      </c>
      <c r="AA278" s="135">
        <v>2</v>
      </c>
      <c r="AB278" s="43">
        <f t="shared" si="55"/>
        <v>1</v>
      </c>
      <c r="AC278" s="44">
        <v>42185</v>
      </c>
      <c r="AD278" s="43" t="s">
        <v>68</v>
      </c>
      <c r="AE278" s="43"/>
      <c r="AF278" s="43"/>
      <c r="AG278" s="43"/>
      <c r="AH278" s="43"/>
      <c r="AI278" s="45" t="s">
        <v>1819</v>
      </c>
      <c r="AJ278" s="45"/>
      <c r="AK278" s="46" t="s">
        <v>779</v>
      </c>
      <c r="AL278" s="47">
        <f t="shared" si="53"/>
        <v>2</v>
      </c>
      <c r="AM278" s="47">
        <f t="shared" si="54"/>
        <v>0</v>
      </c>
      <c r="AN278" s="47" t="str">
        <f t="shared" si="56"/>
        <v>CUMPLIDA</v>
      </c>
      <c r="AO278" s="47" t="str">
        <f t="shared" si="57"/>
        <v>CUMPLIDA</v>
      </c>
      <c r="AP278" s="50" t="s">
        <v>864</v>
      </c>
      <c r="AQ278" s="49" t="s">
        <v>67</v>
      </c>
      <c r="AR278" s="50" t="s">
        <v>75</v>
      </c>
      <c r="AS278" s="50"/>
      <c r="AT278" s="51" t="s">
        <v>76</v>
      </c>
    </row>
    <row r="279" spans="1:46" ht="330.75" hidden="1" x14ac:dyDescent="0.25">
      <c r="A279" s="119">
        <v>729</v>
      </c>
      <c r="B279" s="119">
        <v>1</v>
      </c>
      <c r="C279" s="138" t="s">
        <v>1820</v>
      </c>
      <c r="D279" s="74" t="s">
        <v>1821</v>
      </c>
      <c r="E279" s="121" t="s">
        <v>1822</v>
      </c>
      <c r="F279" s="90" t="s">
        <v>1823</v>
      </c>
      <c r="G279" s="90" t="s">
        <v>269</v>
      </c>
      <c r="H279" s="123" t="s">
        <v>1824</v>
      </c>
      <c r="I279" s="123" t="s">
        <v>1824</v>
      </c>
      <c r="J279" s="92">
        <v>4</v>
      </c>
      <c r="K279" s="33">
        <v>41791</v>
      </c>
      <c r="L279" s="33">
        <v>42185</v>
      </c>
      <c r="M279" s="33">
        <v>42004</v>
      </c>
      <c r="N279" s="34">
        <f t="shared" si="44"/>
        <v>56.285714285714285</v>
      </c>
      <c r="O279" s="39">
        <v>0</v>
      </c>
      <c r="P279" s="36">
        <f t="shared" si="49"/>
        <v>0</v>
      </c>
      <c r="Q279" s="37">
        <f t="shared" si="50"/>
        <v>0</v>
      </c>
      <c r="R279" s="37">
        <f t="shared" si="51"/>
        <v>0</v>
      </c>
      <c r="S279" s="37">
        <f t="shared" si="52"/>
        <v>56.285714285714285</v>
      </c>
      <c r="T279" s="38" t="s">
        <v>69</v>
      </c>
      <c r="U279" s="39" t="s">
        <v>271</v>
      </c>
      <c r="V279" s="39" t="s">
        <v>112</v>
      </c>
      <c r="W279" s="39" t="s">
        <v>1825</v>
      </c>
      <c r="X279" s="39" t="s">
        <v>1066</v>
      </c>
      <c r="Y279" s="39" t="s">
        <v>86</v>
      </c>
      <c r="Z279" s="41" t="s">
        <v>536</v>
      </c>
      <c r="AA279" s="169">
        <v>4</v>
      </c>
      <c r="AB279" s="43">
        <f t="shared" si="55"/>
        <v>1</v>
      </c>
      <c r="AC279" s="44">
        <v>42185</v>
      </c>
      <c r="AD279" s="43" t="s">
        <v>68</v>
      </c>
      <c r="AE279" s="43"/>
      <c r="AF279" s="43" t="s">
        <v>69</v>
      </c>
      <c r="AG279" s="43" t="s">
        <v>69</v>
      </c>
      <c r="AH279" s="43" t="s">
        <v>274</v>
      </c>
      <c r="AI279" s="45" t="s">
        <v>1826</v>
      </c>
      <c r="AJ279" s="45"/>
      <c r="AK279" s="46" t="s">
        <v>1827</v>
      </c>
      <c r="AL279" s="47">
        <f t="shared" si="53"/>
        <v>2</v>
      </c>
      <c r="AM279" s="47">
        <f t="shared" si="54"/>
        <v>0</v>
      </c>
      <c r="AN279" s="47" t="str">
        <f t="shared" si="56"/>
        <v>CUMPLIDA</v>
      </c>
      <c r="AO279" s="47" t="str">
        <f t="shared" si="57"/>
        <v>CUMPLIDA</v>
      </c>
      <c r="AP279" s="48" t="s">
        <v>1305</v>
      </c>
      <c r="AQ279" s="49" t="s">
        <v>122</v>
      </c>
      <c r="AR279" s="50" t="s">
        <v>75</v>
      </c>
      <c r="AS279" s="50"/>
      <c r="AT279" s="51" t="s">
        <v>76</v>
      </c>
    </row>
    <row r="280" spans="1:46" ht="173.25" hidden="1" x14ac:dyDescent="0.25">
      <c r="A280" s="119">
        <v>730</v>
      </c>
      <c r="B280" s="119">
        <v>2</v>
      </c>
      <c r="C280" s="138" t="s">
        <v>1828</v>
      </c>
      <c r="D280" s="74" t="s">
        <v>1829</v>
      </c>
      <c r="E280" s="121" t="s">
        <v>1830</v>
      </c>
      <c r="F280" s="90" t="s">
        <v>1831</v>
      </c>
      <c r="G280" s="90" t="s">
        <v>1832</v>
      </c>
      <c r="H280" s="123" t="s">
        <v>1833</v>
      </c>
      <c r="I280" s="123" t="s">
        <v>1833</v>
      </c>
      <c r="J280" s="92">
        <v>3</v>
      </c>
      <c r="K280" s="33">
        <v>41791</v>
      </c>
      <c r="L280" s="33">
        <v>42185</v>
      </c>
      <c r="M280" s="33">
        <v>42004</v>
      </c>
      <c r="N280" s="34">
        <f t="shared" si="44"/>
        <v>56.285714285714285</v>
      </c>
      <c r="O280" s="39">
        <v>0</v>
      </c>
      <c r="P280" s="36">
        <f t="shared" si="49"/>
        <v>0</v>
      </c>
      <c r="Q280" s="37">
        <f t="shared" si="50"/>
        <v>0</v>
      </c>
      <c r="R280" s="37">
        <f t="shared" si="51"/>
        <v>0</v>
      </c>
      <c r="S280" s="37">
        <f t="shared" si="52"/>
        <v>56.285714285714285</v>
      </c>
      <c r="T280" s="38" t="s">
        <v>69</v>
      </c>
      <c r="U280" s="39" t="s">
        <v>271</v>
      </c>
      <c r="V280" s="39" t="s">
        <v>112</v>
      </c>
      <c r="W280" s="39" t="s">
        <v>1825</v>
      </c>
      <c r="X280" s="39" t="s">
        <v>1066</v>
      </c>
      <c r="Y280" s="39" t="s">
        <v>86</v>
      </c>
      <c r="Z280" s="41" t="s">
        <v>536</v>
      </c>
      <c r="AA280" s="169">
        <v>3</v>
      </c>
      <c r="AB280" s="43">
        <f t="shared" si="55"/>
        <v>1</v>
      </c>
      <c r="AC280" s="44">
        <v>42185</v>
      </c>
      <c r="AD280" s="43" t="s">
        <v>68</v>
      </c>
      <c r="AE280" s="43"/>
      <c r="AF280" s="43" t="s">
        <v>69</v>
      </c>
      <c r="AG280" s="43" t="s">
        <v>69</v>
      </c>
      <c r="AH280" s="43" t="s">
        <v>274</v>
      </c>
      <c r="AI280" s="45" t="s">
        <v>1834</v>
      </c>
      <c r="AJ280" s="45"/>
      <c r="AK280" s="46" t="s">
        <v>1827</v>
      </c>
      <c r="AL280" s="47">
        <f t="shared" si="53"/>
        <v>2</v>
      </c>
      <c r="AM280" s="47">
        <f t="shared" si="54"/>
        <v>0</v>
      </c>
      <c r="AN280" s="47" t="str">
        <f t="shared" si="56"/>
        <v>CUMPLIDA</v>
      </c>
      <c r="AO280" s="47" t="str">
        <f t="shared" si="57"/>
        <v>CUMPLIDA</v>
      </c>
      <c r="AP280" s="50" t="s">
        <v>276</v>
      </c>
      <c r="AQ280" s="49" t="s">
        <v>122</v>
      </c>
      <c r="AR280" s="50" t="s">
        <v>75</v>
      </c>
      <c r="AS280" s="50"/>
      <c r="AT280" s="51" t="s">
        <v>76</v>
      </c>
    </row>
    <row r="281" spans="1:46" ht="409.5" hidden="1" x14ac:dyDescent="0.25">
      <c r="A281" s="27">
        <v>731</v>
      </c>
      <c r="B281" s="27">
        <v>3</v>
      </c>
      <c r="C281" s="170" t="s">
        <v>1835</v>
      </c>
      <c r="D281" s="121" t="s">
        <v>1836</v>
      </c>
      <c r="E281" s="121" t="s">
        <v>1837</v>
      </c>
      <c r="F281" s="90" t="s">
        <v>1838</v>
      </c>
      <c r="G281" s="90"/>
      <c r="H281" s="123" t="s">
        <v>1839</v>
      </c>
      <c r="I281" s="123" t="s">
        <v>1839</v>
      </c>
      <c r="J281" s="92">
        <v>6</v>
      </c>
      <c r="K281" s="33">
        <v>41671</v>
      </c>
      <c r="L281" s="33">
        <v>42185</v>
      </c>
      <c r="M281" s="33">
        <v>41820</v>
      </c>
      <c r="N281" s="34">
        <f t="shared" si="44"/>
        <v>73.428571428571431</v>
      </c>
      <c r="O281" s="39">
        <v>0</v>
      </c>
      <c r="P281" s="36">
        <f t="shared" si="49"/>
        <v>0</v>
      </c>
      <c r="Q281" s="37">
        <f t="shared" si="50"/>
        <v>0</v>
      </c>
      <c r="R281" s="37">
        <f t="shared" si="51"/>
        <v>0</v>
      </c>
      <c r="S281" s="37">
        <f t="shared" si="52"/>
        <v>73.428571428571431</v>
      </c>
      <c r="T281" s="38" t="s">
        <v>69</v>
      </c>
      <c r="U281" s="39" t="s">
        <v>271</v>
      </c>
      <c r="V281" s="64" t="s">
        <v>149</v>
      </c>
      <c r="W281" s="39" t="s">
        <v>1825</v>
      </c>
      <c r="X281" s="39" t="s">
        <v>1066</v>
      </c>
      <c r="Y281" s="39" t="s">
        <v>86</v>
      </c>
      <c r="Z281" s="41" t="s">
        <v>160</v>
      </c>
      <c r="AA281" s="135">
        <v>6</v>
      </c>
      <c r="AB281" s="43">
        <f t="shared" si="55"/>
        <v>1</v>
      </c>
      <c r="AC281" s="44">
        <v>42185</v>
      </c>
      <c r="AD281" s="43" t="s">
        <v>68</v>
      </c>
      <c r="AE281" s="43"/>
      <c r="AF281" s="43" t="s">
        <v>69</v>
      </c>
      <c r="AG281" s="43" t="s">
        <v>69</v>
      </c>
      <c r="AH281" s="43" t="s">
        <v>274</v>
      </c>
      <c r="AI281" s="45" t="s">
        <v>1840</v>
      </c>
      <c r="AJ281" s="45"/>
      <c r="AK281" s="46" t="s">
        <v>1827</v>
      </c>
      <c r="AL281" s="47">
        <f t="shared" si="53"/>
        <v>2</v>
      </c>
      <c r="AM281" s="47">
        <f t="shared" si="54"/>
        <v>0</v>
      </c>
      <c r="AN281" s="47" t="str">
        <f t="shared" si="56"/>
        <v>CUMPLIDA</v>
      </c>
      <c r="AO281" s="47" t="str">
        <f t="shared" si="57"/>
        <v>CUMPLIDA</v>
      </c>
      <c r="AP281" s="50" t="s">
        <v>276</v>
      </c>
      <c r="AQ281" s="69" t="s">
        <v>163</v>
      </c>
      <c r="AR281" s="50" t="s">
        <v>75</v>
      </c>
      <c r="AS281" s="50"/>
      <c r="AT281" s="51" t="s">
        <v>76</v>
      </c>
    </row>
    <row r="282" spans="1:46" ht="204.75" hidden="1" x14ac:dyDescent="0.25">
      <c r="A282" s="119">
        <v>732</v>
      </c>
      <c r="B282" s="119">
        <v>4</v>
      </c>
      <c r="C282" s="138" t="s">
        <v>1841</v>
      </c>
      <c r="D282" s="74" t="s">
        <v>1842</v>
      </c>
      <c r="E282" s="121" t="s">
        <v>1843</v>
      </c>
      <c r="F282" s="90" t="s">
        <v>1844</v>
      </c>
      <c r="G282" s="90" t="s">
        <v>1845</v>
      </c>
      <c r="H282" s="123" t="s">
        <v>1846</v>
      </c>
      <c r="I282" s="123" t="s">
        <v>1846</v>
      </c>
      <c r="J282" s="92">
        <v>4</v>
      </c>
      <c r="K282" s="33">
        <v>41791</v>
      </c>
      <c r="L282" s="33">
        <v>42185</v>
      </c>
      <c r="M282" s="33">
        <v>42004</v>
      </c>
      <c r="N282" s="34">
        <f t="shared" si="44"/>
        <v>56.285714285714285</v>
      </c>
      <c r="O282" s="39">
        <v>0</v>
      </c>
      <c r="P282" s="36">
        <f t="shared" si="49"/>
        <v>0</v>
      </c>
      <c r="Q282" s="37">
        <f t="shared" si="50"/>
        <v>0</v>
      </c>
      <c r="R282" s="37">
        <f t="shared" si="51"/>
        <v>0</v>
      </c>
      <c r="S282" s="37">
        <f t="shared" si="52"/>
        <v>56.285714285714285</v>
      </c>
      <c r="T282" s="38" t="s">
        <v>69</v>
      </c>
      <c r="U282" s="39" t="s">
        <v>271</v>
      </c>
      <c r="V282" s="39" t="s">
        <v>112</v>
      </c>
      <c r="W282" s="39" t="s">
        <v>1825</v>
      </c>
      <c r="X282" s="39" t="s">
        <v>1066</v>
      </c>
      <c r="Y282" s="39" t="s">
        <v>86</v>
      </c>
      <c r="Z282" s="41" t="s">
        <v>160</v>
      </c>
      <c r="AA282" s="169">
        <v>4</v>
      </c>
      <c r="AB282" s="43">
        <f t="shared" si="55"/>
        <v>1</v>
      </c>
      <c r="AC282" s="44">
        <v>42185</v>
      </c>
      <c r="AD282" s="43" t="s">
        <v>68</v>
      </c>
      <c r="AE282" s="43"/>
      <c r="AF282" s="43" t="s">
        <v>69</v>
      </c>
      <c r="AG282" s="43" t="s">
        <v>69</v>
      </c>
      <c r="AH282" s="43" t="s">
        <v>274</v>
      </c>
      <c r="AI282" s="45" t="s">
        <v>1834</v>
      </c>
      <c r="AJ282" s="45"/>
      <c r="AK282" s="46" t="s">
        <v>1827</v>
      </c>
      <c r="AL282" s="47">
        <f t="shared" si="53"/>
        <v>2</v>
      </c>
      <c r="AM282" s="47">
        <f t="shared" si="54"/>
        <v>0</v>
      </c>
      <c r="AN282" s="47" t="str">
        <f t="shared" si="56"/>
        <v>CUMPLIDA</v>
      </c>
      <c r="AO282" s="47" t="str">
        <f t="shared" si="57"/>
        <v>CUMPLIDA</v>
      </c>
      <c r="AP282" s="50" t="s">
        <v>276</v>
      </c>
      <c r="AQ282" s="69" t="s">
        <v>163</v>
      </c>
      <c r="AR282" s="50" t="s">
        <v>75</v>
      </c>
      <c r="AS282" s="50"/>
      <c r="AT282" s="51" t="s">
        <v>76</v>
      </c>
    </row>
    <row r="283" spans="1:46" ht="267.75" hidden="1" x14ac:dyDescent="0.25">
      <c r="A283" s="119">
        <v>734</v>
      </c>
      <c r="B283" s="119">
        <v>6</v>
      </c>
      <c r="C283" s="138" t="s">
        <v>1847</v>
      </c>
      <c r="D283" s="74" t="s">
        <v>1848</v>
      </c>
      <c r="E283" s="121" t="s">
        <v>1849</v>
      </c>
      <c r="F283" s="90" t="s">
        <v>1844</v>
      </c>
      <c r="G283" s="90" t="s">
        <v>1845</v>
      </c>
      <c r="H283" s="123" t="s">
        <v>1850</v>
      </c>
      <c r="I283" s="123" t="s">
        <v>1850</v>
      </c>
      <c r="J283" s="92">
        <v>4</v>
      </c>
      <c r="K283" s="33">
        <v>41791</v>
      </c>
      <c r="L283" s="33">
        <v>42185</v>
      </c>
      <c r="M283" s="33">
        <v>42004</v>
      </c>
      <c r="N283" s="34">
        <f t="shared" ref="N283:N290" si="58">(+L283-K283)/7</f>
        <v>56.285714285714285</v>
      </c>
      <c r="O283" s="39">
        <v>0</v>
      </c>
      <c r="P283" s="36">
        <f t="shared" si="49"/>
        <v>0</v>
      </c>
      <c r="Q283" s="37">
        <f t="shared" si="50"/>
        <v>0</v>
      </c>
      <c r="R283" s="37">
        <f t="shared" si="51"/>
        <v>0</v>
      </c>
      <c r="S283" s="37">
        <f t="shared" si="52"/>
        <v>56.285714285714285</v>
      </c>
      <c r="T283" s="38" t="s">
        <v>69</v>
      </c>
      <c r="U283" s="39" t="s">
        <v>271</v>
      </c>
      <c r="V283" s="39" t="s">
        <v>112</v>
      </c>
      <c r="W283" s="39" t="s">
        <v>1825</v>
      </c>
      <c r="X283" s="39" t="s">
        <v>1066</v>
      </c>
      <c r="Y283" s="39" t="s">
        <v>86</v>
      </c>
      <c r="Z283" s="41" t="s">
        <v>160</v>
      </c>
      <c r="AA283" s="169">
        <v>4</v>
      </c>
      <c r="AB283" s="43">
        <f t="shared" si="55"/>
        <v>1</v>
      </c>
      <c r="AC283" s="44">
        <v>42185</v>
      </c>
      <c r="AD283" s="43" t="s">
        <v>68</v>
      </c>
      <c r="AE283" s="43"/>
      <c r="AF283" s="43" t="s">
        <v>69</v>
      </c>
      <c r="AG283" s="43" t="s">
        <v>69</v>
      </c>
      <c r="AH283" s="43" t="s">
        <v>274</v>
      </c>
      <c r="AI283" s="45" t="s">
        <v>1851</v>
      </c>
      <c r="AJ283" s="45"/>
      <c r="AK283" s="46" t="s">
        <v>1827</v>
      </c>
      <c r="AL283" s="47">
        <f t="shared" si="53"/>
        <v>2</v>
      </c>
      <c r="AM283" s="47">
        <f t="shared" si="54"/>
        <v>0</v>
      </c>
      <c r="AN283" s="47" t="str">
        <f t="shared" si="56"/>
        <v>CUMPLIDA</v>
      </c>
      <c r="AO283" s="47" t="str">
        <f t="shared" si="57"/>
        <v>CUMPLIDA</v>
      </c>
      <c r="AP283" s="48" t="s">
        <v>106</v>
      </c>
      <c r="AQ283" s="69" t="s">
        <v>163</v>
      </c>
      <c r="AR283" s="50" t="s">
        <v>75</v>
      </c>
      <c r="AS283" s="50"/>
      <c r="AT283" s="51" t="s">
        <v>76</v>
      </c>
    </row>
    <row r="284" spans="1:46" ht="252" hidden="1" x14ac:dyDescent="0.25">
      <c r="A284" s="27">
        <v>735</v>
      </c>
      <c r="B284" s="27">
        <v>7</v>
      </c>
      <c r="C284" s="170" t="s">
        <v>1852</v>
      </c>
      <c r="D284" s="121" t="s">
        <v>1853</v>
      </c>
      <c r="E284" s="121" t="s">
        <v>1854</v>
      </c>
      <c r="F284" s="90" t="s">
        <v>1838</v>
      </c>
      <c r="G284" s="90"/>
      <c r="H284" s="123" t="s">
        <v>1855</v>
      </c>
      <c r="I284" s="123" t="s">
        <v>1855</v>
      </c>
      <c r="J284" s="92">
        <v>6</v>
      </c>
      <c r="K284" s="33">
        <v>41671</v>
      </c>
      <c r="L284" s="33">
        <v>42185</v>
      </c>
      <c r="M284" s="33">
        <v>42004</v>
      </c>
      <c r="N284" s="34">
        <f t="shared" si="58"/>
        <v>73.428571428571431</v>
      </c>
      <c r="O284" s="39">
        <v>0</v>
      </c>
      <c r="P284" s="36">
        <f t="shared" si="49"/>
        <v>0</v>
      </c>
      <c r="Q284" s="37">
        <f t="shared" si="50"/>
        <v>0</v>
      </c>
      <c r="R284" s="37">
        <f t="shared" si="51"/>
        <v>0</v>
      </c>
      <c r="S284" s="37">
        <f t="shared" si="52"/>
        <v>73.428571428571431</v>
      </c>
      <c r="T284" s="38" t="s">
        <v>69</v>
      </c>
      <c r="U284" s="39" t="s">
        <v>271</v>
      </c>
      <c r="V284" s="64" t="s">
        <v>149</v>
      </c>
      <c r="W284" s="39" t="s">
        <v>1825</v>
      </c>
      <c r="X284" s="39" t="s">
        <v>1066</v>
      </c>
      <c r="Y284" s="39" t="s">
        <v>86</v>
      </c>
      <c r="Z284" s="41" t="s">
        <v>160</v>
      </c>
      <c r="AA284" s="135">
        <v>6</v>
      </c>
      <c r="AB284" s="43">
        <f t="shared" si="55"/>
        <v>1</v>
      </c>
      <c r="AC284" s="44">
        <v>42185</v>
      </c>
      <c r="AD284" s="43" t="s">
        <v>68</v>
      </c>
      <c r="AE284" s="43"/>
      <c r="AF284" s="43" t="s">
        <v>69</v>
      </c>
      <c r="AG284" s="43" t="s">
        <v>69</v>
      </c>
      <c r="AH284" s="43" t="s">
        <v>274</v>
      </c>
      <c r="AI284" s="45" t="s">
        <v>1856</v>
      </c>
      <c r="AJ284" s="45"/>
      <c r="AK284" s="46" t="s">
        <v>1827</v>
      </c>
      <c r="AL284" s="47">
        <f t="shared" si="53"/>
        <v>2</v>
      </c>
      <c r="AM284" s="47">
        <f t="shared" si="54"/>
        <v>0</v>
      </c>
      <c r="AN284" s="47" t="str">
        <f t="shared" si="56"/>
        <v>CUMPLIDA</v>
      </c>
      <c r="AO284" s="47" t="str">
        <f t="shared" si="57"/>
        <v>CUMPLIDA</v>
      </c>
      <c r="AP284" s="50" t="s">
        <v>276</v>
      </c>
      <c r="AQ284" s="69" t="s">
        <v>163</v>
      </c>
      <c r="AR284" s="50" t="s">
        <v>75</v>
      </c>
      <c r="AS284" s="50"/>
      <c r="AT284" s="51" t="s">
        <v>76</v>
      </c>
    </row>
    <row r="285" spans="1:46" ht="252" hidden="1" x14ac:dyDescent="0.25">
      <c r="A285" s="27">
        <v>736</v>
      </c>
      <c r="B285" s="27">
        <v>8</v>
      </c>
      <c r="C285" s="170" t="s">
        <v>1857</v>
      </c>
      <c r="D285" s="121" t="s">
        <v>1858</v>
      </c>
      <c r="E285" s="121" t="s">
        <v>1859</v>
      </c>
      <c r="F285" s="90" t="s">
        <v>1838</v>
      </c>
      <c r="G285" s="90"/>
      <c r="H285" s="123" t="s">
        <v>1860</v>
      </c>
      <c r="I285" s="123" t="s">
        <v>1860</v>
      </c>
      <c r="J285" s="92">
        <v>6</v>
      </c>
      <c r="K285" s="33">
        <v>41671</v>
      </c>
      <c r="L285" s="33">
        <v>42185</v>
      </c>
      <c r="M285" s="33">
        <v>42004</v>
      </c>
      <c r="N285" s="34">
        <f t="shared" si="58"/>
        <v>73.428571428571431</v>
      </c>
      <c r="O285" s="39">
        <v>0</v>
      </c>
      <c r="P285" s="36">
        <f t="shared" si="49"/>
        <v>0</v>
      </c>
      <c r="Q285" s="37">
        <f t="shared" si="50"/>
        <v>0</v>
      </c>
      <c r="R285" s="37">
        <f t="shared" si="51"/>
        <v>0</v>
      </c>
      <c r="S285" s="37">
        <f t="shared" si="52"/>
        <v>73.428571428571431</v>
      </c>
      <c r="T285" s="38" t="s">
        <v>69</v>
      </c>
      <c r="U285" s="39" t="s">
        <v>271</v>
      </c>
      <c r="V285" s="64" t="s">
        <v>149</v>
      </c>
      <c r="W285" s="39" t="s">
        <v>1825</v>
      </c>
      <c r="X285" s="39" t="s">
        <v>1066</v>
      </c>
      <c r="Y285" s="39" t="s">
        <v>86</v>
      </c>
      <c r="Z285" s="41" t="s">
        <v>160</v>
      </c>
      <c r="AA285" s="135">
        <v>6</v>
      </c>
      <c r="AB285" s="43">
        <f t="shared" si="55"/>
        <v>1</v>
      </c>
      <c r="AC285" s="44">
        <v>42185</v>
      </c>
      <c r="AD285" s="43" t="s">
        <v>68</v>
      </c>
      <c r="AE285" s="43"/>
      <c r="AF285" s="43" t="s">
        <v>69</v>
      </c>
      <c r="AG285" s="43" t="s">
        <v>69</v>
      </c>
      <c r="AH285" s="43" t="s">
        <v>274</v>
      </c>
      <c r="AI285" s="45" t="s">
        <v>1861</v>
      </c>
      <c r="AJ285" s="45"/>
      <c r="AK285" s="46" t="s">
        <v>1827</v>
      </c>
      <c r="AL285" s="47">
        <f t="shared" si="53"/>
        <v>2</v>
      </c>
      <c r="AM285" s="47">
        <f t="shared" si="54"/>
        <v>0</v>
      </c>
      <c r="AN285" s="47" t="str">
        <f t="shared" si="56"/>
        <v>CUMPLIDA</v>
      </c>
      <c r="AO285" s="47" t="str">
        <f t="shared" si="57"/>
        <v>CUMPLIDA</v>
      </c>
      <c r="AP285" s="50" t="s">
        <v>276</v>
      </c>
      <c r="AQ285" s="69" t="s">
        <v>163</v>
      </c>
      <c r="AR285" s="50" t="s">
        <v>75</v>
      </c>
      <c r="AS285" s="50"/>
      <c r="AT285" s="51" t="s">
        <v>76</v>
      </c>
    </row>
    <row r="286" spans="1:46" ht="409.5" hidden="1" x14ac:dyDescent="0.25">
      <c r="A286" s="27">
        <v>738</v>
      </c>
      <c r="B286" s="27">
        <v>10</v>
      </c>
      <c r="C286" s="170" t="s">
        <v>1862</v>
      </c>
      <c r="D286" s="121" t="s">
        <v>1863</v>
      </c>
      <c r="E286" s="121" t="s">
        <v>1864</v>
      </c>
      <c r="F286" s="90" t="s">
        <v>1865</v>
      </c>
      <c r="G286" s="90"/>
      <c r="H286" s="59" t="s">
        <v>1866</v>
      </c>
      <c r="I286" s="59" t="s">
        <v>1866</v>
      </c>
      <c r="J286" s="60">
        <v>5</v>
      </c>
      <c r="K286" s="33">
        <v>41640</v>
      </c>
      <c r="L286" s="33">
        <v>42185</v>
      </c>
      <c r="M286" s="33">
        <v>41912</v>
      </c>
      <c r="N286" s="34">
        <f t="shared" si="58"/>
        <v>77.857142857142861</v>
      </c>
      <c r="O286" s="39">
        <v>0</v>
      </c>
      <c r="P286" s="36">
        <f t="shared" si="49"/>
        <v>0</v>
      </c>
      <c r="Q286" s="37">
        <f t="shared" si="50"/>
        <v>0</v>
      </c>
      <c r="R286" s="37">
        <f t="shared" si="51"/>
        <v>0</v>
      </c>
      <c r="S286" s="37">
        <f t="shared" si="52"/>
        <v>77.857142857142861</v>
      </c>
      <c r="T286" s="38" t="s">
        <v>62</v>
      </c>
      <c r="U286" s="39" t="s">
        <v>271</v>
      </c>
      <c r="V286" s="39" t="s">
        <v>112</v>
      </c>
      <c r="W286" s="39" t="s">
        <v>1825</v>
      </c>
      <c r="X286" s="39" t="s">
        <v>1066</v>
      </c>
      <c r="Y286" s="39" t="s">
        <v>86</v>
      </c>
      <c r="Z286" s="41" t="s">
        <v>160</v>
      </c>
      <c r="AA286" s="135">
        <v>5</v>
      </c>
      <c r="AB286" s="43">
        <f t="shared" si="55"/>
        <v>1</v>
      </c>
      <c r="AC286" s="44">
        <v>42185</v>
      </c>
      <c r="AD286" s="43" t="s">
        <v>68</v>
      </c>
      <c r="AE286" s="43"/>
      <c r="AF286" s="43" t="s">
        <v>69</v>
      </c>
      <c r="AG286" s="43" t="s">
        <v>69</v>
      </c>
      <c r="AH286" s="43" t="s">
        <v>274</v>
      </c>
      <c r="AI286" s="65" t="s">
        <v>1867</v>
      </c>
      <c r="AJ286" s="65"/>
      <c r="AK286" s="46" t="s">
        <v>1827</v>
      </c>
      <c r="AL286" s="47">
        <f t="shared" si="53"/>
        <v>2</v>
      </c>
      <c r="AM286" s="47">
        <f t="shared" si="54"/>
        <v>0</v>
      </c>
      <c r="AN286" s="47" t="str">
        <f t="shared" si="56"/>
        <v>CUMPLIDA</v>
      </c>
      <c r="AO286" s="47" t="str">
        <f t="shared" si="57"/>
        <v>CUMPLIDA</v>
      </c>
      <c r="AP286" s="50" t="s">
        <v>276</v>
      </c>
      <c r="AQ286" s="69" t="s">
        <v>163</v>
      </c>
      <c r="AR286" s="50" t="s">
        <v>75</v>
      </c>
      <c r="AS286" s="50"/>
      <c r="AT286" s="51" t="s">
        <v>76</v>
      </c>
    </row>
    <row r="287" spans="1:46" ht="299.25" hidden="1" x14ac:dyDescent="0.25">
      <c r="A287" s="119">
        <v>739</v>
      </c>
      <c r="B287" s="119">
        <v>11</v>
      </c>
      <c r="C287" s="138" t="s">
        <v>1868</v>
      </c>
      <c r="D287" s="74" t="s">
        <v>1869</v>
      </c>
      <c r="E287" s="121" t="s">
        <v>1870</v>
      </c>
      <c r="F287" s="90" t="s">
        <v>1871</v>
      </c>
      <c r="G287" s="134" t="s">
        <v>1872</v>
      </c>
      <c r="H287" s="123" t="s">
        <v>1873</v>
      </c>
      <c r="I287" s="123" t="s">
        <v>1873</v>
      </c>
      <c r="J287" s="92">
        <v>4</v>
      </c>
      <c r="K287" s="33">
        <v>41791</v>
      </c>
      <c r="L287" s="33">
        <v>42185</v>
      </c>
      <c r="M287" s="33">
        <v>42004</v>
      </c>
      <c r="N287" s="34">
        <f t="shared" si="58"/>
        <v>56.285714285714285</v>
      </c>
      <c r="O287" s="39">
        <v>0</v>
      </c>
      <c r="P287" s="36">
        <f t="shared" si="49"/>
        <v>0</v>
      </c>
      <c r="Q287" s="37">
        <f t="shared" si="50"/>
        <v>0</v>
      </c>
      <c r="R287" s="37">
        <f t="shared" si="51"/>
        <v>0</v>
      </c>
      <c r="S287" s="37">
        <f t="shared" si="52"/>
        <v>56.285714285714285</v>
      </c>
      <c r="T287" s="38" t="s">
        <v>69</v>
      </c>
      <c r="U287" s="39" t="s">
        <v>271</v>
      </c>
      <c r="V287" s="39" t="s">
        <v>149</v>
      </c>
      <c r="W287" s="39" t="s">
        <v>1825</v>
      </c>
      <c r="X287" s="39" t="s">
        <v>1066</v>
      </c>
      <c r="Y287" s="39" t="s">
        <v>86</v>
      </c>
      <c r="Z287" s="41" t="s">
        <v>120</v>
      </c>
      <c r="AA287" s="169">
        <v>4</v>
      </c>
      <c r="AB287" s="43">
        <f t="shared" si="55"/>
        <v>1</v>
      </c>
      <c r="AC287" s="44">
        <v>42185</v>
      </c>
      <c r="AD287" s="43" t="s">
        <v>68</v>
      </c>
      <c r="AE287" s="43"/>
      <c r="AF287" s="43" t="s">
        <v>69</v>
      </c>
      <c r="AG287" s="43" t="s">
        <v>69</v>
      </c>
      <c r="AH287" s="43" t="s">
        <v>293</v>
      </c>
      <c r="AI287" s="45" t="s">
        <v>1834</v>
      </c>
      <c r="AJ287" s="45"/>
      <c r="AK287" s="46" t="s">
        <v>1827</v>
      </c>
      <c r="AL287" s="47">
        <f t="shared" si="53"/>
        <v>2</v>
      </c>
      <c r="AM287" s="47">
        <f t="shared" si="54"/>
        <v>0</v>
      </c>
      <c r="AN287" s="47" t="str">
        <f t="shared" si="56"/>
        <v>CUMPLIDA</v>
      </c>
      <c r="AO287" s="47" t="str">
        <f t="shared" si="57"/>
        <v>CUMPLIDA</v>
      </c>
      <c r="AP287" s="48" t="s">
        <v>106</v>
      </c>
      <c r="AQ287" s="49" t="s">
        <v>122</v>
      </c>
      <c r="AR287" s="50" t="s">
        <v>75</v>
      </c>
      <c r="AS287" s="50"/>
      <c r="AT287" s="51" t="s">
        <v>76</v>
      </c>
    </row>
    <row r="288" spans="1:46" ht="252" hidden="1" x14ac:dyDescent="0.25">
      <c r="A288" s="119">
        <v>741</v>
      </c>
      <c r="B288" s="119">
        <v>13</v>
      </c>
      <c r="C288" s="138" t="s">
        <v>1874</v>
      </c>
      <c r="D288" s="74" t="s">
        <v>1875</v>
      </c>
      <c r="E288" s="121" t="s">
        <v>1876</v>
      </c>
      <c r="F288" s="90" t="s">
        <v>1877</v>
      </c>
      <c r="G288" s="90" t="s">
        <v>1878</v>
      </c>
      <c r="H288" s="123" t="s">
        <v>1879</v>
      </c>
      <c r="I288" s="123" t="s">
        <v>1879</v>
      </c>
      <c r="J288" s="92">
        <v>6</v>
      </c>
      <c r="K288" s="33">
        <v>41791</v>
      </c>
      <c r="L288" s="33">
        <v>42185</v>
      </c>
      <c r="M288" s="33">
        <v>42004</v>
      </c>
      <c r="N288" s="34">
        <f t="shared" si="58"/>
        <v>56.285714285714285</v>
      </c>
      <c r="O288" s="39">
        <v>0</v>
      </c>
      <c r="P288" s="36">
        <f t="shared" si="49"/>
        <v>0</v>
      </c>
      <c r="Q288" s="37">
        <f t="shared" si="50"/>
        <v>0</v>
      </c>
      <c r="R288" s="37">
        <f t="shared" si="51"/>
        <v>0</v>
      </c>
      <c r="S288" s="37">
        <f t="shared" si="52"/>
        <v>56.285714285714285</v>
      </c>
      <c r="T288" s="38" t="s">
        <v>62</v>
      </c>
      <c r="U288" s="39" t="s">
        <v>271</v>
      </c>
      <c r="V288" s="39" t="s">
        <v>112</v>
      </c>
      <c r="W288" s="39" t="s">
        <v>1825</v>
      </c>
      <c r="X288" s="39" t="s">
        <v>1066</v>
      </c>
      <c r="Y288" s="39" t="s">
        <v>86</v>
      </c>
      <c r="Z288" s="41" t="s">
        <v>87</v>
      </c>
      <c r="AA288" s="169">
        <v>6</v>
      </c>
      <c r="AB288" s="43">
        <f t="shared" si="55"/>
        <v>1</v>
      </c>
      <c r="AC288" s="44">
        <v>42185</v>
      </c>
      <c r="AD288" s="43" t="s">
        <v>68</v>
      </c>
      <c r="AE288" s="43"/>
      <c r="AF288" s="43" t="s">
        <v>69</v>
      </c>
      <c r="AG288" s="43" t="s">
        <v>69</v>
      </c>
      <c r="AH288" s="43" t="s">
        <v>274</v>
      </c>
      <c r="AI288" s="45" t="s">
        <v>1880</v>
      </c>
      <c r="AJ288" s="45"/>
      <c r="AK288" s="46" t="s">
        <v>1827</v>
      </c>
      <c r="AL288" s="47">
        <f t="shared" si="53"/>
        <v>2</v>
      </c>
      <c r="AM288" s="47">
        <f t="shared" si="54"/>
        <v>0</v>
      </c>
      <c r="AN288" s="47" t="str">
        <f t="shared" si="56"/>
        <v>CUMPLIDA</v>
      </c>
      <c r="AO288" s="47" t="str">
        <f t="shared" si="57"/>
        <v>CUMPLIDA</v>
      </c>
      <c r="AP288" s="48" t="s">
        <v>106</v>
      </c>
      <c r="AQ288" s="49" t="s">
        <v>87</v>
      </c>
      <c r="AR288" s="50" t="s">
        <v>75</v>
      </c>
      <c r="AS288" s="50"/>
      <c r="AT288" s="51" t="s">
        <v>76</v>
      </c>
    </row>
    <row r="289" spans="1:46" ht="267.75" hidden="1" x14ac:dyDescent="0.25">
      <c r="A289" s="119">
        <v>743</v>
      </c>
      <c r="B289" s="119">
        <v>15</v>
      </c>
      <c r="C289" s="138" t="s">
        <v>1881</v>
      </c>
      <c r="D289" s="74" t="s">
        <v>1882</v>
      </c>
      <c r="E289" s="121" t="s">
        <v>1883</v>
      </c>
      <c r="F289" s="90" t="s">
        <v>1884</v>
      </c>
      <c r="G289" s="90" t="s">
        <v>1885</v>
      </c>
      <c r="H289" s="123" t="s">
        <v>1886</v>
      </c>
      <c r="I289" s="123" t="s">
        <v>1886</v>
      </c>
      <c r="J289" s="92">
        <v>5</v>
      </c>
      <c r="K289" s="33">
        <v>41791</v>
      </c>
      <c r="L289" s="33">
        <v>42185</v>
      </c>
      <c r="M289" s="33">
        <v>42004</v>
      </c>
      <c r="N289" s="34">
        <f t="shared" si="58"/>
        <v>56.285714285714285</v>
      </c>
      <c r="O289" s="39">
        <v>0</v>
      </c>
      <c r="P289" s="36">
        <f t="shared" si="49"/>
        <v>0</v>
      </c>
      <c r="Q289" s="37">
        <f t="shared" si="50"/>
        <v>0</v>
      </c>
      <c r="R289" s="37">
        <f t="shared" si="51"/>
        <v>0</v>
      </c>
      <c r="S289" s="37">
        <f t="shared" si="52"/>
        <v>56.285714285714285</v>
      </c>
      <c r="T289" s="38" t="s">
        <v>69</v>
      </c>
      <c r="U289" s="39" t="s">
        <v>271</v>
      </c>
      <c r="V289" s="39" t="s">
        <v>112</v>
      </c>
      <c r="W289" s="39" t="s">
        <v>1825</v>
      </c>
      <c r="X289" s="39" t="s">
        <v>1066</v>
      </c>
      <c r="Y289" s="39" t="s">
        <v>86</v>
      </c>
      <c r="Z289" s="41" t="s">
        <v>87</v>
      </c>
      <c r="AA289" s="169">
        <v>5</v>
      </c>
      <c r="AB289" s="43">
        <f t="shared" si="55"/>
        <v>1</v>
      </c>
      <c r="AC289" s="44">
        <v>42185</v>
      </c>
      <c r="AD289" s="43" t="s">
        <v>68</v>
      </c>
      <c r="AE289" s="43"/>
      <c r="AF289" s="43" t="s">
        <v>69</v>
      </c>
      <c r="AG289" s="43" t="s">
        <v>69</v>
      </c>
      <c r="AH289" s="43" t="s">
        <v>274</v>
      </c>
      <c r="AI289" s="45" t="s">
        <v>1887</v>
      </c>
      <c r="AJ289" s="45"/>
      <c r="AK289" s="46" t="s">
        <v>1827</v>
      </c>
      <c r="AL289" s="47">
        <f t="shared" si="53"/>
        <v>2</v>
      </c>
      <c r="AM289" s="47">
        <f t="shared" si="54"/>
        <v>0</v>
      </c>
      <c r="AN289" s="47" t="str">
        <f t="shared" si="56"/>
        <v>CUMPLIDA</v>
      </c>
      <c r="AO289" s="47" t="str">
        <f t="shared" si="57"/>
        <v>CUMPLIDA</v>
      </c>
      <c r="AP289" s="48" t="s">
        <v>106</v>
      </c>
      <c r="AQ289" s="49" t="s">
        <v>87</v>
      </c>
      <c r="AR289" s="50" t="s">
        <v>75</v>
      </c>
      <c r="AS289" s="50"/>
      <c r="AT289" s="51" t="s">
        <v>76</v>
      </c>
    </row>
    <row r="290" spans="1:46" ht="141.75" hidden="1" x14ac:dyDescent="0.25">
      <c r="A290" s="27">
        <v>744</v>
      </c>
      <c r="B290" s="27">
        <v>16</v>
      </c>
      <c r="C290" s="170" t="s">
        <v>1888</v>
      </c>
      <c r="D290" s="121" t="s">
        <v>1889</v>
      </c>
      <c r="E290" s="121" t="s">
        <v>1890</v>
      </c>
      <c r="F290" s="142" t="s">
        <v>831</v>
      </c>
      <c r="G290" s="142" t="s">
        <v>832</v>
      </c>
      <c r="H290" s="117" t="s">
        <v>1891</v>
      </c>
      <c r="I290" s="117" t="s">
        <v>1891</v>
      </c>
      <c r="J290" s="60">
        <v>3</v>
      </c>
      <c r="K290" s="33">
        <v>41640</v>
      </c>
      <c r="L290" s="33">
        <v>42185</v>
      </c>
      <c r="M290" s="33">
        <v>42004</v>
      </c>
      <c r="N290" s="34">
        <f t="shared" si="58"/>
        <v>77.857142857142861</v>
      </c>
      <c r="O290" s="39">
        <v>0</v>
      </c>
      <c r="P290" s="36">
        <f t="shared" si="49"/>
        <v>0</v>
      </c>
      <c r="Q290" s="37">
        <f t="shared" si="50"/>
        <v>0</v>
      </c>
      <c r="R290" s="37">
        <f t="shared" si="51"/>
        <v>0</v>
      </c>
      <c r="S290" s="37">
        <f t="shared" si="52"/>
        <v>77.857142857142861</v>
      </c>
      <c r="T290" s="38" t="s">
        <v>69</v>
      </c>
      <c r="U290" s="39" t="s">
        <v>271</v>
      </c>
      <c r="V290" s="39" t="s">
        <v>149</v>
      </c>
      <c r="W290" s="39" t="s">
        <v>1825</v>
      </c>
      <c r="X290" s="39" t="s">
        <v>1066</v>
      </c>
      <c r="Y290" s="39" t="s">
        <v>86</v>
      </c>
      <c r="Z290" s="41" t="s">
        <v>87</v>
      </c>
      <c r="AA290" s="135">
        <v>3</v>
      </c>
      <c r="AB290" s="43">
        <f t="shared" si="55"/>
        <v>1</v>
      </c>
      <c r="AC290" s="44">
        <v>42185</v>
      </c>
      <c r="AD290" s="43" t="s">
        <v>68</v>
      </c>
      <c r="AE290" s="43"/>
      <c r="AF290" s="43" t="s">
        <v>69</v>
      </c>
      <c r="AG290" s="43" t="s">
        <v>62</v>
      </c>
      <c r="AH290" s="43" t="s">
        <v>1892</v>
      </c>
      <c r="AI290" s="45" t="s">
        <v>1893</v>
      </c>
      <c r="AJ290" s="45"/>
      <c r="AK290" s="46" t="s">
        <v>1827</v>
      </c>
      <c r="AL290" s="47">
        <f t="shared" si="53"/>
        <v>2</v>
      </c>
      <c r="AM290" s="47">
        <f t="shared" si="54"/>
        <v>0</v>
      </c>
      <c r="AN290" s="47" t="str">
        <f t="shared" si="56"/>
        <v>CUMPLIDA</v>
      </c>
      <c r="AO290" s="47" t="str">
        <f t="shared" si="57"/>
        <v>CUMPLIDA</v>
      </c>
      <c r="AP290" s="48" t="s">
        <v>116</v>
      </c>
      <c r="AQ290" s="49" t="s">
        <v>87</v>
      </c>
      <c r="AR290" s="50" t="s">
        <v>75</v>
      </c>
      <c r="AS290" s="50"/>
      <c r="AT290" s="51" t="s">
        <v>76</v>
      </c>
    </row>
    <row r="291" spans="1:46" ht="409.5" x14ac:dyDescent="0.25">
      <c r="A291" s="27">
        <v>745</v>
      </c>
      <c r="B291" s="27">
        <v>17</v>
      </c>
      <c r="C291" s="170" t="s">
        <v>1894</v>
      </c>
      <c r="D291" s="121" t="s">
        <v>1895</v>
      </c>
      <c r="E291" s="121" t="s">
        <v>1896</v>
      </c>
      <c r="F291" s="74" t="s">
        <v>1183</v>
      </c>
      <c r="G291" s="74" t="s">
        <v>1184</v>
      </c>
      <c r="H291" s="59" t="s">
        <v>1897</v>
      </c>
      <c r="I291" s="59" t="s">
        <v>1897</v>
      </c>
      <c r="J291" s="60">
        <v>7</v>
      </c>
      <c r="K291" s="33">
        <v>41699</v>
      </c>
      <c r="L291" s="89">
        <v>42369</v>
      </c>
      <c r="M291" s="33">
        <v>42004</v>
      </c>
      <c r="N291" s="34">
        <v>52.142857142857146</v>
      </c>
      <c r="O291" s="39">
        <v>0</v>
      </c>
      <c r="P291" s="36">
        <f t="shared" si="49"/>
        <v>0</v>
      </c>
      <c r="Q291" s="37">
        <f t="shared" si="50"/>
        <v>0</v>
      </c>
      <c r="R291" s="37">
        <f t="shared" si="51"/>
        <v>0</v>
      </c>
      <c r="S291" s="37">
        <f t="shared" si="52"/>
        <v>0</v>
      </c>
      <c r="T291" s="38" t="s">
        <v>62</v>
      </c>
      <c r="U291" s="39" t="s">
        <v>1898</v>
      </c>
      <c r="V291" s="39" t="s">
        <v>1899</v>
      </c>
      <c r="W291" s="122" t="s">
        <v>1900</v>
      </c>
      <c r="X291" s="171" t="s">
        <v>1901</v>
      </c>
      <c r="Y291" s="39" t="s">
        <v>86</v>
      </c>
      <c r="Z291" s="41" t="s">
        <v>87</v>
      </c>
      <c r="AA291" s="135">
        <v>6</v>
      </c>
      <c r="AB291" s="43">
        <f t="shared" si="55"/>
        <v>0.8571428571428571</v>
      </c>
      <c r="AC291" s="43"/>
      <c r="AD291" s="43" t="s">
        <v>68</v>
      </c>
      <c r="AE291" s="43"/>
      <c r="AF291" s="43"/>
      <c r="AG291" s="43"/>
      <c r="AH291" s="43"/>
      <c r="AI291" s="151" t="s">
        <v>1902</v>
      </c>
      <c r="AJ291" s="151"/>
      <c r="AK291" s="46" t="s">
        <v>1827</v>
      </c>
      <c r="AL291" s="47">
        <f t="shared" si="53"/>
        <v>0</v>
      </c>
      <c r="AM291" s="47">
        <f t="shared" si="54"/>
        <v>1</v>
      </c>
      <c r="AN291" s="47" t="str">
        <f t="shared" si="56"/>
        <v>EN TERMINO</v>
      </c>
      <c r="AO291" s="47" t="str">
        <f t="shared" si="57"/>
        <v>EN TERMINO</v>
      </c>
      <c r="AP291" s="50" t="s">
        <v>1903</v>
      </c>
      <c r="AQ291" s="49" t="s">
        <v>87</v>
      </c>
      <c r="AR291" s="50" t="s">
        <v>75</v>
      </c>
      <c r="AS291" s="50"/>
      <c r="AT291" s="51" t="s">
        <v>76</v>
      </c>
    </row>
    <row r="292" spans="1:46" ht="173.25" hidden="1" x14ac:dyDescent="0.25">
      <c r="A292" s="27">
        <v>747</v>
      </c>
      <c r="B292" s="27">
        <v>19</v>
      </c>
      <c r="C292" s="170" t="s">
        <v>1904</v>
      </c>
      <c r="D292" s="121" t="s">
        <v>1905</v>
      </c>
      <c r="E292" s="121" t="s">
        <v>1906</v>
      </c>
      <c r="F292" s="90" t="s">
        <v>1865</v>
      </c>
      <c r="G292" s="90"/>
      <c r="H292" s="59" t="s">
        <v>1907</v>
      </c>
      <c r="I292" s="59" t="s">
        <v>1907</v>
      </c>
      <c r="J292" s="60">
        <v>4</v>
      </c>
      <c r="K292" s="33">
        <v>41640</v>
      </c>
      <c r="L292" s="33">
        <v>42185</v>
      </c>
      <c r="M292" s="33">
        <v>41912</v>
      </c>
      <c r="N292" s="34">
        <f>(+L292-K292)/7</f>
        <v>77.857142857142861</v>
      </c>
      <c r="O292" s="39">
        <v>0</v>
      </c>
      <c r="P292" s="36">
        <f t="shared" si="49"/>
        <v>0</v>
      </c>
      <c r="Q292" s="37">
        <f t="shared" si="50"/>
        <v>0</v>
      </c>
      <c r="R292" s="37">
        <f t="shared" si="51"/>
        <v>0</v>
      </c>
      <c r="S292" s="37">
        <f t="shared" si="52"/>
        <v>77.857142857142861</v>
      </c>
      <c r="T292" s="38" t="s">
        <v>62</v>
      </c>
      <c r="U292" s="39" t="s">
        <v>271</v>
      </c>
      <c r="V292" s="39" t="s">
        <v>112</v>
      </c>
      <c r="W292" s="39" t="s">
        <v>1825</v>
      </c>
      <c r="X292" s="39" t="s">
        <v>1066</v>
      </c>
      <c r="Y292" s="39" t="s">
        <v>86</v>
      </c>
      <c r="Z292" s="41" t="s">
        <v>67</v>
      </c>
      <c r="AA292" s="135">
        <v>4</v>
      </c>
      <c r="AB292" s="43">
        <f t="shared" si="55"/>
        <v>1</v>
      </c>
      <c r="AC292" s="44">
        <v>42185</v>
      </c>
      <c r="AD292" s="43" t="s">
        <v>68</v>
      </c>
      <c r="AE292" s="43"/>
      <c r="AF292" s="43" t="s">
        <v>69</v>
      </c>
      <c r="AG292" s="43" t="s">
        <v>69</v>
      </c>
      <c r="AH292" s="43" t="s">
        <v>274</v>
      </c>
      <c r="AI292" s="45" t="s">
        <v>1908</v>
      </c>
      <c r="AJ292" s="45"/>
      <c r="AK292" s="46" t="s">
        <v>1827</v>
      </c>
      <c r="AL292" s="47">
        <f t="shared" si="53"/>
        <v>2</v>
      </c>
      <c r="AM292" s="47">
        <f t="shared" si="54"/>
        <v>0</v>
      </c>
      <c r="AN292" s="47" t="str">
        <f t="shared" si="56"/>
        <v>CUMPLIDA</v>
      </c>
      <c r="AO292" s="47" t="str">
        <f t="shared" si="57"/>
        <v>CUMPLIDA</v>
      </c>
      <c r="AP292" s="48" t="s">
        <v>106</v>
      </c>
      <c r="AQ292" s="49" t="s">
        <v>67</v>
      </c>
      <c r="AR292" s="50" t="s">
        <v>75</v>
      </c>
      <c r="AS292" s="50"/>
      <c r="AT292" s="51" t="s">
        <v>76</v>
      </c>
    </row>
    <row r="293" spans="1:46" ht="204.75" hidden="1" x14ac:dyDescent="0.25">
      <c r="A293" s="27">
        <v>748</v>
      </c>
      <c r="B293" s="27">
        <v>1</v>
      </c>
      <c r="C293" s="170" t="s">
        <v>1909</v>
      </c>
      <c r="D293" s="90" t="s">
        <v>1910</v>
      </c>
      <c r="E293" s="90" t="s">
        <v>1911</v>
      </c>
      <c r="F293" s="85" t="s">
        <v>1912</v>
      </c>
      <c r="G293" s="85"/>
      <c r="H293" s="145" t="s">
        <v>1913</v>
      </c>
      <c r="I293" s="145" t="s">
        <v>1913</v>
      </c>
      <c r="J293" s="172">
        <v>3</v>
      </c>
      <c r="K293" s="33">
        <v>41671</v>
      </c>
      <c r="L293" s="33">
        <v>42004</v>
      </c>
      <c r="M293" s="33">
        <v>42004</v>
      </c>
      <c r="N293" s="34">
        <f>(+L293-K293)/7</f>
        <v>47.571428571428569</v>
      </c>
      <c r="O293" s="39">
        <v>0</v>
      </c>
      <c r="P293" s="36">
        <f t="shared" si="49"/>
        <v>0</v>
      </c>
      <c r="Q293" s="37">
        <f t="shared" si="50"/>
        <v>0</v>
      </c>
      <c r="R293" s="37">
        <f t="shared" si="51"/>
        <v>0</v>
      </c>
      <c r="S293" s="37">
        <f t="shared" si="52"/>
        <v>47.571428571428569</v>
      </c>
      <c r="T293" s="38" t="s">
        <v>69</v>
      </c>
      <c r="U293" s="39" t="s">
        <v>861</v>
      </c>
      <c r="V293" s="39" t="s">
        <v>301</v>
      </c>
      <c r="W293" s="40" t="s">
        <v>1520</v>
      </c>
      <c r="X293" s="122" t="s">
        <v>1521</v>
      </c>
      <c r="Y293" s="39" t="s">
        <v>86</v>
      </c>
      <c r="Z293" s="41" t="s">
        <v>67</v>
      </c>
      <c r="AA293" s="135">
        <v>3</v>
      </c>
      <c r="AB293" s="43">
        <f t="shared" si="55"/>
        <v>1</v>
      </c>
      <c r="AC293" s="44">
        <v>42004</v>
      </c>
      <c r="AD293" s="43" t="s">
        <v>68</v>
      </c>
      <c r="AE293" s="43"/>
      <c r="AF293" s="43" t="s">
        <v>69</v>
      </c>
      <c r="AG293" s="43" t="s">
        <v>69</v>
      </c>
      <c r="AH293" s="43" t="s">
        <v>1914</v>
      </c>
      <c r="AI293" s="45" t="s">
        <v>1915</v>
      </c>
      <c r="AJ293" s="45"/>
      <c r="AK293" s="46" t="s">
        <v>1827</v>
      </c>
      <c r="AL293" s="47">
        <f t="shared" si="53"/>
        <v>2</v>
      </c>
      <c r="AM293" s="47">
        <f t="shared" si="54"/>
        <v>0</v>
      </c>
      <c r="AN293" s="47" t="str">
        <f t="shared" si="56"/>
        <v>CUMPLIDA</v>
      </c>
      <c r="AO293" s="47" t="str">
        <f t="shared" si="57"/>
        <v>CUMPLIDA</v>
      </c>
      <c r="AP293" s="48" t="s">
        <v>116</v>
      </c>
      <c r="AQ293" s="49" t="s">
        <v>67</v>
      </c>
      <c r="AR293" s="50" t="s">
        <v>75</v>
      </c>
      <c r="AS293" s="50"/>
      <c r="AT293" s="51" t="s">
        <v>76</v>
      </c>
    </row>
    <row r="294" spans="1:46" ht="409.5" hidden="1" x14ac:dyDescent="0.25">
      <c r="A294" s="27">
        <v>749</v>
      </c>
      <c r="B294" s="27">
        <v>2</v>
      </c>
      <c r="C294" s="74" t="s">
        <v>1916</v>
      </c>
      <c r="D294" s="90" t="s">
        <v>1917</v>
      </c>
      <c r="E294" s="90" t="s">
        <v>1918</v>
      </c>
      <c r="F294" s="62" t="s">
        <v>1919</v>
      </c>
      <c r="G294" s="62"/>
      <c r="H294" s="145" t="s">
        <v>1920</v>
      </c>
      <c r="I294" s="145" t="s">
        <v>1920</v>
      </c>
      <c r="J294" s="173">
        <v>4</v>
      </c>
      <c r="K294" s="33">
        <v>41671</v>
      </c>
      <c r="L294" s="33">
        <v>42004</v>
      </c>
      <c r="M294" s="33">
        <v>42004</v>
      </c>
      <c r="N294" s="34">
        <f>(+L294-K294)/7</f>
        <v>47.571428571428569</v>
      </c>
      <c r="O294" s="39">
        <v>0</v>
      </c>
      <c r="P294" s="36">
        <f t="shared" si="49"/>
        <v>0</v>
      </c>
      <c r="Q294" s="37">
        <f t="shared" si="50"/>
        <v>0</v>
      </c>
      <c r="R294" s="37">
        <f t="shared" si="51"/>
        <v>0</v>
      </c>
      <c r="S294" s="37">
        <f t="shared" si="52"/>
        <v>47.571428571428569</v>
      </c>
      <c r="T294" s="38" t="s">
        <v>69</v>
      </c>
      <c r="U294" s="39" t="s">
        <v>861</v>
      </c>
      <c r="V294" s="39" t="s">
        <v>301</v>
      </c>
      <c r="W294" s="40" t="s">
        <v>1520</v>
      </c>
      <c r="X294" s="122" t="s">
        <v>1521</v>
      </c>
      <c r="Y294" s="39" t="s">
        <v>86</v>
      </c>
      <c r="Z294" s="41" t="s">
        <v>67</v>
      </c>
      <c r="AA294" s="135">
        <v>4</v>
      </c>
      <c r="AB294" s="43">
        <f t="shared" si="55"/>
        <v>1</v>
      </c>
      <c r="AC294" s="44">
        <v>42004</v>
      </c>
      <c r="AD294" s="43" t="s">
        <v>68</v>
      </c>
      <c r="AE294" s="43"/>
      <c r="AF294" s="43"/>
      <c r="AG294" s="43" t="s">
        <v>62</v>
      </c>
      <c r="AH294" s="43" t="s">
        <v>1921</v>
      </c>
      <c r="AI294" s="45" t="s">
        <v>1922</v>
      </c>
      <c r="AJ294" s="45"/>
      <c r="AK294" s="46" t="s">
        <v>1827</v>
      </c>
      <c r="AL294" s="47">
        <f t="shared" si="53"/>
        <v>2</v>
      </c>
      <c r="AM294" s="47">
        <f t="shared" si="54"/>
        <v>0</v>
      </c>
      <c r="AN294" s="47" t="str">
        <f t="shared" si="56"/>
        <v>CUMPLIDA</v>
      </c>
      <c r="AO294" s="47" t="str">
        <f t="shared" si="57"/>
        <v>CUMPLIDA</v>
      </c>
      <c r="AP294" s="48"/>
      <c r="AQ294" s="49" t="s">
        <v>67</v>
      </c>
      <c r="AR294" s="50" t="s">
        <v>75</v>
      </c>
      <c r="AS294" s="50"/>
      <c r="AT294" s="51" t="s">
        <v>76</v>
      </c>
    </row>
    <row r="295" spans="1:46" ht="283.5" hidden="1" x14ac:dyDescent="0.25">
      <c r="A295" s="27">
        <v>750</v>
      </c>
      <c r="B295" s="27">
        <v>3</v>
      </c>
      <c r="C295" s="170" t="s">
        <v>1923</v>
      </c>
      <c r="D295" s="90" t="s">
        <v>1924</v>
      </c>
      <c r="E295" s="90" t="s">
        <v>1925</v>
      </c>
      <c r="F295" s="74" t="s">
        <v>1926</v>
      </c>
      <c r="G295" s="74"/>
      <c r="H295" s="59" t="s">
        <v>1927</v>
      </c>
      <c r="I295" s="59" t="s">
        <v>1927</v>
      </c>
      <c r="J295" s="60">
        <v>5</v>
      </c>
      <c r="K295" s="33">
        <v>41671</v>
      </c>
      <c r="L295" s="33">
        <v>42004</v>
      </c>
      <c r="M295" s="33">
        <v>42004</v>
      </c>
      <c r="N295" s="34">
        <v>39</v>
      </c>
      <c r="O295" s="39">
        <v>0</v>
      </c>
      <c r="P295" s="36">
        <f t="shared" si="49"/>
        <v>0</v>
      </c>
      <c r="Q295" s="37">
        <f t="shared" si="50"/>
        <v>0</v>
      </c>
      <c r="R295" s="37">
        <f t="shared" si="51"/>
        <v>0</v>
      </c>
      <c r="S295" s="37">
        <f t="shared" si="52"/>
        <v>39</v>
      </c>
      <c r="T295" s="38" t="s">
        <v>69</v>
      </c>
      <c r="U295" s="39" t="s">
        <v>861</v>
      </c>
      <c r="V295" s="39" t="s">
        <v>249</v>
      </c>
      <c r="W295" s="40" t="s">
        <v>1520</v>
      </c>
      <c r="X295" s="122" t="s">
        <v>1521</v>
      </c>
      <c r="Y295" s="39" t="s">
        <v>86</v>
      </c>
      <c r="Z295" s="41" t="s">
        <v>67</v>
      </c>
      <c r="AA295" s="135">
        <v>5</v>
      </c>
      <c r="AB295" s="43">
        <f t="shared" si="55"/>
        <v>1</v>
      </c>
      <c r="AC295" s="44">
        <v>42185</v>
      </c>
      <c r="AD295" s="43" t="s">
        <v>68</v>
      </c>
      <c r="AE295" s="43"/>
      <c r="AF295" s="43" t="s">
        <v>69</v>
      </c>
      <c r="AG295" s="43" t="s">
        <v>69</v>
      </c>
      <c r="AH295" s="43" t="s">
        <v>1928</v>
      </c>
      <c r="AI295" s="45" t="s">
        <v>1929</v>
      </c>
      <c r="AJ295" s="45"/>
      <c r="AK295" s="46" t="s">
        <v>1827</v>
      </c>
      <c r="AL295" s="47">
        <f t="shared" si="53"/>
        <v>2</v>
      </c>
      <c r="AM295" s="47">
        <f t="shared" si="54"/>
        <v>0</v>
      </c>
      <c r="AN295" s="47" t="str">
        <f t="shared" si="56"/>
        <v>CUMPLIDA</v>
      </c>
      <c r="AO295" s="47" t="str">
        <f t="shared" si="57"/>
        <v>CUMPLIDA</v>
      </c>
      <c r="AP295" s="48" t="s">
        <v>217</v>
      </c>
      <c r="AQ295" s="49" t="s">
        <v>67</v>
      </c>
      <c r="AR295" s="50" t="s">
        <v>75</v>
      </c>
      <c r="AS295" s="50"/>
      <c r="AT295" s="51" t="s">
        <v>76</v>
      </c>
    </row>
    <row r="296" spans="1:46" ht="252" hidden="1" x14ac:dyDescent="0.25">
      <c r="A296" s="27">
        <v>751</v>
      </c>
      <c r="B296" s="27">
        <v>4</v>
      </c>
      <c r="C296" s="170" t="s">
        <v>1930</v>
      </c>
      <c r="D296" s="90" t="s">
        <v>1931</v>
      </c>
      <c r="E296" s="174" t="s">
        <v>1932</v>
      </c>
      <c r="F296" s="109" t="s">
        <v>1933</v>
      </c>
      <c r="G296" s="109"/>
      <c r="H296" s="145" t="s">
        <v>1934</v>
      </c>
      <c r="I296" s="145" t="s">
        <v>1934</v>
      </c>
      <c r="J296" s="60">
        <v>3</v>
      </c>
      <c r="K296" s="33">
        <v>41671</v>
      </c>
      <c r="L296" s="33">
        <v>42004</v>
      </c>
      <c r="M296" s="33">
        <v>42004</v>
      </c>
      <c r="N296" s="34">
        <f t="shared" ref="N296:N341" si="59">(+L296-K296)/7</f>
        <v>47.571428571428569</v>
      </c>
      <c r="O296" s="39">
        <v>0</v>
      </c>
      <c r="P296" s="36">
        <f t="shared" si="49"/>
        <v>0</v>
      </c>
      <c r="Q296" s="37">
        <f t="shared" si="50"/>
        <v>0</v>
      </c>
      <c r="R296" s="37">
        <f t="shared" si="51"/>
        <v>0</v>
      </c>
      <c r="S296" s="37">
        <f t="shared" si="52"/>
        <v>47.571428571428569</v>
      </c>
      <c r="T296" s="38" t="s">
        <v>69</v>
      </c>
      <c r="U296" s="39" t="s">
        <v>861</v>
      </c>
      <c r="V296" s="39" t="s">
        <v>301</v>
      </c>
      <c r="W296" s="40" t="s">
        <v>1520</v>
      </c>
      <c r="X296" s="122" t="s">
        <v>1521</v>
      </c>
      <c r="Y296" s="39" t="s">
        <v>86</v>
      </c>
      <c r="Z296" s="41" t="s">
        <v>163</v>
      </c>
      <c r="AA296" s="135">
        <v>3</v>
      </c>
      <c r="AB296" s="43">
        <f t="shared" si="55"/>
        <v>1</v>
      </c>
      <c r="AC296" s="44">
        <v>42004</v>
      </c>
      <c r="AD296" s="43" t="s">
        <v>68</v>
      </c>
      <c r="AE296" s="43"/>
      <c r="AF296" s="43" t="s">
        <v>69</v>
      </c>
      <c r="AG296" s="43" t="s">
        <v>62</v>
      </c>
      <c r="AH296" s="43" t="s">
        <v>1935</v>
      </c>
      <c r="AI296" s="45" t="s">
        <v>1936</v>
      </c>
      <c r="AJ296" s="45"/>
      <c r="AK296" s="46" t="s">
        <v>1827</v>
      </c>
      <c r="AL296" s="47">
        <f t="shared" si="53"/>
        <v>2</v>
      </c>
      <c r="AM296" s="47">
        <f t="shared" si="54"/>
        <v>0</v>
      </c>
      <c r="AN296" s="47" t="str">
        <f t="shared" si="56"/>
        <v>CUMPLIDA</v>
      </c>
      <c r="AO296" s="47" t="str">
        <f t="shared" si="57"/>
        <v>CUMPLIDA</v>
      </c>
      <c r="AP296" s="48" t="s">
        <v>116</v>
      </c>
      <c r="AQ296" s="69" t="s">
        <v>163</v>
      </c>
      <c r="AR296" s="50" t="s">
        <v>75</v>
      </c>
      <c r="AS296" s="50"/>
      <c r="AT296" s="51" t="s">
        <v>76</v>
      </c>
    </row>
    <row r="297" spans="1:46" ht="204.75" hidden="1" x14ac:dyDescent="0.25">
      <c r="A297" s="27">
        <v>752</v>
      </c>
      <c r="B297" s="27">
        <v>5</v>
      </c>
      <c r="C297" s="170" t="s">
        <v>1937</v>
      </c>
      <c r="D297" s="90" t="s">
        <v>1938</v>
      </c>
      <c r="E297" s="90" t="s">
        <v>1939</v>
      </c>
      <c r="F297" s="109" t="s">
        <v>1940</v>
      </c>
      <c r="G297" s="109"/>
      <c r="H297" s="145" t="s">
        <v>1941</v>
      </c>
      <c r="I297" s="145" t="s">
        <v>1941</v>
      </c>
      <c r="J297" s="60">
        <v>3</v>
      </c>
      <c r="K297" s="33">
        <v>41671</v>
      </c>
      <c r="L297" s="33">
        <v>42004</v>
      </c>
      <c r="M297" s="33">
        <v>42004</v>
      </c>
      <c r="N297" s="34">
        <f t="shared" si="59"/>
        <v>47.571428571428569</v>
      </c>
      <c r="O297" s="39">
        <v>0</v>
      </c>
      <c r="P297" s="36">
        <f t="shared" si="49"/>
        <v>0</v>
      </c>
      <c r="Q297" s="37">
        <f t="shared" si="50"/>
        <v>0</v>
      </c>
      <c r="R297" s="37">
        <f t="shared" si="51"/>
        <v>0</v>
      </c>
      <c r="S297" s="37">
        <f t="shared" si="52"/>
        <v>47.571428571428569</v>
      </c>
      <c r="T297" s="38" t="s">
        <v>69</v>
      </c>
      <c r="U297" s="39" t="s">
        <v>861</v>
      </c>
      <c r="V297" s="39" t="s">
        <v>301</v>
      </c>
      <c r="W297" s="40" t="s">
        <v>1520</v>
      </c>
      <c r="X297" s="122" t="s">
        <v>1521</v>
      </c>
      <c r="Y297" s="39" t="s">
        <v>86</v>
      </c>
      <c r="Z297" s="41" t="s">
        <v>67</v>
      </c>
      <c r="AA297" s="135">
        <v>3</v>
      </c>
      <c r="AB297" s="43">
        <f t="shared" si="55"/>
        <v>1</v>
      </c>
      <c r="AC297" s="44">
        <v>42004</v>
      </c>
      <c r="AD297" s="43" t="s">
        <v>68</v>
      </c>
      <c r="AE297" s="43"/>
      <c r="AF297" s="43" t="s">
        <v>69</v>
      </c>
      <c r="AG297" s="43" t="s">
        <v>69</v>
      </c>
      <c r="AH297" s="43" t="s">
        <v>1942</v>
      </c>
      <c r="AI297" s="45" t="s">
        <v>1943</v>
      </c>
      <c r="AJ297" s="45"/>
      <c r="AK297" s="46" t="s">
        <v>1827</v>
      </c>
      <c r="AL297" s="47">
        <f t="shared" si="53"/>
        <v>2</v>
      </c>
      <c r="AM297" s="47">
        <f t="shared" si="54"/>
        <v>0</v>
      </c>
      <c r="AN297" s="47" t="str">
        <f t="shared" si="56"/>
        <v>CUMPLIDA</v>
      </c>
      <c r="AO297" s="47" t="str">
        <f t="shared" si="57"/>
        <v>CUMPLIDA</v>
      </c>
      <c r="AP297" s="48" t="s">
        <v>116</v>
      </c>
      <c r="AQ297" s="49" t="s">
        <v>67</v>
      </c>
      <c r="AR297" s="50" t="s">
        <v>75</v>
      </c>
      <c r="AS297" s="50"/>
      <c r="AT297" s="51" t="s">
        <v>76</v>
      </c>
    </row>
    <row r="298" spans="1:46" ht="141.75" hidden="1" x14ac:dyDescent="0.25">
      <c r="A298" s="27">
        <v>754</v>
      </c>
      <c r="B298" s="27">
        <v>7</v>
      </c>
      <c r="C298" s="121" t="s">
        <v>1944</v>
      </c>
      <c r="D298" s="90" t="s">
        <v>1945</v>
      </c>
      <c r="E298" s="90" t="s">
        <v>1946</v>
      </c>
      <c r="F298" s="109" t="s">
        <v>1947</v>
      </c>
      <c r="G298" s="109"/>
      <c r="H298" s="145" t="s">
        <v>1948</v>
      </c>
      <c r="I298" s="145" t="s">
        <v>1948</v>
      </c>
      <c r="J298" s="60">
        <v>3</v>
      </c>
      <c r="K298" s="33">
        <v>41599</v>
      </c>
      <c r="L298" s="33">
        <v>42004</v>
      </c>
      <c r="M298" s="33">
        <v>42004</v>
      </c>
      <c r="N298" s="34">
        <f t="shared" si="59"/>
        <v>57.857142857142854</v>
      </c>
      <c r="O298" s="39">
        <v>0</v>
      </c>
      <c r="P298" s="36">
        <f t="shared" si="49"/>
        <v>0</v>
      </c>
      <c r="Q298" s="37">
        <f t="shared" si="50"/>
        <v>0</v>
      </c>
      <c r="R298" s="37">
        <f t="shared" si="51"/>
        <v>0</v>
      </c>
      <c r="S298" s="37">
        <f t="shared" si="52"/>
        <v>57.857142857142854</v>
      </c>
      <c r="T298" s="38" t="s">
        <v>69</v>
      </c>
      <c r="U298" s="39" t="s">
        <v>861</v>
      </c>
      <c r="V298" s="39" t="s">
        <v>301</v>
      </c>
      <c r="W298" s="40" t="s">
        <v>1520</v>
      </c>
      <c r="X298" s="122" t="s">
        <v>1521</v>
      </c>
      <c r="Y298" s="39" t="s">
        <v>86</v>
      </c>
      <c r="Z298" s="41" t="s">
        <v>67</v>
      </c>
      <c r="AA298" s="135">
        <v>3</v>
      </c>
      <c r="AB298" s="43">
        <f t="shared" si="55"/>
        <v>1</v>
      </c>
      <c r="AC298" s="44">
        <v>42004</v>
      </c>
      <c r="AD298" s="43" t="s">
        <v>68</v>
      </c>
      <c r="AE298" s="43"/>
      <c r="AF298" s="43" t="s">
        <v>69</v>
      </c>
      <c r="AG298" s="43" t="s">
        <v>62</v>
      </c>
      <c r="AH298" s="43" t="s">
        <v>1949</v>
      </c>
      <c r="AI298" s="45" t="s">
        <v>1950</v>
      </c>
      <c r="AJ298" s="45"/>
      <c r="AK298" s="46" t="s">
        <v>1827</v>
      </c>
      <c r="AL298" s="47">
        <f t="shared" si="53"/>
        <v>2</v>
      </c>
      <c r="AM298" s="47">
        <f t="shared" si="54"/>
        <v>0</v>
      </c>
      <c r="AN298" s="47" t="str">
        <f t="shared" si="56"/>
        <v>CUMPLIDA</v>
      </c>
      <c r="AO298" s="47" t="str">
        <f t="shared" si="57"/>
        <v>CUMPLIDA</v>
      </c>
      <c r="AP298" s="48" t="s">
        <v>116</v>
      </c>
      <c r="AQ298" s="49" t="s">
        <v>67</v>
      </c>
      <c r="AR298" s="50" t="s">
        <v>75</v>
      </c>
      <c r="AS298" s="50"/>
      <c r="AT298" s="51" t="s">
        <v>76</v>
      </c>
    </row>
    <row r="299" spans="1:46" ht="267.75" hidden="1" x14ac:dyDescent="0.25">
      <c r="A299" s="27">
        <v>755</v>
      </c>
      <c r="B299" s="27">
        <v>8</v>
      </c>
      <c r="C299" s="170" t="s">
        <v>1951</v>
      </c>
      <c r="D299" s="175" t="s">
        <v>1952</v>
      </c>
      <c r="E299" s="175" t="s">
        <v>1953</v>
      </c>
      <c r="F299" s="109" t="s">
        <v>1954</v>
      </c>
      <c r="G299" s="117"/>
      <c r="H299" s="67" t="s">
        <v>1955</v>
      </c>
      <c r="I299" s="67" t="s">
        <v>1955</v>
      </c>
      <c r="J299" s="60">
        <v>1</v>
      </c>
      <c r="K299" s="33">
        <v>41660</v>
      </c>
      <c r="L299" s="33">
        <v>41943</v>
      </c>
      <c r="M299" s="33">
        <v>41851</v>
      </c>
      <c r="N299" s="34">
        <f t="shared" si="59"/>
        <v>40.428571428571431</v>
      </c>
      <c r="O299" s="39">
        <v>0</v>
      </c>
      <c r="P299" s="36">
        <f t="shared" si="49"/>
        <v>0</v>
      </c>
      <c r="Q299" s="37">
        <f t="shared" si="50"/>
        <v>0</v>
      </c>
      <c r="R299" s="37">
        <f t="shared" si="51"/>
        <v>0</v>
      </c>
      <c r="S299" s="37">
        <f t="shared" si="52"/>
        <v>40.428571428571431</v>
      </c>
      <c r="T299" s="38" t="s">
        <v>69</v>
      </c>
      <c r="U299" s="39" t="s">
        <v>861</v>
      </c>
      <c r="V299" s="39" t="s">
        <v>301</v>
      </c>
      <c r="W299" s="40" t="s">
        <v>1520</v>
      </c>
      <c r="X299" s="122" t="s">
        <v>1521</v>
      </c>
      <c r="Y299" s="39" t="s">
        <v>86</v>
      </c>
      <c r="Z299" s="41" t="s">
        <v>163</v>
      </c>
      <c r="AA299" s="135">
        <v>1</v>
      </c>
      <c r="AB299" s="43">
        <f t="shared" si="55"/>
        <v>1</v>
      </c>
      <c r="AC299" s="44">
        <v>42004</v>
      </c>
      <c r="AD299" s="43" t="s">
        <v>68</v>
      </c>
      <c r="AE299" s="43"/>
      <c r="AF299" s="43"/>
      <c r="AG299" s="43"/>
      <c r="AH299" s="43"/>
      <c r="AI299" s="45" t="s">
        <v>1956</v>
      </c>
      <c r="AJ299" s="45"/>
      <c r="AK299" s="46" t="s">
        <v>1827</v>
      </c>
      <c r="AL299" s="47">
        <f t="shared" si="53"/>
        <v>2</v>
      </c>
      <c r="AM299" s="47">
        <f t="shared" si="54"/>
        <v>0</v>
      </c>
      <c r="AN299" s="47" t="str">
        <f t="shared" si="56"/>
        <v>CUMPLIDA</v>
      </c>
      <c r="AO299" s="47" t="str">
        <f t="shared" si="57"/>
        <v>CUMPLIDA</v>
      </c>
      <c r="AP299" s="48" t="s">
        <v>116</v>
      </c>
      <c r="AQ299" s="69" t="s">
        <v>163</v>
      </c>
      <c r="AR299" s="50" t="s">
        <v>75</v>
      </c>
      <c r="AS299" s="50"/>
      <c r="AT299" s="51" t="s">
        <v>76</v>
      </c>
    </row>
    <row r="300" spans="1:46" ht="409.5" hidden="1" x14ac:dyDescent="0.25">
      <c r="A300" s="27">
        <v>756</v>
      </c>
      <c r="B300" s="27">
        <v>1</v>
      </c>
      <c r="C300" s="108" t="s">
        <v>1957</v>
      </c>
      <c r="D300" s="74" t="s">
        <v>1958</v>
      </c>
      <c r="E300" s="90" t="s">
        <v>1959</v>
      </c>
      <c r="F300" s="176" t="s">
        <v>1960</v>
      </c>
      <c r="G300" s="81" t="s">
        <v>1961</v>
      </c>
      <c r="H300" s="177" t="s">
        <v>1962</v>
      </c>
      <c r="I300" s="177" t="s">
        <v>1962</v>
      </c>
      <c r="J300" s="178">
        <v>6</v>
      </c>
      <c r="K300" s="33">
        <v>41538</v>
      </c>
      <c r="L300" s="33">
        <v>41882</v>
      </c>
      <c r="M300" s="33">
        <v>41882</v>
      </c>
      <c r="N300" s="34">
        <f t="shared" si="59"/>
        <v>49.142857142857146</v>
      </c>
      <c r="O300" s="39">
        <v>0</v>
      </c>
      <c r="P300" s="36">
        <f t="shared" si="49"/>
        <v>0</v>
      </c>
      <c r="Q300" s="37">
        <f t="shared" si="50"/>
        <v>0</v>
      </c>
      <c r="R300" s="37">
        <f t="shared" si="51"/>
        <v>0</v>
      </c>
      <c r="S300" s="37">
        <f t="shared" si="52"/>
        <v>49.142857142857146</v>
      </c>
      <c r="T300" s="38" t="s">
        <v>62</v>
      </c>
      <c r="U300" s="39" t="s">
        <v>1963</v>
      </c>
      <c r="V300" s="39" t="s">
        <v>103</v>
      </c>
      <c r="W300" s="40" t="s">
        <v>1536</v>
      </c>
      <c r="X300" s="122" t="s">
        <v>1537</v>
      </c>
      <c r="Y300" s="39" t="s">
        <v>86</v>
      </c>
      <c r="Z300" s="41" t="s">
        <v>160</v>
      </c>
      <c r="AA300" s="135">
        <v>6</v>
      </c>
      <c r="AB300" s="43">
        <f t="shared" si="55"/>
        <v>1</v>
      </c>
      <c r="AC300" s="44">
        <v>42185</v>
      </c>
      <c r="AD300" s="43" t="s">
        <v>68</v>
      </c>
      <c r="AE300" s="43"/>
      <c r="AF300" s="43" t="s">
        <v>69</v>
      </c>
      <c r="AG300" s="43" t="s">
        <v>69</v>
      </c>
      <c r="AH300" s="43" t="s">
        <v>1964</v>
      </c>
      <c r="AI300" s="45" t="s">
        <v>1965</v>
      </c>
      <c r="AJ300" s="45"/>
      <c r="AK300" s="46" t="s">
        <v>1827</v>
      </c>
      <c r="AL300" s="47">
        <f t="shared" si="53"/>
        <v>2</v>
      </c>
      <c r="AM300" s="47">
        <f t="shared" si="54"/>
        <v>0</v>
      </c>
      <c r="AN300" s="47" t="str">
        <f t="shared" si="56"/>
        <v>CUMPLIDA</v>
      </c>
      <c r="AO300" s="47" t="str">
        <f t="shared" si="57"/>
        <v>CUMPLIDA</v>
      </c>
      <c r="AP300" s="50" t="s">
        <v>864</v>
      </c>
      <c r="AQ300" s="69" t="s">
        <v>163</v>
      </c>
      <c r="AR300" s="50" t="s">
        <v>75</v>
      </c>
      <c r="AS300" s="50"/>
      <c r="AT300" s="51" t="s">
        <v>76</v>
      </c>
    </row>
    <row r="301" spans="1:46" ht="409.5" hidden="1" x14ac:dyDescent="0.25">
      <c r="A301" s="27">
        <v>757</v>
      </c>
      <c r="B301" s="27">
        <v>2</v>
      </c>
      <c r="C301" s="108" t="s">
        <v>1966</v>
      </c>
      <c r="D301" s="108" t="s">
        <v>1967</v>
      </c>
      <c r="E301" s="108" t="s">
        <v>1968</v>
      </c>
      <c r="F301" s="176" t="s">
        <v>1960</v>
      </c>
      <c r="G301" s="81" t="s">
        <v>1961</v>
      </c>
      <c r="H301" s="177" t="s">
        <v>1969</v>
      </c>
      <c r="I301" s="177" t="s">
        <v>1969</v>
      </c>
      <c r="J301" s="178">
        <v>7</v>
      </c>
      <c r="K301" s="33">
        <v>41538</v>
      </c>
      <c r="L301" s="33">
        <v>41882</v>
      </c>
      <c r="M301" s="33">
        <v>41850</v>
      </c>
      <c r="N301" s="34">
        <f t="shared" si="59"/>
        <v>49.142857142857146</v>
      </c>
      <c r="O301" s="39">
        <v>0</v>
      </c>
      <c r="P301" s="36">
        <f t="shared" si="49"/>
        <v>0</v>
      </c>
      <c r="Q301" s="37">
        <f t="shared" si="50"/>
        <v>0</v>
      </c>
      <c r="R301" s="37">
        <f t="shared" si="51"/>
        <v>0</v>
      </c>
      <c r="S301" s="37">
        <f t="shared" si="52"/>
        <v>49.142857142857146</v>
      </c>
      <c r="T301" s="38" t="s">
        <v>62</v>
      </c>
      <c r="U301" s="39" t="s">
        <v>1963</v>
      </c>
      <c r="V301" s="39" t="s">
        <v>103</v>
      </c>
      <c r="W301" s="40" t="s">
        <v>1536</v>
      </c>
      <c r="X301" s="122" t="s">
        <v>1537</v>
      </c>
      <c r="Y301" s="39" t="s">
        <v>86</v>
      </c>
      <c r="Z301" s="41" t="s">
        <v>160</v>
      </c>
      <c r="AA301" s="135">
        <v>7</v>
      </c>
      <c r="AB301" s="43">
        <f t="shared" si="55"/>
        <v>1</v>
      </c>
      <c r="AC301" s="44">
        <v>42185</v>
      </c>
      <c r="AD301" s="43" t="s">
        <v>68</v>
      </c>
      <c r="AE301" s="43"/>
      <c r="AF301" s="43" t="s">
        <v>69</v>
      </c>
      <c r="AG301" s="43" t="s">
        <v>69</v>
      </c>
      <c r="AH301" s="43" t="s">
        <v>1970</v>
      </c>
      <c r="AI301" s="45" t="s">
        <v>1971</v>
      </c>
      <c r="AJ301" s="45"/>
      <c r="AK301" s="46" t="s">
        <v>1827</v>
      </c>
      <c r="AL301" s="47">
        <f t="shared" si="53"/>
        <v>2</v>
      </c>
      <c r="AM301" s="47">
        <f t="shared" si="54"/>
        <v>0</v>
      </c>
      <c r="AN301" s="47" t="str">
        <f t="shared" si="56"/>
        <v>CUMPLIDA</v>
      </c>
      <c r="AO301" s="47" t="str">
        <f t="shared" si="57"/>
        <v>CUMPLIDA</v>
      </c>
      <c r="AP301" s="48" t="s">
        <v>116</v>
      </c>
      <c r="AQ301" s="69" t="s">
        <v>163</v>
      </c>
      <c r="AR301" s="50" t="s">
        <v>75</v>
      </c>
      <c r="AS301" s="50"/>
      <c r="AT301" s="51" t="s">
        <v>76</v>
      </c>
    </row>
    <row r="302" spans="1:46" ht="220.5" hidden="1" x14ac:dyDescent="0.25">
      <c r="A302" s="27">
        <v>758</v>
      </c>
      <c r="B302" s="27">
        <v>3</v>
      </c>
      <c r="C302" s="108" t="s">
        <v>1972</v>
      </c>
      <c r="D302" s="108" t="s">
        <v>1973</v>
      </c>
      <c r="E302" s="108" t="s">
        <v>1974</v>
      </c>
      <c r="F302" s="30" t="s">
        <v>1975</v>
      </c>
      <c r="G302" s="81"/>
      <c r="H302" s="28" t="s">
        <v>1976</v>
      </c>
      <c r="I302" s="28" t="s">
        <v>1976</v>
      </c>
      <c r="J302" s="178">
        <v>6</v>
      </c>
      <c r="K302" s="33">
        <v>41599</v>
      </c>
      <c r="L302" s="33">
        <v>41912</v>
      </c>
      <c r="M302" s="33">
        <v>41759</v>
      </c>
      <c r="N302" s="34">
        <f t="shared" si="59"/>
        <v>44.714285714285715</v>
      </c>
      <c r="O302" s="39">
        <v>0</v>
      </c>
      <c r="P302" s="36">
        <f t="shared" si="49"/>
        <v>0</v>
      </c>
      <c r="Q302" s="37">
        <f t="shared" si="50"/>
        <v>0</v>
      </c>
      <c r="R302" s="37">
        <f t="shared" si="51"/>
        <v>0</v>
      </c>
      <c r="S302" s="37">
        <f t="shared" si="52"/>
        <v>44.714285714285715</v>
      </c>
      <c r="T302" s="38" t="s">
        <v>62</v>
      </c>
      <c r="U302" s="39" t="s">
        <v>1963</v>
      </c>
      <c r="V302" s="39" t="s">
        <v>103</v>
      </c>
      <c r="W302" s="40" t="s">
        <v>1536</v>
      </c>
      <c r="X302" s="122" t="s">
        <v>1537</v>
      </c>
      <c r="Y302" s="39" t="s">
        <v>86</v>
      </c>
      <c r="Z302" s="41" t="s">
        <v>87</v>
      </c>
      <c r="AA302" s="135">
        <v>6</v>
      </c>
      <c r="AB302" s="43">
        <f t="shared" si="55"/>
        <v>1</v>
      </c>
      <c r="AC302" s="44">
        <v>42185</v>
      </c>
      <c r="AD302" s="43" t="s">
        <v>68</v>
      </c>
      <c r="AE302" s="43"/>
      <c r="AF302" s="43"/>
      <c r="AG302" s="43"/>
      <c r="AH302" s="43"/>
      <c r="AI302" s="45" t="s">
        <v>115</v>
      </c>
      <c r="AJ302" s="45"/>
      <c r="AK302" s="46" t="s">
        <v>1827</v>
      </c>
      <c r="AL302" s="47">
        <f t="shared" si="53"/>
        <v>2</v>
      </c>
      <c r="AM302" s="47">
        <f t="shared" si="54"/>
        <v>0</v>
      </c>
      <c r="AN302" s="47" t="str">
        <f t="shared" si="56"/>
        <v>CUMPLIDA</v>
      </c>
      <c r="AO302" s="47" t="str">
        <f t="shared" si="57"/>
        <v>CUMPLIDA</v>
      </c>
      <c r="AP302" s="48" t="s">
        <v>217</v>
      </c>
      <c r="AQ302" s="49" t="s">
        <v>87</v>
      </c>
      <c r="AR302" s="50" t="s">
        <v>75</v>
      </c>
      <c r="AS302" s="50"/>
      <c r="AT302" s="51" t="s">
        <v>76</v>
      </c>
    </row>
    <row r="303" spans="1:46" ht="173.25" hidden="1" x14ac:dyDescent="0.25">
      <c r="A303" s="27">
        <v>759</v>
      </c>
      <c r="B303" s="27">
        <v>4</v>
      </c>
      <c r="C303" s="108" t="s">
        <v>1977</v>
      </c>
      <c r="D303" s="108" t="s">
        <v>1978</v>
      </c>
      <c r="E303" s="108" t="s">
        <v>1979</v>
      </c>
      <c r="F303" s="30" t="s">
        <v>1980</v>
      </c>
      <c r="G303" s="81" t="s">
        <v>1981</v>
      </c>
      <c r="H303" s="81" t="s">
        <v>1982</v>
      </c>
      <c r="I303" s="81" t="s">
        <v>1982</v>
      </c>
      <c r="J303" s="82">
        <v>4</v>
      </c>
      <c r="K303" s="33">
        <v>41609</v>
      </c>
      <c r="L303" s="33">
        <v>41882</v>
      </c>
      <c r="M303" s="33">
        <v>41882</v>
      </c>
      <c r="N303" s="34">
        <f t="shared" si="59"/>
        <v>39</v>
      </c>
      <c r="O303" s="39">
        <v>0</v>
      </c>
      <c r="P303" s="36">
        <f t="shared" si="49"/>
        <v>0</v>
      </c>
      <c r="Q303" s="37">
        <f t="shared" si="50"/>
        <v>0</v>
      </c>
      <c r="R303" s="37">
        <f t="shared" si="51"/>
        <v>0</v>
      </c>
      <c r="S303" s="37">
        <f t="shared" si="52"/>
        <v>39</v>
      </c>
      <c r="T303" s="38" t="s">
        <v>62</v>
      </c>
      <c r="U303" s="39" t="s">
        <v>1963</v>
      </c>
      <c r="V303" s="39" t="s">
        <v>83</v>
      </c>
      <c r="W303" s="40" t="s">
        <v>65</v>
      </c>
      <c r="X303" s="40" t="s">
        <v>95</v>
      </c>
      <c r="Y303" s="40" t="s">
        <v>65</v>
      </c>
      <c r="Z303" s="41" t="s">
        <v>67</v>
      </c>
      <c r="AA303" s="135">
        <v>4</v>
      </c>
      <c r="AB303" s="43">
        <f t="shared" si="55"/>
        <v>1</v>
      </c>
      <c r="AC303" s="44">
        <v>42185</v>
      </c>
      <c r="AD303" s="43" t="s">
        <v>68</v>
      </c>
      <c r="AE303" s="43"/>
      <c r="AF303" s="43"/>
      <c r="AG303" s="43"/>
      <c r="AH303" s="43"/>
      <c r="AI303" s="45" t="s">
        <v>1983</v>
      </c>
      <c r="AJ303" s="45"/>
      <c r="AK303" s="46" t="s">
        <v>1827</v>
      </c>
      <c r="AL303" s="47">
        <f t="shared" si="53"/>
        <v>2</v>
      </c>
      <c r="AM303" s="47">
        <f t="shared" si="54"/>
        <v>0</v>
      </c>
      <c r="AN303" s="47" t="str">
        <f t="shared" si="56"/>
        <v>CUMPLIDA</v>
      </c>
      <c r="AO303" s="47" t="str">
        <f t="shared" si="57"/>
        <v>CUMPLIDA</v>
      </c>
      <c r="AP303" s="48" t="s">
        <v>98</v>
      </c>
      <c r="AQ303" s="49" t="s">
        <v>67</v>
      </c>
      <c r="AR303" s="50" t="s">
        <v>75</v>
      </c>
      <c r="AS303" s="50"/>
      <c r="AT303" s="51" t="s">
        <v>76</v>
      </c>
    </row>
    <row r="304" spans="1:46" ht="409.5" hidden="1" x14ac:dyDescent="0.25">
      <c r="A304" s="27">
        <v>760</v>
      </c>
      <c r="B304" s="27">
        <v>5</v>
      </c>
      <c r="C304" s="108" t="s">
        <v>1984</v>
      </c>
      <c r="D304" s="74" t="s">
        <v>1985</v>
      </c>
      <c r="E304" s="108" t="s">
        <v>1986</v>
      </c>
      <c r="F304" s="30" t="s">
        <v>1987</v>
      </c>
      <c r="G304" s="30" t="s">
        <v>1988</v>
      </c>
      <c r="H304" s="179" t="s">
        <v>1989</v>
      </c>
      <c r="I304" s="179" t="s">
        <v>1989</v>
      </c>
      <c r="J304" s="178">
        <v>2</v>
      </c>
      <c r="K304" s="33">
        <v>41640</v>
      </c>
      <c r="L304" s="33">
        <v>42004</v>
      </c>
      <c r="M304" s="33">
        <v>42004</v>
      </c>
      <c r="N304" s="34">
        <f t="shared" si="59"/>
        <v>52</v>
      </c>
      <c r="O304" s="39">
        <v>0</v>
      </c>
      <c r="P304" s="36">
        <f t="shared" ref="P304:P367" si="60">IF(O304/J304&gt;1,1,+O304/J304)</f>
        <v>0</v>
      </c>
      <c r="Q304" s="37">
        <f t="shared" ref="Q304:Q367" si="61">+N304*P304</f>
        <v>0</v>
      </c>
      <c r="R304" s="37">
        <f t="shared" ref="R304:R367" si="62">IF(L304&lt;=$C$7,Q304,0)</f>
        <v>0</v>
      </c>
      <c r="S304" s="37">
        <f t="shared" ref="S304:S367" si="63">IF($C$7&gt;=L304,N304,0)</f>
        <v>52</v>
      </c>
      <c r="T304" s="38" t="s">
        <v>62</v>
      </c>
      <c r="U304" s="39" t="s">
        <v>1963</v>
      </c>
      <c r="V304" s="39" t="s">
        <v>301</v>
      </c>
      <c r="W304" s="40" t="s">
        <v>1520</v>
      </c>
      <c r="X304" s="122" t="s">
        <v>1521</v>
      </c>
      <c r="Y304" s="39" t="s">
        <v>86</v>
      </c>
      <c r="Z304" s="41" t="s">
        <v>87</v>
      </c>
      <c r="AA304" s="135">
        <v>2</v>
      </c>
      <c r="AB304" s="43">
        <f t="shared" si="55"/>
        <v>1</v>
      </c>
      <c r="AC304" s="44">
        <v>42004</v>
      </c>
      <c r="AD304" s="43" t="s">
        <v>68</v>
      </c>
      <c r="AE304" s="43"/>
      <c r="AF304" s="43"/>
      <c r="AG304" s="43"/>
      <c r="AH304" s="43"/>
      <c r="AI304" s="45" t="s">
        <v>1990</v>
      </c>
      <c r="AJ304" s="45"/>
      <c r="AK304" s="46" t="s">
        <v>1827</v>
      </c>
      <c r="AL304" s="47">
        <f t="shared" si="53"/>
        <v>2</v>
      </c>
      <c r="AM304" s="47">
        <f t="shared" si="54"/>
        <v>0</v>
      </c>
      <c r="AN304" s="47" t="str">
        <f t="shared" si="56"/>
        <v>CUMPLIDA</v>
      </c>
      <c r="AO304" s="47" t="str">
        <f t="shared" si="57"/>
        <v>CUMPLIDA</v>
      </c>
      <c r="AP304" s="48" t="s">
        <v>116</v>
      </c>
      <c r="AQ304" s="49" t="s">
        <v>87</v>
      </c>
      <c r="AR304" s="50" t="s">
        <v>75</v>
      </c>
      <c r="AS304" s="50"/>
      <c r="AT304" s="51" t="s">
        <v>76</v>
      </c>
    </row>
    <row r="305" spans="1:46" ht="283.5" hidden="1" x14ac:dyDescent="0.25">
      <c r="A305" s="27">
        <v>761</v>
      </c>
      <c r="B305" s="27">
        <v>6</v>
      </c>
      <c r="C305" s="108" t="s">
        <v>1991</v>
      </c>
      <c r="D305" s="108" t="s">
        <v>1992</v>
      </c>
      <c r="E305" s="108" t="s">
        <v>1993</v>
      </c>
      <c r="F305" s="30" t="s">
        <v>1994</v>
      </c>
      <c r="G305" s="81" t="s">
        <v>1995</v>
      </c>
      <c r="H305" s="177" t="s">
        <v>1996</v>
      </c>
      <c r="I305" s="177" t="s">
        <v>1996</v>
      </c>
      <c r="J305" s="178">
        <v>2</v>
      </c>
      <c r="K305" s="33">
        <v>41538</v>
      </c>
      <c r="L305" s="33">
        <v>41882</v>
      </c>
      <c r="M305" s="33">
        <v>41851</v>
      </c>
      <c r="N305" s="34">
        <f t="shared" si="59"/>
        <v>49.142857142857146</v>
      </c>
      <c r="O305" s="39">
        <v>0</v>
      </c>
      <c r="P305" s="36">
        <f t="shared" si="60"/>
        <v>0</v>
      </c>
      <c r="Q305" s="37">
        <f t="shared" si="61"/>
        <v>0</v>
      </c>
      <c r="R305" s="37">
        <f t="shared" si="62"/>
        <v>0</v>
      </c>
      <c r="S305" s="37">
        <f t="shared" si="63"/>
        <v>49.142857142857146</v>
      </c>
      <c r="T305" s="38" t="s">
        <v>62</v>
      </c>
      <c r="U305" s="39" t="s">
        <v>1963</v>
      </c>
      <c r="V305" s="39" t="s">
        <v>83</v>
      </c>
      <c r="W305" s="40" t="s">
        <v>65</v>
      </c>
      <c r="X305" s="40" t="s">
        <v>95</v>
      </c>
      <c r="Y305" s="40" t="s">
        <v>65</v>
      </c>
      <c r="Z305" s="41" t="s">
        <v>87</v>
      </c>
      <c r="AA305" s="135">
        <v>2</v>
      </c>
      <c r="AB305" s="43">
        <f t="shared" si="55"/>
        <v>1</v>
      </c>
      <c r="AC305" s="44">
        <v>42185</v>
      </c>
      <c r="AD305" s="43" t="s">
        <v>68</v>
      </c>
      <c r="AE305" s="43"/>
      <c r="AF305" s="43"/>
      <c r="AG305" s="43"/>
      <c r="AH305" s="43"/>
      <c r="AI305" s="45" t="s">
        <v>1997</v>
      </c>
      <c r="AJ305" s="45"/>
      <c r="AK305" s="46" t="s">
        <v>1827</v>
      </c>
      <c r="AL305" s="47">
        <f t="shared" si="53"/>
        <v>2</v>
      </c>
      <c r="AM305" s="47">
        <f t="shared" si="54"/>
        <v>0</v>
      </c>
      <c r="AN305" s="47" t="str">
        <f t="shared" si="56"/>
        <v>CUMPLIDA</v>
      </c>
      <c r="AO305" s="47" t="str">
        <f t="shared" si="57"/>
        <v>CUMPLIDA</v>
      </c>
      <c r="AP305" s="48" t="s">
        <v>116</v>
      </c>
      <c r="AQ305" s="49" t="s">
        <v>87</v>
      </c>
      <c r="AR305" s="50" t="s">
        <v>75</v>
      </c>
      <c r="AS305" s="50"/>
      <c r="AT305" s="51" t="s">
        <v>76</v>
      </c>
    </row>
    <row r="306" spans="1:46" ht="126" hidden="1" x14ac:dyDescent="0.25">
      <c r="A306" s="27">
        <v>762</v>
      </c>
      <c r="B306" s="27">
        <v>1</v>
      </c>
      <c r="C306" s="175" t="s">
        <v>1998</v>
      </c>
      <c r="D306" s="90" t="s">
        <v>1999</v>
      </c>
      <c r="E306" s="90" t="s">
        <v>2000</v>
      </c>
      <c r="F306" s="176" t="s">
        <v>1960</v>
      </c>
      <c r="G306" s="81" t="s">
        <v>2001</v>
      </c>
      <c r="H306" s="177" t="s">
        <v>2002</v>
      </c>
      <c r="I306" s="177" t="s">
        <v>2002</v>
      </c>
      <c r="J306" s="178">
        <v>5</v>
      </c>
      <c r="K306" s="33">
        <v>41516</v>
      </c>
      <c r="L306" s="33">
        <v>41881</v>
      </c>
      <c r="M306" s="33">
        <v>41881</v>
      </c>
      <c r="N306" s="34">
        <f t="shared" si="59"/>
        <v>52.142857142857146</v>
      </c>
      <c r="O306" s="39">
        <v>0</v>
      </c>
      <c r="P306" s="36">
        <f t="shared" si="60"/>
        <v>0</v>
      </c>
      <c r="Q306" s="37">
        <f t="shared" si="61"/>
        <v>0</v>
      </c>
      <c r="R306" s="37">
        <f t="shared" si="62"/>
        <v>0</v>
      </c>
      <c r="S306" s="37">
        <f t="shared" si="63"/>
        <v>52.142857142857146</v>
      </c>
      <c r="T306" s="38" t="s">
        <v>62</v>
      </c>
      <c r="U306" s="39" t="s">
        <v>2003</v>
      </c>
      <c r="V306" s="39" t="s">
        <v>103</v>
      </c>
      <c r="W306" s="40" t="s">
        <v>65</v>
      </c>
      <c r="X306" s="40" t="s">
        <v>95</v>
      </c>
      <c r="Y306" s="40" t="s">
        <v>65</v>
      </c>
      <c r="Z306" s="41" t="s">
        <v>160</v>
      </c>
      <c r="AA306" s="135">
        <v>5</v>
      </c>
      <c r="AB306" s="43">
        <f t="shared" si="55"/>
        <v>1</v>
      </c>
      <c r="AC306" s="44">
        <v>42185</v>
      </c>
      <c r="AD306" s="43" t="s">
        <v>68</v>
      </c>
      <c r="AE306" s="43"/>
      <c r="AF306" s="43"/>
      <c r="AG306" s="43"/>
      <c r="AH306" s="43"/>
      <c r="AI306" s="45" t="s">
        <v>2004</v>
      </c>
      <c r="AJ306" s="45"/>
      <c r="AK306" s="46" t="s">
        <v>1827</v>
      </c>
      <c r="AL306" s="47">
        <f t="shared" si="53"/>
        <v>2</v>
      </c>
      <c r="AM306" s="47">
        <f t="shared" si="54"/>
        <v>0</v>
      </c>
      <c r="AN306" s="47" t="str">
        <f t="shared" si="56"/>
        <v>CUMPLIDA</v>
      </c>
      <c r="AO306" s="47" t="str">
        <f t="shared" si="57"/>
        <v>CUMPLIDA</v>
      </c>
      <c r="AP306" s="50" t="s">
        <v>864</v>
      </c>
      <c r="AQ306" s="69" t="s">
        <v>163</v>
      </c>
      <c r="AR306" s="50" t="s">
        <v>75</v>
      </c>
      <c r="AS306" s="50"/>
      <c r="AT306" s="51" t="s">
        <v>76</v>
      </c>
    </row>
    <row r="307" spans="1:46" ht="189" hidden="1" x14ac:dyDescent="0.25">
      <c r="A307" s="27">
        <v>763</v>
      </c>
      <c r="B307" s="27">
        <v>2</v>
      </c>
      <c r="C307" s="175" t="s">
        <v>2005</v>
      </c>
      <c r="D307" s="175" t="s">
        <v>2006</v>
      </c>
      <c r="E307" s="90" t="s">
        <v>2007</v>
      </c>
      <c r="F307" s="30" t="s">
        <v>1975</v>
      </c>
      <c r="G307" s="81" t="s">
        <v>2008</v>
      </c>
      <c r="H307" s="177" t="s">
        <v>2009</v>
      </c>
      <c r="I307" s="177" t="s">
        <v>2009</v>
      </c>
      <c r="J307" s="178">
        <v>6</v>
      </c>
      <c r="K307" s="33">
        <v>41599</v>
      </c>
      <c r="L307" s="33">
        <v>41912</v>
      </c>
      <c r="M307" s="33">
        <v>41912</v>
      </c>
      <c r="N307" s="34">
        <f t="shared" si="59"/>
        <v>44.714285714285715</v>
      </c>
      <c r="O307" s="39">
        <v>0</v>
      </c>
      <c r="P307" s="36">
        <f t="shared" si="60"/>
        <v>0</v>
      </c>
      <c r="Q307" s="37">
        <f t="shared" si="61"/>
        <v>0</v>
      </c>
      <c r="R307" s="37">
        <f t="shared" si="62"/>
        <v>0</v>
      </c>
      <c r="S307" s="37">
        <f t="shared" si="63"/>
        <v>44.714285714285715</v>
      </c>
      <c r="T307" s="38" t="s">
        <v>62</v>
      </c>
      <c r="U307" s="39" t="s">
        <v>2010</v>
      </c>
      <c r="V307" s="39" t="s">
        <v>103</v>
      </c>
      <c r="W307" s="40" t="s">
        <v>1536</v>
      </c>
      <c r="X307" s="122" t="s">
        <v>1537</v>
      </c>
      <c r="Y307" s="39" t="s">
        <v>86</v>
      </c>
      <c r="Z307" s="41" t="s">
        <v>87</v>
      </c>
      <c r="AA307" s="135">
        <v>6</v>
      </c>
      <c r="AB307" s="43">
        <f t="shared" si="55"/>
        <v>1</v>
      </c>
      <c r="AC307" s="44">
        <v>42185</v>
      </c>
      <c r="AD307" s="43" t="s">
        <v>68</v>
      </c>
      <c r="AE307" s="43"/>
      <c r="AF307" s="43"/>
      <c r="AG307" s="43"/>
      <c r="AH307" s="43"/>
      <c r="AI307" s="45" t="s">
        <v>2011</v>
      </c>
      <c r="AJ307" s="45"/>
      <c r="AK307" s="46" t="s">
        <v>1827</v>
      </c>
      <c r="AL307" s="47">
        <f t="shared" si="53"/>
        <v>2</v>
      </c>
      <c r="AM307" s="47">
        <f t="shared" si="54"/>
        <v>0</v>
      </c>
      <c r="AN307" s="47" t="str">
        <f t="shared" si="56"/>
        <v>CUMPLIDA</v>
      </c>
      <c r="AO307" s="47" t="str">
        <f t="shared" si="57"/>
        <v>CUMPLIDA</v>
      </c>
      <c r="AP307" s="48" t="s">
        <v>217</v>
      </c>
      <c r="AQ307" s="49" t="s">
        <v>87</v>
      </c>
      <c r="AR307" s="50" t="s">
        <v>75</v>
      </c>
      <c r="AS307" s="50"/>
      <c r="AT307" s="51" t="s">
        <v>76</v>
      </c>
    </row>
    <row r="308" spans="1:46" ht="141.75" hidden="1" x14ac:dyDescent="0.25">
      <c r="A308" s="27">
        <v>764</v>
      </c>
      <c r="B308" s="27">
        <v>3</v>
      </c>
      <c r="C308" s="175" t="s">
        <v>2012</v>
      </c>
      <c r="D308" s="90" t="s">
        <v>2013</v>
      </c>
      <c r="E308" s="90" t="s">
        <v>2014</v>
      </c>
      <c r="F308" s="30" t="s">
        <v>2015</v>
      </c>
      <c r="G308" s="81"/>
      <c r="H308" s="81" t="s">
        <v>1982</v>
      </c>
      <c r="I308" s="81" t="s">
        <v>1982</v>
      </c>
      <c r="J308" s="82">
        <v>4</v>
      </c>
      <c r="K308" s="33">
        <v>41507</v>
      </c>
      <c r="L308" s="33">
        <v>41851</v>
      </c>
      <c r="M308" s="33">
        <v>41850</v>
      </c>
      <c r="N308" s="34">
        <f t="shared" si="59"/>
        <v>49.142857142857146</v>
      </c>
      <c r="O308" s="39">
        <v>0</v>
      </c>
      <c r="P308" s="36">
        <f t="shared" si="60"/>
        <v>0</v>
      </c>
      <c r="Q308" s="37">
        <f t="shared" si="61"/>
        <v>0</v>
      </c>
      <c r="R308" s="37">
        <f t="shared" si="62"/>
        <v>0</v>
      </c>
      <c r="S308" s="37">
        <f t="shared" si="63"/>
        <v>49.142857142857146</v>
      </c>
      <c r="T308" s="38" t="s">
        <v>62</v>
      </c>
      <c r="U308" s="39" t="s">
        <v>2003</v>
      </c>
      <c r="V308" s="39" t="s">
        <v>83</v>
      </c>
      <c r="W308" s="58" t="s">
        <v>65</v>
      </c>
      <c r="X308" s="58" t="s">
        <v>95</v>
      </c>
      <c r="Y308" s="40" t="s">
        <v>65</v>
      </c>
      <c r="Z308" s="41" t="s">
        <v>67</v>
      </c>
      <c r="AA308" s="135">
        <v>4</v>
      </c>
      <c r="AB308" s="43">
        <f t="shared" si="55"/>
        <v>1</v>
      </c>
      <c r="AC308" s="44">
        <v>42185</v>
      </c>
      <c r="AD308" s="43" t="s">
        <v>68</v>
      </c>
      <c r="AE308" s="43"/>
      <c r="AF308" s="43"/>
      <c r="AG308" s="43"/>
      <c r="AH308" s="43"/>
      <c r="AI308" s="45" t="s">
        <v>2016</v>
      </c>
      <c r="AJ308" s="45"/>
      <c r="AK308" s="46" t="s">
        <v>1827</v>
      </c>
      <c r="AL308" s="47">
        <f t="shared" si="53"/>
        <v>2</v>
      </c>
      <c r="AM308" s="47">
        <f t="shared" si="54"/>
        <v>0</v>
      </c>
      <c r="AN308" s="47" t="str">
        <f t="shared" si="56"/>
        <v>CUMPLIDA</v>
      </c>
      <c r="AO308" s="47" t="str">
        <f t="shared" si="57"/>
        <v>CUMPLIDA</v>
      </c>
      <c r="AP308" s="48" t="s">
        <v>98</v>
      </c>
      <c r="AQ308" s="49" t="s">
        <v>67</v>
      </c>
      <c r="AR308" s="50" t="s">
        <v>75</v>
      </c>
      <c r="AS308" s="50"/>
      <c r="AT308" s="51" t="s">
        <v>76</v>
      </c>
    </row>
    <row r="309" spans="1:46" ht="157.5" hidden="1" x14ac:dyDescent="0.25">
      <c r="A309" s="27">
        <v>765</v>
      </c>
      <c r="B309" s="27">
        <v>4</v>
      </c>
      <c r="C309" s="175" t="s">
        <v>2017</v>
      </c>
      <c r="D309" s="90" t="s">
        <v>2018</v>
      </c>
      <c r="E309" s="90" t="s">
        <v>2019</v>
      </c>
      <c r="F309" s="30" t="s">
        <v>2020</v>
      </c>
      <c r="G309" s="81" t="s">
        <v>2021</v>
      </c>
      <c r="H309" s="28" t="s">
        <v>2022</v>
      </c>
      <c r="I309" s="28" t="s">
        <v>2022</v>
      </c>
      <c r="J309" s="178">
        <v>5</v>
      </c>
      <c r="K309" s="33">
        <v>41671</v>
      </c>
      <c r="L309" s="33">
        <v>41912</v>
      </c>
      <c r="M309" s="33">
        <v>41912</v>
      </c>
      <c r="N309" s="34">
        <f t="shared" si="59"/>
        <v>34.428571428571431</v>
      </c>
      <c r="O309" s="39">
        <v>0</v>
      </c>
      <c r="P309" s="36">
        <f t="shared" si="60"/>
        <v>0</v>
      </c>
      <c r="Q309" s="37">
        <f t="shared" si="61"/>
        <v>0</v>
      </c>
      <c r="R309" s="37">
        <f t="shared" si="62"/>
        <v>0</v>
      </c>
      <c r="S309" s="37">
        <f t="shared" si="63"/>
        <v>34.428571428571431</v>
      </c>
      <c r="T309" s="38" t="s">
        <v>62</v>
      </c>
      <c r="U309" s="39" t="s">
        <v>2003</v>
      </c>
      <c r="V309" s="39" t="s">
        <v>83</v>
      </c>
      <c r="W309" s="40" t="s">
        <v>1536</v>
      </c>
      <c r="X309" s="122" t="s">
        <v>1537</v>
      </c>
      <c r="Y309" s="39" t="s">
        <v>86</v>
      </c>
      <c r="Z309" s="41" t="s">
        <v>87</v>
      </c>
      <c r="AA309" s="135">
        <v>5</v>
      </c>
      <c r="AB309" s="43">
        <f t="shared" si="55"/>
        <v>1</v>
      </c>
      <c r="AC309" s="44">
        <v>42185</v>
      </c>
      <c r="AD309" s="43" t="s">
        <v>68</v>
      </c>
      <c r="AE309" s="43"/>
      <c r="AF309" s="43" t="s">
        <v>69</v>
      </c>
      <c r="AG309" s="43" t="s">
        <v>69</v>
      </c>
      <c r="AH309" s="43" t="s">
        <v>2023</v>
      </c>
      <c r="AI309" s="45" t="s">
        <v>2024</v>
      </c>
      <c r="AJ309" s="45"/>
      <c r="AK309" s="46" t="s">
        <v>1827</v>
      </c>
      <c r="AL309" s="47">
        <f t="shared" si="53"/>
        <v>2</v>
      </c>
      <c r="AM309" s="47">
        <f t="shared" si="54"/>
        <v>0</v>
      </c>
      <c r="AN309" s="47" t="str">
        <f t="shared" si="56"/>
        <v>CUMPLIDA</v>
      </c>
      <c r="AO309" s="47" t="str">
        <f t="shared" si="57"/>
        <v>CUMPLIDA</v>
      </c>
      <c r="AP309" s="48" t="s">
        <v>217</v>
      </c>
      <c r="AQ309" s="49" t="s">
        <v>87</v>
      </c>
      <c r="AR309" s="50" t="s">
        <v>75</v>
      </c>
      <c r="AS309" s="50"/>
      <c r="AT309" s="51" t="s">
        <v>76</v>
      </c>
    </row>
    <row r="310" spans="1:46" ht="110.25" hidden="1" x14ac:dyDescent="0.25">
      <c r="A310" s="27">
        <v>767</v>
      </c>
      <c r="B310" s="27">
        <v>6</v>
      </c>
      <c r="C310" s="175" t="s">
        <v>2025</v>
      </c>
      <c r="D310" s="90" t="s">
        <v>2026</v>
      </c>
      <c r="E310" s="90" t="s">
        <v>2027</v>
      </c>
      <c r="F310" s="30" t="s">
        <v>2028</v>
      </c>
      <c r="G310" s="81"/>
      <c r="H310" s="28" t="s">
        <v>2029</v>
      </c>
      <c r="I310" s="28" t="s">
        <v>2029</v>
      </c>
      <c r="J310" s="178">
        <v>2</v>
      </c>
      <c r="K310" s="33">
        <v>41516</v>
      </c>
      <c r="L310" s="33">
        <v>41881</v>
      </c>
      <c r="M310" s="33">
        <v>41881</v>
      </c>
      <c r="N310" s="34">
        <f t="shared" si="59"/>
        <v>52.142857142857146</v>
      </c>
      <c r="O310" s="39">
        <v>0</v>
      </c>
      <c r="P310" s="36">
        <f t="shared" si="60"/>
        <v>0</v>
      </c>
      <c r="Q310" s="37">
        <f t="shared" si="61"/>
        <v>0</v>
      </c>
      <c r="R310" s="37">
        <f t="shared" si="62"/>
        <v>0</v>
      </c>
      <c r="S310" s="37">
        <f t="shared" si="63"/>
        <v>52.142857142857146</v>
      </c>
      <c r="T310" s="38" t="s">
        <v>62</v>
      </c>
      <c r="U310" s="39" t="s">
        <v>2003</v>
      </c>
      <c r="V310" s="39" t="s">
        <v>83</v>
      </c>
      <c r="W310" s="58" t="s">
        <v>65</v>
      </c>
      <c r="X310" s="58" t="s">
        <v>95</v>
      </c>
      <c r="Y310" s="40" t="s">
        <v>65</v>
      </c>
      <c r="Z310" s="41" t="s">
        <v>87</v>
      </c>
      <c r="AA310" s="135">
        <v>2</v>
      </c>
      <c r="AB310" s="43">
        <f t="shared" si="55"/>
        <v>1</v>
      </c>
      <c r="AC310" s="44">
        <v>42185</v>
      </c>
      <c r="AD310" s="43" t="s">
        <v>68</v>
      </c>
      <c r="AE310" s="43"/>
      <c r="AF310" s="43" t="s">
        <v>69</v>
      </c>
      <c r="AG310" s="43" t="s">
        <v>69</v>
      </c>
      <c r="AH310" s="43"/>
      <c r="AI310" s="45" t="s">
        <v>2030</v>
      </c>
      <c r="AJ310" s="45"/>
      <c r="AK310" s="46" t="s">
        <v>1827</v>
      </c>
      <c r="AL310" s="47">
        <f t="shared" si="53"/>
        <v>2</v>
      </c>
      <c r="AM310" s="47">
        <f t="shared" si="54"/>
        <v>0</v>
      </c>
      <c r="AN310" s="47" t="str">
        <f t="shared" si="56"/>
        <v>CUMPLIDA</v>
      </c>
      <c r="AO310" s="47" t="str">
        <f t="shared" si="57"/>
        <v>CUMPLIDA</v>
      </c>
      <c r="AP310" s="48" t="s">
        <v>98</v>
      </c>
      <c r="AQ310" s="49" t="s">
        <v>87</v>
      </c>
      <c r="AR310" s="50" t="s">
        <v>75</v>
      </c>
      <c r="AS310" s="50"/>
      <c r="AT310" s="51" t="s">
        <v>76</v>
      </c>
    </row>
    <row r="311" spans="1:46" ht="94.5" hidden="1" x14ac:dyDescent="0.25">
      <c r="A311" s="27">
        <v>769</v>
      </c>
      <c r="B311" s="27">
        <v>8</v>
      </c>
      <c r="C311" s="175" t="s">
        <v>2031</v>
      </c>
      <c r="D311" s="175" t="s">
        <v>2032</v>
      </c>
      <c r="E311" s="175" t="s">
        <v>2033</v>
      </c>
      <c r="F311" s="115" t="s">
        <v>2034</v>
      </c>
      <c r="G311" s="77" t="s">
        <v>2035</v>
      </c>
      <c r="H311" s="81" t="s">
        <v>2036</v>
      </c>
      <c r="I311" s="81" t="s">
        <v>2036</v>
      </c>
      <c r="J311" s="178">
        <v>3</v>
      </c>
      <c r="K311" s="33">
        <v>41640</v>
      </c>
      <c r="L311" s="33">
        <v>42004</v>
      </c>
      <c r="M311" s="33">
        <v>42004</v>
      </c>
      <c r="N311" s="34">
        <f t="shared" si="59"/>
        <v>52</v>
      </c>
      <c r="O311" s="39">
        <v>0</v>
      </c>
      <c r="P311" s="36">
        <f t="shared" si="60"/>
        <v>0</v>
      </c>
      <c r="Q311" s="37">
        <f t="shared" si="61"/>
        <v>0</v>
      </c>
      <c r="R311" s="37">
        <f t="shared" si="62"/>
        <v>0</v>
      </c>
      <c r="S311" s="37">
        <f t="shared" si="63"/>
        <v>52</v>
      </c>
      <c r="T311" s="38" t="s">
        <v>62</v>
      </c>
      <c r="U311" s="39" t="s">
        <v>2003</v>
      </c>
      <c r="V311" s="39" t="s">
        <v>83</v>
      </c>
      <c r="W311" s="58" t="s">
        <v>65</v>
      </c>
      <c r="X311" s="58" t="s">
        <v>95</v>
      </c>
      <c r="Y311" s="40" t="s">
        <v>65</v>
      </c>
      <c r="Z311" s="41" t="s">
        <v>87</v>
      </c>
      <c r="AA311" s="135">
        <v>3</v>
      </c>
      <c r="AB311" s="43">
        <f t="shared" si="55"/>
        <v>1</v>
      </c>
      <c r="AC311" s="44">
        <v>42185</v>
      </c>
      <c r="AD311" s="43" t="s">
        <v>68</v>
      </c>
      <c r="AE311" s="43"/>
      <c r="AF311" s="43"/>
      <c r="AG311" s="43"/>
      <c r="AH311" s="43"/>
      <c r="AI311" s="45" t="s">
        <v>2037</v>
      </c>
      <c r="AJ311" s="45"/>
      <c r="AK311" s="46" t="s">
        <v>1827</v>
      </c>
      <c r="AL311" s="47">
        <f t="shared" si="53"/>
        <v>2</v>
      </c>
      <c r="AM311" s="47">
        <f t="shared" si="54"/>
        <v>0</v>
      </c>
      <c r="AN311" s="47" t="str">
        <f t="shared" si="56"/>
        <v>CUMPLIDA</v>
      </c>
      <c r="AO311" s="47" t="str">
        <f t="shared" si="57"/>
        <v>CUMPLIDA</v>
      </c>
      <c r="AP311" s="48" t="s">
        <v>116</v>
      </c>
      <c r="AQ311" s="49" t="s">
        <v>87</v>
      </c>
      <c r="AR311" s="50" t="s">
        <v>75</v>
      </c>
      <c r="AS311" s="50"/>
      <c r="AT311" s="51" t="s">
        <v>76</v>
      </c>
    </row>
    <row r="312" spans="1:46" ht="94.5" hidden="1" x14ac:dyDescent="0.25">
      <c r="A312" s="27">
        <v>770</v>
      </c>
      <c r="B312" s="27">
        <v>9</v>
      </c>
      <c r="C312" s="175" t="s">
        <v>2038</v>
      </c>
      <c r="D312" s="90" t="s">
        <v>2039</v>
      </c>
      <c r="E312" s="90" t="s">
        <v>2040</v>
      </c>
      <c r="F312" s="30" t="s">
        <v>2041</v>
      </c>
      <c r="G312" s="81"/>
      <c r="H312" s="180" t="s">
        <v>2042</v>
      </c>
      <c r="I312" s="180" t="s">
        <v>2042</v>
      </c>
      <c r="J312" s="178">
        <v>4</v>
      </c>
      <c r="K312" s="33">
        <v>41415</v>
      </c>
      <c r="L312" s="33">
        <v>41759</v>
      </c>
      <c r="M312" s="33">
        <v>41759</v>
      </c>
      <c r="N312" s="34">
        <f t="shared" si="59"/>
        <v>49.142857142857146</v>
      </c>
      <c r="O312" s="39">
        <v>0</v>
      </c>
      <c r="P312" s="36">
        <f t="shared" si="60"/>
        <v>0</v>
      </c>
      <c r="Q312" s="37">
        <f t="shared" si="61"/>
        <v>0</v>
      </c>
      <c r="R312" s="37">
        <f t="shared" si="62"/>
        <v>0</v>
      </c>
      <c r="S312" s="37">
        <f t="shared" si="63"/>
        <v>49.142857142857146</v>
      </c>
      <c r="T312" s="38" t="s">
        <v>62</v>
      </c>
      <c r="U312" s="39" t="s">
        <v>2003</v>
      </c>
      <c r="V312" s="39" t="s">
        <v>64</v>
      </c>
      <c r="W312" s="40" t="s">
        <v>1520</v>
      </c>
      <c r="X312" s="122" t="s">
        <v>1521</v>
      </c>
      <c r="Y312" s="39" t="s">
        <v>86</v>
      </c>
      <c r="Z312" s="41" t="s">
        <v>67</v>
      </c>
      <c r="AA312" s="135">
        <v>4</v>
      </c>
      <c r="AB312" s="43">
        <f t="shared" si="55"/>
        <v>1</v>
      </c>
      <c r="AC312" s="44">
        <v>42004</v>
      </c>
      <c r="AD312" s="43" t="s">
        <v>68</v>
      </c>
      <c r="AE312" s="43"/>
      <c r="AF312" s="43"/>
      <c r="AG312" s="43"/>
      <c r="AH312" s="43"/>
      <c r="AI312" s="45" t="s">
        <v>2043</v>
      </c>
      <c r="AJ312" s="45"/>
      <c r="AK312" s="46" t="s">
        <v>1827</v>
      </c>
      <c r="AL312" s="47">
        <f t="shared" si="53"/>
        <v>2</v>
      </c>
      <c r="AM312" s="47">
        <f t="shared" si="54"/>
        <v>0</v>
      </c>
      <c r="AN312" s="47" t="str">
        <f t="shared" si="56"/>
        <v>CUMPLIDA</v>
      </c>
      <c r="AO312" s="47" t="str">
        <f t="shared" si="57"/>
        <v>CUMPLIDA</v>
      </c>
      <c r="AP312" s="48" t="s">
        <v>116</v>
      </c>
      <c r="AQ312" s="49" t="s">
        <v>67</v>
      </c>
      <c r="AR312" s="50" t="s">
        <v>75</v>
      </c>
      <c r="AS312" s="50"/>
      <c r="AT312" s="51" t="s">
        <v>76</v>
      </c>
    </row>
    <row r="313" spans="1:46" ht="141.75" hidden="1" x14ac:dyDescent="0.25">
      <c r="A313" s="27">
        <v>773</v>
      </c>
      <c r="B313" s="27">
        <v>3</v>
      </c>
      <c r="C313" s="108" t="s">
        <v>2044</v>
      </c>
      <c r="D313" s="74" t="s">
        <v>2045</v>
      </c>
      <c r="E313" s="29"/>
      <c r="F313" s="30" t="s">
        <v>2046</v>
      </c>
      <c r="G313" s="144" t="s">
        <v>2047</v>
      </c>
      <c r="H313" s="81" t="s">
        <v>2048</v>
      </c>
      <c r="I313" s="81" t="s">
        <v>2048</v>
      </c>
      <c r="J313" s="32">
        <v>3</v>
      </c>
      <c r="K313" s="33">
        <v>41456</v>
      </c>
      <c r="L313" s="33">
        <v>42185</v>
      </c>
      <c r="M313" s="33">
        <v>42004</v>
      </c>
      <c r="N313" s="34">
        <f t="shared" si="59"/>
        <v>104.14285714285714</v>
      </c>
      <c r="O313" s="39">
        <v>0</v>
      </c>
      <c r="P313" s="36">
        <f t="shared" si="60"/>
        <v>0</v>
      </c>
      <c r="Q313" s="37">
        <f t="shared" si="61"/>
        <v>0</v>
      </c>
      <c r="R313" s="37">
        <f t="shared" si="62"/>
        <v>0</v>
      </c>
      <c r="S313" s="37">
        <f t="shared" si="63"/>
        <v>104.14285714285714</v>
      </c>
      <c r="T313" s="38" t="s">
        <v>62</v>
      </c>
      <c r="U313" s="39" t="s">
        <v>2049</v>
      </c>
      <c r="V313" s="39" t="s">
        <v>2050</v>
      </c>
      <c r="W313" s="181" t="s">
        <v>348</v>
      </c>
      <c r="X313" s="181" t="s">
        <v>349</v>
      </c>
      <c r="Y313" s="40" t="s">
        <v>348</v>
      </c>
      <c r="Z313" s="41" t="s">
        <v>67</v>
      </c>
      <c r="AA313" s="135">
        <v>3</v>
      </c>
      <c r="AB313" s="43">
        <f t="shared" si="55"/>
        <v>1</v>
      </c>
      <c r="AC313" s="44">
        <v>42185</v>
      </c>
      <c r="AD313" s="43" t="s">
        <v>68</v>
      </c>
      <c r="AE313" s="43"/>
      <c r="AF313" s="43"/>
      <c r="AG313" s="43"/>
      <c r="AH313" s="43"/>
      <c r="AI313" s="45" t="s">
        <v>2051</v>
      </c>
      <c r="AJ313" s="45"/>
      <c r="AK313" s="46" t="s">
        <v>73</v>
      </c>
      <c r="AL313" s="47">
        <f t="shared" si="53"/>
        <v>2</v>
      </c>
      <c r="AM313" s="47">
        <f t="shared" si="54"/>
        <v>0</v>
      </c>
      <c r="AN313" s="47" t="str">
        <f t="shared" si="56"/>
        <v>CUMPLIDA</v>
      </c>
      <c r="AO313" s="47" t="str">
        <f t="shared" si="57"/>
        <v>CUMPLIDA</v>
      </c>
      <c r="AP313" s="48" t="s">
        <v>116</v>
      </c>
      <c r="AQ313" s="49" t="s">
        <v>67</v>
      </c>
      <c r="AR313" s="50" t="s">
        <v>75</v>
      </c>
      <c r="AS313" s="50"/>
      <c r="AT313" s="51" t="s">
        <v>76</v>
      </c>
    </row>
    <row r="314" spans="1:46" ht="236.25" hidden="1" x14ac:dyDescent="0.25">
      <c r="A314" s="27">
        <v>777</v>
      </c>
      <c r="B314" s="27">
        <v>7</v>
      </c>
      <c r="C314" s="108" t="s">
        <v>2052</v>
      </c>
      <c r="D314" s="74" t="s">
        <v>2053</v>
      </c>
      <c r="E314" s="29"/>
      <c r="F314" s="31" t="s">
        <v>2054</v>
      </c>
      <c r="G314" s="30" t="s">
        <v>2055</v>
      </c>
      <c r="H314" s="30" t="s">
        <v>2056</v>
      </c>
      <c r="I314" s="30" t="s">
        <v>2057</v>
      </c>
      <c r="J314" s="32">
        <v>4</v>
      </c>
      <c r="K314" s="33">
        <v>41518</v>
      </c>
      <c r="L314" s="33">
        <v>42185</v>
      </c>
      <c r="M314" s="33">
        <v>41850</v>
      </c>
      <c r="N314" s="34">
        <f t="shared" si="59"/>
        <v>95.285714285714292</v>
      </c>
      <c r="O314" s="39">
        <v>0</v>
      </c>
      <c r="P314" s="36">
        <f t="shared" si="60"/>
        <v>0</v>
      </c>
      <c r="Q314" s="37">
        <f t="shared" si="61"/>
        <v>0</v>
      </c>
      <c r="R314" s="37">
        <f t="shared" si="62"/>
        <v>0</v>
      </c>
      <c r="S314" s="37">
        <f t="shared" si="63"/>
        <v>95.285714285714292</v>
      </c>
      <c r="T314" s="38" t="s">
        <v>62</v>
      </c>
      <c r="U314" s="39" t="s">
        <v>179</v>
      </c>
      <c r="V314" s="39" t="s">
        <v>112</v>
      </c>
      <c r="W314" s="39" t="s">
        <v>2058</v>
      </c>
      <c r="X314" s="39" t="s">
        <v>1066</v>
      </c>
      <c r="Y314" s="39" t="s">
        <v>86</v>
      </c>
      <c r="Z314" s="41" t="s">
        <v>160</v>
      </c>
      <c r="AA314" s="135">
        <v>4</v>
      </c>
      <c r="AB314" s="43">
        <f t="shared" si="55"/>
        <v>1</v>
      </c>
      <c r="AC314" s="44">
        <v>42004</v>
      </c>
      <c r="AD314" s="43" t="s">
        <v>68</v>
      </c>
      <c r="AE314" s="43"/>
      <c r="AF314" s="43" t="s">
        <v>69</v>
      </c>
      <c r="AG314" s="43" t="s">
        <v>69</v>
      </c>
      <c r="AH314" s="43" t="s">
        <v>942</v>
      </c>
      <c r="AI314" s="45" t="s">
        <v>2059</v>
      </c>
      <c r="AJ314" s="45"/>
      <c r="AK314" s="46" t="s">
        <v>73</v>
      </c>
      <c r="AL314" s="47">
        <f t="shared" si="53"/>
        <v>2</v>
      </c>
      <c r="AM314" s="47">
        <f t="shared" si="54"/>
        <v>0</v>
      </c>
      <c r="AN314" s="47" t="str">
        <f t="shared" si="56"/>
        <v>CUMPLIDA</v>
      </c>
      <c r="AO314" s="47" t="str">
        <f t="shared" si="57"/>
        <v>CUMPLIDA</v>
      </c>
      <c r="AP314" s="48" t="s">
        <v>106</v>
      </c>
      <c r="AQ314" s="69" t="s">
        <v>163</v>
      </c>
      <c r="AR314" s="50" t="s">
        <v>75</v>
      </c>
      <c r="AS314" s="50"/>
      <c r="AT314" s="51" t="s">
        <v>76</v>
      </c>
    </row>
    <row r="315" spans="1:46" ht="299.25" hidden="1" x14ac:dyDescent="0.25">
      <c r="A315" s="27">
        <v>778</v>
      </c>
      <c r="B315" s="27">
        <v>8</v>
      </c>
      <c r="C315" s="108" t="s">
        <v>2060</v>
      </c>
      <c r="D315" s="74" t="s">
        <v>2061</v>
      </c>
      <c r="E315" s="29"/>
      <c r="F315" s="31" t="s">
        <v>2062</v>
      </c>
      <c r="G315" s="30" t="s">
        <v>2055</v>
      </c>
      <c r="H315" s="30" t="s">
        <v>2063</v>
      </c>
      <c r="I315" s="30" t="s">
        <v>2063</v>
      </c>
      <c r="J315" s="32">
        <v>5</v>
      </c>
      <c r="K315" s="33">
        <v>41456</v>
      </c>
      <c r="L315" s="33">
        <v>42185</v>
      </c>
      <c r="M315" s="33">
        <v>41820</v>
      </c>
      <c r="N315" s="34">
        <f t="shared" si="59"/>
        <v>104.14285714285714</v>
      </c>
      <c r="O315" s="39">
        <v>0</v>
      </c>
      <c r="P315" s="36">
        <f t="shared" si="60"/>
        <v>0</v>
      </c>
      <c r="Q315" s="37">
        <f t="shared" si="61"/>
        <v>0</v>
      </c>
      <c r="R315" s="37">
        <f t="shared" si="62"/>
        <v>0</v>
      </c>
      <c r="S315" s="37">
        <f t="shared" si="63"/>
        <v>104.14285714285714</v>
      </c>
      <c r="T315" s="38" t="s">
        <v>62</v>
      </c>
      <c r="U315" s="39" t="s">
        <v>179</v>
      </c>
      <c r="V315" s="39" t="s">
        <v>112</v>
      </c>
      <c r="W315" s="39" t="s">
        <v>2058</v>
      </c>
      <c r="X315" s="39" t="s">
        <v>1066</v>
      </c>
      <c r="Y315" s="39" t="s">
        <v>86</v>
      </c>
      <c r="Z315" s="41" t="s">
        <v>160</v>
      </c>
      <c r="AA315" s="135">
        <v>5</v>
      </c>
      <c r="AB315" s="43">
        <f t="shared" si="55"/>
        <v>1</v>
      </c>
      <c r="AC315" s="44">
        <v>42004</v>
      </c>
      <c r="AD315" s="43" t="s">
        <v>68</v>
      </c>
      <c r="AE315" s="43"/>
      <c r="AF315" s="43" t="s">
        <v>69</v>
      </c>
      <c r="AG315" s="43" t="s">
        <v>69</v>
      </c>
      <c r="AH315" s="43" t="s">
        <v>942</v>
      </c>
      <c r="AI315" s="65" t="s">
        <v>2064</v>
      </c>
      <c r="AJ315" s="65"/>
      <c r="AK315" s="46" t="s">
        <v>73</v>
      </c>
      <c r="AL315" s="47">
        <f t="shared" si="53"/>
        <v>2</v>
      </c>
      <c r="AM315" s="47">
        <f t="shared" si="54"/>
        <v>0</v>
      </c>
      <c r="AN315" s="47" t="str">
        <f t="shared" si="56"/>
        <v>CUMPLIDA</v>
      </c>
      <c r="AO315" s="47" t="str">
        <f t="shared" si="57"/>
        <v>CUMPLIDA</v>
      </c>
      <c r="AP315" s="48" t="s">
        <v>106</v>
      </c>
      <c r="AQ315" s="69" t="s">
        <v>163</v>
      </c>
      <c r="AR315" s="50" t="s">
        <v>75</v>
      </c>
      <c r="AS315" s="50"/>
      <c r="AT315" s="51" t="s">
        <v>76</v>
      </c>
    </row>
    <row r="316" spans="1:46" ht="315" hidden="1" x14ac:dyDescent="0.25">
      <c r="A316" s="27">
        <v>779</v>
      </c>
      <c r="B316" s="27">
        <v>9</v>
      </c>
      <c r="C316" s="108" t="s">
        <v>2065</v>
      </c>
      <c r="D316" s="74" t="s">
        <v>2066</v>
      </c>
      <c r="E316" s="29"/>
      <c r="F316" s="31" t="s">
        <v>2062</v>
      </c>
      <c r="G316" s="30" t="s">
        <v>2055</v>
      </c>
      <c r="H316" s="30" t="s">
        <v>2067</v>
      </c>
      <c r="I316" s="30" t="s">
        <v>2067</v>
      </c>
      <c r="J316" s="32">
        <v>4</v>
      </c>
      <c r="K316" s="33">
        <v>41548</v>
      </c>
      <c r="L316" s="33">
        <v>42185</v>
      </c>
      <c r="M316" s="33">
        <v>41820</v>
      </c>
      <c r="N316" s="34">
        <f t="shared" si="59"/>
        <v>91</v>
      </c>
      <c r="O316" s="39">
        <v>0</v>
      </c>
      <c r="P316" s="36">
        <f t="shared" si="60"/>
        <v>0</v>
      </c>
      <c r="Q316" s="37">
        <f t="shared" si="61"/>
        <v>0</v>
      </c>
      <c r="R316" s="37">
        <f t="shared" si="62"/>
        <v>0</v>
      </c>
      <c r="S316" s="37">
        <f t="shared" si="63"/>
        <v>91</v>
      </c>
      <c r="T316" s="38" t="s">
        <v>62</v>
      </c>
      <c r="U316" s="39" t="s">
        <v>179</v>
      </c>
      <c r="V316" s="39" t="s">
        <v>112</v>
      </c>
      <c r="W316" s="39" t="s">
        <v>2058</v>
      </c>
      <c r="X316" s="39" t="s">
        <v>1066</v>
      </c>
      <c r="Y316" s="39" t="s">
        <v>86</v>
      </c>
      <c r="Z316" s="41" t="s">
        <v>67</v>
      </c>
      <c r="AA316" s="135">
        <v>4</v>
      </c>
      <c r="AB316" s="43">
        <f t="shared" si="55"/>
        <v>1</v>
      </c>
      <c r="AC316" s="44">
        <v>42004</v>
      </c>
      <c r="AD316" s="43" t="s">
        <v>68</v>
      </c>
      <c r="AE316" s="43"/>
      <c r="AF316" s="43" t="s">
        <v>69</v>
      </c>
      <c r="AG316" s="43"/>
      <c r="AH316" s="43"/>
      <c r="AI316" s="65" t="s">
        <v>2064</v>
      </c>
      <c r="AJ316" s="65"/>
      <c r="AK316" s="46" t="s">
        <v>73</v>
      </c>
      <c r="AL316" s="47">
        <f t="shared" si="53"/>
        <v>2</v>
      </c>
      <c r="AM316" s="47">
        <f t="shared" si="54"/>
        <v>0</v>
      </c>
      <c r="AN316" s="47" t="str">
        <f t="shared" si="56"/>
        <v>CUMPLIDA</v>
      </c>
      <c r="AO316" s="47" t="str">
        <f t="shared" si="57"/>
        <v>CUMPLIDA</v>
      </c>
      <c r="AP316" s="48" t="s">
        <v>106</v>
      </c>
      <c r="AQ316" s="49" t="s">
        <v>67</v>
      </c>
      <c r="AR316" s="50" t="s">
        <v>75</v>
      </c>
      <c r="AS316" s="50"/>
      <c r="AT316" s="51" t="s">
        <v>76</v>
      </c>
    </row>
    <row r="317" spans="1:46" ht="236.25" hidden="1" x14ac:dyDescent="0.25">
      <c r="A317" s="27">
        <v>780</v>
      </c>
      <c r="B317" s="27">
        <v>10</v>
      </c>
      <c r="C317" s="108" t="s">
        <v>2068</v>
      </c>
      <c r="D317" s="74" t="s">
        <v>2069</v>
      </c>
      <c r="E317" s="29"/>
      <c r="F317" s="30" t="s">
        <v>2070</v>
      </c>
      <c r="G317" s="30" t="s">
        <v>2071</v>
      </c>
      <c r="H317" s="31" t="s">
        <v>2072</v>
      </c>
      <c r="I317" s="31" t="s">
        <v>2072</v>
      </c>
      <c r="J317" s="32">
        <v>5</v>
      </c>
      <c r="K317" s="33">
        <v>41640</v>
      </c>
      <c r="L317" s="33">
        <v>42185</v>
      </c>
      <c r="M317" s="33">
        <v>42004</v>
      </c>
      <c r="N317" s="34">
        <f t="shared" si="59"/>
        <v>77.857142857142861</v>
      </c>
      <c r="O317" s="39">
        <v>0</v>
      </c>
      <c r="P317" s="36">
        <f t="shared" si="60"/>
        <v>0</v>
      </c>
      <c r="Q317" s="37">
        <f t="shared" si="61"/>
        <v>0</v>
      </c>
      <c r="R317" s="37">
        <f t="shared" si="62"/>
        <v>0</v>
      </c>
      <c r="S317" s="37">
        <f t="shared" si="63"/>
        <v>77.857142857142861</v>
      </c>
      <c r="T317" s="38" t="s">
        <v>62</v>
      </c>
      <c r="U317" s="39" t="s">
        <v>179</v>
      </c>
      <c r="V317" s="39" t="s">
        <v>149</v>
      </c>
      <c r="W317" s="58" t="s">
        <v>262</v>
      </c>
      <c r="X317" s="58" t="s">
        <v>263</v>
      </c>
      <c r="Y317" s="58" t="s">
        <v>262</v>
      </c>
      <c r="Z317" s="41" t="s">
        <v>87</v>
      </c>
      <c r="AA317" s="135">
        <v>5</v>
      </c>
      <c r="AB317" s="43">
        <f t="shared" si="55"/>
        <v>1</v>
      </c>
      <c r="AC317" s="44">
        <v>42185</v>
      </c>
      <c r="AD317" s="43" t="s">
        <v>68</v>
      </c>
      <c r="AE317" s="43"/>
      <c r="AF317" s="43" t="s">
        <v>69</v>
      </c>
      <c r="AG317" s="43" t="s">
        <v>69</v>
      </c>
      <c r="AH317" s="43" t="s">
        <v>2073</v>
      </c>
      <c r="AI317" s="45" t="s">
        <v>2074</v>
      </c>
      <c r="AJ317" s="45"/>
      <c r="AK317" s="46" t="s">
        <v>73</v>
      </c>
      <c r="AL317" s="47">
        <f t="shared" si="53"/>
        <v>2</v>
      </c>
      <c r="AM317" s="47">
        <f t="shared" si="54"/>
        <v>0</v>
      </c>
      <c r="AN317" s="47" t="str">
        <f t="shared" si="56"/>
        <v>CUMPLIDA</v>
      </c>
      <c r="AO317" s="47" t="str">
        <f t="shared" si="57"/>
        <v>CUMPLIDA</v>
      </c>
      <c r="AP317" s="48" t="s">
        <v>98</v>
      </c>
      <c r="AQ317" s="49" t="s">
        <v>87</v>
      </c>
      <c r="AR317" s="50" t="s">
        <v>75</v>
      </c>
      <c r="AS317" s="50"/>
      <c r="AT317" s="51" t="s">
        <v>76</v>
      </c>
    </row>
    <row r="318" spans="1:46" ht="220.5" hidden="1" x14ac:dyDescent="0.25">
      <c r="A318" s="27">
        <v>781</v>
      </c>
      <c r="B318" s="27">
        <v>11</v>
      </c>
      <c r="C318" s="108" t="s">
        <v>2075</v>
      </c>
      <c r="D318" s="74" t="s">
        <v>2076</v>
      </c>
      <c r="E318" s="29" t="s">
        <v>2077</v>
      </c>
      <c r="F318" s="30" t="s">
        <v>2078</v>
      </c>
      <c r="G318" s="30" t="s">
        <v>2079</v>
      </c>
      <c r="H318" s="30" t="s">
        <v>2080</v>
      </c>
      <c r="I318" s="30" t="s">
        <v>2081</v>
      </c>
      <c r="J318" s="32">
        <v>6</v>
      </c>
      <c r="K318" s="33">
        <v>41640</v>
      </c>
      <c r="L318" s="33">
        <v>42185</v>
      </c>
      <c r="M318" s="33">
        <v>42004</v>
      </c>
      <c r="N318" s="34">
        <f t="shared" si="59"/>
        <v>77.857142857142861</v>
      </c>
      <c r="O318" s="39">
        <v>0</v>
      </c>
      <c r="P318" s="36">
        <f t="shared" si="60"/>
        <v>0</v>
      </c>
      <c r="Q318" s="37">
        <f t="shared" si="61"/>
        <v>0</v>
      </c>
      <c r="R318" s="37">
        <f t="shared" si="62"/>
        <v>0</v>
      </c>
      <c r="S318" s="37">
        <f t="shared" si="63"/>
        <v>77.857142857142861</v>
      </c>
      <c r="T318" s="38" t="s">
        <v>62</v>
      </c>
      <c r="U318" s="39" t="s">
        <v>179</v>
      </c>
      <c r="V318" s="64" t="s">
        <v>149</v>
      </c>
      <c r="W318" s="39" t="s">
        <v>2058</v>
      </c>
      <c r="X318" s="39" t="s">
        <v>1066</v>
      </c>
      <c r="Y318" s="39" t="s">
        <v>86</v>
      </c>
      <c r="Z318" s="41" t="s">
        <v>67</v>
      </c>
      <c r="AA318" s="135">
        <v>6</v>
      </c>
      <c r="AB318" s="43">
        <f t="shared" si="55"/>
        <v>1</v>
      </c>
      <c r="AC318" s="44">
        <v>42185</v>
      </c>
      <c r="AD318" s="43" t="s">
        <v>68</v>
      </c>
      <c r="AE318" s="43"/>
      <c r="AF318" s="43" t="s">
        <v>69</v>
      </c>
      <c r="AG318" s="43" t="s">
        <v>69</v>
      </c>
      <c r="AH318" s="43" t="s">
        <v>2082</v>
      </c>
      <c r="AI318" s="65" t="s">
        <v>2064</v>
      </c>
      <c r="AJ318" s="65"/>
      <c r="AK318" s="46" t="s">
        <v>73</v>
      </c>
      <c r="AL318" s="47">
        <f t="shared" si="53"/>
        <v>2</v>
      </c>
      <c r="AM318" s="47">
        <f t="shared" si="54"/>
        <v>0</v>
      </c>
      <c r="AN318" s="47" t="str">
        <f t="shared" si="56"/>
        <v>CUMPLIDA</v>
      </c>
      <c r="AO318" s="47" t="str">
        <f t="shared" si="57"/>
        <v>CUMPLIDA</v>
      </c>
      <c r="AP318" s="48" t="s">
        <v>106</v>
      </c>
      <c r="AQ318" s="49" t="s">
        <v>67</v>
      </c>
      <c r="AR318" s="50" t="s">
        <v>75</v>
      </c>
      <c r="AS318" s="50"/>
      <c r="AT318" s="51" t="s">
        <v>76</v>
      </c>
    </row>
    <row r="319" spans="1:46" ht="204.75" hidden="1" x14ac:dyDescent="0.25">
      <c r="A319" s="27">
        <v>782</v>
      </c>
      <c r="B319" s="27">
        <v>12</v>
      </c>
      <c r="C319" s="108" t="s">
        <v>2083</v>
      </c>
      <c r="D319" s="74" t="s">
        <v>2084</v>
      </c>
      <c r="E319" s="29"/>
      <c r="F319" s="30" t="s">
        <v>641</v>
      </c>
      <c r="G319" s="30" t="s">
        <v>642</v>
      </c>
      <c r="H319" s="30" t="s">
        <v>2085</v>
      </c>
      <c r="I319" s="30" t="s">
        <v>2085</v>
      </c>
      <c r="J319" s="32">
        <v>6</v>
      </c>
      <c r="K319" s="33">
        <v>41640</v>
      </c>
      <c r="L319" s="33">
        <v>42185</v>
      </c>
      <c r="M319" s="33">
        <v>42004</v>
      </c>
      <c r="N319" s="34">
        <f t="shared" si="59"/>
        <v>77.857142857142861</v>
      </c>
      <c r="O319" s="39">
        <v>0</v>
      </c>
      <c r="P319" s="36">
        <f t="shared" si="60"/>
        <v>0</v>
      </c>
      <c r="Q319" s="37">
        <f t="shared" si="61"/>
        <v>0</v>
      </c>
      <c r="R319" s="37">
        <f t="shared" si="62"/>
        <v>0</v>
      </c>
      <c r="S319" s="37">
        <f t="shared" si="63"/>
        <v>77.857142857142861</v>
      </c>
      <c r="T319" s="38" t="s">
        <v>62</v>
      </c>
      <c r="U319" s="39" t="s">
        <v>179</v>
      </c>
      <c r="V319" s="39" t="s">
        <v>112</v>
      </c>
      <c r="W319" s="58" t="s">
        <v>262</v>
      </c>
      <c r="X319" s="58" t="s">
        <v>263</v>
      </c>
      <c r="Y319" s="58" t="s">
        <v>262</v>
      </c>
      <c r="Z319" s="41" t="s">
        <v>87</v>
      </c>
      <c r="AA319" s="135">
        <v>6</v>
      </c>
      <c r="AB319" s="43">
        <f t="shared" si="55"/>
        <v>1</v>
      </c>
      <c r="AC319" s="44">
        <v>42185</v>
      </c>
      <c r="AD319" s="43" t="s">
        <v>68</v>
      </c>
      <c r="AE319" s="43"/>
      <c r="AF319" s="43" t="s">
        <v>69</v>
      </c>
      <c r="AG319" s="43" t="s">
        <v>69</v>
      </c>
      <c r="AH319" s="43" t="s">
        <v>644</v>
      </c>
      <c r="AI319" s="45" t="s">
        <v>2086</v>
      </c>
      <c r="AJ319" s="45"/>
      <c r="AK319" s="46" t="s">
        <v>73</v>
      </c>
      <c r="AL319" s="47">
        <f t="shared" si="53"/>
        <v>2</v>
      </c>
      <c r="AM319" s="47">
        <f t="shared" si="54"/>
        <v>0</v>
      </c>
      <c r="AN319" s="47" t="str">
        <f t="shared" si="56"/>
        <v>CUMPLIDA</v>
      </c>
      <c r="AO319" s="47" t="str">
        <f t="shared" si="57"/>
        <v>CUMPLIDA</v>
      </c>
      <c r="AP319" s="48" t="s">
        <v>613</v>
      </c>
      <c r="AQ319" s="49" t="s">
        <v>87</v>
      </c>
      <c r="AR319" s="50" t="s">
        <v>75</v>
      </c>
      <c r="AS319" s="50"/>
      <c r="AT319" s="51" t="s">
        <v>76</v>
      </c>
    </row>
    <row r="320" spans="1:46" ht="220.5" hidden="1" x14ac:dyDescent="0.25">
      <c r="A320" s="27">
        <v>783</v>
      </c>
      <c r="B320" s="27">
        <v>13</v>
      </c>
      <c r="C320" s="108" t="s">
        <v>2087</v>
      </c>
      <c r="D320" s="74" t="s">
        <v>2088</v>
      </c>
      <c r="E320" s="29"/>
      <c r="F320" s="30" t="s">
        <v>2089</v>
      </c>
      <c r="G320" s="30" t="s">
        <v>2090</v>
      </c>
      <c r="H320" s="31" t="s">
        <v>2091</v>
      </c>
      <c r="I320" s="31" t="s">
        <v>2091</v>
      </c>
      <c r="J320" s="32">
        <v>1</v>
      </c>
      <c r="K320" s="33">
        <v>41640</v>
      </c>
      <c r="L320" s="33">
        <v>42004</v>
      </c>
      <c r="M320" s="33">
        <v>42004</v>
      </c>
      <c r="N320" s="34">
        <f t="shared" si="59"/>
        <v>52</v>
      </c>
      <c r="O320" s="39">
        <v>0</v>
      </c>
      <c r="P320" s="36">
        <f t="shared" si="60"/>
        <v>0</v>
      </c>
      <c r="Q320" s="37">
        <f t="shared" si="61"/>
        <v>0</v>
      </c>
      <c r="R320" s="37">
        <f t="shared" si="62"/>
        <v>0</v>
      </c>
      <c r="S320" s="37">
        <f t="shared" si="63"/>
        <v>52</v>
      </c>
      <c r="T320" s="38" t="s">
        <v>69</v>
      </c>
      <c r="U320" s="39" t="s">
        <v>179</v>
      </c>
      <c r="V320" s="64" t="s">
        <v>149</v>
      </c>
      <c r="W320" s="58" t="s">
        <v>262</v>
      </c>
      <c r="X320" s="58" t="s">
        <v>263</v>
      </c>
      <c r="Y320" s="58" t="s">
        <v>262</v>
      </c>
      <c r="Z320" s="41" t="s">
        <v>87</v>
      </c>
      <c r="AA320" s="135">
        <v>1</v>
      </c>
      <c r="AB320" s="43">
        <f t="shared" si="55"/>
        <v>1</v>
      </c>
      <c r="AC320" s="44">
        <v>42004</v>
      </c>
      <c r="AD320" s="43" t="s">
        <v>68</v>
      </c>
      <c r="AE320" s="43"/>
      <c r="AF320" s="43" t="s">
        <v>69</v>
      </c>
      <c r="AG320" s="43"/>
      <c r="AH320" s="43"/>
      <c r="AI320" s="45" t="s">
        <v>2092</v>
      </c>
      <c r="AJ320" s="45"/>
      <c r="AK320" s="46" t="s">
        <v>73</v>
      </c>
      <c r="AL320" s="47">
        <f t="shared" si="53"/>
        <v>2</v>
      </c>
      <c r="AM320" s="47">
        <f t="shared" si="54"/>
        <v>0</v>
      </c>
      <c r="AN320" s="47" t="str">
        <f t="shared" si="56"/>
        <v>CUMPLIDA</v>
      </c>
      <c r="AO320" s="47" t="str">
        <f t="shared" si="57"/>
        <v>CUMPLIDA</v>
      </c>
      <c r="AP320" s="48" t="s">
        <v>116</v>
      </c>
      <c r="AQ320" s="49" t="s">
        <v>87</v>
      </c>
      <c r="AR320" s="50" t="s">
        <v>75</v>
      </c>
      <c r="AS320" s="50"/>
      <c r="AT320" s="51" t="s">
        <v>76</v>
      </c>
    </row>
    <row r="321" spans="1:46" ht="141.75" hidden="1" x14ac:dyDescent="0.25">
      <c r="A321" s="27">
        <v>785</v>
      </c>
      <c r="B321" s="27">
        <v>15</v>
      </c>
      <c r="C321" s="108" t="s">
        <v>2093</v>
      </c>
      <c r="D321" s="74" t="s">
        <v>2094</v>
      </c>
      <c r="E321" s="29"/>
      <c r="F321" s="30" t="s">
        <v>2095</v>
      </c>
      <c r="G321" s="30" t="s">
        <v>2096</v>
      </c>
      <c r="H321" s="31" t="s">
        <v>2097</v>
      </c>
      <c r="I321" s="31" t="s">
        <v>2097</v>
      </c>
      <c r="J321" s="32">
        <v>3</v>
      </c>
      <c r="K321" s="33">
        <v>41640</v>
      </c>
      <c r="L321" s="33">
        <v>41851</v>
      </c>
      <c r="M321" s="33">
        <v>41850</v>
      </c>
      <c r="N321" s="34">
        <f t="shared" si="59"/>
        <v>30.142857142857142</v>
      </c>
      <c r="O321" s="39">
        <v>0</v>
      </c>
      <c r="P321" s="36">
        <f t="shared" si="60"/>
        <v>0</v>
      </c>
      <c r="Q321" s="37">
        <f t="shared" si="61"/>
        <v>0</v>
      </c>
      <c r="R321" s="37">
        <f t="shared" si="62"/>
        <v>0</v>
      </c>
      <c r="S321" s="37">
        <f t="shared" si="63"/>
        <v>30.142857142857142</v>
      </c>
      <c r="T321" s="38" t="s">
        <v>69</v>
      </c>
      <c r="U321" s="39" t="s">
        <v>179</v>
      </c>
      <c r="V321" s="64" t="s">
        <v>149</v>
      </c>
      <c r="W321" s="58" t="s">
        <v>262</v>
      </c>
      <c r="X321" s="58" t="s">
        <v>263</v>
      </c>
      <c r="Y321" s="58" t="s">
        <v>262</v>
      </c>
      <c r="Z321" s="41" t="s">
        <v>67</v>
      </c>
      <c r="AA321" s="168">
        <v>3</v>
      </c>
      <c r="AB321" s="43">
        <f t="shared" si="55"/>
        <v>1</v>
      </c>
      <c r="AC321" s="44">
        <v>42004</v>
      </c>
      <c r="AD321" s="43" t="s">
        <v>68</v>
      </c>
      <c r="AE321" s="43"/>
      <c r="AF321" s="43" t="s">
        <v>69</v>
      </c>
      <c r="AG321" s="43"/>
      <c r="AH321" s="43"/>
      <c r="AI321" s="45" t="s">
        <v>2092</v>
      </c>
      <c r="AJ321" s="45"/>
      <c r="AK321" s="46" t="s">
        <v>73</v>
      </c>
      <c r="AL321" s="47">
        <f t="shared" si="53"/>
        <v>2</v>
      </c>
      <c r="AM321" s="47">
        <f t="shared" si="54"/>
        <v>0</v>
      </c>
      <c r="AN321" s="47" t="str">
        <f t="shared" si="56"/>
        <v>CUMPLIDA</v>
      </c>
      <c r="AO321" s="47" t="str">
        <f t="shared" si="57"/>
        <v>CUMPLIDA</v>
      </c>
      <c r="AP321" s="48" t="s">
        <v>116</v>
      </c>
      <c r="AQ321" s="49" t="s">
        <v>67</v>
      </c>
      <c r="AR321" s="50" t="s">
        <v>75</v>
      </c>
      <c r="AS321" s="50"/>
      <c r="AT321" s="51" t="s">
        <v>76</v>
      </c>
    </row>
    <row r="322" spans="1:46" ht="173.25" hidden="1" x14ac:dyDescent="0.25">
      <c r="A322" s="27">
        <v>786</v>
      </c>
      <c r="B322" s="27">
        <v>16</v>
      </c>
      <c r="C322" s="108" t="s">
        <v>2098</v>
      </c>
      <c r="D322" s="74" t="s">
        <v>2099</v>
      </c>
      <c r="E322" s="29"/>
      <c r="F322" s="30" t="s">
        <v>2100</v>
      </c>
      <c r="G322" s="30" t="s">
        <v>2101</v>
      </c>
      <c r="H322" s="31" t="s">
        <v>2102</v>
      </c>
      <c r="I322" s="31" t="s">
        <v>2102</v>
      </c>
      <c r="J322" s="32">
        <v>2</v>
      </c>
      <c r="K322" s="33">
        <v>41640</v>
      </c>
      <c r="L322" s="33">
        <v>41882</v>
      </c>
      <c r="M322" s="33">
        <v>41882</v>
      </c>
      <c r="N322" s="34">
        <f t="shared" si="59"/>
        <v>34.571428571428569</v>
      </c>
      <c r="O322" s="39">
        <v>0</v>
      </c>
      <c r="P322" s="36">
        <f t="shared" si="60"/>
        <v>0</v>
      </c>
      <c r="Q322" s="37">
        <f t="shared" si="61"/>
        <v>0</v>
      </c>
      <c r="R322" s="37">
        <f t="shared" si="62"/>
        <v>0</v>
      </c>
      <c r="S322" s="37">
        <f t="shared" si="63"/>
        <v>34.571428571428569</v>
      </c>
      <c r="T322" s="38" t="s">
        <v>69</v>
      </c>
      <c r="U322" s="39" t="s">
        <v>179</v>
      </c>
      <c r="V322" s="39" t="s">
        <v>261</v>
      </c>
      <c r="W322" s="58" t="s">
        <v>262</v>
      </c>
      <c r="X322" s="58" t="s">
        <v>263</v>
      </c>
      <c r="Y322" s="58" t="s">
        <v>262</v>
      </c>
      <c r="Z322" s="41" t="s">
        <v>67</v>
      </c>
      <c r="AA322" s="135">
        <v>2</v>
      </c>
      <c r="AB322" s="43">
        <f t="shared" si="55"/>
        <v>1</v>
      </c>
      <c r="AC322" s="44">
        <v>42004</v>
      </c>
      <c r="AD322" s="43" t="s">
        <v>68</v>
      </c>
      <c r="AE322" s="43"/>
      <c r="AF322" s="43" t="s">
        <v>69</v>
      </c>
      <c r="AG322" s="43"/>
      <c r="AH322" s="43" t="s">
        <v>2103</v>
      </c>
      <c r="AI322" s="45" t="s">
        <v>2104</v>
      </c>
      <c r="AJ322" s="45"/>
      <c r="AK322" s="46" t="s">
        <v>73</v>
      </c>
      <c r="AL322" s="47">
        <f t="shared" si="53"/>
        <v>2</v>
      </c>
      <c r="AM322" s="47">
        <f t="shared" si="54"/>
        <v>0</v>
      </c>
      <c r="AN322" s="47" t="str">
        <f t="shared" si="56"/>
        <v>CUMPLIDA</v>
      </c>
      <c r="AO322" s="47" t="str">
        <f t="shared" si="57"/>
        <v>CUMPLIDA</v>
      </c>
      <c r="AP322" s="48" t="s">
        <v>116</v>
      </c>
      <c r="AQ322" s="49" t="s">
        <v>67</v>
      </c>
      <c r="AR322" s="50" t="s">
        <v>75</v>
      </c>
      <c r="AS322" s="50"/>
      <c r="AT322" s="51" t="s">
        <v>76</v>
      </c>
    </row>
    <row r="323" spans="1:46" ht="126" hidden="1" x14ac:dyDescent="0.25">
      <c r="A323" s="27">
        <v>787</v>
      </c>
      <c r="B323" s="27">
        <v>17</v>
      </c>
      <c r="C323" s="108" t="s">
        <v>2105</v>
      </c>
      <c r="D323" s="74" t="s">
        <v>2106</v>
      </c>
      <c r="E323" s="29"/>
      <c r="F323" s="30" t="s">
        <v>2107</v>
      </c>
      <c r="G323" s="30" t="s">
        <v>2108</v>
      </c>
      <c r="H323" s="31" t="s">
        <v>2109</v>
      </c>
      <c r="I323" s="31" t="s">
        <v>2109</v>
      </c>
      <c r="J323" s="32">
        <v>2</v>
      </c>
      <c r="K323" s="33">
        <v>41640</v>
      </c>
      <c r="L323" s="33">
        <v>41912</v>
      </c>
      <c r="M323" s="33">
        <v>41912</v>
      </c>
      <c r="N323" s="34">
        <f t="shared" si="59"/>
        <v>38.857142857142854</v>
      </c>
      <c r="O323" s="39">
        <v>0</v>
      </c>
      <c r="P323" s="36">
        <f t="shared" si="60"/>
        <v>0</v>
      </c>
      <c r="Q323" s="37">
        <f t="shared" si="61"/>
        <v>0</v>
      </c>
      <c r="R323" s="37">
        <f t="shared" si="62"/>
        <v>0</v>
      </c>
      <c r="S323" s="37">
        <f t="shared" si="63"/>
        <v>38.857142857142854</v>
      </c>
      <c r="T323" s="38" t="s">
        <v>69</v>
      </c>
      <c r="U323" s="39" t="s">
        <v>179</v>
      </c>
      <c r="V323" s="39" t="s">
        <v>261</v>
      </c>
      <c r="W323" s="58" t="s">
        <v>262</v>
      </c>
      <c r="X323" s="58" t="s">
        <v>263</v>
      </c>
      <c r="Y323" s="58" t="s">
        <v>262</v>
      </c>
      <c r="Z323" s="41" t="s">
        <v>67</v>
      </c>
      <c r="AA323" s="135">
        <v>2</v>
      </c>
      <c r="AB323" s="43">
        <f t="shared" si="55"/>
        <v>1</v>
      </c>
      <c r="AC323" s="44">
        <v>42004</v>
      </c>
      <c r="AD323" s="43" t="s">
        <v>68</v>
      </c>
      <c r="AE323" s="43"/>
      <c r="AF323" s="43" t="s">
        <v>69</v>
      </c>
      <c r="AG323" s="43"/>
      <c r="AH323" s="43" t="s">
        <v>2110</v>
      </c>
      <c r="AI323" s="45" t="s">
        <v>835</v>
      </c>
      <c r="AJ323" s="45"/>
      <c r="AK323" s="46" t="s">
        <v>73</v>
      </c>
      <c r="AL323" s="47">
        <f t="shared" si="53"/>
        <v>2</v>
      </c>
      <c r="AM323" s="47">
        <f t="shared" si="54"/>
        <v>0</v>
      </c>
      <c r="AN323" s="47" t="str">
        <f t="shared" si="56"/>
        <v>CUMPLIDA</v>
      </c>
      <c r="AO323" s="47" t="str">
        <f t="shared" si="57"/>
        <v>CUMPLIDA</v>
      </c>
      <c r="AP323" s="48" t="s">
        <v>116</v>
      </c>
      <c r="AQ323" s="49" t="s">
        <v>67</v>
      </c>
      <c r="AR323" s="50" t="s">
        <v>75</v>
      </c>
      <c r="AS323" s="50"/>
      <c r="AT323" s="51" t="s">
        <v>76</v>
      </c>
    </row>
    <row r="324" spans="1:46" ht="189" hidden="1" x14ac:dyDescent="0.25">
      <c r="A324" s="27">
        <v>788</v>
      </c>
      <c r="B324" s="27">
        <v>18</v>
      </c>
      <c r="C324" s="108" t="s">
        <v>2111</v>
      </c>
      <c r="D324" s="74" t="s">
        <v>2112</v>
      </c>
      <c r="E324" s="29"/>
      <c r="F324" s="31" t="s">
        <v>2113</v>
      </c>
      <c r="G324" s="30" t="s">
        <v>2114</v>
      </c>
      <c r="H324" s="31" t="s">
        <v>2115</v>
      </c>
      <c r="I324" s="31" t="s">
        <v>2115</v>
      </c>
      <c r="J324" s="32">
        <v>3</v>
      </c>
      <c r="K324" s="33">
        <v>41609</v>
      </c>
      <c r="L324" s="33">
        <v>41882</v>
      </c>
      <c r="M324" s="33">
        <v>41882</v>
      </c>
      <c r="N324" s="34">
        <f t="shared" si="59"/>
        <v>39</v>
      </c>
      <c r="O324" s="39">
        <v>0</v>
      </c>
      <c r="P324" s="36">
        <f t="shared" si="60"/>
        <v>0</v>
      </c>
      <c r="Q324" s="37">
        <f t="shared" si="61"/>
        <v>0</v>
      </c>
      <c r="R324" s="37">
        <f t="shared" si="62"/>
        <v>0</v>
      </c>
      <c r="S324" s="37">
        <f t="shared" si="63"/>
        <v>39</v>
      </c>
      <c r="T324" s="38" t="s">
        <v>69</v>
      </c>
      <c r="U324" s="39" t="s">
        <v>179</v>
      </c>
      <c r="V324" s="64" t="s">
        <v>149</v>
      </c>
      <c r="W324" s="39" t="s">
        <v>2058</v>
      </c>
      <c r="X324" s="39" t="s">
        <v>1066</v>
      </c>
      <c r="Y324" s="39" t="s">
        <v>86</v>
      </c>
      <c r="Z324" s="41" t="s">
        <v>87</v>
      </c>
      <c r="AA324" s="135">
        <v>3</v>
      </c>
      <c r="AB324" s="43">
        <f t="shared" si="55"/>
        <v>1</v>
      </c>
      <c r="AC324" s="44">
        <v>42004</v>
      </c>
      <c r="AD324" s="43" t="s">
        <v>68</v>
      </c>
      <c r="AE324" s="43"/>
      <c r="AF324" s="43" t="s">
        <v>69</v>
      </c>
      <c r="AG324" s="43" t="s">
        <v>1116</v>
      </c>
      <c r="AH324" s="43" t="s">
        <v>2103</v>
      </c>
      <c r="AI324" s="45" t="s">
        <v>2116</v>
      </c>
      <c r="AJ324" s="45"/>
      <c r="AK324" s="46" t="s">
        <v>73</v>
      </c>
      <c r="AL324" s="47">
        <f t="shared" si="53"/>
        <v>2</v>
      </c>
      <c r="AM324" s="47">
        <f t="shared" si="54"/>
        <v>0</v>
      </c>
      <c r="AN324" s="47" t="str">
        <f t="shared" si="56"/>
        <v>CUMPLIDA</v>
      </c>
      <c r="AO324" s="47" t="str">
        <f t="shared" si="57"/>
        <v>CUMPLIDA</v>
      </c>
      <c r="AP324" s="48" t="s">
        <v>116</v>
      </c>
      <c r="AQ324" s="49" t="s">
        <v>87</v>
      </c>
      <c r="AR324" s="50" t="s">
        <v>75</v>
      </c>
      <c r="AS324" s="50"/>
      <c r="AT324" s="51" t="s">
        <v>76</v>
      </c>
    </row>
    <row r="325" spans="1:46" ht="283.5" hidden="1" x14ac:dyDescent="0.25">
      <c r="A325" s="27">
        <v>789</v>
      </c>
      <c r="B325" s="27">
        <v>19</v>
      </c>
      <c r="C325" s="108" t="s">
        <v>2117</v>
      </c>
      <c r="D325" s="74"/>
      <c r="E325" s="29"/>
      <c r="F325" s="108" t="s">
        <v>2118</v>
      </c>
      <c r="G325" s="108"/>
      <c r="H325" s="31" t="s">
        <v>2119</v>
      </c>
      <c r="I325" s="31" t="s">
        <v>2119</v>
      </c>
      <c r="J325" s="32">
        <v>4</v>
      </c>
      <c r="K325" s="33">
        <v>41640</v>
      </c>
      <c r="L325" s="33">
        <v>42004</v>
      </c>
      <c r="M325" s="33">
        <v>42004</v>
      </c>
      <c r="N325" s="34">
        <f t="shared" si="59"/>
        <v>52</v>
      </c>
      <c r="O325" s="39">
        <v>0</v>
      </c>
      <c r="P325" s="36">
        <f t="shared" si="60"/>
        <v>0</v>
      </c>
      <c r="Q325" s="37">
        <f t="shared" si="61"/>
        <v>0</v>
      </c>
      <c r="R325" s="37">
        <f t="shared" si="62"/>
        <v>0</v>
      </c>
      <c r="S325" s="37">
        <f t="shared" si="63"/>
        <v>52</v>
      </c>
      <c r="T325" s="38" t="s">
        <v>69</v>
      </c>
      <c r="U325" s="39" t="s">
        <v>2120</v>
      </c>
      <c r="V325" s="39" t="s">
        <v>261</v>
      </c>
      <c r="W325" s="58" t="s">
        <v>262</v>
      </c>
      <c r="X325" s="58" t="s">
        <v>263</v>
      </c>
      <c r="Y325" s="58" t="s">
        <v>262</v>
      </c>
      <c r="Z325" s="41" t="s">
        <v>87</v>
      </c>
      <c r="AA325" s="135">
        <v>4</v>
      </c>
      <c r="AB325" s="43">
        <f t="shared" si="55"/>
        <v>1</v>
      </c>
      <c r="AC325" s="44">
        <v>42185</v>
      </c>
      <c r="AD325" s="43" t="s">
        <v>68</v>
      </c>
      <c r="AE325" s="43"/>
      <c r="AF325" s="43" t="s">
        <v>69</v>
      </c>
      <c r="AG325" s="43" t="s">
        <v>69</v>
      </c>
      <c r="AH325" s="43" t="s">
        <v>2121</v>
      </c>
      <c r="AI325" s="45" t="s">
        <v>2122</v>
      </c>
      <c r="AJ325" s="45"/>
      <c r="AK325" s="46" t="s">
        <v>73</v>
      </c>
      <c r="AL325" s="47">
        <f t="shared" si="53"/>
        <v>2</v>
      </c>
      <c r="AM325" s="47">
        <f t="shared" si="54"/>
        <v>0</v>
      </c>
      <c r="AN325" s="47" t="str">
        <f t="shared" si="56"/>
        <v>CUMPLIDA</v>
      </c>
      <c r="AO325" s="47" t="str">
        <f t="shared" si="57"/>
        <v>CUMPLIDA</v>
      </c>
      <c r="AP325" s="48" t="s">
        <v>116</v>
      </c>
      <c r="AQ325" s="49" t="s">
        <v>87</v>
      </c>
      <c r="AR325" s="50" t="s">
        <v>75</v>
      </c>
      <c r="AS325" s="50"/>
      <c r="AT325" s="51" t="s">
        <v>76</v>
      </c>
    </row>
    <row r="326" spans="1:46" ht="267.75" hidden="1" x14ac:dyDescent="0.25">
      <c r="A326" s="27">
        <v>791</v>
      </c>
      <c r="B326" s="27">
        <v>21</v>
      </c>
      <c r="C326" s="108" t="s">
        <v>2123</v>
      </c>
      <c r="D326" s="74" t="s">
        <v>2124</v>
      </c>
      <c r="E326" s="29"/>
      <c r="F326" s="30" t="s">
        <v>2125</v>
      </c>
      <c r="G326" s="30"/>
      <c r="H326" s="31" t="s">
        <v>2126</v>
      </c>
      <c r="I326" s="31" t="s">
        <v>2126</v>
      </c>
      <c r="J326" s="32">
        <v>3</v>
      </c>
      <c r="K326" s="33">
        <v>41821</v>
      </c>
      <c r="L326" s="33">
        <v>42185</v>
      </c>
      <c r="M326" s="33">
        <v>42004</v>
      </c>
      <c r="N326" s="34">
        <f t="shared" si="59"/>
        <v>52</v>
      </c>
      <c r="O326" s="39">
        <v>0</v>
      </c>
      <c r="P326" s="36">
        <f t="shared" si="60"/>
        <v>0</v>
      </c>
      <c r="Q326" s="37">
        <f t="shared" si="61"/>
        <v>0</v>
      </c>
      <c r="R326" s="37">
        <f t="shared" si="62"/>
        <v>0</v>
      </c>
      <c r="S326" s="37">
        <f t="shared" si="63"/>
        <v>52</v>
      </c>
      <c r="T326" s="38" t="s">
        <v>62</v>
      </c>
      <c r="U326" s="39" t="s">
        <v>347</v>
      </c>
      <c r="V326" s="39" t="s">
        <v>64</v>
      </c>
      <c r="W326" s="40" t="s">
        <v>1520</v>
      </c>
      <c r="X326" s="122" t="s">
        <v>1521</v>
      </c>
      <c r="Y326" s="39" t="s">
        <v>86</v>
      </c>
      <c r="Z326" s="41" t="s">
        <v>67</v>
      </c>
      <c r="AA326" s="135">
        <v>3</v>
      </c>
      <c r="AB326" s="43">
        <f t="shared" si="55"/>
        <v>1</v>
      </c>
      <c r="AC326" s="44">
        <v>42185</v>
      </c>
      <c r="AD326" s="43" t="s">
        <v>68</v>
      </c>
      <c r="AE326" s="43"/>
      <c r="AF326" s="43" t="s">
        <v>69</v>
      </c>
      <c r="AG326" s="43" t="s">
        <v>69</v>
      </c>
      <c r="AH326" s="43" t="s">
        <v>2127</v>
      </c>
      <c r="AI326" s="45" t="s">
        <v>2128</v>
      </c>
      <c r="AJ326" s="45"/>
      <c r="AK326" s="46" t="s">
        <v>73</v>
      </c>
      <c r="AL326" s="47">
        <f t="shared" si="53"/>
        <v>2</v>
      </c>
      <c r="AM326" s="47">
        <f t="shared" si="54"/>
        <v>0</v>
      </c>
      <c r="AN326" s="47" t="str">
        <f t="shared" si="56"/>
        <v>CUMPLIDA</v>
      </c>
      <c r="AO326" s="47" t="str">
        <f t="shared" si="57"/>
        <v>CUMPLIDA</v>
      </c>
      <c r="AP326" s="50" t="s">
        <v>864</v>
      </c>
      <c r="AQ326" s="49" t="s">
        <v>67</v>
      </c>
      <c r="AR326" s="50" t="s">
        <v>75</v>
      </c>
      <c r="AS326" s="50"/>
      <c r="AT326" s="51" t="s">
        <v>76</v>
      </c>
    </row>
    <row r="327" spans="1:46" ht="173.25" hidden="1" x14ac:dyDescent="0.25">
      <c r="A327" s="27">
        <v>792</v>
      </c>
      <c r="B327" s="27">
        <v>22</v>
      </c>
      <c r="C327" s="108" t="s">
        <v>2129</v>
      </c>
      <c r="D327" s="74" t="s">
        <v>2130</v>
      </c>
      <c r="E327" s="29"/>
      <c r="F327" s="30" t="s">
        <v>2131</v>
      </c>
      <c r="G327" s="30" t="s">
        <v>2132</v>
      </c>
      <c r="H327" s="30" t="s">
        <v>2133</v>
      </c>
      <c r="I327" s="30" t="s">
        <v>2133</v>
      </c>
      <c r="J327" s="32">
        <v>3</v>
      </c>
      <c r="K327" s="33">
        <v>41487</v>
      </c>
      <c r="L327" s="33">
        <v>41851</v>
      </c>
      <c r="M327" s="33">
        <v>41851</v>
      </c>
      <c r="N327" s="34">
        <f t="shared" si="59"/>
        <v>52</v>
      </c>
      <c r="O327" s="39">
        <v>0</v>
      </c>
      <c r="P327" s="36">
        <f t="shared" si="60"/>
        <v>0</v>
      </c>
      <c r="Q327" s="37">
        <f t="shared" si="61"/>
        <v>0</v>
      </c>
      <c r="R327" s="37">
        <f t="shared" si="62"/>
        <v>0</v>
      </c>
      <c r="S327" s="37">
        <f t="shared" si="63"/>
        <v>52</v>
      </c>
      <c r="T327" s="38" t="s">
        <v>69</v>
      </c>
      <c r="U327" s="39" t="s">
        <v>2134</v>
      </c>
      <c r="V327" s="39" t="s">
        <v>486</v>
      </c>
      <c r="W327" s="39" t="s">
        <v>239</v>
      </c>
      <c r="X327" s="39" t="s">
        <v>240</v>
      </c>
      <c r="Y327" s="39" t="s">
        <v>86</v>
      </c>
      <c r="Z327" s="41" t="s">
        <v>160</v>
      </c>
      <c r="AA327" s="135">
        <v>3</v>
      </c>
      <c r="AB327" s="43">
        <f t="shared" si="55"/>
        <v>1</v>
      </c>
      <c r="AC327" s="44">
        <v>42004</v>
      </c>
      <c r="AD327" s="43" t="s">
        <v>68</v>
      </c>
      <c r="AE327" s="43"/>
      <c r="AF327" s="43"/>
      <c r="AG327" s="43"/>
      <c r="AH327" s="43"/>
      <c r="AI327" s="45" t="s">
        <v>2135</v>
      </c>
      <c r="AJ327" s="45"/>
      <c r="AK327" s="46" t="s">
        <v>73</v>
      </c>
      <c r="AL327" s="47">
        <f t="shared" si="53"/>
        <v>2</v>
      </c>
      <c r="AM327" s="47">
        <f t="shared" si="54"/>
        <v>0</v>
      </c>
      <c r="AN327" s="47" t="str">
        <f t="shared" si="56"/>
        <v>CUMPLIDA</v>
      </c>
      <c r="AO327" s="47" t="str">
        <f t="shared" si="57"/>
        <v>CUMPLIDA</v>
      </c>
      <c r="AP327" s="48"/>
      <c r="AQ327" s="69" t="s">
        <v>163</v>
      </c>
      <c r="AR327" s="50" t="s">
        <v>75</v>
      </c>
      <c r="AS327" s="50"/>
      <c r="AT327" s="51" t="s">
        <v>76</v>
      </c>
    </row>
    <row r="328" spans="1:46" ht="220.5" hidden="1" x14ac:dyDescent="0.25">
      <c r="A328" s="27">
        <v>793</v>
      </c>
      <c r="B328" s="27">
        <v>23</v>
      </c>
      <c r="C328" s="108" t="s">
        <v>2136</v>
      </c>
      <c r="D328" s="74" t="s">
        <v>2137</v>
      </c>
      <c r="E328" s="29" t="s">
        <v>2138</v>
      </c>
      <c r="F328" s="30" t="s">
        <v>2139</v>
      </c>
      <c r="G328" s="30" t="s">
        <v>2140</v>
      </c>
      <c r="H328" s="57" t="s">
        <v>2141</v>
      </c>
      <c r="I328" s="57" t="s">
        <v>2141</v>
      </c>
      <c r="J328" s="105">
        <v>4</v>
      </c>
      <c r="K328" s="33">
        <v>41821</v>
      </c>
      <c r="L328" s="89">
        <v>42185</v>
      </c>
      <c r="M328" s="33">
        <v>41943</v>
      </c>
      <c r="N328" s="34">
        <f t="shared" si="59"/>
        <v>52</v>
      </c>
      <c r="O328" s="39">
        <v>0</v>
      </c>
      <c r="P328" s="36">
        <f t="shared" si="60"/>
        <v>0</v>
      </c>
      <c r="Q328" s="37">
        <f t="shared" si="61"/>
        <v>0</v>
      </c>
      <c r="R328" s="37">
        <f t="shared" si="62"/>
        <v>0</v>
      </c>
      <c r="S328" s="37">
        <f t="shared" si="63"/>
        <v>52</v>
      </c>
      <c r="T328" s="38" t="s">
        <v>62</v>
      </c>
      <c r="U328" s="39" t="s">
        <v>2134</v>
      </c>
      <c r="V328" s="39" t="s">
        <v>301</v>
      </c>
      <c r="W328" s="40" t="s">
        <v>1520</v>
      </c>
      <c r="X328" s="122" t="s">
        <v>1521</v>
      </c>
      <c r="Y328" s="39" t="s">
        <v>86</v>
      </c>
      <c r="Z328" s="41" t="s">
        <v>160</v>
      </c>
      <c r="AA328" s="135">
        <v>4</v>
      </c>
      <c r="AB328" s="43">
        <f t="shared" si="55"/>
        <v>1</v>
      </c>
      <c r="AC328" s="44">
        <v>42004</v>
      </c>
      <c r="AD328" s="43" t="s">
        <v>68</v>
      </c>
      <c r="AE328" s="43"/>
      <c r="AF328" s="43"/>
      <c r="AG328" s="43"/>
      <c r="AH328" s="43"/>
      <c r="AI328" s="45" t="s">
        <v>2142</v>
      </c>
      <c r="AJ328" s="45"/>
      <c r="AK328" s="46" t="s">
        <v>73</v>
      </c>
      <c r="AL328" s="47">
        <f t="shared" si="53"/>
        <v>2</v>
      </c>
      <c r="AM328" s="47">
        <f t="shared" si="54"/>
        <v>0</v>
      </c>
      <c r="AN328" s="47" t="str">
        <f t="shared" si="56"/>
        <v>CUMPLIDA</v>
      </c>
      <c r="AO328" s="47" t="str">
        <f t="shared" si="57"/>
        <v>CUMPLIDA</v>
      </c>
      <c r="AP328" s="48" t="s">
        <v>74</v>
      </c>
      <c r="AQ328" s="69" t="s">
        <v>163</v>
      </c>
      <c r="AR328" s="50" t="s">
        <v>75</v>
      </c>
      <c r="AS328" s="50"/>
      <c r="AT328" s="51" t="s">
        <v>76</v>
      </c>
    </row>
    <row r="329" spans="1:46" ht="251.25" hidden="1" customHeight="1" x14ac:dyDescent="0.25">
      <c r="A329" s="27">
        <v>794</v>
      </c>
      <c r="B329" s="27">
        <v>24</v>
      </c>
      <c r="C329" s="108" t="s">
        <v>2143</v>
      </c>
      <c r="D329" s="74" t="s">
        <v>2144</v>
      </c>
      <c r="E329" s="29"/>
      <c r="F329" s="30" t="s">
        <v>2145</v>
      </c>
      <c r="G329" s="30"/>
      <c r="H329" s="31" t="s">
        <v>2146</v>
      </c>
      <c r="I329" s="31" t="s">
        <v>2147</v>
      </c>
      <c r="J329" s="32">
        <v>4</v>
      </c>
      <c r="K329" s="33">
        <v>41609</v>
      </c>
      <c r="L329" s="33">
        <v>42185</v>
      </c>
      <c r="M329" s="33">
        <v>42004</v>
      </c>
      <c r="N329" s="34">
        <f t="shared" si="59"/>
        <v>82.285714285714292</v>
      </c>
      <c r="O329" s="39">
        <v>0</v>
      </c>
      <c r="P329" s="36">
        <f t="shared" si="60"/>
        <v>0</v>
      </c>
      <c r="Q329" s="37">
        <f t="shared" si="61"/>
        <v>0</v>
      </c>
      <c r="R329" s="37">
        <f t="shared" si="62"/>
        <v>0</v>
      </c>
      <c r="S329" s="37">
        <f t="shared" si="63"/>
        <v>82.285714285714292</v>
      </c>
      <c r="T329" s="38" t="s">
        <v>62</v>
      </c>
      <c r="U329" s="39" t="s">
        <v>179</v>
      </c>
      <c r="V329" s="39" t="s">
        <v>261</v>
      </c>
      <c r="W329" s="58" t="s">
        <v>262</v>
      </c>
      <c r="X329" s="58" t="s">
        <v>263</v>
      </c>
      <c r="Y329" s="58" t="s">
        <v>262</v>
      </c>
      <c r="Z329" s="41" t="s">
        <v>87</v>
      </c>
      <c r="AA329" s="135">
        <v>4</v>
      </c>
      <c r="AB329" s="43">
        <f t="shared" si="55"/>
        <v>1</v>
      </c>
      <c r="AC329" s="44">
        <v>42185</v>
      </c>
      <c r="AD329" s="43" t="s">
        <v>68</v>
      </c>
      <c r="AE329" s="43"/>
      <c r="AF329" s="43" t="s">
        <v>69</v>
      </c>
      <c r="AG329" s="43" t="s">
        <v>69</v>
      </c>
      <c r="AH329" s="43" t="s">
        <v>644</v>
      </c>
      <c r="AI329" s="45" t="s">
        <v>2148</v>
      </c>
      <c r="AJ329" s="45"/>
      <c r="AK329" s="46" t="s">
        <v>73</v>
      </c>
      <c r="AL329" s="47">
        <f t="shared" si="53"/>
        <v>2</v>
      </c>
      <c r="AM329" s="47">
        <f t="shared" si="54"/>
        <v>0</v>
      </c>
      <c r="AN329" s="47" t="str">
        <f t="shared" si="56"/>
        <v>CUMPLIDA</v>
      </c>
      <c r="AO329" s="47" t="str">
        <f t="shared" si="57"/>
        <v>CUMPLIDA</v>
      </c>
      <c r="AP329" s="48"/>
      <c r="AQ329" s="49" t="s">
        <v>87</v>
      </c>
      <c r="AR329" s="50" t="s">
        <v>75</v>
      </c>
      <c r="AS329" s="50"/>
      <c r="AT329" s="51" t="s">
        <v>76</v>
      </c>
    </row>
    <row r="330" spans="1:46" ht="204.75" hidden="1" x14ac:dyDescent="0.25">
      <c r="A330" s="27">
        <v>795</v>
      </c>
      <c r="B330" s="27">
        <v>25</v>
      </c>
      <c r="C330" s="108" t="s">
        <v>2149</v>
      </c>
      <c r="D330" s="74" t="s">
        <v>2150</v>
      </c>
      <c r="E330" s="29"/>
      <c r="F330" s="117" t="s">
        <v>2151</v>
      </c>
      <c r="G330" s="117" t="s">
        <v>2152</v>
      </c>
      <c r="H330" s="117" t="s">
        <v>2153</v>
      </c>
      <c r="I330" s="117" t="s">
        <v>2153</v>
      </c>
      <c r="J330" s="60">
        <v>6</v>
      </c>
      <c r="K330" s="33">
        <v>41548</v>
      </c>
      <c r="L330" s="33">
        <v>42185</v>
      </c>
      <c r="M330" s="33">
        <v>41882</v>
      </c>
      <c r="N330" s="34">
        <f t="shared" si="59"/>
        <v>91</v>
      </c>
      <c r="O330" s="39">
        <v>0</v>
      </c>
      <c r="P330" s="36">
        <f t="shared" si="60"/>
        <v>0</v>
      </c>
      <c r="Q330" s="37">
        <f t="shared" si="61"/>
        <v>0</v>
      </c>
      <c r="R330" s="37">
        <f t="shared" si="62"/>
        <v>0</v>
      </c>
      <c r="S330" s="37">
        <f t="shared" si="63"/>
        <v>91</v>
      </c>
      <c r="T330" s="38" t="s">
        <v>62</v>
      </c>
      <c r="U330" s="39" t="s">
        <v>179</v>
      </c>
      <c r="V330" s="39" t="s">
        <v>249</v>
      </c>
      <c r="W330" s="58" t="s">
        <v>511</v>
      </c>
      <c r="X330" s="58" t="s">
        <v>512</v>
      </c>
      <c r="Y330" s="39" t="s">
        <v>86</v>
      </c>
      <c r="Z330" s="41" t="s">
        <v>67</v>
      </c>
      <c r="AA330" s="135">
        <v>6</v>
      </c>
      <c r="AB330" s="43">
        <f t="shared" si="55"/>
        <v>1</v>
      </c>
      <c r="AC330" s="44">
        <v>42185</v>
      </c>
      <c r="AD330" s="43" t="s">
        <v>68</v>
      </c>
      <c r="AE330" s="43"/>
      <c r="AF330" s="43" t="s">
        <v>69</v>
      </c>
      <c r="AG330" s="43" t="s">
        <v>69</v>
      </c>
      <c r="AH330" s="43" t="s">
        <v>2154</v>
      </c>
      <c r="AI330" s="65" t="s">
        <v>2155</v>
      </c>
      <c r="AJ330" s="65"/>
      <c r="AK330" s="46" t="s">
        <v>73</v>
      </c>
      <c r="AL330" s="47">
        <f t="shared" si="53"/>
        <v>2</v>
      </c>
      <c r="AM330" s="47">
        <f t="shared" si="54"/>
        <v>0</v>
      </c>
      <c r="AN330" s="47" t="str">
        <f t="shared" si="56"/>
        <v>CUMPLIDA</v>
      </c>
      <c r="AO330" s="47" t="str">
        <f t="shared" si="57"/>
        <v>CUMPLIDA</v>
      </c>
      <c r="AP330" s="48" t="s">
        <v>116</v>
      </c>
      <c r="AQ330" s="49" t="s">
        <v>67</v>
      </c>
      <c r="AR330" s="50" t="s">
        <v>75</v>
      </c>
      <c r="AS330" s="50"/>
      <c r="AT330" s="51" t="s">
        <v>76</v>
      </c>
    </row>
    <row r="331" spans="1:46" ht="252" hidden="1" x14ac:dyDescent="0.25">
      <c r="A331" s="27">
        <v>796</v>
      </c>
      <c r="B331" s="27">
        <v>26</v>
      </c>
      <c r="C331" s="108" t="s">
        <v>2156</v>
      </c>
      <c r="D331" s="74" t="s">
        <v>2157</v>
      </c>
      <c r="E331" s="29"/>
      <c r="F331" s="39" t="s">
        <v>2158</v>
      </c>
      <c r="G331" s="30" t="s">
        <v>2159</v>
      </c>
      <c r="H331" s="31" t="s">
        <v>2160</v>
      </c>
      <c r="I331" s="31" t="s">
        <v>2160</v>
      </c>
      <c r="J331" s="32">
        <v>2</v>
      </c>
      <c r="K331" s="33">
        <v>41456</v>
      </c>
      <c r="L331" s="33">
        <v>41759</v>
      </c>
      <c r="M331" s="33">
        <v>41759</v>
      </c>
      <c r="N331" s="34">
        <f t="shared" si="59"/>
        <v>43.285714285714285</v>
      </c>
      <c r="O331" s="39">
        <v>0</v>
      </c>
      <c r="P331" s="36">
        <f t="shared" si="60"/>
        <v>0</v>
      </c>
      <c r="Q331" s="37">
        <f t="shared" si="61"/>
        <v>0</v>
      </c>
      <c r="R331" s="37">
        <f t="shared" si="62"/>
        <v>0</v>
      </c>
      <c r="S331" s="37">
        <f t="shared" si="63"/>
        <v>43.285714285714285</v>
      </c>
      <c r="T331" s="38" t="s">
        <v>62</v>
      </c>
      <c r="U331" s="39" t="s">
        <v>2161</v>
      </c>
      <c r="V331" s="39" t="s">
        <v>103</v>
      </c>
      <c r="W331" s="122" t="s">
        <v>2162</v>
      </c>
      <c r="X331" s="122" t="s">
        <v>1537</v>
      </c>
      <c r="Y331" s="39" t="s">
        <v>86</v>
      </c>
      <c r="Z331" s="41" t="s">
        <v>87</v>
      </c>
      <c r="AA331" s="135">
        <v>2</v>
      </c>
      <c r="AB331" s="43">
        <f t="shared" si="55"/>
        <v>1</v>
      </c>
      <c r="AC331" s="44">
        <v>42185</v>
      </c>
      <c r="AD331" s="43" t="s">
        <v>68</v>
      </c>
      <c r="AE331" s="43"/>
      <c r="AF331" s="43"/>
      <c r="AG331" s="43"/>
      <c r="AH331" s="43"/>
      <c r="AI331" s="45" t="s">
        <v>2163</v>
      </c>
      <c r="AJ331" s="45"/>
      <c r="AK331" s="46" t="s">
        <v>73</v>
      </c>
      <c r="AL331" s="47">
        <f t="shared" ref="AL331:AL394" si="64">IF(AB331=100%,2,0)</f>
        <v>2</v>
      </c>
      <c r="AM331" s="47">
        <f t="shared" ref="AM331:AM394" si="65">IF(L331&lt;$AN$8,0,1)</f>
        <v>0</v>
      </c>
      <c r="AN331" s="47" t="str">
        <f t="shared" si="56"/>
        <v>CUMPLIDA</v>
      </c>
      <c r="AO331" s="47" t="str">
        <f t="shared" si="57"/>
        <v>CUMPLIDA</v>
      </c>
      <c r="AP331" s="48" t="s">
        <v>116</v>
      </c>
      <c r="AQ331" s="49" t="s">
        <v>87</v>
      </c>
      <c r="AR331" s="50" t="s">
        <v>75</v>
      </c>
      <c r="AS331" s="50"/>
      <c r="AT331" s="51" t="s">
        <v>76</v>
      </c>
    </row>
    <row r="332" spans="1:46" ht="346.5" hidden="1" x14ac:dyDescent="0.25">
      <c r="A332" s="27">
        <v>797</v>
      </c>
      <c r="B332" s="27">
        <v>27</v>
      </c>
      <c r="C332" s="108" t="s">
        <v>2164</v>
      </c>
      <c r="D332" s="74" t="s">
        <v>2165</v>
      </c>
      <c r="E332" s="29"/>
      <c r="F332" s="30" t="s">
        <v>2166</v>
      </c>
      <c r="G332" s="30"/>
      <c r="H332" s="30" t="s">
        <v>2167</v>
      </c>
      <c r="I332" s="30" t="s">
        <v>2168</v>
      </c>
      <c r="J332" s="32">
        <v>6</v>
      </c>
      <c r="K332" s="33">
        <v>41673</v>
      </c>
      <c r="L332" s="33">
        <v>42004</v>
      </c>
      <c r="M332" s="33">
        <v>42004</v>
      </c>
      <c r="N332" s="34">
        <f t="shared" si="59"/>
        <v>47.285714285714285</v>
      </c>
      <c r="O332" s="39">
        <v>0</v>
      </c>
      <c r="P332" s="36">
        <f t="shared" si="60"/>
        <v>0</v>
      </c>
      <c r="Q332" s="37">
        <f t="shared" si="61"/>
        <v>0</v>
      </c>
      <c r="R332" s="37">
        <f t="shared" si="62"/>
        <v>0</v>
      </c>
      <c r="S332" s="37">
        <f t="shared" si="63"/>
        <v>47.285714285714285</v>
      </c>
      <c r="T332" s="38" t="s">
        <v>69</v>
      </c>
      <c r="U332" s="39" t="s">
        <v>2169</v>
      </c>
      <c r="V332" s="39" t="s">
        <v>301</v>
      </c>
      <c r="W332" s="40" t="s">
        <v>348</v>
      </c>
      <c r="X332" s="40" t="s">
        <v>349</v>
      </c>
      <c r="Y332" s="40" t="s">
        <v>348</v>
      </c>
      <c r="Z332" s="41" t="s">
        <v>87</v>
      </c>
      <c r="AA332" s="135">
        <v>6</v>
      </c>
      <c r="AB332" s="43">
        <f t="shared" ref="AB332:AB395" si="66">+AA332/J332</f>
        <v>1</v>
      </c>
      <c r="AC332" s="44">
        <v>42004</v>
      </c>
      <c r="AD332" s="43" t="s">
        <v>68</v>
      </c>
      <c r="AE332" s="43"/>
      <c r="AF332" s="43"/>
      <c r="AG332" s="43"/>
      <c r="AH332" s="43"/>
      <c r="AI332" s="45" t="s">
        <v>303</v>
      </c>
      <c r="AJ332" s="45"/>
      <c r="AK332" s="46" t="s">
        <v>73</v>
      </c>
      <c r="AL332" s="47">
        <f t="shared" si="64"/>
        <v>2</v>
      </c>
      <c r="AM332" s="47">
        <f t="shared" si="65"/>
        <v>0</v>
      </c>
      <c r="AN332" s="47" t="str">
        <f t="shared" ref="AN332:AN395" si="67">IF(AL332+AM332&gt;1,"CUMPLIDA",IF(AM332=1,"EN TERMINO","VENCIDA"))</f>
        <v>CUMPLIDA</v>
      </c>
      <c r="AO332" s="47" t="str">
        <f t="shared" ref="AO332:AO395" si="68">IF(AN332="CUMPLIDA","CUMPLIDA",IF(AN332="EN TERMINO","EN TERMINO","VENCIDA"))</f>
        <v>CUMPLIDA</v>
      </c>
      <c r="AP332" s="48" t="s">
        <v>116</v>
      </c>
      <c r="AQ332" s="49" t="s">
        <v>87</v>
      </c>
      <c r="AR332" s="50" t="s">
        <v>75</v>
      </c>
      <c r="AS332" s="50"/>
      <c r="AT332" s="51" t="s">
        <v>76</v>
      </c>
    </row>
    <row r="333" spans="1:46" ht="157.5" hidden="1" x14ac:dyDescent="0.25">
      <c r="A333" s="27">
        <v>798</v>
      </c>
      <c r="B333" s="27">
        <v>28</v>
      </c>
      <c r="C333" s="108" t="s">
        <v>2170</v>
      </c>
      <c r="D333" s="74" t="s">
        <v>2171</v>
      </c>
      <c r="E333" s="29"/>
      <c r="F333" s="74" t="s">
        <v>2172</v>
      </c>
      <c r="G333" s="74"/>
      <c r="H333" s="123" t="s">
        <v>2173</v>
      </c>
      <c r="I333" s="123" t="s">
        <v>2173</v>
      </c>
      <c r="J333" s="60">
        <v>3</v>
      </c>
      <c r="K333" s="33">
        <v>41673</v>
      </c>
      <c r="L333" s="33">
        <v>42185</v>
      </c>
      <c r="M333" s="33">
        <v>42004</v>
      </c>
      <c r="N333" s="34">
        <f t="shared" si="59"/>
        <v>73.142857142857139</v>
      </c>
      <c r="O333" s="39">
        <v>0</v>
      </c>
      <c r="P333" s="36">
        <f t="shared" si="60"/>
        <v>0</v>
      </c>
      <c r="Q333" s="37">
        <f t="shared" si="61"/>
        <v>0</v>
      </c>
      <c r="R333" s="37">
        <f t="shared" si="62"/>
        <v>0</v>
      </c>
      <c r="S333" s="37">
        <f t="shared" si="63"/>
        <v>73.142857142857139</v>
      </c>
      <c r="T333" s="38" t="s">
        <v>62</v>
      </c>
      <c r="U333" s="39" t="s">
        <v>2174</v>
      </c>
      <c r="V333" s="39" t="s">
        <v>64</v>
      </c>
      <c r="W333" s="122" t="s">
        <v>2175</v>
      </c>
      <c r="X333" s="122" t="s">
        <v>2176</v>
      </c>
      <c r="Y333" s="39" t="s">
        <v>86</v>
      </c>
      <c r="Z333" s="41" t="s">
        <v>67</v>
      </c>
      <c r="AA333" s="135">
        <v>3</v>
      </c>
      <c r="AB333" s="43">
        <f t="shared" si="66"/>
        <v>1</v>
      </c>
      <c r="AC333" s="44">
        <v>42185</v>
      </c>
      <c r="AD333" s="43" t="s">
        <v>68</v>
      </c>
      <c r="AE333" s="43"/>
      <c r="AF333" s="43"/>
      <c r="AG333" s="43"/>
      <c r="AH333" s="43"/>
      <c r="AI333" s="45" t="s">
        <v>2177</v>
      </c>
      <c r="AJ333" s="45"/>
      <c r="AK333" s="46" t="s">
        <v>73</v>
      </c>
      <c r="AL333" s="47">
        <f t="shared" si="64"/>
        <v>2</v>
      </c>
      <c r="AM333" s="47">
        <f t="shared" si="65"/>
        <v>0</v>
      </c>
      <c r="AN333" s="47" t="str">
        <f t="shared" si="67"/>
        <v>CUMPLIDA</v>
      </c>
      <c r="AO333" s="47" t="str">
        <f t="shared" si="68"/>
        <v>CUMPLIDA</v>
      </c>
      <c r="AP333" s="50" t="s">
        <v>864</v>
      </c>
      <c r="AQ333" s="49" t="s">
        <v>67</v>
      </c>
      <c r="AR333" s="50" t="s">
        <v>75</v>
      </c>
      <c r="AS333" s="50"/>
      <c r="AT333" s="51" t="s">
        <v>76</v>
      </c>
    </row>
    <row r="334" spans="1:46" ht="252" hidden="1" x14ac:dyDescent="0.25">
      <c r="A334" s="27">
        <v>799</v>
      </c>
      <c r="B334" s="27">
        <v>29</v>
      </c>
      <c r="C334" s="108" t="s">
        <v>2178</v>
      </c>
      <c r="D334" s="74" t="s">
        <v>2179</v>
      </c>
      <c r="E334" s="29"/>
      <c r="F334" s="30" t="s">
        <v>2180</v>
      </c>
      <c r="G334" s="30"/>
      <c r="H334" s="31" t="s">
        <v>2181</v>
      </c>
      <c r="I334" s="31" t="s">
        <v>2181</v>
      </c>
      <c r="J334" s="32">
        <v>4</v>
      </c>
      <c r="K334" s="33">
        <v>41673</v>
      </c>
      <c r="L334" s="33">
        <v>42185</v>
      </c>
      <c r="M334" s="33">
        <v>42004</v>
      </c>
      <c r="N334" s="34">
        <f t="shared" si="59"/>
        <v>73.142857142857139</v>
      </c>
      <c r="O334" s="39">
        <v>0</v>
      </c>
      <c r="P334" s="36">
        <f t="shared" si="60"/>
        <v>0</v>
      </c>
      <c r="Q334" s="37">
        <f t="shared" si="61"/>
        <v>0</v>
      </c>
      <c r="R334" s="37">
        <f t="shared" si="62"/>
        <v>0</v>
      </c>
      <c r="S334" s="37">
        <f t="shared" si="63"/>
        <v>73.142857142857139</v>
      </c>
      <c r="T334" s="38" t="s">
        <v>62</v>
      </c>
      <c r="U334" s="39" t="s">
        <v>347</v>
      </c>
      <c r="V334" s="39" t="s">
        <v>301</v>
      </c>
      <c r="W334" s="40" t="s">
        <v>348</v>
      </c>
      <c r="X334" s="40" t="s">
        <v>1747</v>
      </c>
      <c r="Y334" s="40" t="s">
        <v>348</v>
      </c>
      <c r="Z334" s="41" t="s">
        <v>67</v>
      </c>
      <c r="AA334" s="135">
        <v>4</v>
      </c>
      <c r="AB334" s="43">
        <f t="shared" si="66"/>
        <v>1</v>
      </c>
      <c r="AC334" s="44">
        <v>42185</v>
      </c>
      <c r="AD334" s="43" t="s">
        <v>68</v>
      </c>
      <c r="AE334" s="43"/>
      <c r="AF334" s="43" t="s">
        <v>69</v>
      </c>
      <c r="AG334" s="43" t="s">
        <v>69</v>
      </c>
      <c r="AH334" s="43"/>
      <c r="AI334" s="45" t="s">
        <v>2182</v>
      </c>
      <c r="AJ334" s="45"/>
      <c r="AK334" s="46" t="s">
        <v>73</v>
      </c>
      <c r="AL334" s="47">
        <f t="shared" si="64"/>
        <v>2</v>
      </c>
      <c r="AM334" s="47">
        <f t="shared" si="65"/>
        <v>0</v>
      </c>
      <c r="AN334" s="47" t="str">
        <f t="shared" si="67"/>
        <v>CUMPLIDA</v>
      </c>
      <c r="AO334" s="47" t="str">
        <f t="shared" si="68"/>
        <v>CUMPLIDA</v>
      </c>
      <c r="AP334" s="48" t="s">
        <v>2183</v>
      </c>
      <c r="AQ334" s="49" t="s">
        <v>67</v>
      </c>
      <c r="AR334" s="50" t="s">
        <v>75</v>
      </c>
      <c r="AS334" s="50"/>
      <c r="AT334" s="51" t="s">
        <v>76</v>
      </c>
    </row>
    <row r="335" spans="1:46" ht="236.25" hidden="1" x14ac:dyDescent="0.25">
      <c r="A335" s="27">
        <v>800</v>
      </c>
      <c r="B335" s="27">
        <v>30</v>
      </c>
      <c r="C335" s="108" t="s">
        <v>2184</v>
      </c>
      <c r="D335" s="74" t="s">
        <v>2185</v>
      </c>
      <c r="E335" s="29"/>
      <c r="F335" s="30" t="s">
        <v>2180</v>
      </c>
      <c r="G335" s="30"/>
      <c r="H335" s="31" t="s">
        <v>2181</v>
      </c>
      <c r="I335" s="31" t="s">
        <v>2181</v>
      </c>
      <c r="J335" s="32">
        <v>4</v>
      </c>
      <c r="K335" s="33">
        <v>41673</v>
      </c>
      <c r="L335" s="33">
        <v>42185</v>
      </c>
      <c r="M335" s="33">
        <v>42004</v>
      </c>
      <c r="N335" s="34">
        <f t="shared" si="59"/>
        <v>73.142857142857139</v>
      </c>
      <c r="O335" s="39">
        <v>0</v>
      </c>
      <c r="P335" s="36">
        <f t="shared" si="60"/>
        <v>0</v>
      </c>
      <c r="Q335" s="37">
        <f t="shared" si="61"/>
        <v>0</v>
      </c>
      <c r="R335" s="37">
        <f t="shared" si="62"/>
        <v>0</v>
      </c>
      <c r="S335" s="37">
        <f t="shared" si="63"/>
        <v>73.142857142857139</v>
      </c>
      <c r="T335" s="38" t="s">
        <v>62</v>
      </c>
      <c r="U335" s="39" t="s">
        <v>347</v>
      </c>
      <c r="V335" s="39" t="s">
        <v>301</v>
      </c>
      <c r="W335" s="40" t="s">
        <v>348</v>
      </c>
      <c r="X335" s="40" t="s">
        <v>1747</v>
      </c>
      <c r="Y335" s="40" t="s">
        <v>348</v>
      </c>
      <c r="Z335" s="41" t="s">
        <v>67</v>
      </c>
      <c r="AA335" s="135">
        <v>4</v>
      </c>
      <c r="AB335" s="43">
        <f t="shared" si="66"/>
        <v>1</v>
      </c>
      <c r="AC335" s="44">
        <v>42004</v>
      </c>
      <c r="AD335" s="43" t="s">
        <v>68</v>
      </c>
      <c r="AE335" s="43"/>
      <c r="AF335" s="43"/>
      <c r="AG335" s="43"/>
      <c r="AH335" s="43"/>
      <c r="AI335" s="45" t="s">
        <v>2186</v>
      </c>
      <c r="AJ335" s="45"/>
      <c r="AK335" s="46" t="s">
        <v>73</v>
      </c>
      <c r="AL335" s="47">
        <f t="shared" si="64"/>
        <v>2</v>
      </c>
      <c r="AM335" s="47">
        <f t="shared" si="65"/>
        <v>0</v>
      </c>
      <c r="AN335" s="47" t="str">
        <f t="shared" si="67"/>
        <v>CUMPLIDA</v>
      </c>
      <c r="AO335" s="47" t="str">
        <f t="shared" si="68"/>
        <v>CUMPLIDA</v>
      </c>
      <c r="AP335" s="48" t="s">
        <v>2183</v>
      </c>
      <c r="AQ335" s="49" t="s">
        <v>67</v>
      </c>
      <c r="AR335" s="50" t="s">
        <v>75</v>
      </c>
      <c r="AS335" s="50"/>
      <c r="AT335" s="51" t="s">
        <v>76</v>
      </c>
    </row>
    <row r="336" spans="1:46" ht="252" hidden="1" x14ac:dyDescent="0.25">
      <c r="A336" s="27">
        <v>801</v>
      </c>
      <c r="B336" s="27">
        <v>31</v>
      </c>
      <c r="C336" s="108" t="s">
        <v>2187</v>
      </c>
      <c r="D336" s="74" t="s">
        <v>2188</v>
      </c>
      <c r="E336" s="29"/>
      <c r="F336" s="30" t="s">
        <v>2180</v>
      </c>
      <c r="G336" s="30"/>
      <c r="H336" s="31" t="s">
        <v>2181</v>
      </c>
      <c r="I336" s="31" t="s">
        <v>2181</v>
      </c>
      <c r="J336" s="32">
        <v>4</v>
      </c>
      <c r="K336" s="33">
        <v>41673</v>
      </c>
      <c r="L336" s="33">
        <v>42185</v>
      </c>
      <c r="M336" s="33">
        <v>42004</v>
      </c>
      <c r="N336" s="34">
        <f t="shared" si="59"/>
        <v>73.142857142857139</v>
      </c>
      <c r="O336" s="39">
        <v>0</v>
      </c>
      <c r="P336" s="36">
        <f t="shared" si="60"/>
        <v>0</v>
      </c>
      <c r="Q336" s="37">
        <f t="shared" si="61"/>
        <v>0</v>
      </c>
      <c r="R336" s="37">
        <f t="shared" si="62"/>
        <v>0</v>
      </c>
      <c r="S336" s="37">
        <f t="shared" si="63"/>
        <v>73.142857142857139</v>
      </c>
      <c r="T336" s="38" t="s">
        <v>62</v>
      </c>
      <c r="U336" s="39" t="s">
        <v>347</v>
      </c>
      <c r="V336" s="39" t="s">
        <v>301</v>
      </c>
      <c r="W336" s="40" t="s">
        <v>348</v>
      </c>
      <c r="X336" s="40" t="s">
        <v>1747</v>
      </c>
      <c r="Y336" s="40" t="s">
        <v>348</v>
      </c>
      <c r="Z336" s="41" t="s">
        <v>67</v>
      </c>
      <c r="AA336" s="135">
        <v>4</v>
      </c>
      <c r="AB336" s="43">
        <f t="shared" si="66"/>
        <v>1</v>
      </c>
      <c r="AC336" s="44">
        <v>42004</v>
      </c>
      <c r="AD336" s="43" t="s">
        <v>68</v>
      </c>
      <c r="AE336" s="43"/>
      <c r="AF336" s="43"/>
      <c r="AG336" s="43"/>
      <c r="AH336" s="43"/>
      <c r="AI336" s="45" t="s">
        <v>2189</v>
      </c>
      <c r="AJ336" s="45"/>
      <c r="AK336" s="46" t="s">
        <v>73</v>
      </c>
      <c r="AL336" s="47">
        <f t="shared" si="64"/>
        <v>2</v>
      </c>
      <c r="AM336" s="47">
        <f t="shared" si="65"/>
        <v>0</v>
      </c>
      <c r="AN336" s="47" t="str">
        <f t="shared" si="67"/>
        <v>CUMPLIDA</v>
      </c>
      <c r="AO336" s="47" t="str">
        <f t="shared" si="68"/>
        <v>CUMPLIDA</v>
      </c>
      <c r="AP336" s="48" t="s">
        <v>2183</v>
      </c>
      <c r="AQ336" s="49" t="s">
        <v>67</v>
      </c>
      <c r="AR336" s="50" t="s">
        <v>75</v>
      </c>
      <c r="AS336" s="50"/>
      <c r="AT336" s="51" t="s">
        <v>76</v>
      </c>
    </row>
    <row r="337" spans="1:46" ht="283.5" hidden="1" x14ac:dyDescent="0.25">
      <c r="A337" s="27">
        <v>803</v>
      </c>
      <c r="B337" s="27">
        <v>33</v>
      </c>
      <c r="C337" s="117" t="s">
        <v>2190</v>
      </c>
      <c r="D337" s="74" t="s">
        <v>2191</v>
      </c>
      <c r="E337" s="29"/>
      <c r="F337" s="127" t="s">
        <v>561</v>
      </c>
      <c r="G337" s="127"/>
      <c r="H337" s="31" t="s">
        <v>2192</v>
      </c>
      <c r="I337" s="31" t="s">
        <v>2193</v>
      </c>
      <c r="J337" s="32">
        <v>4</v>
      </c>
      <c r="K337" s="33">
        <v>41640</v>
      </c>
      <c r="L337" s="33">
        <v>42185</v>
      </c>
      <c r="M337" s="33">
        <v>42004</v>
      </c>
      <c r="N337" s="34">
        <f t="shared" si="59"/>
        <v>77.857142857142861</v>
      </c>
      <c r="O337" s="39">
        <v>0</v>
      </c>
      <c r="P337" s="36">
        <f t="shared" si="60"/>
        <v>0</v>
      </c>
      <c r="Q337" s="37">
        <f t="shared" si="61"/>
        <v>0</v>
      </c>
      <c r="R337" s="37">
        <f t="shared" si="62"/>
        <v>0</v>
      </c>
      <c r="S337" s="37">
        <f t="shared" si="63"/>
        <v>77.857142857142861</v>
      </c>
      <c r="T337" s="38" t="s">
        <v>62</v>
      </c>
      <c r="U337" s="39" t="s">
        <v>159</v>
      </c>
      <c r="V337" s="39" t="s">
        <v>261</v>
      </c>
      <c r="W337" s="58" t="s">
        <v>262</v>
      </c>
      <c r="X337" s="58" t="s">
        <v>263</v>
      </c>
      <c r="Y337" s="58" t="s">
        <v>262</v>
      </c>
      <c r="Z337" s="41" t="s">
        <v>87</v>
      </c>
      <c r="AA337" s="135">
        <v>4</v>
      </c>
      <c r="AB337" s="43">
        <f t="shared" si="66"/>
        <v>1</v>
      </c>
      <c r="AC337" s="44">
        <v>42185</v>
      </c>
      <c r="AD337" s="43" t="s">
        <v>68</v>
      </c>
      <c r="AE337" s="43"/>
      <c r="AF337" s="43"/>
      <c r="AG337" s="43"/>
      <c r="AH337" s="43"/>
      <c r="AI337" s="52" t="s">
        <v>2194</v>
      </c>
      <c r="AJ337" s="52"/>
      <c r="AK337" s="46" t="s">
        <v>73</v>
      </c>
      <c r="AL337" s="47">
        <f t="shared" si="64"/>
        <v>2</v>
      </c>
      <c r="AM337" s="47">
        <f t="shared" si="65"/>
        <v>0</v>
      </c>
      <c r="AN337" s="47" t="str">
        <f t="shared" si="67"/>
        <v>CUMPLIDA</v>
      </c>
      <c r="AO337" s="47" t="str">
        <f t="shared" si="68"/>
        <v>CUMPLIDA</v>
      </c>
      <c r="AP337" s="50" t="s">
        <v>864</v>
      </c>
      <c r="AQ337" s="49" t="s">
        <v>87</v>
      </c>
      <c r="AR337" s="50" t="s">
        <v>75</v>
      </c>
      <c r="AS337" s="50"/>
      <c r="AT337" s="51" t="s">
        <v>76</v>
      </c>
    </row>
    <row r="338" spans="1:46" ht="173.25" hidden="1" x14ac:dyDescent="0.25">
      <c r="A338" s="27">
        <v>804</v>
      </c>
      <c r="B338" s="27">
        <v>34</v>
      </c>
      <c r="C338" s="108" t="s">
        <v>2195</v>
      </c>
      <c r="D338" s="74" t="s">
        <v>2196</v>
      </c>
      <c r="E338" s="29"/>
      <c r="F338" s="127" t="s">
        <v>561</v>
      </c>
      <c r="G338" s="127"/>
      <c r="H338" s="31" t="s">
        <v>2197</v>
      </c>
      <c r="I338" s="31" t="s">
        <v>2197</v>
      </c>
      <c r="J338" s="32">
        <v>3</v>
      </c>
      <c r="K338" s="33">
        <v>41640</v>
      </c>
      <c r="L338" s="33">
        <v>42185</v>
      </c>
      <c r="M338" s="33">
        <v>42004</v>
      </c>
      <c r="N338" s="34">
        <f t="shared" si="59"/>
        <v>77.857142857142861</v>
      </c>
      <c r="O338" s="39">
        <v>0</v>
      </c>
      <c r="P338" s="36">
        <f t="shared" si="60"/>
        <v>0</v>
      </c>
      <c r="Q338" s="37">
        <f t="shared" si="61"/>
        <v>0</v>
      </c>
      <c r="R338" s="37">
        <f t="shared" si="62"/>
        <v>0</v>
      </c>
      <c r="S338" s="37">
        <f t="shared" si="63"/>
        <v>77.857142857142861</v>
      </c>
      <c r="T338" s="38" t="s">
        <v>62</v>
      </c>
      <c r="U338" s="39" t="s">
        <v>159</v>
      </c>
      <c r="V338" s="39" t="s">
        <v>261</v>
      </c>
      <c r="W338" s="58" t="s">
        <v>262</v>
      </c>
      <c r="X338" s="58" t="s">
        <v>263</v>
      </c>
      <c r="Y338" s="58" t="s">
        <v>262</v>
      </c>
      <c r="Z338" s="41" t="s">
        <v>87</v>
      </c>
      <c r="AA338" s="135">
        <v>3</v>
      </c>
      <c r="AB338" s="43">
        <f t="shared" si="66"/>
        <v>1</v>
      </c>
      <c r="AC338" s="44">
        <v>42185</v>
      </c>
      <c r="AD338" s="43" t="s">
        <v>68</v>
      </c>
      <c r="AE338" s="43"/>
      <c r="AF338" s="43"/>
      <c r="AG338" s="43"/>
      <c r="AH338" s="43"/>
      <c r="AI338" s="45" t="s">
        <v>2198</v>
      </c>
      <c r="AJ338" s="45"/>
      <c r="AK338" s="46" t="s">
        <v>73</v>
      </c>
      <c r="AL338" s="47">
        <f t="shared" si="64"/>
        <v>2</v>
      </c>
      <c r="AM338" s="47">
        <f t="shared" si="65"/>
        <v>0</v>
      </c>
      <c r="AN338" s="47" t="str">
        <f t="shared" si="67"/>
        <v>CUMPLIDA</v>
      </c>
      <c r="AO338" s="47" t="str">
        <f t="shared" si="68"/>
        <v>CUMPLIDA</v>
      </c>
      <c r="AP338" s="48" t="s">
        <v>116</v>
      </c>
      <c r="AQ338" s="49" t="s">
        <v>87</v>
      </c>
      <c r="AR338" s="50" t="s">
        <v>75</v>
      </c>
      <c r="AS338" s="50"/>
      <c r="AT338" s="51" t="s">
        <v>76</v>
      </c>
    </row>
    <row r="339" spans="1:46" ht="252" x14ac:dyDescent="0.25">
      <c r="A339" s="27">
        <v>806</v>
      </c>
      <c r="B339" s="182">
        <v>36</v>
      </c>
      <c r="C339" s="117" t="s">
        <v>2199</v>
      </c>
      <c r="D339" s="74" t="s">
        <v>2200</v>
      </c>
      <c r="E339" s="29"/>
      <c r="F339" s="30" t="s">
        <v>2201</v>
      </c>
      <c r="G339" s="30"/>
      <c r="H339" s="31" t="s">
        <v>2202</v>
      </c>
      <c r="I339" s="31" t="s">
        <v>2202</v>
      </c>
      <c r="J339" s="32">
        <v>6</v>
      </c>
      <c r="K339" s="33">
        <v>41640</v>
      </c>
      <c r="L339" s="89">
        <v>42369</v>
      </c>
      <c r="M339" s="33">
        <v>42004</v>
      </c>
      <c r="N339" s="34">
        <f t="shared" si="59"/>
        <v>104.14285714285714</v>
      </c>
      <c r="O339" s="39">
        <v>0</v>
      </c>
      <c r="P339" s="36">
        <f t="shared" si="60"/>
        <v>0</v>
      </c>
      <c r="Q339" s="37">
        <f t="shared" si="61"/>
        <v>0</v>
      </c>
      <c r="R339" s="37">
        <f t="shared" si="62"/>
        <v>0</v>
      </c>
      <c r="S339" s="37">
        <f t="shared" si="63"/>
        <v>0</v>
      </c>
      <c r="T339" s="38" t="s">
        <v>62</v>
      </c>
      <c r="U339" s="39" t="s">
        <v>159</v>
      </c>
      <c r="V339" s="39" t="s">
        <v>261</v>
      </c>
      <c r="W339" s="122" t="s">
        <v>1412</v>
      </c>
      <c r="X339" s="122" t="s">
        <v>1413</v>
      </c>
      <c r="Y339" s="40" t="s">
        <v>86</v>
      </c>
      <c r="Z339" s="183" t="s">
        <v>87</v>
      </c>
      <c r="AA339" s="135">
        <v>3</v>
      </c>
      <c r="AB339" s="184">
        <f t="shared" si="66"/>
        <v>0.5</v>
      </c>
      <c r="AC339" s="184"/>
      <c r="AD339" s="43" t="s">
        <v>68</v>
      </c>
      <c r="AE339" s="43"/>
      <c r="AF339" s="43"/>
      <c r="AG339" s="43"/>
      <c r="AH339" s="43"/>
      <c r="AI339" s="52" t="s">
        <v>2203</v>
      </c>
      <c r="AJ339" s="52"/>
      <c r="AK339" s="46" t="s">
        <v>73</v>
      </c>
      <c r="AL339" s="47">
        <f t="shared" si="64"/>
        <v>0</v>
      </c>
      <c r="AM339" s="47">
        <f t="shared" si="65"/>
        <v>1</v>
      </c>
      <c r="AN339" s="47" t="str">
        <f t="shared" si="67"/>
        <v>EN TERMINO</v>
      </c>
      <c r="AO339" s="47" t="str">
        <f t="shared" si="68"/>
        <v>EN TERMINO</v>
      </c>
      <c r="AP339" s="48" t="s">
        <v>2204</v>
      </c>
      <c r="AQ339" s="49" t="s">
        <v>87</v>
      </c>
      <c r="AR339" s="50" t="s">
        <v>2205</v>
      </c>
      <c r="AS339" s="50"/>
      <c r="AT339" s="51" t="s">
        <v>76</v>
      </c>
    </row>
    <row r="340" spans="1:46" ht="220.5" hidden="1" x14ac:dyDescent="0.25">
      <c r="A340" s="27">
        <v>808</v>
      </c>
      <c r="B340" s="27">
        <v>38</v>
      </c>
      <c r="C340" s="108" t="s">
        <v>2206</v>
      </c>
      <c r="D340" s="74" t="s">
        <v>2207</v>
      </c>
      <c r="E340" s="29"/>
      <c r="F340" s="102" t="s">
        <v>324</v>
      </c>
      <c r="G340" s="102"/>
      <c r="H340" s="102" t="s">
        <v>2208</v>
      </c>
      <c r="I340" s="102" t="s">
        <v>2208</v>
      </c>
      <c r="J340" s="103">
        <v>4</v>
      </c>
      <c r="K340" s="33">
        <v>41640</v>
      </c>
      <c r="L340" s="33">
        <v>42185</v>
      </c>
      <c r="M340" s="33">
        <v>42004</v>
      </c>
      <c r="N340" s="34">
        <f t="shared" si="59"/>
        <v>77.857142857142861</v>
      </c>
      <c r="O340" s="39">
        <v>0</v>
      </c>
      <c r="P340" s="36">
        <f t="shared" si="60"/>
        <v>0</v>
      </c>
      <c r="Q340" s="37">
        <f t="shared" si="61"/>
        <v>0</v>
      </c>
      <c r="R340" s="37">
        <f t="shared" si="62"/>
        <v>0</v>
      </c>
      <c r="S340" s="37">
        <f t="shared" si="63"/>
        <v>77.857142857142861</v>
      </c>
      <c r="T340" s="38" t="s">
        <v>62</v>
      </c>
      <c r="U340" s="39" t="s">
        <v>159</v>
      </c>
      <c r="V340" s="39" t="s">
        <v>261</v>
      </c>
      <c r="W340" s="58" t="s">
        <v>262</v>
      </c>
      <c r="X340" s="58" t="s">
        <v>263</v>
      </c>
      <c r="Y340" s="58" t="s">
        <v>262</v>
      </c>
      <c r="Z340" s="41" t="s">
        <v>87</v>
      </c>
      <c r="AA340" s="135">
        <v>4</v>
      </c>
      <c r="AB340" s="43">
        <f t="shared" si="66"/>
        <v>1</v>
      </c>
      <c r="AC340" s="44">
        <v>42185</v>
      </c>
      <c r="AD340" s="43" t="s">
        <v>68</v>
      </c>
      <c r="AE340" s="43"/>
      <c r="AF340" s="43"/>
      <c r="AG340" s="43"/>
      <c r="AH340" s="43"/>
      <c r="AI340" s="52" t="s">
        <v>2209</v>
      </c>
      <c r="AJ340" s="52"/>
      <c r="AK340" s="46" t="s">
        <v>73</v>
      </c>
      <c r="AL340" s="47">
        <f t="shared" si="64"/>
        <v>2</v>
      </c>
      <c r="AM340" s="47">
        <f t="shared" si="65"/>
        <v>0</v>
      </c>
      <c r="AN340" s="47" t="str">
        <f t="shared" si="67"/>
        <v>CUMPLIDA</v>
      </c>
      <c r="AO340" s="47" t="str">
        <f t="shared" si="68"/>
        <v>CUMPLIDA</v>
      </c>
      <c r="AP340" s="48" t="s">
        <v>116</v>
      </c>
      <c r="AQ340" s="49" t="s">
        <v>87</v>
      </c>
      <c r="AR340" s="50" t="s">
        <v>75</v>
      </c>
      <c r="AS340" s="50"/>
      <c r="AT340" s="51" t="s">
        <v>76</v>
      </c>
    </row>
    <row r="341" spans="1:46" ht="189" hidden="1" x14ac:dyDescent="0.25">
      <c r="A341" s="27">
        <v>809</v>
      </c>
      <c r="B341" s="27">
        <v>39</v>
      </c>
      <c r="C341" s="108" t="s">
        <v>2210</v>
      </c>
      <c r="D341" s="74" t="s">
        <v>2211</v>
      </c>
      <c r="E341" s="29"/>
      <c r="F341" s="102" t="s">
        <v>324</v>
      </c>
      <c r="G341" s="102"/>
      <c r="H341" s="127" t="s">
        <v>2212</v>
      </c>
      <c r="I341" s="127" t="s">
        <v>2212</v>
      </c>
      <c r="J341" s="32">
        <v>3</v>
      </c>
      <c r="K341" s="33">
        <v>41640</v>
      </c>
      <c r="L341" s="33">
        <v>42185</v>
      </c>
      <c r="M341" s="33">
        <v>42004</v>
      </c>
      <c r="N341" s="34">
        <f t="shared" si="59"/>
        <v>77.857142857142861</v>
      </c>
      <c r="O341" s="39">
        <v>0</v>
      </c>
      <c r="P341" s="36">
        <f t="shared" si="60"/>
        <v>0</v>
      </c>
      <c r="Q341" s="37">
        <f t="shared" si="61"/>
        <v>0</v>
      </c>
      <c r="R341" s="37">
        <f t="shared" si="62"/>
        <v>0</v>
      </c>
      <c r="S341" s="37">
        <f t="shared" si="63"/>
        <v>77.857142857142861</v>
      </c>
      <c r="T341" s="38" t="s">
        <v>62</v>
      </c>
      <c r="U341" s="39" t="s">
        <v>159</v>
      </c>
      <c r="V341" s="39" t="s">
        <v>261</v>
      </c>
      <c r="W341" s="58" t="s">
        <v>262</v>
      </c>
      <c r="X341" s="58" t="s">
        <v>263</v>
      </c>
      <c r="Y341" s="58" t="s">
        <v>262</v>
      </c>
      <c r="Z341" s="41" t="s">
        <v>67</v>
      </c>
      <c r="AA341" s="135">
        <v>3</v>
      </c>
      <c r="AB341" s="43">
        <f t="shared" si="66"/>
        <v>1</v>
      </c>
      <c r="AC341" s="44">
        <v>42185</v>
      </c>
      <c r="AD341" s="43" t="s">
        <v>68</v>
      </c>
      <c r="AE341" s="43"/>
      <c r="AF341" s="43"/>
      <c r="AG341" s="43"/>
      <c r="AH341" s="43"/>
      <c r="AI341" s="52" t="s">
        <v>2213</v>
      </c>
      <c r="AJ341" s="52"/>
      <c r="AK341" s="46" t="s">
        <v>73</v>
      </c>
      <c r="AL341" s="47">
        <f t="shared" si="64"/>
        <v>2</v>
      </c>
      <c r="AM341" s="47">
        <f t="shared" si="65"/>
        <v>0</v>
      </c>
      <c r="AN341" s="47" t="str">
        <f t="shared" si="67"/>
        <v>CUMPLIDA</v>
      </c>
      <c r="AO341" s="47" t="str">
        <f t="shared" si="68"/>
        <v>CUMPLIDA</v>
      </c>
      <c r="AP341" s="48" t="s">
        <v>116</v>
      </c>
      <c r="AQ341" s="49" t="s">
        <v>67</v>
      </c>
      <c r="AR341" s="50" t="s">
        <v>75</v>
      </c>
      <c r="AS341" s="50"/>
      <c r="AT341" s="51" t="s">
        <v>76</v>
      </c>
    </row>
    <row r="342" spans="1:46" ht="236.25" hidden="1" x14ac:dyDescent="0.25">
      <c r="A342" s="27">
        <v>810</v>
      </c>
      <c r="B342" s="27">
        <v>40</v>
      </c>
      <c r="C342" s="108" t="s">
        <v>2214</v>
      </c>
      <c r="D342" s="74" t="s">
        <v>2215</v>
      </c>
      <c r="E342" s="29"/>
      <c r="F342" s="102" t="s">
        <v>324</v>
      </c>
      <c r="G342" s="102"/>
      <c r="H342" s="102" t="s">
        <v>2216</v>
      </c>
      <c r="I342" s="102" t="s">
        <v>2216</v>
      </c>
      <c r="J342" s="32">
        <v>5</v>
      </c>
      <c r="K342" s="33">
        <v>41640</v>
      </c>
      <c r="L342" s="33">
        <v>42185</v>
      </c>
      <c r="M342" s="33">
        <v>42004</v>
      </c>
      <c r="N342" s="34">
        <f>+((L342-K342)/8)</f>
        <v>68.125</v>
      </c>
      <c r="O342" s="39">
        <v>0</v>
      </c>
      <c r="P342" s="36">
        <f t="shared" si="60"/>
        <v>0</v>
      </c>
      <c r="Q342" s="37">
        <f t="shared" si="61"/>
        <v>0</v>
      </c>
      <c r="R342" s="37">
        <f t="shared" si="62"/>
        <v>0</v>
      </c>
      <c r="S342" s="37">
        <f t="shared" si="63"/>
        <v>68.125</v>
      </c>
      <c r="T342" s="38" t="s">
        <v>62</v>
      </c>
      <c r="U342" s="39" t="s">
        <v>159</v>
      </c>
      <c r="V342" s="39" t="s">
        <v>261</v>
      </c>
      <c r="W342" s="58" t="s">
        <v>262</v>
      </c>
      <c r="X342" s="58" t="s">
        <v>263</v>
      </c>
      <c r="Y342" s="58" t="s">
        <v>262</v>
      </c>
      <c r="Z342" s="41" t="s">
        <v>67</v>
      </c>
      <c r="AA342" s="135">
        <v>5</v>
      </c>
      <c r="AB342" s="43">
        <f t="shared" si="66"/>
        <v>1</v>
      </c>
      <c r="AC342" s="44">
        <v>42185</v>
      </c>
      <c r="AD342" s="43" t="s">
        <v>68</v>
      </c>
      <c r="AE342" s="43"/>
      <c r="AF342" s="43"/>
      <c r="AG342" s="43"/>
      <c r="AH342" s="43"/>
      <c r="AI342" s="52" t="s">
        <v>2217</v>
      </c>
      <c r="AJ342" s="52"/>
      <c r="AK342" s="46" t="s">
        <v>73</v>
      </c>
      <c r="AL342" s="47">
        <f t="shared" si="64"/>
        <v>2</v>
      </c>
      <c r="AM342" s="47">
        <f t="shared" si="65"/>
        <v>0</v>
      </c>
      <c r="AN342" s="47" t="str">
        <f t="shared" si="67"/>
        <v>CUMPLIDA</v>
      </c>
      <c r="AO342" s="47" t="str">
        <f t="shared" si="68"/>
        <v>CUMPLIDA</v>
      </c>
      <c r="AP342" s="48"/>
      <c r="AQ342" s="49" t="s">
        <v>67</v>
      </c>
      <c r="AR342" s="50" t="s">
        <v>75</v>
      </c>
      <c r="AS342" s="50"/>
      <c r="AT342" s="51" t="s">
        <v>76</v>
      </c>
    </row>
    <row r="343" spans="1:46" ht="189" hidden="1" x14ac:dyDescent="0.25">
      <c r="A343" s="132">
        <v>812</v>
      </c>
      <c r="B343" s="132">
        <v>42</v>
      </c>
      <c r="C343" s="126" t="s">
        <v>2218</v>
      </c>
      <c r="D343" s="126" t="s">
        <v>2191</v>
      </c>
      <c r="E343" s="29"/>
      <c r="F343" s="56" t="s">
        <v>2219</v>
      </c>
      <c r="G343" s="30"/>
      <c r="H343" s="56" t="s">
        <v>2220</v>
      </c>
      <c r="I343" s="56" t="s">
        <v>2220</v>
      </c>
      <c r="J343" s="32">
        <v>5</v>
      </c>
      <c r="K343" s="89">
        <v>41640</v>
      </c>
      <c r="L343" s="33">
        <v>41973</v>
      </c>
      <c r="M343" s="33">
        <v>41973</v>
      </c>
      <c r="N343" s="34">
        <f t="shared" ref="N343:N406" si="69">(+L343-K343)/7</f>
        <v>47.571428571428569</v>
      </c>
      <c r="O343" s="39">
        <v>0</v>
      </c>
      <c r="P343" s="36">
        <f t="shared" si="60"/>
        <v>0</v>
      </c>
      <c r="Q343" s="37">
        <f t="shared" si="61"/>
        <v>0</v>
      </c>
      <c r="R343" s="37">
        <f t="shared" si="62"/>
        <v>0</v>
      </c>
      <c r="S343" s="37">
        <f t="shared" si="63"/>
        <v>47.571428571428569</v>
      </c>
      <c r="T343" s="185" t="s">
        <v>69</v>
      </c>
      <c r="U343" s="98" t="s">
        <v>159</v>
      </c>
      <c r="V343" s="98" t="s">
        <v>180</v>
      </c>
      <c r="W343" s="58" t="s">
        <v>511</v>
      </c>
      <c r="X343" s="58" t="s">
        <v>512</v>
      </c>
      <c r="Y343" s="39" t="s">
        <v>86</v>
      </c>
      <c r="Z343" s="186" t="s">
        <v>87</v>
      </c>
      <c r="AA343" s="187">
        <v>5</v>
      </c>
      <c r="AB343" s="43">
        <f t="shared" si="66"/>
        <v>1</v>
      </c>
      <c r="AC343" s="44">
        <v>42185</v>
      </c>
      <c r="AD343" s="43" t="s">
        <v>68</v>
      </c>
      <c r="AE343" s="43"/>
      <c r="AF343" s="43" t="s">
        <v>69</v>
      </c>
      <c r="AG343" s="43" t="s">
        <v>62</v>
      </c>
      <c r="AH343" s="43" t="s">
        <v>2221</v>
      </c>
      <c r="AI343" s="65" t="s">
        <v>2222</v>
      </c>
      <c r="AJ343" s="65"/>
      <c r="AK343" s="46" t="s">
        <v>73</v>
      </c>
      <c r="AL343" s="47">
        <f t="shared" si="64"/>
        <v>2</v>
      </c>
      <c r="AM343" s="47">
        <f t="shared" si="65"/>
        <v>0</v>
      </c>
      <c r="AN343" s="47" t="str">
        <f t="shared" si="67"/>
        <v>CUMPLIDA</v>
      </c>
      <c r="AO343" s="47" t="str">
        <f t="shared" si="68"/>
        <v>CUMPLIDA</v>
      </c>
      <c r="AP343" s="48" t="s">
        <v>116</v>
      </c>
      <c r="AQ343" s="49" t="s">
        <v>87</v>
      </c>
      <c r="AR343" s="50" t="s">
        <v>75</v>
      </c>
      <c r="AS343" s="50"/>
      <c r="AT343" s="51" t="s">
        <v>76</v>
      </c>
    </row>
    <row r="344" spans="1:46" ht="189" hidden="1" x14ac:dyDescent="0.25">
      <c r="A344" s="27">
        <v>813</v>
      </c>
      <c r="B344" s="27">
        <v>43</v>
      </c>
      <c r="C344" s="108" t="s">
        <v>2223</v>
      </c>
      <c r="D344" s="74" t="s">
        <v>2224</v>
      </c>
      <c r="E344" s="30" t="s">
        <v>2225</v>
      </c>
      <c r="F344" s="30" t="s">
        <v>2226</v>
      </c>
      <c r="G344" s="31"/>
      <c r="H344" s="31" t="s">
        <v>2227</v>
      </c>
      <c r="I344" s="31" t="s">
        <v>2227</v>
      </c>
      <c r="J344" s="32">
        <v>3</v>
      </c>
      <c r="K344" s="33">
        <v>41640</v>
      </c>
      <c r="L344" s="33">
        <v>42004</v>
      </c>
      <c r="M344" s="33">
        <v>42004</v>
      </c>
      <c r="N344" s="34">
        <f t="shared" si="69"/>
        <v>52</v>
      </c>
      <c r="O344" s="39">
        <v>0</v>
      </c>
      <c r="P344" s="36">
        <f t="shared" si="60"/>
        <v>0</v>
      </c>
      <c r="Q344" s="37">
        <f t="shared" si="61"/>
        <v>0</v>
      </c>
      <c r="R344" s="37">
        <f t="shared" si="62"/>
        <v>0</v>
      </c>
      <c r="S344" s="37">
        <f t="shared" si="63"/>
        <v>52</v>
      </c>
      <c r="T344" s="38" t="s">
        <v>62</v>
      </c>
      <c r="U344" s="39" t="s">
        <v>527</v>
      </c>
      <c r="V344" s="39" t="s">
        <v>290</v>
      </c>
      <c r="W344" s="40" t="s">
        <v>528</v>
      </c>
      <c r="X344" s="40" t="s">
        <v>529</v>
      </c>
      <c r="Y344" s="40" t="s">
        <v>528</v>
      </c>
      <c r="Z344" s="41" t="s">
        <v>67</v>
      </c>
      <c r="AA344" s="135">
        <v>3</v>
      </c>
      <c r="AB344" s="43">
        <f t="shared" si="66"/>
        <v>1</v>
      </c>
      <c r="AC344" s="44">
        <v>42185</v>
      </c>
      <c r="AD344" s="43" t="s">
        <v>68</v>
      </c>
      <c r="AE344" s="43"/>
      <c r="AF344" s="43"/>
      <c r="AG344" s="43"/>
      <c r="AH344" s="43"/>
      <c r="AI344" s="45" t="s">
        <v>2228</v>
      </c>
      <c r="AJ344" s="45"/>
      <c r="AK344" s="46" t="s">
        <v>73</v>
      </c>
      <c r="AL344" s="47">
        <f t="shared" si="64"/>
        <v>2</v>
      </c>
      <c r="AM344" s="47">
        <f t="shared" si="65"/>
        <v>0</v>
      </c>
      <c r="AN344" s="47" t="str">
        <f t="shared" si="67"/>
        <v>CUMPLIDA</v>
      </c>
      <c r="AO344" s="47" t="str">
        <f t="shared" si="68"/>
        <v>CUMPLIDA</v>
      </c>
      <c r="AP344" s="48" t="s">
        <v>2229</v>
      </c>
      <c r="AQ344" s="49" t="s">
        <v>67</v>
      </c>
      <c r="AR344" s="50" t="s">
        <v>75</v>
      </c>
      <c r="AS344" s="50"/>
      <c r="AT344" s="110" t="s">
        <v>353</v>
      </c>
    </row>
    <row r="345" spans="1:46" ht="283.5" hidden="1" x14ac:dyDescent="0.25">
      <c r="A345" s="119">
        <v>814</v>
      </c>
      <c r="B345" s="119">
        <v>1</v>
      </c>
      <c r="C345" s="74" t="s">
        <v>2230</v>
      </c>
      <c r="D345" s="74" t="s">
        <v>2231</v>
      </c>
      <c r="E345" s="29" t="s">
        <v>2232</v>
      </c>
      <c r="F345" s="30" t="s">
        <v>2233</v>
      </c>
      <c r="G345" s="30" t="s">
        <v>2234</v>
      </c>
      <c r="H345" s="79" t="s">
        <v>2235</v>
      </c>
      <c r="I345" s="79" t="s">
        <v>2235</v>
      </c>
      <c r="J345" s="32">
        <v>4</v>
      </c>
      <c r="K345" s="33">
        <v>41579</v>
      </c>
      <c r="L345" s="33">
        <v>42124</v>
      </c>
      <c r="M345" s="33">
        <v>41912</v>
      </c>
      <c r="N345" s="34">
        <f t="shared" si="69"/>
        <v>77.857142857142861</v>
      </c>
      <c r="O345" s="39">
        <v>0</v>
      </c>
      <c r="P345" s="36">
        <f t="shared" si="60"/>
        <v>0</v>
      </c>
      <c r="Q345" s="37">
        <f t="shared" si="61"/>
        <v>0</v>
      </c>
      <c r="R345" s="37">
        <f t="shared" si="62"/>
        <v>0</v>
      </c>
      <c r="S345" s="37">
        <f t="shared" si="63"/>
        <v>77.857142857142861</v>
      </c>
      <c r="T345" s="38" t="s">
        <v>62</v>
      </c>
      <c r="U345" s="39" t="s">
        <v>2236</v>
      </c>
      <c r="V345" s="39" t="s">
        <v>103</v>
      </c>
      <c r="W345" s="40" t="s">
        <v>65</v>
      </c>
      <c r="X345" s="40" t="s">
        <v>95</v>
      </c>
      <c r="Y345" s="40" t="s">
        <v>65</v>
      </c>
      <c r="Z345" s="41" t="s">
        <v>87</v>
      </c>
      <c r="AA345" s="135">
        <v>4</v>
      </c>
      <c r="AB345" s="43">
        <f t="shared" si="66"/>
        <v>1</v>
      </c>
      <c r="AC345" s="44">
        <v>42185</v>
      </c>
      <c r="AD345" s="43" t="s">
        <v>68</v>
      </c>
      <c r="AE345" s="43"/>
      <c r="AF345" s="43"/>
      <c r="AG345" s="43"/>
      <c r="AH345" s="43"/>
      <c r="AI345" s="45" t="s">
        <v>2237</v>
      </c>
      <c r="AJ345" s="45"/>
      <c r="AK345" s="46" t="s">
        <v>1827</v>
      </c>
      <c r="AL345" s="47">
        <f t="shared" si="64"/>
        <v>2</v>
      </c>
      <c r="AM345" s="47">
        <f t="shared" si="65"/>
        <v>0</v>
      </c>
      <c r="AN345" s="47" t="str">
        <f t="shared" si="67"/>
        <v>CUMPLIDA</v>
      </c>
      <c r="AO345" s="47" t="str">
        <f t="shared" si="68"/>
        <v>CUMPLIDA</v>
      </c>
      <c r="AP345" s="50" t="s">
        <v>864</v>
      </c>
      <c r="AQ345" s="49" t="s">
        <v>87</v>
      </c>
      <c r="AR345" s="50" t="s">
        <v>75</v>
      </c>
      <c r="AS345" s="50"/>
      <c r="AT345" s="51" t="s">
        <v>76</v>
      </c>
    </row>
    <row r="346" spans="1:46" ht="126" hidden="1" x14ac:dyDescent="0.25">
      <c r="A346" s="119">
        <v>817</v>
      </c>
      <c r="B346" s="119">
        <v>4</v>
      </c>
      <c r="C346" s="74" t="s">
        <v>2238</v>
      </c>
      <c r="D346" s="74"/>
      <c r="E346" s="29"/>
      <c r="F346" s="30" t="s">
        <v>2239</v>
      </c>
      <c r="G346" s="30" t="s">
        <v>2240</v>
      </c>
      <c r="H346" s="31" t="s">
        <v>2241</v>
      </c>
      <c r="I346" s="31" t="s">
        <v>2241</v>
      </c>
      <c r="J346" s="32">
        <v>1</v>
      </c>
      <c r="K346" s="33">
        <v>41532</v>
      </c>
      <c r="L346" s="33">
        <v>41882</v>
      </c>
      <c r="M346" s="33">
        <v>41881</v>
      </c>
      <c r="N346" s="34">
        <f t="shared" si="69"/>
        <v>50</v>
      </c>
      <c r="O346" s="39">
        <v>0</v>
      </c>
      <c r="P346" s="36">
        <f t="shared" si="60"/>
        <v>0</v>
      </c>
      <c r="Q346" s="37">
        <f t="shared" si="61"/>
        <v>0</v>
      </c>
      <c r="R346" s="37">
        <f t="shared" si="62"/>
        <v>0</v>
      </c>
      <c r="S346" s="37">
        <f t="shared" si="63"/>
        <v>50</v>
      </c>
      <c r="T346" s="38" t="s">
        <v>69</v>
      </c>
      <c r="U346" s="39" t="s">
        <v>2236</v>
      </c>
      <c r="V346" s="39" t="s">
        <v>103</v>
      </c>
      <c r="W346" s="40" t="s">
        <v>65</v>
      </c>
      <c r="X346" s="40" t="s">
        <v>95</v>
      </c>
      <c r="Y346" s="40" t="s">
        <v>65</v>
      </c>
      <c r="Z346" s="41" t="s">
        <v>87</v>
      </c>
      <c r="AA346" s="135">
        <v>1</v>
      </c>
      <c r="AB346" s="43">
        <f t="shared" si="66"/>
        <v>1</v>
      </c>
      <c r="AC346" s="44">
        <v>42004</v>
      </c>
      <c r="AD346" s="43" t="s">
        <v>68</v>
      </c>
      <c r="AE346" s="43"/>
      <c r="AF346" s="43"/>
      <c r="AG346" s="43"/>
      <c r="AH346" s="43"/>
      <c r="AI346" s="45" t="s">
        <v>385</v>
      </c>
      <c r="AJ346" s="45"/>
      <c r="AK346" s="46" t="s">
        <v>1827</v>
      </c>
      <c r="AL346" s="47">
        <f t="shared" si="64"/>
        <v>2</v>
      </c>
      <c r="AM346" s="47">
        <f t="shared" si="65"/>
        <v>0</v>
      </c>
      <c r="AN346" s="47" t="str">
        <f t="shared" si="67"/>
        <v>CUMPLIDA</v>
      </c>
      <c r="AO346" s="47" t="str">
        <f t="shared" si="68"/>
        <v>CUMPLIDA</v>
      </c>
      <c r="AP346" s="48" t="s">
        <v>116</v>
      </c>
      <c r="AQ346" s="49" t="s">
        <v>87</v>
      </c>
      <c r="AR346" s="50" t="s">
        <v>75</v>
      </c>
      <c r="AS346" s="50"/>
      <c r="AT346" s="51" t="s">
        <v>76</v>
      </c>
    </row>
    <row r="347" spans="1:46" ht="173.25" hidden="1" x14ac:dyDescent="0.25">
      <c r="A347" s="119">
        <v>818</v>
      </c>
      <c r="B347" s="119">
        <v>5</v>
      </c>
      <c r="C347" s="138" t="s">
        <v>2242</v>
      </c>
      <c r="D347" s="74" t="s">
        <v>2243</v>
      </c>
      <c r="E347" s="29" t="s">
        <v>2244</v>
      </c>
      <c r="F347" s="30" t="s">
        <v>2245</v>
      </c>
      <c r="G347" s="30" t="s">
        <v>2246</v>
      </c>
      <c r="H347" s="31" t="s">
        <v>2247</v>
      </c>
      <c r="I347" s="31" t="s">
        <v>2247</v>
      </c>
      <c r="J347" s="32">
        <v>2</v>
      </c>
      <c r="K347" s="33">
        <v>41532</v>
      </c>
      <c r="L347" s="33">
        <v>41882</v>
      </c>
      <c r="M347" s="33">
        <v>41881</v>
      </c>
      <c r="N347" s="34">
        <f t="shared" si="69"/>
        <v>50</v>
      </c>
      <c r="O347" s="39">
        <v>0</v>
      </c>
      <c r="P347" s="36">
        <f t="shared" si="60"/>
        <v>0</v>
      </c>
      <c r="Q347" s="37">
        <f t="shared" si="61"/>
        <v>0</v>
      </c>
      <c r="R347" s="37">
        <f t="shared" si="62"/>
        <v>0</v>
      </c>
      <c r="S347" s="37">
        <f t="shared" si="63"/>
        <v>50</v>
      </c>
      <c r="T347" s="38" t="s">
        <v>69</v>
      </c>
      <c r="U347" s="39" t="s">
        <v>2236</v>
      </c>
      <c r="V347" s="39" t="s">
        <v>83</v>
      </c>
      <c r="W347" s="40" t="s">
        <v>65</v>
      </c>
      <c r="X347" s="40" t="s">
        <v>95</v>
      </c>
      <c r="Y347" s="40" t="s">
        <v>65</v>
      </c>
      <c r="Z347" s="41" t="s">
        <v>87</v>
      </c>
      <c r="AA347" s="135">
        <v>2</v>
      </c>
      <c r="AB347" s="43">
        <f t="shared" si="66"/>
        <v>1</v>
      </c>
      <c r="AC347" s="44">
        <v>42004</v>
      </c>
      <c r="AD347" s="43" t="s">
        <v>68</v>
      </c>
      <c r="AE347" s="43"/>
      <c r="AF347" s="43"/>
      <c r="AG347" s="43"/>
      <c r="AH347" s="43"/>
      <c r="AI347" s="45" t="s">
        <v>385</v>
      </c>
      <c r="AJ347" s="45"/>
      <c r="AK347" s="46" t="s">
        <v>1827</v>
      </c>
      <c r="AL347" s="47">
        <f t="shared" si="64"/>
        <v>2</v>
      </c>
      <c r="AM347" s="47">
        <f t="shared" si="65"/>
        <v>0</v>
      </c>
      <c r="AN347" s="47" t="str">
        <f t="shared" si="67"/>
        <v>CUMPLIDA</v>
      </c>
      <c r="AO347" s="47" t="str">
        <f t="shared" si="68"/>
        <v>CUMPLIDA</v>
      </c>
      <c r="AP347" s="48" t="s">
        <v>116</v>
      </c>
      <c r="AQ347" s="49" t="s">
        <v>87</v>
      </c>
      <c r="AR347" s="50" t="s">
        <v>75</v>
      </c>
      <c r="AS347" s="50"/>
      <c r="AT347" s="51" t="s">
        <v>76</v>
      </c>
    </row>
    <row r="348" spans="1:46" ht="173.25" hidden="1" x14ac:dyDescent="0.25">
      <c r="A348" s="119">
        <v>819</v>
      </c>
      <c r="B348" s="119">
        <v>6</v>
      </c>
      <c r="C348" s="138" t="s">
        <v>2248</v>
      </c>
      <c r="D348" s="74" t="s">
        <v>2249</v>
      </c>
      <c r="E348" s="29" t="s">
        <v>2244</v>
      </c>
      <c r="F348" s="30" t="s">
        <v>2250</v>
      </c>
      <c r="G348" s="30" t="s">
        <v>2251</v>
      </c>
      <c r="H348" s="31" t="s">
        <v>2241</v>
      </c>
      <c r="I348" s="31" t="s">
        <v>2241</v>
      </c>
      <c r="J348" s="32">
        <v>1</v>
      </c>
      <c r="K348" s="33">
        <v>41532</v>
      </c>
      <c r="L348" s="33">
        <v>41882</v>
      </c>
      <c r="M348" s="33">
        <v>41881</v>
      </c>
      <c r="N348" s="34">
        <f t="shared" si="69"/>
        <v>50</v>
      </c>
      <c r="O348" s="39">
        <v>0</v>
      </c>
      <c r="P348" s="36">
        <f t="shared" si="60"/>
        <v>0</v>
      </c>
      <c r="Q348" s="37">
        <f t="shared" si="61"/>
        <v>0</v>
      </c>
      <c r="R348" s="37">
        <f t="shared" si="62"/>
        <v>0</v>
      </c>
      <c r="S348" s="37">
        <f t="shared" si="63"/>
        <v>50</v>
      </c>
      <c r="T348" s="38" t="s">
        <v>69</v>
      </c>
      <c r="U348" s="39" t="s">
        <v>2236</v>
      </c>
      <c r="V348" s="39" t="s">
        <v>103</v>
      </c>
      <c r="W348" s="40" t="s">
        <v>65</v>
      </c>
      <c r="X348" s="40" t="s">
        <v>95</v>
      </c>
      <c r="Y348" s="40" t="s">
        <v>65</v>
      </c>
      <c r="Z348" s="41" t="s">
        <v>87</v>
      </c>
      <c r="AA348" s="135">
        <v>1</v>
      </c>
      <c r="AB348" s="43">
        <f t="shared" si="66"/>
        <v>1</v>
      </c>
      <c r="AC348" s="44">
        <v>42004</v>
      </c>
      <c r="AD348" s="43" t="s">
        <v>68</v>
      </c>
      <c r="AE348" s="43"/>
      <c r="AF348" s="43" t="s">
        <v>69</v>
      </c>
      <c r="AG348" s="43" t="s">
        <v>69</v>
      </c>
      <c r="AH348" s="43" t="s">
        <v>2252</v>
      </c>
      <c r="AI348" s="45" t="s">
        <v>2253</v>
      </c>
      <c r="AJ348" s="45"/>
      <c r="AK348" s="46" t="s">
        <v>1827</v>
      </c>
      <c r="AL348" s="47">
        <f t="shared" si="64"/>
        <v>2</v>
      </c>
      <c r="AM348" s="47">
        <f t="shared" si="65"/>
        <v>0</v>
      </c>
      <c r="AN348" s="47" t="str">
        <f t="shared" si="67"/>
        <v>CUMPLIDA</v>
      </c>
      <c r="AO348" s="47" t="str">
        <f t="shared" si="68"/>
        <v>CUMPLIDA</v>
      </c>
      <c r="AP348" s="50" t="s">
        <v>864</v>
      </c>
      <c r="AQ348" s="49" t="s">
        <v>87</v>
      </c>
      <c r="AR348" s="50" t="s">
        <v>75</v>
      </c>
      <c r="AS348" s="50"/>
      <c r="AT348" s="51" t="s">
        <v>76</v>
      </c>
    </row>
    <row r="349" spans="1:46" ht="220.5" hidden="1" x14ac:dyDescent="0.25">
      <c r="A349" s="119">
        <v>821</v>
      </c>
      <c r="B349" s="119">
        <v>8</v>
      </c>
      <c r="C349" s="74" t="s">
        <v>2254</v>
      </c>
      <c r="D349" s="74" t="s">
        <v>2255</v>
      </c>
      <c r="E349" s="29" t="s">
        <v>2256</v>
      </c>
      <c r="F349" s="30" t="s">
        <v>2257</v>
      </c>
      <c r="G349" s="30" t="s">
        <v>2258</v>
      </c>
      <c r="H349" s="31" t="s">
        <v>2259</v>
      </c>
      <c r="I349" s="31" t="s">
        <v>2259</v>
      </c>
      <c r="J349" s="32">
        <v>4</v>
      </c>
      <c r="K349" s="33">
        <v>41640</v>
      </c>
      <c r="L349" s="33">
        <v>42185</v>
      </c>
      <c r="M349" s="33">
        <v>42004</v>
      </c>
      <c r="N349" s="34">
        <f t="shared" si="69"/>
        <v>77.857142857142861</v>
      </c>
      <c r="O349" s="39">
        <v>0</v>
      </c>
      <c r="P349" s="36">
        <f t="shared" si="60"/>
        <v>0</v>
      </c>
      <c r="Q349" s="37">
        <f t="shared" si="61"/>
        <v>0</v>
      </c>
      <c r="R349" s="37">
        <f t="shared" si="62"/>
        <v>0</v>
      </c>
      <c r="S349" s="37">
        <f t="shared" si="63"/>
        <v>77.857142857142861</v>
      </c>
      <c r="T349" s="38" t="s">
        <v>62</v>
      </c>
      <c r="U349" s="39" t="s">
        <v>2236</v>
      </c>
      <c r="V349" s="39" t="s">
        <v>2260</v>
      </c>
      <c r="W349" s="40" t="s">
        <v>2261</v>
      </c>
      <c r="X349" s="40" t="s">
        <v>2262</v>
      </c>
      <c r="Y349" s="39" t="s">
        <v>86</v>
      </c>
      <c r="Z349" s="41" t="s">
        <v>67</v>
      </c>
      <c r="AA349" s="135">
        <v>4</v>
      </c>
      <c r="AB349" s="43">
        <f t="shared" si="66"/>
        <v>1</v>
      </c>
      <c r="AC349" s="44">
        <v>42185</v>
      </c>
      <c r="AD349" s="43" t="s">
        <v>68</v>
      </c>
      <c r="AE349" s="43"/>
      <c r="AF349" s="43"/>
      <c r="AG349" s="43"/>
      <c r="AH349" s="43"/>
      <c r="AI349" s="45" t="s">
        <v>2263</v>
      </c>
      <c r="AJ349" s="45"/>
      <c r="AK349" s="46" t="s">
        <v>1827</v>
      </c>
      <c r="AL349" s="47">
        <f t="shared" si="64"/>
        <v>2</v>
      </c>
      <c r="AM349" s="47">
        <f t="shared" si="65"/>
        <v>0</v>
      </c>
      <c r="AN349" s="47" t="str">
        <f t="shared" si="67"/>
        <v>CUMPLIDA</v>
      </c>
      <c r="AO349" s="47" t="str">
        <f t="shared" si="68"/>
        <v>CUMPLIDA</v>
      </c>
      <c r="AP349" s="48" t="s">
        <v>116</v>
      </c>
      <c r="AQ349" s="49" t="s">
        <v>67</v>
      </c>
      <c r="AR349" s="50" t="s">
        <v>75</v>
      </c>
      <c r="AS349" s="50"/>
      <c r="AT349" s="51" t="s">
        <v>76</v>
      </c>
    </row>
    <row r="350" spans="1:46" ht="157.5" hidden="1" x14ac:dyDescent="0.25">
      <c r="A350" s="119">
        <v>823</v>
      </c>
      <c r="B350" s="119">
        <v>10</v>
      </c>
      <c r="C350" s="138" t="s">
        <v>2264</v>
      </c>
      <c r="D350" s="74" t="s">
        <v>2265</v>
      </c>
      <c r="E350" s="29"/>
      <c r="F350" s="30" t="s">
        <v>1994</v>
      </c>
      <c r="G350" s="81" t="s">
        <v>1995</v>
      </c>
      <c r="H350" s="81" t="s">
        <v>1996</v>
      </c>
      <c r="I350" s="81" t="s">
        <v>1996</v>
      </c>
      <c r="J350" s="82">
        <v>2</v>
      </c>
      <c r="K350" s="33">
        <v>41532</v>
      </c>
      <c r="L350" s="33">
        <v>41851</v>
      </c>
      <c r="M350" s="33">
        <v>41851</v>
      </c>
      <c r="N350" s="34">
        <f t="shared" si="69"/>
        <v>45.571428571428569</v>
      </c>
      <c r="O350" s="39">
        <v>0</v>
      </c>
      <c r="P350" s="36">
        <f t="shared" si="60"/>
        <v>0</v>
      </c>
      <c r="Q350" s="37">
        <f t="shared" si="61"/>
        <v>0</v>
      </c>
      <c r="R350" s="37">
        <f t="shared" si="62"/>
        <v>0</v>
      </c>
      <c r="S350" s="37">
        <f t="shared" si="63"/>
        <v>45.571428571428569</v>
      </c>
      <c r="T350" s="38" t="s">
        <v>69</v>
      </c>
      <c r="U350" s="39" t="s">
        <v>2236</v>
      </c>
      <c r="V350" s="39" t="s">
        <v>83</v>
      </c>
      <c r="W350" s="40" t="s">
        <v>65</v>
      </c>
      <c r="X350" s="40" t="s">
        <v>95</v>
      </c>
      <c r="Y350" s="40" t="s">
        <v>65</v>
      </c>
      <c r="Z350" s="41" t="s">
        <v>87</v>
      </c>
      <c r="AA350" s="135">
        <v>2</v>
      </c>
      <c r="AB350" s="43">
        <f t="shared" si="66"/>
        <v>1</v>
      </c>
      <c r="AC350" s="44">
        <v>42004</v>
      </c>
      <c r="AD350" s="43" t="s">
        <v>68</v>
      </c>
      <c r="AE350" s="43"/>
      <c r="AF350" s="43"/>
      <c r="AG350" s="43"/>
      <c r="AH350" s="43"/>
      <c r="AI350" s="45" t="s">
        <v>2266</v>
      </c>
      <c r="AJ350" s="45"/>
      <c r="AK350" s="46" t="s">
        <v>1827</v>
      </c>
      <c r="AL350" s="47">
        <f t="shared" si="64"/>
        <v>2</v>
      </c>
      <c r="AM350" s="47">
        <f t="shared" si="65"/>
        <v>0</v>
      </c>
      <c r="AN350" s="47" t="str">
        <f t="shared" si="67"/>
        <v>CUMPLIDA</v>
      </c>
      <c r="AO350" s="47" t="str">
        <f t="shared" si="68"/>
        <v>CUMPLIDA</v>
      </c>
      <c r="AP350" s="48" t="s">
        <v>98</v>
      </c>
      <c r="AQ350" s="49" t="s">
        <v>87</v>
      </c>
      <c r="AR350" s="50" t="s">
        <v>75</v>
      </c>
      <c r="AS350" s="50"/>
      <c r="AT350" s="51" t="s">
        <v>76</v>
      </c>
    </row>
    <row r="351" spans="1:46" ht="220.5" hidden="1" x14ac:dyDescent="0.25">
      <c r="A351" s="119">
        <v>824</v>
      </c>
      <c r="B351" s="119">
        <v>11</v>
      </c>
      <c r="C351" s="74" t="s">
        <v>2267</v>
      </c>
      <c r="D351" s="74" t="s">
        <v>2268</v>
      </c>
      <c r="E351" s="29"/>
      <c r="F351" s="30" t="s">
        <v>2269</v>
      </c>
      <c r="G351" s="30"/>
      <c r="H351" s="31" t="s">
        <v>2270</v>
      </c>
      <c r="I351" s="31" t="s">
        <v>2270</v>
      </c>
      <c r="J351" s="32">
        <v>2</v>
      </c>
      <c r="K351" s="33">
        <v>41470</v>
      </c>
      <c r="L351" s="33">
        <v>41820</v>
      </c>
      <c r="M351" s="33">
        <v>41820</v>
      </c>
      <c r="N351" s="34">
        <f t="shared" si="69"/>
        <v>50</v>
      </c>
      <c r="O351" s="39">
        <v>0</v>
      </c>
      <c r="P351" s="36">
        <f t="shared" si="60"/>
        <v>0</v>
      </c>
      <c r="Q351" s="37">
        <f t="shared" si="61"/>
        <v>0</v>
      </c>
      <c r="R351" s="37">
        <f t="shared" si="62"/>
        <v>0</v>
      </c>
      <c r="S351" s="37">
        <f t="shared" si="63"/>
        <v>50</v>
      </c>
      <c r="T351" s="38" t="s">
        <v>69</v>
      </c>
      <c r="U351" s="39" t="s">
        <v>2236</v>
      </c>
      <c r="V351" s="39" t="s">
        <v>83</v>
      </c>
      <c r="W351" s="40" t="s">
        <v>65</v>
      </c>
      <c r="X351" s="40" t="s">
        <v>95</v>
      </c>
      <c r="Y351" s="40" t="s">
        <v>65</v>
      </c>
      <c r="Z351" s="41" t="s">
        <v>87</v>
      </c>
      <c r="AA351" s="135">
        <v>2</v>
      </c>
      <c r="AB351" s="43">
        <f t="shared" si="66"/>
        <v>1</v>
      </c>
      <c r="AC351" s="44">
        <v>42004</v>
      </c>
      <c r="AD351" s="43" t="s">
        <v>68</v>
      </c>
      <c r="AE351" s="43"/>
      <c r="AF351" s="43" t="s">
        <v>69</v>
      </c>
      <c r="AG351" s="43" t="s">
        <v>69</v>
      </c>
      <c r="AH351" s="43"/>
      <c r="AI351" s="45" t="s">
        <v>2271</v>
      </c>
      <c r="AJ351" s="45"/>
      <c r="AK351" s="46" t="s">
        <v>1827</v>
      </c>
      <c r="AL351" s="47">
        <f t="shared" si="64"/>
        <v>2</v>
      </c>
      <c r="AM351" s="47">
        <f t="shared" si="65"/>
        <v>0</v>
      </c>
      <c r="AN351" s="47" t="str">
        <f t="shared" si="67"/>
        <v>CUMPLIDA</v>
      </c>
      <c r="AO351" s="47" t="str">
        <f t="shared" si="68"/>
        <v>CUMPLIDA</v>
      </c>
      <c r="AP351" s="48" t="s">
        <v>217</v>
      </c>
      <c r="AQ351" s="49" t="s">
        <v>87</v>
      </c>
      <c r="AR351" s="50" t="s">
        <v>75</v>
      </c>
      <c r="AS351" s="50"/>
      <c r="AT351" s="51" t="s">
        <v>76</v>
      </c>
    </row>
    <row r="352" spans="1:46" ht="283.5" hidden="1" x14ac:dyDescent="0.25">
      <c r="A352" s="119">
        <v>825</v>
      </c>
      <c r="B352" s="119">
        <v>12</v>
      </c>
      <c r="C352" s="74" t="s">
        <v>2272</v>
      </c>
      <c r="D352" s="74" t="s">
        <v>2273</v>
      </c>
      <c r="E352" s="29"/>
      <c r="F352" s="30" t="s">
        <v>2274</v>
      </c>
      <c r="G352" s="30" t="s">
        <v>2275</v>
      </c>
      <c r="H352" s="31" t="s">
        <v>2276</v>
      </c>
      <c r="I352" s="31" t="s">
        <v>2276</v>
      </c>
      <c r="J352" s="32">
        <v>1</v>
      </c>
      <c r="K352" s="33">
        <v>41562</v>
      </c>
      <c r="L352" s="33">
        <v>41912</v>
      </c>
      <c r="M352" s="33">
        <v>41912</v>
      </c>
      <c r="N352" s="34">
        <f t="shared" si="69"/>
        <v>50</v>
      </c>
      <c r="O352" s="39">
        <v>0</v>
      </c>
      <c r="P352" s="36">
        <f t="shared" si="60"/>
        <v>0</v>
      </c>
      <c r="Q352" s="37">
        <f t="shared" si="61"/>
        <v>0</v>
      </c>
      <c r="R352" s="37">
        <f t="shared" si="62"/>
        <v>0</v>
      </c>
      <c r="S352" s="37">
        <f t="shared" si="63"/>
        <v>50</v>
      </c>
      <c r="T352" s="38" t="s">
        <v>69</v>
      </c>
      <c r="U352" s="39" t="s">
        <v>2236</v>
      </c>
      <c r="V352" s="39" t="s">
        <v>83</v>
      </c>
      <c r="W352" s="40" t="s">
        <v>65</v>
      </c>
      <c r="X352" s="40" t="s">
        <v>95</v>
      </c>
      <c r="Y352" s="40" t="s">
        <v>65</v>
      </c>
      <c r="Z352" s="41" t="s">
        <v>67</v>
      </c>
      <c r="AA352" s="135">
        <v>1</v>
      </c>
      <c r="AB352" s="43">
        <f t="shared" si="66"/>
        <v>1</v>
      </c>
      <c r="AC352" s="44">
        <v>42004</v>
      </c>
      <c r="AD352" s="43" t="s">
        <v>68</v>
      </c>
      <c r="AE352" s="43"/>
      <c r="AF352" s="43" t="s">
        <v>69</v>
      </c>
      <c r="AG352" s="43" t="s">
        <v>69</v>
      </c>
      <c r="AH352" s="43" t="s">
        <v>2277</v>
      </c>
      <c r="AI352" s="65" t="s">
        <v>2278</v>
      </c>
      <c r="AJ352" s="65"/>
      <c r="AK352" s="46" t="s">
        <v>1827</v>
      </c>
      <c r="AL352" s="47">
        <f t="shared" si="64"/>
        <v>2</v>
      </c>
      <c r="AM352" s="47">
        <f t="shared" si="65"/>
        <v>0</v>
      </c>
      <c r="AN352" s="47" t="str">
        <f t="shared" si="67"/>
        <v>CUMPLIDA</v>
      </c>
      <c r="AO352" s="47" t="str">
        <f t="shared" si="68"/>
        <v>CUMPLIDA</v>
      </c>
      <c r="AP352" s="48" t="s">
        <v>98</v>
      </c>
      <c r="AQ352" s="49" t="s">
        <v>67</v>
      </c>
      <c r="AR352" s="50" t="s">
        <v>75</v>
      </c>
      <c r="AS352" s="50"/>
      <c r="AT352" s="51" t="s">
        <v>76</v>
      </c>
    </row>
    <row r="353" spans="1:46" ht="283.5" hidden="1" x14ac:dyDescent="0.25">
      <c r="A353" s="119">
        <v>826</v>
      </c>
      <c r="B353" s="119">
        <v>13</v>
      </c>
      <c r="C353" s="74" t="s">
        <v>2279</v>
      </c>
      <c r="D353" s="74" t="s">
        <v>2280</v>
      </c>
      <c r="E353" s="29"/>
      <c r="F353" s="30" t="s">
        <v>2274</v>
      </c>
      <c r="G353" s="30" t="s">
        <v>2275</v>
      </c>
      <c r="H353" s="31" t="s">
        <v>2276</v>
      </c>
      <c r="I353" s="31" t="s">
        <v>2276</v>
      </c>
      <c r="J353" s="32">
        <v>1</v>
      </c>
      <c r="K353" s="33">
        <v>41562</v>
      </c>
      <c r="L353" s="33">
        <v>41912</v>
      </c>
      <c r="M353" s="33">
        <v>41881</v>
      </c>
      <c r="N353" s="34">
        <f t="shared" si="69"/>
        <v>50</v>
      </c>
      <c r="O353" s="39">
        <v>0</v>
      </c>
      <c r="P353" s="36">
        <f t="shared" si="60"/>
        <v>0</v>
      </c>
      <c r="Q353" s="37">
        <f t="shared" si="61"/>
        <v>0</v>
      </c>
      <c r="R353" s="37">
        <f t="shared" si="62"/>
        <v>0</v>
      </c>
      <c r="S353" s="37">
        <f t="shared" si="63"/>
        <v>50</v>
      </c>
      <c r="T353" s="38" t="s">
        <v>69</v>
      </c>
      <c r="U353" s="39" t="s">
        <v>2236</v>
      </c>
      <c r="V353" s="39" t="s">
        <v>83</v>
      </c>
      <c r="W353" s="40" t="s">
        <v>65</v>
      </c>
      <c r="X353" s="40" t="s">
        <v>95</v>
      </c>
      <c r="Y353" s="40" t="s">
        <v>65</v>
      </c>
      <c r="Z353" s="41" t="s">
        <v>120</v>
      </c>
      <c r="AA353" s="135">
        <v>1</v>
      </c>
      <c r="AB353" s="43">
        <f t="shared" si="66"/>
        <v>1</v>
      </c>
      <c r="AC353" s="44">
        <v>42004</v>
      </c>
      <c r="AD353" s="43" t="s">
        <v>68</v>
      </c>
      <c r="AE353" s="43"/>
      <c r="AF353" s="43" t="s">
        <v>69</v>
      </c>
      <c r="AG353" s="43" t="s">
        <v>69</v>
      </c>
      <c r="AH353" s="43" t="s">
        <v>2277</v>
      </c>
      <c r="AI353" s="65" t="s">
        <v>2281</v>
      </c>
      <c r="AJ353" s="65"/>
      <c r="AK353" s="46" t="s">
        <v>1827</v>
      </c>
      <c r="AL353" s="47">
        <f t="shared" si="64"/>
        <v>2</v>
      </c>
      <c r="AM353" s="47">
        <f t="shared" si="65"/>
        <v>0</v>
      </c>
      <c r="AN353" s="47" t="str">
        <f t="shared" si="67"/>
        <v>CUMPLIDA</v>
      </c>
      <c r="AO353" s="47" t="str">
        <f t="shared" si="68"/>
        <v>CUMPLIDA</v>
      </c>
      <c r="AP353" s="48" t="s">
        <v>98</v>
      </c>
      <c r="AQ353" s="49" t="s">
        <v>122</v>
      </c>
      <c r="AR353" s="50" t="s">
        <v>75</v>
      </c>
      <c r="AS353" s="50"/>
      <c r="AT353" s="51" t="s">
        <v>76</v>
      </c>
    </row>
    <row r="354" spans="1:46" ht="315" hidden="1" x14ac:dyDescent="0.25">
      <c r="A354" s="119">
        <v>827</v>
      </c>
      <c r="B354" s="119">
        <v>1</v>
      </c>
      <c r="C354" s="74" t="s">
        <v>2282</v>
      </c>
      <c r="D354" s="74"/>
      <c r="E354" s="188"/>
      <c r="F354" s="30" t="s">
        <v>2283</v>
      </c>
      <c r="G354" s="30" t="s">
        <v>2284</v>
      </c>
      <c r="H354" s="31" t="s">
        <v>2285</v>
      </c>
      <c r="I354" s="31" t="s">
        <v>2285</v>
      </c>
      <c r="J354" s="32">
        <v>5</v>
      </c>
      <c r="K354" s="33">
        <v>41640</v>
      </c>
      <c r="L354" s="33">
        <v>42185</v>
      </c>
      <c r="M354" s="33">
        <v>42004</v>
      </c>
      <c r="N354" s="34">
        <f t="shared" si="69"/>
        <v>77.857142857142861</v>
      </c>
      <c r="O354" s="39">
        <v>0</v>
      </c>
      <c r="P354" s="36">
        <f t="shared" si="60"/>
        <v>0</v>
      </c>
      <c r="Q354" s="37">
        <f t="shared" si="61"/>
        <v>0</v>
      </c>
      <c r="R354" s="37">
        <f t="shared" si="62"/>
        <v>0</v>
      </c>
      <c r="S354" s="37">
        <f t="shared" si="63"/>
        <v>77.857142857142861</v>
      </c>
      <c r="T354" s="38" t="s">
        <v>62</v>
      </c>
      <c r="U354" s="39" t="s">
        <v>2286</v>
      </c>
      <c r="V354" s="39" t="s">
        <v>2260</v>
      </c>
      <c r="W354" s="40" t="s">
        <v>2261</v>
      </c>
      <c r="X354" s="40" t="s">
        <v>2262</v>
      </c>
      <c r="Y354" s="39" t="s">
        <v>86</v>
      </c>
      <c r="Z354" s="41" t="s">
        <v>87</v>
      </c>
      <c r="AA354" s="135">
        <v>5</v>
      </c>
      <c r="AB354" s="43">
        <f t="shared" si="66"/>
        <v>1</v>
      </c>
      <c r="AC354" s="44">
        <v>42185</v>
      </c>
      <c r="AD354" s="43" t="s">
        <v>68</v>
      </c>
      <c r="AE354" s="43"/>
      <c r="AF354" s="43"/>
      <c r="AG354" s="43"/>
      <c r="AH354" s="43"/>
      <c r="AI354" s="52" t="s">
        <v>2287</v>
      </c>
      <c r="AJ354" s="52"/>
      <c r="AK354" s="46" t="s">
        <v>1827</v>
      </c>
      <c r="AL354" s="47">
        <f t="shared" si="64"/>
        <v>2</v>
      </c>
      <c r="AM354" s="47">
        <f t="shared" si="65"/>
        <v>0</v>
      </c>
      <c r="AN354" s="47" t="str">
        <f t="shared" si="67"/>
        <v>CUMPLIDA</v>
      </c>
      <c r="AO354" s="47" t="str">
        <f t="shared" si="68"/>
        <v>CUMPLIDA</v>
      </c>
      <c r="AP354" s="48" t="s">
        <v>98</v>
      </c>
      <c r="AQ354" s="49" t="s">
        <v>87</v>
      </c>
      <c r="AR354" s="50" t="s">
        <v>75</v>
      </c>
      <c r="AS354" s="50"/>
      <c r="AT354" s="51" t="s">
        <v>76</v>
      </c>
    </row>
    <row r="355" spans="1:46" ht="409.5" hidden="1" x14ac:dyDescent="0.25">
      <c r="A355" s="119">
        <v>828</v>
      </c>
      <c r="B355" s="119">
        <v>2</v>
      </c>
      <c r="C355" s="74" t="s">
        <v>2288</v>
      </c>
      <c r="D355" s="74"/>
      <c r="E355" s="29"/>
      <c r="F355" s="30" t="s">
        <v>2289</v>
      </c>
      <c r="G355" s="30" t="s">
        <v>2290</v>
      </c>
      <c r="H355" s="31" t="s">
        <v>2291</v>
      </c>
      <c r="I355" s="31" t="s">
        <v>2291</v>
      </c>
      <c r="J355" s="32">
        <v>9</v>
      </c>
      <c r="K355" s="33">
        <v>41640</v>
      </c>
      <c r="L355" s="33">
        <v>42185</v>
      </c>
      <c r="M355" s="33">
        <v>42004</v>
      </c>
      <c r="N355" s="34">
        <f t="shared" si="69"/>
        <v>77.857142857142861</v>
      </c>
      <c r="O355" s="39">
        <v>0</v>
      </c>
      <c r="P355" s="36">
        <f t="shared" si="60"/>
        <v>0</v>
      </c>
      <c r="Q355" s="37">
        <f t="shared" si="61"/>
        <v>0</v>
      </c>
      <c r="R355" s="37">
        <f t="shared" si="62"/>
        <v>0</v>
      </c>
      <c r="S355" s="37">
        <f t="shared" si="63"/>
        <v>77.857142857142861</v>
      </c>
      <c r="T355" s="38" t="s">
        <v>62</v>
      </c>
      <c r="U355" s="39" t="s">
        <v>2286</v>
      </c>
      <c r="V355" s="39" t="s">
        <v>103</v>
      </c>
      <c r="W355" s="40" t="s">
        <v>2292</v>
      </c>
      <c r="X355" s="40" t="s">
        <v>1537</v>
      </c>
      <c r="Y355" s="39" t="s">
        <v>86</v>
      </c>
      <c r="Z355" s="41" t="s">
        <v>160</v>
      </c>
      <c r="AA355" s="135">
        <v>9</v>
      </c>
      <c r="AB355" s="43">
        <f t="shared" si="66"/>
        <v>1</v>
      </c>
      <c r="AC355" s="44">
        <v>42185</v>
      </c>
      <c r="AD355" s="43" t="s">
        <v>68</v>
      </c>
      <c r="AE355" s="43"/>
      <c r="AF355" s="43"/>
      <c r="AG355" s="43"/>
      <c r="AH355" s="43"/>
      <c r="AI355" s="45" t="s">
        <v>2293</v>
      </c>
      <c r="AJ355" s="45"/>
      <c r="AK355" s="46" t="s">
        <v>1827</v>
      </c>
      <c r="AL355" s="47">
        <f t="shared" si="64"/>
        <v>2</v>
      </c>
      <c r="AM355" s="47">
        <f t="shared" si="65"/>
        <v>0</v>
      </c>
      <c r="AN355" s="47" t="str">
        <f t="shared" si="67"/>
        <v>CUMPLIDA</v>
      </c>
      <c r="AO355" s="47" t="str">
        <f t="shared" si="68"/>
        <v>CUMPLIDA</v>
      </c>
      <c r="AP355" s="50" t="s">
        <v>90</v>
      </c>
      <c r="AQ355" s="69" t="s">
        <v>163</v>
      </c>
      <c r="AR355" s="50" t="s">
        <v>75</v>
      </c>
      <c r="AS355" s="50"/>
      <c r="AT355" s="51" t="s">
        <v>76</v>
      </c>
    </row>
    <row r="356" spans="1:46" ht="126" hidden="1" x14ac:dyDescent="0.25">
      <c r="A356" s="119">
        <v>829</v>
      </c>
      <c r="B356" s="119">
        <v>3</v>
      </c>
      <c r="C356" s="74" t="s">
        <v>2294</v>
      </c>
      <c r="D356" s="74"/>
      <c r="E356" s="29"/>
      <c r="F356" s="81" t="s">
        <v>2295</v>
      </c>
      <c r="G356" s="81" t="s">
        <v>2296</v>
      </c>
      <c r="H356" s="81" t="s">
        <v>2297</v>
      </c>
      <c r="I356" s="81" t="s">
        <v>2297</v>
      </c>
      <c r="J356" s="82">
        <v>5</v>
      </c>
      <c r="K356" s="33">
        <v>41654</v>
      </c>
      <c r="L356" s="33">
        <v>42004</v>
      </c>
      <c r="M356" s="33">
        <v>42004</v>
      </c>
      <c r="N356" s="34">
        <f t="shared" si="69"/>
        <v>50</v>
      </c>
      <c r="O356" s="39">
        <v>0</v>
      </c>
      <c r="P356" s="36">
        <f t="shared" si="60"/>
        <v>0</v>
      </c>
      <c r="Q356" s="37">
        <f t="shared" si="61"/>
        <v>0</v>
      </c>
      <c r="R356" s="37">
        <f t="shared" si="62"/>
        <v>0</v>
      </c>
      <c r="S356" s="37">
        <f t="shared" si="63"/>
        <v>50</v>
      </c>
      <c r="T356" s="38" t="s">
        <v>62</v>
      </c>
      <c r="U356" s="39" t="s">
        <v>2286</v>
      </c>
      <c r="V356" s="39" t="s">
        <v>103</v>
      </c>
      <c r="W356" s="40" t="s">
        <v>2292</v>
      </c>
      <c r="X356" s="40" t="s">
        <v>1537</v>
      </c>
      <c r="Y356" s="39" t="s">
        <v>86</v>
      </c>
      <c r="Z356" s="41" t="s">
        <v>163</v>
      </c>
      <c r="AA356" s="135">
        <v>5</v>
      </c>
      <c r="AB356" s="43">
        <f t="shared" si="66"/>
        <v>1</v>
      </c>
      <c r="AC356" s="44">
        <v>42185</v>
      </c>
      <c r="AD356" s="43" t="s">
        <v>68</v>
      </c>
      <c r="AE356" s="43"/>
      <c r="AF356" s="43"/>
      <c r="AG356" s="43"/>
      <c r="AH356" s="43"/>
      <c r="AI356" s="45" t="s">
        <v>2298</v>
      </c>
      <c r="AJ356" s="45"/>
      <c r="AK356" s="46" t="s">
        <v>1827</v>
      </c>
      <c r="AL356" s="47">
        <f t="shared" si="64"/>
        <v>2</v>
      </c>
      <c r="AM356" s="47">
        <f t="shared" si="65"/>
        <v>0</v>
      </c>
      <c r="AN356" s="47" t="str">
        <f t="shared" si="67"/>
        <v>CUMPLIDA</v>
      </c>
      <c r="AO356" s="47" t="str">
        <f t="shared" si="68"/>
        <v>CUMPLIDA</v>
      </c>
      <c r="AP356" s="48" t="s">
        <v>116</v>
      </c>
      <c r="AQ356" s="69" t="s">
        <v>163</v>
      </c>
      <c r="AR356" s="50" t="s">
        <v>75</v>
      </c>
      <c r="AS356" s="50"/>
      <c r="AT356" s="51" t="s">
        <v>76</v>
      </c>
    </row>
    <row r="357" spans="1:46" ht="110.25" hidden="1" x14ac:dyDescent="0.25">
      <c r="A357" s="119">
        <v>830</v>
      </c>
      <c r="B357" s="119">
        <v>4</v>
      </c>
      <c r="C357" s="74" t="s">
        <v>2299</v>
      </c>
      <c r="D357" s="74"/>
      <c r="E357" s="29"/>
      <c r="F357" s="30" t="s">
        <v>2300</v>
      </c>
      <c r="G357" s="30" t="s">
        <v>2301</v>
      </c>
      <c r="H357" s="31" t="s">
        <v>2302</v>
      </c>
      <c r="I357" s="31" t="s">
        <v>2302</v>
      </c>
      <c r="J357" s="32">
        <v>4</v>
      </c>
      <c r="K357" s="33">
        <v>41562</v>
      </c>
      <c r="L357" s="33">
        <v>41882</v>
      </c>
      <c r="M357" s="33">
        <v>41881</v>
      </c>
      <c r="N357" s="34">
        <f t="shared" si="69"/>
        <v>45.714285714285715</v>
      </c>
      <c r="O357" s="39">
        <v>0</v>
      </c>
      <c r="P357" s="36">
        <f t="shared" si="60"/>
        <v>0</v>
      </c>
      <c r="Q357" s="37">
        <f t="shared" si="61"/>
        <v>0</v>
      </c>
      <c r="R357" s="37">
        <f t="shared" si="62"/>
        <v>0</v>
      </c>
      <c r="S357" s="37">
        <f t="shared" si="63"/>
        <v>45.714285714285715</v>
      </c>
      <c r="T357" s="38" t="s">
        <v>62</v>
      </c>
      <c r="U357" s="39" t="s">
        <v>2286</v>
      </c>
      <c r="V357" s="39" t="s">
        <v>103</v>
      </c>
      <c r="W357" s="40" t="s">
        <v>2292</v>
      </c>
      <c r="X357" s="40" t="s">
        <v>1537</v>
      </c>
      <c r="Y357" s="39" t="s">
        <v>86</v>
      </c>
      <c r="Z357" s="41" t="s">
        <v>160</v>
      </c>
      <c r="AA357" s="135">
        <v>4</v>
      </c>
      <c r="AB357" s="43">
        <f t="shared" si="66"/>
        <v>1</v>
      </c>
      <c r="AC357" s="44">
        <v>42185</v>
      </c>
      <c r="AD357" s="43" t="s">
        <v>68</v>
      </c>
      <c r="AE357" s="43"/>
      <c r="AF357" s="43"/>
      <c r="AG357" s="43"/>
      <c r="AH357" s="43"/>
      <c r="AI357" s="45" t="s">
        <v>2303</v>
      </c>
      <c r="AJ357" s="45"/>
      <c r="AK357" s="46" t="s">
        <v>1827</v>
      </c>
      <c r="AL357" s="47">
        <f t="shared" si="64"/>
        <v>2</v>
      </c>
      <c r="AM357" s="47">
        <f t="shared" si="65"/>
        <v>0</v>
      </c>
      <c r="AN357" s="47" t="str">
        <f t="shared" si="67"/>
        <v>CUMPLIDA</v>
      </c>
      <c r="AO357" s="47" t="str">
        <f t="shared" si="68"/>
        <v>CUMPLIDA</v>
      </c>
      <c r="AP357" s="50" t="s">
        <v>864</v>
      </c>
      <c r="AQ357" s="69" t="s">
        <v>163</v>
      </c>
      <c r="AR357" s="50" t="s">
        <v>75</v>
      </c>
      <c r="AS357" s="50"/>
      <c r="AT357" s="51" t="s">
        <v>76</v>
      </c>
    </row>
    <row r="358" spans="1:46" ht="220.5" hidden="1" x14ac:dyDescent="0.25">
      <c r="A358" s="119">
        <v>831</v>
      </c>
      <c r="B358" s="119">
        <v>5</v>
      </c>
      <c r="C358" s="74" t="s">
        <v>2304</v>
      </c>
      <c r="D358" s="74"/>
      <c r="E358" s="29"/>
      <c r="F358" s="30" t="s">
        <v>2305</v>
      </c>
      <c r="G358" s="30"/>
      <c r="H358" s="31" t="s">
        <v>2306</v>
      </c>
      <c r="I358" s="31" t="s">
        <v>2306</v>
      </c>
      <c r="J358" s="32">
        <v>4</v>
      </c>
      <c r="K358" s="33">
        <v>41532</v>
      </c>
      <c r="L358" s="33">
        <v>41882</v>
      </c>
      <c r="M358" s="33">
        <v>41759</v>
      </c>
      <c r="N358" s="34">
        <f t="shared" si="69"/>
        <v>50</v>
      </c>
      <c r="O358" s="39">
        <v>0</v>
      </c>
      <c r="P358" s="36">
        <f t="shared" si="60"/>
        <v>0</v>
      </c>
      <c r="Q358" s="37">
        <f t="shared" si="61"/>
        <v>0</v>
      </c>
      <c r="R358" s="37">
        <f t="shared" si="62"/>
        <v>0</v>
      </c>
      <c r="S358" s="37">
        <f t="shared" si="63"/>
        <v>50</v>
      </c>
      <c r="T358" s="38" t="s">
        <v>62</v>
      </c>
      <c r="U358" s="39" t="s">
        <v>2286</v>
      </c>
      <c r="V358" s="39" t="s">
        <v>83</v>
      </c>
      <c r="W358" s="40" t="s">
        <v>65</v>
      </c>
      <c r="X358" s="40" t="s">
        <v>95</v>
      </c>
      <c r="Y358" s="40" t="s">
        <v>65</v>
      </c>
      <c r="Z358" s="41" t="s">
        <v>67</v>
      </c>
      <c r="AA358" s="135">
        <v>4</v>
      </c>
      <c r="AB358" s="43">
        <f t="shared" si="66"/>
        <v>1</v>
      </c>
      <c r="AC358" s="44">
        <v>42004</v>
      </c>
      <c r="AD358" s="43" t="s">
        <v>68</v>
      </c>
      <c r="AE358" s="43"/>
      <c r="AF358" s="43"/>
      <c r="AG358" s="43"/>
      <c r="AH358" s="43"/>
      <c r="AI358" s="45" t="s">
        <v>2307</v>
      </c>
      <c r="AJ358" s="45"/>
      <c r="AK358" s="46" t="s">
        <v>1827</v>
      </c>
      <c r="AL358" s="47">
        <f t="shared" si="64"/>
        <v>2</v>
      </c>
      <c r="AM358" s="47">
        <f t="shared" si="65"/>
        <v>0</v>
      </c>
      <c r="AN358" s="47" t="str">
        <f t="shared" si="67"/>
        <v>CUMPLIDA</v>
      </c>
      <c r="AO358" s="47" t="str">
        <f t="shared" si="68"/>
        <v>CUMPLIDA</v>
      </c>
      <c r="AP358" s="50" t="s">
        <v>864</v>
      </c>
      <c r="AQ358" s="49" t="s">
        <v>67</v>
      </c>
      <c r="AR358" s="50" t="s">
        <v>75</v>
      </c>
      <c r="AS358" s="50"/>
      <c r="AT358" s="51" t="s">
        <v>76</v>
      </c>
    </row>
    <row r="359" spans="1:46" ht="141.75" hidden="1" x14ac:dyDescent="0.25">
      <c r="A359" s="119">
        <v>832</v>
      </c>
      <c r="B359" s="119">
        <v>6</v>
      </c>
      <c r="C359" s="74" t="s">
        <v>2308</v>
      </c>
      <c r="D359" s="74"/>
      <c r="E359" s="29"/>
      <c r="F359" s="30" t="s">
        <v>2309</v>
      </c>
      <c r="G359" s="30" t="s">
        <v>2310</v>
      </c>
      <c r="H359" s="31" t="s">
        <v>2311</v>
      </c>
      <c r="I359" s="31" t="s">
        <v>2311</v>
      </c>
      <c r="J359" s="32">
        <v>3</v>
      </c>
      <c r="K359" s="33">
        <v>41562</v>
      </c>
      <c r="L359" s="33">
        <v>41912</v>
      </c>
      <c r="M359" s="33">
        <v>41912</v>
      </c>
      <c r="N359" s="34">
        <f t="shared" si="69"/>
        <v>50</v>
      </c>
      <c r="O359" s="39">
        <v>0</v>
      </c>
      <c r="P359" s="36">
        <f t="shared" si="60"/>
        <v>0</v>
      </c>
      <c r="Q359" s="37">
        <f t="shared" si="61"/>
        <v>0</v>
      </c>
      <c r="R359" s="37">
        <f t="shared" si="62"/>
        <v>0</v>
      </c>
      <c r="S359" s="37">
        <f t="shared" si="63"/>
        <v>50</v>
      </c>
      <c r="T359" s="38" t="s">
        <v>62</v>
      </c>
      <c r="U359" s="39" t="s">
        <v>2286</v>
      </c>
      <c r="V359" s="39" t="s">
        <v>83</v>
      </c>
      <c r="W359" s="40" t="s">
        <v>65</v>
      </c>
      <c r="X359" s="40" t="s">
        <v>95</v>
      </c>
      <c r="Y359" s="40" t="s">
        <v>65</v>
      </c>
      <c r="Z359" s="41" t="s">
        <v>87</v>
      </c>
      <c r="AA359" s="135">
        <v>3</v>
      </c>
      <c r="AB359" s="43">
        <f t="shared" si="66"/>
        <v>1</v>
      </c>
      <c r="AC359" s="44">
        <v>42004</v>
      </c>
      <c r="AD359" s="43" t="s">
        <v>68</v>
      </c>
      <c r="AE359" s="43"/>
      <c r="AF359" s="43"/>
      <c r="AG359" s="43"/>
      <c r="AH359" s="43"/>
      <c r="AI359" s="45" t="s">
        <v>2312</v>
      </c>
      <c r="AJ359" s="45"/>
      <c r="AK359" s="46" t="s">
        <v>1827</v>
      </c>
      <c r="AL359" s="47">
        <f t="shared" si="64"/>
        <v>2</v>
      </c>
      <c r="AM359" s="47">
        <f t="shared" si="65"/>
        <v>0</v>
      </c>
      <c r="AN359" s="47" t="str">
        <f t="shared" si="67"/>
        <v>CUMPLIDA</v>
      </c>
      <c r="AO359" s="47" t="str">
        <f t="shared" si="68"/>
        <v>CUMPLIDA</v>
      </c>
      <c r="AP359" s="48" t="s">
        <v>116</v>
      </c>
      <c r="AQ359" s="49" t="s">
        <v>87</v>
      </c>
      <c r="AR359" s="50" t="s">
        <v>75</v>
      </c>
      <c r="AS359" s="50"/>
      <c r="AT359" s="51" t="s">
        <v>76</v>
      </c>
    </row>
    <row r="360" spans="1:46" ht="173.25" hidden="1" x14ac:dyDescent="0.25">
      <c r="A360" s="119">
        <v>833</v>
      </c>
      <c r="B360" s="119">
        <v>7</v>
      </c>
      <c r="C360" s="74" t="s">
        <v>2313</v>
      </c>
      <c r="D360" s="74"/>
      <c r="E360" s="29"/>
      <c r="F360" s="30" t="s">
        <v>2274</v>
      </c>
      <c r="G360" s="30"/>
      <c r="H360" s="31" t="s">
        <v>2314</v>
      </c>
      <c r="I360" s="31" t="s">
        <v>2314</v>
      </c>
      <c r="J360" s="32">
        <v>2</v>
      </c>
      <c r="K360" s="33">
        <v>41562</v>
      </c>
      <c r="L360" s="33">
        <v>41912</v>
      </c>
      <c r="M360" s="33">
        <v>41912</v>
      </c>
      <c r="N360" s="34">
        <f t="shared" si="69"/>
        <v>50</v>
      </c>
      <c r="O360" s="39">
        <v>0</v>
      </c>
      <c r="P360" s="36">
        <f t="shared" si="60"/>
        <v>0</v>
      </c>
      <c r="Q360" s="37">
        <f t="shared" si="61"/>
        <v>0</v>
      </c>
      <c r="R360" s="37">
        <f t="shared" si="62"/>
        <v>0</v>
      </c>
      <c r="S360" s="37">
        <f t="shared" si="63"/>
        <v>50</v>
      </c>
      <c r="T360" s="38" t="s">
        <v>62</v>
      </c>
      <c r="U360" s="39" t="s">
        <v>2286</v>
      </c>
      <c r="V360" s="39" t="s">
        <v>83</v>
      </c>
      <c r="W360" s="40" t="s">
        <v>65</v>
      </c>
      <c r="X360" s="40" t="s">
        <v>95</v>
      </c>
      <c r="Y360" s="40" t="s">
        <v>65</v>
      </c>
      <c r="Z360" s="41" t="s">
        <v>87</v>
      </c>
      <c r="AA360" s="135">
        <v>2</v>
      </c>
      <c r="AB360" s="43">
        <f t="shared" si="66"/>
        <v>1</v>
      </c>
      <c r="AC360" s="44">
        <v>42004</v>
      </c>
      <c r="AD360" s="43" t="s">
        <v>68</v>
      </c>
      <c r="AE360" s="43"/>
      <c r="AF360" s="43"/>
      <c r="AG360" s="43"/>
      <c r="AH360" s="43"/>
      <c r="AI360" s="45" t="s">
        <v>2315</v>
      </c>
      <c r="AJ360" s="45"/>
      <c r="AK360" s="46" t="s">
        <v>1827</v>
      </c>
      <c r="AL360" s="47">
        <f t="shared" si="64"/>
        <v>2</v>
      </c>
      <c r="AM360" s="47">
        <f t="shared" si="65"/>
        <v>0</v>
      </c>
      <c r="AN360" s="47" t="str">
        <f t="shared" si="67"/>
        <v>CUMPLIDA</v>
      </c>
      <c r="AO360" s="47" t="str">
        <f t="shared" si="68"/>
        <v>CUMPLIDA</v>
      </c>
      <c r="AP360" s="48" t="s">
        <v>98</v>
      </c>
      <c r="AQ360" s="49" t="s">
        <v>87</v>
      </c>
      <c r="AR360" s="50" t="s">
        <v>75</v>
      </c>
      <c r="AS360" s="50"/>
      <c r="AT360" s="51" t="s">
        <v>76</v>
      </c>
    </row>
    <row r="361" spans="1:46" ht="252" hidden="1" x14ac:dyDescent="0.25">
      <c r="A361" s="119">
        <v>835</v>
      </c>
      <c r="B361" s="119">
        <v>1</v>
      </c>
      <c r="C361" s="74" t="s">
        <v>2316</v>
      </c>
      <c r="D361" s="74"/>
      <c r="E361" s="188"/>
      <c r="F361" s="30" t="s">
        <v>1960</v>
      </c>
      <c r="G361" s="30" t="s">
        <v>2317</v>
      </c>
      <c r="H361" s="31" t="s">
        <v>2318</v>
      </c>
      <c r="I361" s="31" t="s">
        <v>2318</v>
      </c>
      <c r="J361" s="32">
        <v>5</v>
      </c>
      <c r="K361" s="33">
        <v>41640</v>
      </c>
      <c r="L361" s="33">
        <v>42004</v>
      </c>
      <c r="M361" s="33">
        <v>42004</v>
      </c>
      <c r="N361" s="34">
        <f t="shared" si="69"/>
        <v>52</v>
      </c>
      <c r="O361" s="39">
        <v>0</v>
      </c>
      <c r="P361" s="36">
        <f t="shared" si="60"/>
        <v>0</v>
      </c>
      <c r="Q361" s="37">
        <f t="shared" si="61"/>
        <v>0</v>
      </c>
      <c r="R361" s="37">
        <f t="shared" si="62"/>
        <v>0</v>
      </c>
      <c r="S361" s="37">
        <f t="shared" si="63"/>
        <v>52</v>
      </c>
      <c r="T361" s="38" t="s">
        <v>69</v>
      </c>
      <c r="U361" s="39" t="s">
        <v>2319</v>
      </c>
      <c r="V361" s="39" t="s">
        <v>2320</v>
      </c>
      <c r="W361" s="40" t="s">
        <v>2292</v>
      </c>
      <c r="X361" s="40" t="s">
        <v>1537</v>
      </c>
      <c r="Y361" s="39" t="s">
        <v>86</v>
      </c>
      <c r="Z361" s="41" t="s">
        <v>160</v>
      </c>
      <c r="AA361" s="135">
        <v>5</v>
      </c>
      <c r="AB361" s="43">
        <f t="shared" si="66"/>
        <v>1</v>
      </c>
      <c r="AC361" s="44">
        <v>42004</v>
      </c>
      <c r="AD361" s="43" t="s">
        <v>68</v>
      </c>
      <c r="AE361" s="43"/>
      <c r="AF361" s="43" t="s">
        <v>69</v>
      </c>
      <c r="AG361" s="43" t="s">
        <v>69</v>
      </c>
      <c r="AH361" s="43"/>
      <c r="AI361" s="45" t="s">
        <v>2321</v>
      </c>
      <c r="AJ361" s="45"/>
      <c r="AK361" s="46" t="s">
        <v>1827</v>
      </c>
      <c r="AL361" s="47">
        <f t="shared" si="64"/>
        <v>2</v>
      </c>
      <c r="AM361" s="47">
        <f t="shared" si="65"/>
        <v>0</v>
      </c>
      <c r="AN361" s="47" t="str">
        <f t="shared" si="67"/>
        <v>CUMPLIDA</v>
      </c>
      <c r="AO361" s="47" t="str">
        <f t="shared" si="68"/>
        <v>CUMPLIDA</v>
      </c>
      <c r="AP361" s="50" t="s">
        <v>864</v>
      </c>
      <c r="AQ361" s="69" t="s">
        <v>163</v>
      </c>
      <c r="AR361" s="50" t="s">
        <v>75</v>
      </c>
      <c r="AS361" s="50"/>
      <c r="AT361" s="51" t="s">
        <v>76</v>
      </c>
    </row>
    <row r="362" spans="1:46" ht="283.5" hidden="1" x14ac:dyDescent="0.25">
      <c r="A362" s="119">
        <v>836</v>
      </c>
      <c r="B362" s="119">
        <v>2</v>
      </c>
      <c r="C362" s="74" t="s">
        <v>2322</v>
      </c>
      <c r="D362" s="74"/>
      <c r="E362" s="29"/>
      <c r="F362" s="189" t="s">
        <v>2323</v>
      </c>
      <c r="G362" s="30" t="s">
        <v>2324</v>
      </c>
      <c r="H362" s="31" t="s">
        <v>2325</v>
      </c>
      <c r="I362" s="31" t="s">
        <v>2325</v>
      </c>
      <c r="J362" s="32">
        <v>2</v>
      </c>
      <c r="K362" s="33">
        <v>41532</v>
      </c>
      <c r="L362" s="33">
        <v>41851</v>
      </c>
      <c r="M362" s="33">
        <v>41851</v>
      </c>
      <c r="N362" s="34">
        <f t="shared" si="69"/>
        <v>45.571428571428569</v>
      </c>
      <c r="O362" s="39">
        <v>0</v>
      </c>
      <c r="P362" s="36">
        <f t="shared" si="60"/>
        <v>0</v>
      </c>
      <c r="Q362" s="37">
        <f t="shared" si="61"/>
        <v>0</v>
      </c>
      <c r="R362" s="37">
        <f t="shared" si="62"/>
        <v>0</v>
      </c>
      <c r="S362" s="37">
        <f t="shared" si="63"/>
        <v>45.571428571428569</v>
      </c>
      <c r="T362" s="38" t="s">
        <v>69</v>
      </c>
      <c r="U362" s="39" t="s">
        <v>2319</v>
      </c>
      <c r="V362" s="39" t="s">
        <v>112</v>
      </c>
      <c r="W362" s="40" t="s">
        <v>2292</v>
      </c>
      <c r="X362" s="40" t="s">
        <v>1537</v>
      </c>
      <c r="Y362" s="39" t="s">
        <v>86</v>
      </c>
      <c r="Z362" s="41" t="s">
        <v>87</v>
      </c>
      <c r="AA362" s="135">
        <v>2</v>
      </c>
      <c r="AB362" s="43">
        <f t="shared" si="66"/>
        <v>1</v>
      </c>
      <c r="AC362" s="44">
        <v>42185</v>
      </c>
      <c r="AD362" s="43" t="s">
        <v>68</v>
      </c>
      <c r="AE362" s="43"/>
      <c r="AF362" s="43"/>
      <c r="AG362" s="43"/>
      <c r="AH362" s="43"/>
      <c r="AI362" s="65" t="s">
        <v>2326</v>
      </c>
      <c r="AJ362" s="65"/>
      <c r="AK362" s="46" t="s">
        <v>1827</v>
      </c>
      <c r="AL362" s="47">
        <f t="shared" si="64"/>
        <v>2</v>
      </c>
      <c r="AM362" s="47">
        <f t="shared" si="65"/>
        <v>0</v>
      </c>
      <c r="AN362" s="47" t="str">
        <f t="shared" si="67"/>
        <v>CUMPLIDA</v>
      </c>
      <c r="AO362" s="47" t="str">
        <f t="shared" si="68"/>
        <v>CUMPLIDA</v>
      </c>
      <c r="AP362" s="48" t="s">
        <v>116</v>
      </c>
      <c r="AQ362" s="49" t="s">
        <v>87</v>
      </c>
      <c r="AR362" s="50" t="s">
        <v>75</v>
      </c>
      <c r="AS362" s="50"/>
      <c r="AT362" s="51" t="s">
        <v>76</v>
      </c>
    </row>
    <row r="363" spans="1:46" ht="141.75" hidden="1" x14ac:dyDescent="0.25">
      <c r="A363" s="119">
        <v>837</v>
      </c>
      <c r="B363" s="119">
        <v>3</v>
      </c>
      <c r="C363" s="74" t="s">
        <v>2327</v>
      </c>
      <c r="D363" s="74"/>
      <c r="E363" s="29"/>
      <c r="F363" s="30" t="s">
        <v>2328</v>
      </c>
      <c r="G363" s="81" t="s">
        <v>2008</v>
      </c>
      <c r="H363" s="31" t="s">
        <v>2329</v>
      </c>
      <c r="I363" s="31" t="s">
        <v>2329</v>
      </c>
      <c r="J363" s="32">
        <v>3</v>
      </c>
      <c r="K363" s="33">
        <v>41593</v>
      </c>
      <c r="L363" s="33">
        <v>42185</v>
      </c>
      <c r="M363" s="33">
        <v>41912</v>
      </c>
      <c r="N363" s="34">
        <f t="shared" si="69"/>
        <v>84.571428571428569</v>
      </c>
      <c r="O363" s="39">
        <v>0</v>
      </c>
      <c r="P363" s="36">
        <f t="shared" si="60"/>
        <v>0</v>
      </c>
      <c r="Q363" s="37">
        <f t="shared" si="61"/>
        <v>0</v>
      </c>
      <c r="R363" s="37">
        <f t="shared" si="62"/>
        <v>0</v>
      </c>
      <c r="S363" s="37">
        <f t="shared" si="63"/>
        <v>84.571428571428569</v>
      </c>
      <c r="T363" s="38" t="s">
        <v>62</v>
      </c>
      <c r="U363" s="39" t="s">
        <v>2319</v>
      </c>
      <c r="V363" s="39" t="s">
        <v>103</v>
      </c>
      <c r="W363" s="40" t="s">
        <v>2292</v>
      </c>
      <c r="X363" s="40" t="s">
        <v>1537</v>
      </c>
      <c r="Y363" s="39" t="s">
        <v>86</v>
      </c>
      <c r="Z363" s="41" t="s">
        <v>87</v>
      </c>
      <c r="AA363" s="135">
        <v>3</v>
      </c>
      <c r="AB363" s="43">
        <f t="shared" si="66"/>
        <v>1</v>
      </c>
      <c r="AC363" s="44">
        <v>42185</v>
      </c>
      <c r="AD363" s="43" t="s">
        <v>68</v>
      </c>
      <c r="AE363" s="43"/>
      <c r="AF363" s="43"/>
      <c r="AG363" s="43"/>
      <c r="AH363" s="43"/>
      <c r="AI363" s="45" t="s">
        <v>2330</v>
      </c>
      <c r="AJ363" s="45"/>
      <c r="AK363" s="46" t="s">
        <v>1827</v>
      </c>
      <c r="AL363" s="47">
        <f t="shared" si="64"/>
        <v>2</v>
      </c>
      <c r="AM363" s="47">
        <f t="shared" si="65"/>
        <v>0</v>
      </c>
      <c r="AN363" s="47" t="str">
        <f t="shared" si="67"/>
        <v>CUMPLIDA</v>
      </c>
      <c r="AO363" s="47" t="str">
        <f t="shared" si="68"/>
        <v>CUMPLIDA</v>
      </c>
      <c r="AP363" s="48" t="s">
        <v>217</v>
      </c>
      <c r="AQ363" s="49" t="s">
        <v>87</v>
      </c>
      <c r="AR363" s="50" t="s">
        <v>75</v>
      </c>
      <c r="AS363" s="50"/>
      <c r="AT363" s="51" t="s">
        <v>76</v>
      </c>
    </row>
    <row r="364" spans="1:46" ht="157.5" hidden="1" x14ac:dyDescent="0.25">
      <c r="A364" s="119">
        <v>838</v>
      </c>
      <c r="B364" s="119">
        <v>4</v>
      </c>
      <c r="C364" s="74" t="s">
        <v>2331</v>
      </c>
      <c r="D364" s="74"/>
      <c r="E364" s="29"/>
      <c r="F364" s="189" t="s">
        <v>2332</v>
      </c>
      <c r="G364" s="30" t="s">
        <v>2333</v>
      </c>
      <c r="H364" s="31" t="s">
        <v>2334</v>
      </c>
      <c r="I364" s="31" t="s">
        <v>2334</v>
      </c>
      <c r="J364" s="32">
        <v>4</v>
      </c>
      <c r="K364" s="33">
        <v>41654</v>
      </c>
      <c r="L364" s="33">
        <v>42004</v>
      </c>
      <c r="M364" s="33">
        <v>42004</v>
      </c>
      <c r="N364" s="34">
        <f t="shared" si="69"/>
        <v>50</v>
      </c>
      <c r="O364" s="39">
        <v>0</v>
      </c>
      <c r="P364" s="36">
        <f t="shared" si="60"/>
        <v>0</v>
      </c>
      <c r="Q364" s="37">
        <f t="shared" si="61"/>
        <v>0</v>
      </c>
      <c r="R364" s="37">
        <f t="shared" si="62"/>
        <v>0</v>
      </c>
      <c r="S364" s="37">
        <f t="shared" si="63"/>
        <v>50</v>
      </c>
      <c r="T364" s="38" t="s">
        <v>69</v>
      </c>
      <c r="U364" s="39" t="s">
        <v>2319</v>
      </c>
      <c r="V364" s="39" t="s">
        <v>103</v>
      </c>
      <c r="W364" s="40" t="s">
        <v>2292</v>
      </c>
      <c r="X364" s="40" t="s">
        <v>1537</v>
      </c>
      <c r="Y364" s="39" t="s">
        <v>86</v>
      </c>
      <c r="Z364" s="41" t="s">
        <v>87</v>
      </c>
      <c r="AA364" s="135">
        <v>4</v>
      </c>
      <c r="AB364" s="43">
        <f t="shared" si="66"/>
        <v>1</v>
      </c>
      <c r="AC364" s="44">
        <v>42004</v>
      </c>
      <c r="AD364" s="43" t="s">
        <v>68</v>
      </c>
      <c r="AE364" s="43"/>
      <c r="AF364" s="43"/>
      <c r="AG364" s="43"/>
      <c r="AH364" s="43"/>
      <c r="AI364" s="45" t="s">
        <v>2321</v>
      </c>
      <c r="AJ364" s="45"/>
      <c r="AK364" s="46" t="s">
        <v>1827</v>
      </c>
      <c r="AL364" s="47">
        <f t="shared" si="64"/>
        <v>2</v>
      </c>
      <c r="AM364" s="47">
        <f t="shared" si="65"/>
        <v>0</v>
      </c>
      <c r="AN364" s="47" t="str">
        <f t="shared" si="67"/>
        <v>CUMPLIDA</v>
      </c>
      <c r="AO364" s="47" t="str">
        <f t="shared" si="68"/>
        <v>CUMPLIDA</v>
      </c>
      <c r="AP364" s="50" t="s">
        <v>864</v>
      </c>
      <c r="AQ364" s="49" t="s">
        <v>87</v>
      </c>
      <c r="AR364" s="50" t="s">
        <v>75</v>
      </c>
      <c r="AS364" s="50"/>
      <c r="AT364" s="51" t="s">
        <v>76</v>
      </c>
    </row>
    <row r="365" spans="1:46" ht="220.5" hidden="1" x14ac:dyDescent="0.25">
      <c r="A365" s="119">
        <v>839</v>
      </c>
      <c r="B365" s="119">
        <v>5</v>
      </c>
      <c r="C365" s="74" t="s">
        <v>2335</v>
      </c>
      <c r="D365" s="74"/>
      <c r="E365" s="29"/>
      <c r="F365" s="189" t="s">
        <v>2336</v>
      </c>
      <c r="G365" s="30" t="s">
        <v>2337</v>
      </c>
      <c r="H365" s="31" t="s">
        <v>2338</v>
      </c>
      <c r="I365" s="31" t="s">
        <v>2338</v>
      </c>
      <c r="J365" s="32">
        <v>3</v>
      </c>
      <c r="K365" s="33">
        <v>41654</v>
      </c>
      <c r="L365" s="33">
        <v>42185</v>
      </c>
      <c r="M365" s="33">
        <v>42004</v>
      </c>
      <c r="N365" s="34">
        <f t="shared" si="69"/>
        <v>75.857142857142861</v>
      </c>
      <c r="O365" s="39">
        <v>0</v>
      </c>
      <c r="P365" s="36">
        <f t="shared" si="60"/>
        <v>0</v>
      </c>
      <c r="Q365" s="37">
        <f t="shared" si="61"/>
        <v>0</v>
      </c>
      <c r="R365" s="37">
        <f t="shared" si="62"/>
        <v>0</v>
      </c>
      <c r="S365" s="37">
        <f t="shared" si="63"/>
        <v>75.857142857142861</v>
      </c>
      <c r="T365" s="38" t="s">
        <v>62</v>
      </c>
      <c r="U365" s="39" t="s">
        <v>2319</v>
      </c>
      <c r="V365" s="39" t="s">
        <v>83</v>
      </c>
      <c r="W365" s="40" t="s">
        <v>65</v>
      </c>
      <c r="X365" s="40" t="s">
        <v>95</v>
      </c>
      <c r="Y365" s="40" t="s">
        <v>65</v>
      </c>
      <c r="Z365" s="41" t="s">
        <v>67</v>
      </c>
      <c r="AA365" s="135">
        <v>3</v>
      </c>
      <c r="AB365" s="43">
        <f t="shared" si="66"/>
        <v>1</v>
      </c>
      <c r="AC365" s="44">
        <v>42004</v>
      </c>
      <c r="AD365" s="43" t="s">
        <v>68</v>
      </c>
      <c r="AE365" s="43"/>
      <c r="AF365" s="43" t="s">
        <v>69</v>
      </c>
      <c r="AG365" s="43" t="s">
        <v>62</v>
      </c>
      <c r="AH365" s="43" t="s">
        <v>2339</v>
      </c>
      <c r="AI365" s="52" t="s">
        <v>2340</v>
      </c>
      <c r="AJ365" s="52"/>
      <c r="AK365" s="46" t="s">
        <v>1827</v>
      </c>
      <c r="AL365" s="47">
        <f t="shared" si="64"/>
        <v>2</v>
      </c>
      <c r="AM365" s="47">
        <f t="shared" si="65"/>
        <v>0</v>
      </c>
      <c r="AN365" s="47" t="str">
        <f t="shared" si="67"/>
        <v>CUMPLIDA</v>
      </c>
      <c r="AO365" s="47" t="str">
        <f t="shared" si="68"/>
        <v>CUMPLIDA</v>
      </c>
      <c r="AP365" s="48" t="s">
        <v>116</v>
      </c>
      <c r="AQ365" s="49" t="s">
        <v>67</v>
      </c>
      <c r="AR365" s="50" t="s">
        <v>75</v>
      </c>
      <c r="AS365" s="50"/>
      <c r="AT365" s="51" t="s">
        <v>76</v>
      </c>
    </row>
    <row r="366" spans="1:46" ht="157.5" hidden="1" x14ac:dyDescent="0.25">
      <c r="A366" s="119">
        <v>840</v>
      </c>
      <c r="B366" s="119">
        <v>6</v>
      </c>
      <c r="C366" s="74" t="s">
        <v>2341</v>
      </c>
      <c r="D366" s="74"/>
      <c r="E366" s="29"/>
      <c r="F366" s="189" t="s">
        <v>2342</v>
      </c>
      <c r="G366" s="30" t="s">
        <v>2343</v>
      </c>
      <c r="H366" s="31" t="s">
        <v>2344</v>
      </c>
      <c r="I366" s="31" t="s">
        <v>2344</v>
      </c>
      <c r="J366" s="32">
        <v>4</v>
      </c>
      <c r="K366" s="33">
        <v>41579</v>
      </c>
      <c r="L366" s="33">
        <v>41729</v>
      </c>
      <c r="M366" s="33">
        <v>41728</v>
      </c>
      <c r="N366" s="34">
        <f t="shared" si="69"/>
        <v>21.428571428571427</v>
      </c>
      <c r="O366" s="39">
        <v>0</v>
      </c>
      <c r="P366" s="36">
        <f t="shared" si="60"/>
        <v>0</v>
      </c>
      <c r="Q366" s="37">
        <f t="shared" si="61"/>
        <v>0</v>
      </c>
      <c r="R366" s="37">
        <f t="shared" si="62"/>
        <v>0</v>
      </c>
      <c r="S366" s="37">
        <f t="shared" si="63"/>
        <v>21.428571428571427</v>
      </c>
      <c r="T366" s="38" t="s">
        <v>69</v>
      </c>
      <c r="U366" s="39" t="s">
        <v>2319</v>
      </c>
      <c r="V366" s="39" t="s">
        <v>83</v>
      </c>
      <c r="W366" s="40" t="s">
        <v>65</v>
      </c>
      <c r="X366" s="40" t="s">
        <v>95</v>
      </c>
      <c r="Y366" s="40" t="s">
        <v>65</v>
      </c>
      <c r="Z366" s="41" t="s">
        <v>67</v>
      </c>
      <c r="AA366" s="135">
        <v>4</v>
      </c>
      <c r="AB366" s="43">
        <f t="shared" si="66"/>
        <v>1</v>
      </c>
      <c r="AC366" s="44">
        <v>42185</v>
      </c>
      <c r="AD366" s="43" t="s">
        <v>68</v>
      </c>
      <c r="AE366" s="43"/>
      <c r="AF366" s="43"/>
      <c r="AG366" s="43"/>
      <c r="AH366" s="43"/>
      <c r="AI366" s="45" t="s">
        <v>2321</v>
      </c>
      <c r="AJ366" s="45"/>
      <c r="AK366" s="46" t="s">
        <v>1827</v>
      </c>
      <c r="AL366" s="47">
        <f t="shared" si="64"/>
        <v>2</v>
      </c>
      <c r="AM366" s="47">
        <f t="shared" si="65"/>
        <v>0</v>
      </c>
      <c r="AN366" s="47" t="str">
        <f t="shared" si="67"/>
        <v>CUMPLIDA</v>
      </c>
      <c r="AO366" s="47" t="str">
        <f t="shared" si="68"/>
        <v>CUMPLIDA</v>
      </c>
      <c r="AP366" s="48" t="s">
        <v>116</v>
      </c>
      <c r="AQ366" s="49" t="s">
        <v>67</v>
      </c>
      <c r="AR366" s="50" t="s">
        <v>75</v>
      </c>
      <c r="AS366" s="50"/>
      <c r="AT366" s="51" t="s">
        <v>76</v>
      </c>
    </row>
    <row r="367" spans="1:46" ht="94.5" hidden="1" x14ac:dyDescent="0.25">
      <c r="A367" s="119">
        <v>841</v>
      </c>
      <c r="B367" s="119">
        <v>7</v>
      </c>
      <c r="C367" s="74" t="s">
        <v>2345</v>
      </c>
      <c r="D367" s="74"/>
      <c r="E367" s="29"/>
      <c r="F367" s="189" t="s">
        <v>2346</v>
      </c>
      <c r="G367" s="30" t="s">
        <v>2347</v>
      </c>
      <c r="H367" s="31" t="s">
        <v>2348</v>
      </c>
      <c r="I367" s="31" t="s">
        <v>2348</v>
      </c>
      <c r="J367" s="32">
        <v>2</v>
      </c>
      <c r="K367" s="33">
        <v>41579</v>
      </c>
      <c r="L367" s="33">
        <v>41729</v>
      </c>
      <c r="M367" s="33">
        <v>41728</v>
      </c>
      <c r="N367" s="34">
        <f t="shared" si="69"/>
        <v>21.428571428571427</v>
      </c>
      <c r="O367" s="39">
        <v>0</v>
      </c>
      <c r="P367" s="36">
        <f t="shared" si="60"/>
        <v>0</v>
      </c>
      <c r="Q367" s="37">
        <f t="shared" si="61"/>
        <v>0</v>
      </c>
      <c r="R367" s="37">
        <f t="shared" si="62"/>
        <v>0</v>
      </c>
      <c r="S367" s="37">
        <f t="shared" si="63"/>
        <v>21.428571428571427</v>
      </c>
      <c r="T367" s="38" t="s">
        <v>69</v>
      </c>
      <c r="U367" s="39" t="s">
        <v>2319</v>
      </c>
      <c r="V367" s="39" t="s">
        <v>83</v>
      </c>
      <c r="W367" s="40" t="s">
        <v>65</v>
      </c>
      <c r="X367" s="40" t="s">
        <v>95</v>
      </c>
      <c r="Y367" s="40" t="s">
        <v>65</v>
      </c>
      <c r="Z367" s="41" t="s">
        <v>67</v>
      </c>
      <c r="AA367" s="135">
        <v>2</v>
      </c>
      <c r="AB367" s="43">
        <f t="shared" si="66"/>
        <v>1</v>
      </c>
      <c r="AC367" s="44">
        <v>42185</v>
      </c>
      <c r="AD367" s="43" t="s">
        <v>68</v>
      </c>
      <c r="AE367" s="43"/>
      <c r="AF367" s="43"/>
      <c r="AG367" s="43"/>
      <c r="AH367" s="43"/>
      <c r="AI367" s="45" t="s">
        <v>2321</v>
      </c>
      <c r="AJ367" s="45"/>
      <c r="AK367" s="46" t="s">
        <v>1827</v>
      </c>
      <c r="AL367" s="47">
        <f t="shared" si="64"/>
        <v>2</v>
      </c>
      <c r="AM367" s="47">
        <f t="shared" si="65"/>
        <v>0</v>
      </c>
      <c r="AN367" s="47" t="str">
        <f t="shared" si="67"/>
        <v>CUMPLIDA</v>
      </c>
      <c r="AO367" s="47" t="str">
        <f t="shared" si="68"/>
        <v>CUMPLIDA</v>
      </c>
      <c r="AP367" s="48" t="s">
        <v>116</v>
      </c>
      <c r="AQ367" s="49" t="s">
        <v>67</v>
      </c>
      <c r="AR367" s="50" t="s">
        <v>75</v>
      </c>
      <c r="AS367" s="50"/>
      <c r="AT367" s="51" t="s">
        <v>76</v>
      </c>
    </row>
    <row r="368" spans="1:46" ht="110.25" hidden="1" x14ac:dyDescent="0.25">
      <c r="A368" s="119">
        <v>842</v>
      </c>
      <c r="B368" s="119">
        <v>8</v>
      </c>
      <c r="C368" s="74" t="s">
        <v>2349</v>
      </c>
      <c r="D368" s="74"/>
      <c r="E368" s="29"/>
      <c r="F368" s="189" t="s">
        <v>2350</v>
      </c>
      <c r="G368" s="30" t="s">
        <v>2351</v>
      </c>
      <c r="H368" s="31" t="s">
        <v>2352</v>
      </c>
      <c r="I368" s="31" t="s">
        <v>2352</v>
      </c>
      <c r="J368" s="32">
        <v>4</v>
      </c>
      <c r="K368" s="33">
        <v>41579</v>
      </c>
      <c r="L368" s="33">
        <v>41729</v>
      </c>
      <c r="M368" s="33">
        <v>41728</v>
      </c>
      <c r="N368" s="34">
        <f t="shared" si="69"/>
        <v>21.428571428571427</v>
      </c>
      <c r="O368" s="39">
        <v>0</v>
      </c>
      <c r="P368" s="36">
        <f t="shared" ref="P368:P431" si="70">IF(O368/J368&gt;1,1,+O368/J368)</f>
        <v>0</v>
      </c>
      <c r="Q368" s="37">
        <f t="shared" ref="Q368:Q431" si="71">+N368*P368</f>
        <v>0</v>
      </c>
      <c r="R368" s="37">
        <f t="shared" ref="R368:R431" si="72">IF(L368&lt;=$C$7,Q368,0)</f>
        <v>0</v>
      </c>
      <c r="S368" s="37">
        <f t="shared" ref="S368:S431" si="73">IF($C$7&gt;=L368,N368,0)</f>
        <v>21.428571428571427</v>
      </c>
      <c r="T368" s="38" t="s">
        <v>69</v>
      </c>
      <c r="U368" s="39" t="s">
        <v>2319</v>
      </c>
      <c r="V368" s="39" t="s">
        <v>83</v>
      </c>
      <c r="W368" s="40" t="s">
        <v>65</v>
      </c>
      <c r="X368" s="40" t="s">
        <v>95</v>
      </c>
      <c r="Y368" s="40" t="s">
        <v>65</v>
      </c>
      <c r="Z368" s="41" t="s">
        <v>67</v>
      </c>
      <c r="AA368" s="135">
        <v>4</v>
      </c>
      <c r="AB368" s="43">
        <f t="shared" si="66"/>
        <v>1</v>
      </c>
      <c r="AC368" s="44">
        <v>42185</v>
      </c>
      <c r="AD368" s="43" t="s">
        <v>68</v>
      </c>
      <c r="AE368" s="43"/>
      <c r="AF368" s="43"/>
      <c r="AG368" s="43"/>
      <c r="AH368" s="43"/>
      <c r="AI368" s="45" t="s">
        <v>2321</v>
      </c>
      <c r="AJ368" s="45"/>
      <c r="AK368" s="46" t="s">
        <v>1827</v>
      </c>
      <c r="AL368" s="47">
        <f t="shared" si="64"/>
        <v>2</v>
      </c>
      <c r="AM368" s="47">
        <f t="shared" si="65"/>
        <v>0</v>
      </c>
      <c r="AN368" s="47" t="str">
        <f t="shared" si="67"/>
        <v>CUMPLIDA</v>
      </c>
      <c r="AO368" s="47" t="str">
        <f t="shared" si="68"/>
        <v>CUMPLIDA</v>
      </c>
      <c r="AP368" s="48" t="s">
        <v>116</v>
      </c>
      <c r="AQ368" s="49" t="s">
        <v>67</v>
      </c>
      <c r="AR368" s="50" t="s">
        <v>75</v>
      </c>
      <c r="AS368" s="50"/>
      <c r="AT368" s="51" t="s">
        <v>76</v>
      </c>
    </row>
    <row r="369" spans="1:46" ht="283.5" hidden="1" x14ac:dyDescent="0.25">
      <c r="A369" s="119">
        <v>843</v>
      </c>
      <c r="B369" s="27">
        <v>1</v>
      </c>
      <c r="C369" s="121" t="s">
        <v>2353</v>
      </c>
      <c r="D369" s="74"/>
      <c r="E369" s="29"/>
      <c r="F369" s="30" t="s">
        <v>2354</v>
      </c>
      <c r="G369" s="30" t="s">
        <v>2355</v>
      </c>
      <c r="H369" s="31" t="s">
        <v>2356</v>
      </c>
      <c r="I369" s="31" t="s">
        <v>2356</v>
      </c>
      <c r="J369" s="32">
        <v>3</v>
      </c>
      <c r="K369" s="33">
        <v>41579</v>
      </c>
      <c r="L369" s="33">
        <v>41912</v>
      </c>
      <c r="M369" s="33">
        <v>41912</v>
      </c>
      <c r="N369" s="34">
        <f t="shared" si="69"/>
        <v>47.571428571428569</v>
      </c>
      <c r="O369" s="39">
        <v>0</v>
      </c>
      <c r="P369" s="36">
        <f t="shared" si="70"/>
        <v>0</v>
      </c>
      <c r="Q369" s="37">
        <f t="shared" si="71"/>
        <v>0</v>
      </c>
      <c r="R369" s="37">
        <f t="shared" si="72"/>
        <v>0</v>
      </c>
      <c r="S369" s="37">
        <f t="shared" si="73"/>
        <v>47.571428571428569</v>
      </c>
      <c r="T369" s="38" t="s">
        <v>69</v>
      </c>
      <c r="U369" s="39" t="s">
        <v>2357</v>
      </c>
      <c r="V369" s="39" t="s">
        <v>83</v>
      </c>
      <c r="W369" s="40" t="s">
        <v>65</v>
      </c>
      <c r="X369" s="40" t="s">
        <v>95</v>
      </c>
      <c r="Y369" s="40" t="s">
        <v>65</v>
      </c>
      <c r="Z369" s="41" t="s">
        <v>163</v>
      </c>
      <c r="AA369" s="135">
        <v>3</v>
      </c>
      <c r="AB369" s="43">
        <f t="shared" si="66"/>
        <v>1</v>
      </c>
      <c r="AC369" s="44">
        <v>42004</v>
      </c>
      <c r="AD369" s="43" t="s">
        <v>68</v>
      </c>
      <c r="AE369" s="43"/>
      <c r="AF369" s="43"/>
      <c r="AG369" s="43"/>
      <c r="AH369" s="43"/>
      <c r="AI369" s="45" t="s">
        <v>2358</v>
      </c>
      <c r="AJ369" s="45"/>
      <c r="AK369" s="46" t="s">
        <v>1827</v>
      </c>
      <c r="AL369" s="47">
        <f t="shared" si="64"/>
        <v>2</v>
      </c>
      <c r="AM369" s="47">
        <f t="shared" si="65"/>
        <v>0</v>
      </c>
      <c r="AN369" s="47" t="str">
        <f t="shared" si="67"/>
        <v>CUMPLIDA</v>
      </c>
      <c r="AO369" s="47" t="str">
        <f t="shared" si="68"/>
        <v>CUMPLIDA</v>
      </c>
      <c r="AP369" s="50" t="s">
        <v>864</v>
      </c>
      <c r="AQ369" s="69" t="s">
        <v>163</v>
      </c>
      <c r="AR369" s="50" t="s">
        <v>75</v>
      </c>
      <c r="AS369" s="50"/>
      <c r="AT369" s="51" t="s">
        <v>76</v>
      </c>
    </row>
    <row r="370" spans="1:46" ht="204.75" hidden="1" x14ac:dyDescent="0.25">
      <c r="A370" s="27">
        <v>844</v>
      </c>
      <c r="B370" s="27">
        <v>2</v>
      </c>
      <c r="C370" s="121" t="s">
        <v>2359</v>
      </c>
      <c r="D370" s="74"/>
      <c r="E370" s="29"/>
      <c r="F370" s="31" t="s">
        <v>2360</v>
      </c>
      <c r="G370" s="30" t="s">
        <v>2234</v>
      </c>
      <c r="H370" s="31" t="s">
        <v>2360</v>
      </c>
      <c r="I370" s="31" t="s">
        <v>2360</v>
      </c>
      <c r="J370" s="32">
        <v>4</v>
      </c>
      <c r="K370" s="33">
        <v>41579</v>
      </c>
      <c r="L370" s="89">
        <v>42369</v>
      </c>
      <c r="M370" s="33">
        <v>41912</v>
      </c>
      <c r="N370" s="34">
        <f t="shared" si="69"/>
        <v>112.85714285714286</v>
      </c>
      <c r="O370" s="39">
        <v>0</v>
      </c>
      <c r="P370" s="36">
        <f t="shared" si="70"/>
        <v>0</v>
      </c>
      <c r="Q370" s="37">
        <f t="shared" si="71"/>
        <v>0</v>
      </c>
      <c r="R370" s="37">
        <f t="shared" si="72"/>
        <v>0</v>
      </c>
      <c r="S370" s="37">
        <f t="shared" si="73"/>
        <v>0</v>
      </c>
      <c r="T370" s="38" t="s">
        <v>62</v>
      </c>
      <c r="U370" s="39" t="s">
        <v>2357</v>
      </c>
      <c r="V370" s="39" t="s">
        <v>83</v>
      </c>
      <c r="W370" s="122" t="s">
        <v>2361</v>
      </c>
      <c r="X370" s="122" t="s">
        <v>1610</v>
      </c>
      <c r="Y370" s="122" t="s">
        <v>86</v>
      </c>
      <c r="Z370" s="41" t="s">
        <v>87</v>
      </c>
      <c r="AA370" s="135">
        <v>3</v>
      </c>
      <c r="AB370" s="43">
        <f t="shared" si="66"/>
        <v>0.75</v>
      </c>
      <c r="AC370" s="44">
        <v>42004</v>
      </c>
      <c r="AD370" s="43" t="s">
        <v>68</v>
      </c>
      <c r="AE370" s="43"/>
      <c r="AF370" s="43"/>
      <c r="AG370" s="43"/>
      <c r="AH370" s="43"/>
      <c r="AI370" s="151" t="s">
        <v>2362</v>
      </c>
      <c r="AJ370" s="151"/>
      <c r="AK370" s="46" t="s">
        <v>1827</v>
      </c>
      <c r="AL370" s="47">
        <f t="shared" si="64"/>
        <v>0</v>
      </c>
      <c r="AM370" s="47">
        <f t="shared" si="65"/>
        <v>1</v>
      </c>
      <c r="AN370" s="47" t="str">
        <f t="shared" si="67"/>
        <v>EN TERMINO</v>
      </c>
      <c r="AO370" s="47" t="str">
        <f t="shared" si="68"/>
        <v>EN TERMINO</v>
      </c>
      <c r="AP370" s="50" t="s">
        <v>1903</v>
      </c>
      <c r="AQ370" s="49" t="s">
        <v>87</v>
      </c>
      <c r="AR370" s="50" t="s">
        <v>75</v>
      </c>
      <c r="AS370" s="50"/>
      <c r="AT370" s="51" t="s">
        <v>76</v>
      </c>
    </row>
    <row r="371" spans="1:46" ht="236.25" hidden="1" x14ac:dyDescent="0.25">
      <c r="A371" s="119">
        <v>845</v>
      </c>
      <c r="B371" s="27">
        <v>3</v>
      </c>
      <c r="C371" s="121" t="s">
        <v>2363</v>
      </c>
      <c r="D371" s="74"/>
      <c r="E371" s="29"/>
      <c r="F371" s="30" t="s">
        <v>2364</v>
      </c>
      <c r="G371" s="30" t="s">
        <v>2365</v>
      </c>
      <c r="H371" s="31" t="s">
        <v>2366</v>
      </c>
      <c r="I371" s="31" t="s">
        <v>2366</v>
      </c>
      <c r="J371" s="32">
        <v>2</v>
      </c>
      <c r="K371" s="33">
        <v>41579</v>
      </c>
      <c r="L371" s="33">
        <v>41912</v>
      </c>
      <c r="M371" s="33">
        <v>41912</v>
      </c>
      <c r="N371" s="34">
        <f t="shared" si="69"/>
        <v>47.571428571428569</v>
      </c>
      <c r="O371" s="39">
        <v>0</v>
      </c>
      <c r="P371" s="36">
        <f t="shared" si="70"/>
        <v>0</v>
      </c>
      <c r="Q371" s="37">
        <f t="shared" si="71"/>
        <v>0</v>
      </c>
      <c r="R371" s="37">
        <f t="shared" si="72"/>
        <v>0</v>
      </c>
      <c r="S371" s="37">
        <f t="shared" si="73"/>
        <v>47.571428571428569</v>
      </c>
      <c r="T371" s="38" t="s">
        <v>69</v>
      </c>
      <c r="U371" s="39" t="s">
        <v>2357</v>
      </c>
      <c r="V371" s="39" t="s">
        <v>103</v>
      </c>
      <c r="W371" s="40" t="s">
        <v>65</v>
      </c>
      <c r="X371" s="40" t="s">
        <v>95</v>
      </c>
      <c r="Y371" s="40" t="s">
        <v>65</v>
      </c>
      <c r="Z371" s="41" t="s">
        <v>67</v>
      </c>
      <c r="AA371" s="135">
        <v>2</v>
      </c>
      <c r="AB371" s="43">
        <f t="shared" si="66"/>
        <v>1</v>
      </c>
      <c r="AC371" s="44">
        <v>42185</v>
      </c>
      <c r="AD371" s="43" t="s">
        <v>68</v>
      </c>
      <c r="AE371" s="43"/>
      <c r="AF371" s="43"/>
      <c r="AG371" s="43"/>
      <c r="AH371" s="43"/>
      <c r="AI371" s="45" t="s">
        <v>2367</v>
      </c>
      <c r="AJ371" s="45"/>
      <c r="AK371" s="46" t="s">
        <v>1827</v>
      </c>
      <c r="AL371" s="47">
        <f t="shared" si="64"/>
        <v>2</v>
      </c>
      <c r="AM371" s="47">
        <f t="shared" si="65"/>
        <v>0</v>
      </c>
      <c r="AN371" s="47" t="str">
        <f t="shared" si="67"/>
        <v>CUMPLIDA</v>
      </c>
      <c r="AO371" s="47" t="str">
        <f t="shared" si="68"/>
        <v>CUMPLIDA</v>
      </c>
      <c r="AP371" s="50" t="s">
        <v>864</v>
      </c>
      <c r="AQ371" s="49" t="s">
        <v>67</v>
      </c>
      <c r="AR371" s="50" t="s">
        <v>75</v>
      </c>
      <c r="AS371" s="50"/>
      <c r="AT371" s="51" t="s">
        <v>76</v>
      </c>
    </row>
    <row r="372" spans="1:46" ht="157.5" hidden="1" x14ac:dyDescent="0.25">
      <c r="A372" s="119">
        <v>846</v>
      </c>
      <c r="B372" s="27">
        <v>4</v>
      </c>
      <c r="C372" s="121" t="s">
        <v>2368</v>
      </c>
      <c r="D372" s="74"/>
      <c r="E372" s="29"/>
      <c r="F372" s="30" t="s">
        <v>2364</v>
      </c>
      <c r="G372" s="30" t="s">
        <v>2365</v>
      </c>
      <c r="H372" s="31" t="s">
        <v>2369</v>
      </c>
      <c r="I372" s="31" t="s">
        <v>2369</v>
      </c>
      <c r="J372" s="32">
        <v>3</v>
      </c>
      <c r="K372" s="33">
        <v>41579</v>
      </c>
      <c r="L372" s="33">
        <v>42124</v>
      </c>
      <c r="M372" s="33">
        <v>41912</v>
      </c>
      <c r="N372" s="34">
        <f t="shared" si="69"/>
        <v>77.857142857142861</v>
      </c>
      <c r="O372" s="39">
        <v>0</v>
      </c>
      <c r="P372" s="36">
        <f t="shared" si="70"/>
        <v>0</v>
      </c>
      <c r="Q372" s="37">
        <f t="shared" si="71"/>
        <v>0</v>
      </c>
      <c r="R372" s="37">
        <f t="shared" si="72"/>
        <v>0</v>
      </c>
      <c r="S372" s="37">
        <f t="shared" si="73"/>
        <v>77.857142857142861</v>
      </c>
      <c r="T372" s="38" t="s">
        <v>62</v>
      </c>
      <c r="U372" s="39" t="s">
        <v>2357</v>
      </c>
      <c r="V372" s="39" t="s">
        <v>103</v>
      </c>
      <c r="W372" s="40" t="s">
        <v>65</v>
      </c>
      <c r="X372" s="40" t="s">
        <v>95</v>
      </c>
      <c r="Y372" s="40" t="s">
        <v>65</v>
      </c>
      <c r="Z372" s="41" t="s">
        <v>87</v>
      </c>
      <c r="AA372" s="135">
        <v>3</v>
      </c>
      <c r="AB372" s="43">
        <f t="shared" si="66"/>
        <v>1</v>
      </c>
      <c r="AC372" s="44">
        <v>42185</v>
      </c>
      <c r="AD372" s="43" t="s">
        <v>68</v>
      </c>
      <c r="AE372" s="43"/>
      <c r="AF372" s="43"/>
      <c r="AG372" s="43"/>
      <c r="AH372" s="43"/>
      <c r="AI372" s="65" t="s">
        <v>2370</v>
      </c>
      <c r="AJ372" s="65"/>
      <c r="AK372" s="46" t="s">
        <v>1827</v>
      </c>
      <c r="AL372" s="47">
        <f t="shared" si="64"/>
        <v>2</v>
      </c>
      <c r="AM372" s="47">
        <f t="shared" si="65"/>
        <v>0</v>
      </c>
      <c r="AN372" s="47" t="str">
        <f t="shared" si="67"/>
        <v>CUMPLIDA</v>
      </c>
      <c r="AO372" s="47" t="str">
        <f t="shared" si="68"/>
        <v>CUMPLIDA</v>
      </c>
      <c r="AP372" s="50" t="s">
        <v>90</v>
      </c>
      <c r="AQ372" s="49" t="s">
        <v>87</v>
      </c>
      <c r="AR372" s="50" t="s">
        <v>75</v>
      </c>
      <c r="AS372" s="50"/>
      <c r="AT372" s="51" t="s">
        <v>76</v>
      </c>
    </row>
    <row r="373" spans="1:46" ht="283.5" hidden="1" x14ac:dyDescent="0.25">
      <c r="A373" s="27">
        <v>847</v>
      </c>
      <c r="B373" s="27">
        <v>5</v>
      </c>
      <c r="C373" s="190" t="s">
        <v>2371</v>
      </c>
      <c r="D373" s="74"/>
      <c r="E373" s="29"/>
      <c r="F373" s="30" t="s">
        <v>2372</v>
      </c>
      <c r="G373" s="30" t="s">
        <v>2373</v>
      </c>
      <c r="H373" s="31" t="s">
        <v>2374</v>
      </c>
      <c r="I373" s="31" t="s">
        <v>2374</v>
      </c>
      <c r="J373" s="32">
        <v>3</v>
      </c>
      <c r="K373" s="33">
        <v>41579</v>
      </c>
      <c r="L373" s="33">
        <v>42124</v>
      </c>
      <c r="M373" s="33">
        <v>41850</v>
      </c>
      <c r="N373" s="34">
        <f t="shared" si="69"/>
        <v>77.857142857142861</v>
      </c>
      <c r="O373" s="39">
        <v>0</v>
      </c>
      <c r="P373" s="36">
        <f t="shared" si="70"/>
        <v>0</v>
      </c>
      <c r="Q373" s="37">
        <f t="shared" si="71"/>
        <v>0</v>
      </c>
      <c r="R373" s="37">
        <f t="shared" si="72"/>
        <v>0</v>
      </c>
      <c r="S373" s="37">
        <f t="shared" si="73"/>
        <v>77.857142857142861</v>
      </c>
      <c r="T373" s="38" t="s">
        <v>62</v>
      </c>
      <c r="U373" s="39" t="s">
        <v>2357</v>
      </c>
      <c r="V373" s="39" t="s">
        <v>83</v>
      </c>
      <c r="W373" s="40" t="s">
        <v>65</v>
      </c>
      <c r="X373" s="40" t="s">
        <v>95</v>
      </c>
      <c r="Y373" s="40" t="s">
        <v>65</v>
      </c>
      <c r="Z373" s="41" t="s">
        <v>67</v>
      </c>
      <c r="AA373" s="168">
        <v>3</v>
      </c>
      <c r="AB373" s="43">
        <f t="shared" si="66"/>
        <v>1</v>
      </c>
      <c r="AC373" s="44">
        <v>42004</v>
      </c>
      <c r="AD373" s="43" t="s">
        <v>68</v>
      </c>
      <c r="AE373" s="43"/>
      <c r="AF373" s="43"/>
      <c r="AG373" s="43"/>
      <c r="AH373" s="43"/>
      <c r="AI373" s="65" t="s">
        <v>2375</v>
      </c>
      <c r="AJ373" s="65"/>
      <c r="AK373" s="46" t="s">
        <v>1827</v>
      </c>
      <c r="AL373" s="47">
        <f t="shared" si="64"/>
        <v>2</v>
      </c>
      <c r="AM373" s="47">
        <f t="shared" si="65"/>
        <v>0</v>
      </c>
      <c r="AN373" s="47" t="str">
        <f t="shared" si="67"/>
        <v>CUMPLIDA</v>
      </c>
      <c r="AO373" s="47" t="str">
        <f t="shared" si="68"/>
        <v>CUMPLIDA</v>
      </c>
      <c r="AP373" s="48"/>
      <c r="AQ373" s="49" t="s">
        <v>67</v>
      </c>
      <c r="AR373" s="50" t="s">
        <v>75</v>
      </c>
      <c r="AS373" s="50"/>
      <c r="AT373" s="51" t="s">
        <v>76</v>
      </c>
    </row>
    <row r="374" spans="1:46" ht="204.75" hidden="1" x14ac:dyDescent="0.25">
      <c r="A374" s="27">
        <v>848</v>
      </c>
      <c r="B374" s="27">
        <v>6</v>
      </c>
      <c r="C374" s="190" t="s">
        <v>2376</v>
      </c>
      <c r="D374" s="74"/>
      <c r="E374" s="29"/>
      <c r="F374" s="30" t="s">
        <v>2377</v>
      </c>
      <c r="G374" s="30" t="s">
        <v>2365</v>
      </c>
      <c r="H374" s="31" t="s">
        <v>2378</v>
      </c>
      <c r="I374" s="31" t="s">
        <v>2378</v>
      </c>
      <c r="J374" s="32">
        <v>6</v>
      </c>
      <c r="K374" s="33">
        <v>41579</v>
      </c>
      <c r="L374" s="33">
        <v>42124</v>
      </c>
      <c r="M374" s="33">
        <v>41943</v>
      </c>
      <c r="N374" s="34">
        <f t="shared" si="69"/>
        <v>77.857142857142861</v>
      </c>
      <c r="O374" s="39">
        <v>0</v>
      </c>
      <c r="P374" s="36">
        <f t="shared" si="70"/>
        <v>0</v>
      </c>
      <c r="Q374" s="37">
        <f t="shared" si="71"/>
        <v>0</v>
      </c>
      <c r="R374" s="37">
        <f t="shared" si="72"/>
        <v>0</v>
      </c>
      <c r="S374" s="37">
        <f t="shared" si="73"/>
        <v>77.857142857142861</v>
      </c>
      <c r="T374" s="38" t="s">
        <v>62</v>
      </c>
      <c r="U374" s="39" t="s">
        <v>2357</v>
      </c>
      <c r="V374" s="39" t="s">
        <v>83</v>
      </c>
      <c r="W374" s="40" t="s">
        <v>65</v>
      </c>
      <c r="X374" s="40" t="s">
        <v>95</v>
      </c>
      <c r="Y374" s="40" t="s">
        <v>65</v>
      </c>
      <c r="Z374" s="41" t="s">
        <v>87</v>
      </c>
      <c r="AA374" s="135">
        <v>6</v>
      </c>
      <c r="AB374" s="43">
        <f t="shared" si="66"/>
        <v>1</v>
      </c>
      <c r="AC374" s="44">
        <v>42185</v>
      </c>
      <c r="AD374" s="43" t="s">
        <v>68</v>
      </c>
      <c r="AE374" s="43"/>
      <c r="AF374" s="43"/>
      <c r="AG374" s="43"/>
      <c r="AH374" s="43"/>
      <c r="AI374" s="45" t="s">
        <v>2379</v>
      </c>
      <c r="AJ374" s="45"/>
      <c r="AK374" s="46" t="s">
        <v>1827</v>
      </c>
      <c r="AL374" s="47">
        <f t="shared" si="64"/>
        <v>2</v>
      </c>
      <c r="AM374" s="47">
        <f t="shared" si="65"/>
        <v>0</v>
      </c>
      <c r="AN374" s="47" t="str">
        <f t="shared" si="67"/>
        <v>CUMPLIDA</v>
      </c>
      <c r="AO374" s="47" t="str">
        <f t="shared" si="68"/>
        <v>CUMPLIDA</v>
      </c>
      <c r="AP374" s="48"/>
      <c r="AQ374" s="49" t="s">
        <v>87</v>
      </c>
      <c r="AR374" s="50" t="s">
        <v>75</v>
      </c>
      <c r="AS374" s="50"/>
      <c r="AT374" s="51" t="s">
        <v>76</v>
      </c>
    </row>
    <row r="375" spans="1:46" ht="141.75" hidden="1" x14ac:dyDescent="0.25">
      <c r="A375" s="27">
        <v>849</v>
      </c>
      <c r="B375" s="27">
        <v>7</v>
      </c>
      <c r="C375" s="121" t="s">
        <v>2380</v>
      </c>
      <c r="D375" s="90"/>
      <c r="E375" s="90"/>
      <c r="F375" s="30" t="s">
        <v>2381</v>
      </c>
      <c r="G375" s="30" t="s">
        <v>2382</v>
      </c>
      <c r="H375" s="31" t="s">
        <v>2383</v>
      </c>
      <c r="I375" s="31" t="s">
        <v>2383</v>
      </c>
      <c r="J375" s="32">
        <v>3</v>
      </c>
      <c r="K375" s="33">
        <v>41609</v>
      </c>
      <c r="L375" s="33">
        <v>42004</v>
      </c>
      <c r="M375" s="33">
        <v>42004</v>
      </c>
      <c r="N375" s="34">
        <f t="shared" si="69"/>
        <v>56.428571428571431</v>
      </c>
      <c r="O375" s="39">
        <v>0</v>
      </c>
      <c r="P375" s="36">
        <f t="shared" si="70"/>
        <v>0</v>
      </c>
      <c r="Q375" s="37">
        <f t="shared" si="71"/>
        <v>0</v>
      </c>
      <c r="R375" s="37">
        <f t="shared" si="72"/>
        <v>0</v>
      </c>
      <c r="S375" s="37">
        <f t="shared" si="73"/>
        <v>56.428571428571431</v>
      </c>
      <c r="T375" s="38" t="s">
        <v>62</v>
      </c>
      <c r="U375" s="39" t="s">
        <v>2357</v>
      </c>
      <c r="V375" s="39" t="s">
        <v>83</v>
      </c>
      <c r="W375" s="40" t="s">
        <v>65</v>
      </c>
      <c r="X375" s="40" t="s">
        <v>95</v>
      </c>
      <c r="Y375" s="40" t="s">
        <v>65</v>
      </c>
      <c r="Z375" s="41" t="s">
        <v>67</v>
      </c>
      <c r="AA375" s="135">
        <v>3</v>
      </c>
      <c r="AB375" s="43">
        <f t="shared" si="66"/>
        <v>1</v>
      </c>
      <c r="AC375" s="44">
        <v>42004</v>
      </c>
      <c r="AD375" s="43" t="s">
        <v>68</v>
      </c>
      <c r="AE375" s="43"/>
      <c r="AF375" s="43" t="s">
        <v>69</v>
      </c>
      <c r="AG375" s="43" t="s">
        <v>69</v>
      </c>
      <c r="AH375" s="43" t="s">
        <v>2384</v>
      </c>
      <c r="AI375" s="65" t="s">
        <v>2385</v>
      </c>
      <c r="AJ375" s="65"/>
      <c r="AK375" s="46" t="s">
        <v>1827</v>
      </c>
      <c r="AL375" s="47">
        <f t="shared" si="64"/>
        <v>2</v>
      </c>
      <c r="AM375" s="47">
        <f t="shared" si="65"/>
        <v>0</v>
      </c>
      <c r="AN375" s="47" t="str">
        <f t="shared" si="67"/>
        <v>CUMPLIDA</v>
      </c>
      <c r="AO375" s="47" t="str">
        <f t="shared" si="68"/>
        <v>CUMPLIDA</v>
      </c>
      <c r="AP375" s="48"/>
      <c r="AQ375" s="49" t="s">
        <v>67</v>
      </c>
      <c r="AR375" s="50" t="s">
        <v>75</v>
      </c>
      <c r="AS375" s="50"/>
      <c r="AT375" s="51" t="s">
        <v>76</v>
      </c>
    </row>
    <row r="376" spans="1:46" ht="177" hidden="1" customHeight="1" x14ac:dyDescent="0.25">
      <c r="A376" s="119">
        <v>851</v>
      </c>
      <c r="B376" s="27">
        <v>9</v>
      </c>
      <c r="C376" s="121" t="s">
        <v>2386</v>
      </c>
      <c r="D376" s="90"/>
      <c r="E376" s="90"/>
      <c r="F376" s="30" t="s">
        <v>2387</v>
      </c>
      <c r="G376" s="30"/>
      <c r="H376" s="31" t="s">
        <v>2388</v>
      </c>
      <c r="I376" s="31" t="s">
        <v>2388</v>
      </c>
      <c r="J376" s="105">
        <v>5</v>
      </c>
      <c r="K376" s="33">
        <v>41640</v>
      </c>
      <c r="L376" s="33">
        <v>42155</v>
      </c>
      <c r="M376" s="33">
        <v>41943</v>
      </c>
      <c r="N376" s="34">
        <f t="shared" si="69"/>
        <v>73.571428571428569</v>
      </c>
      <c r="O376" s="39">
        <v>0</v>
      </c>
      <c r="P376" s="36">
        <f t="shared" si="70"/>
        <v>0</v>
      </c>
      <c r="Q376" s="37">
        <f t="shared" si="71"/>
        <v>0</v>
      </c>
      <c r="R376" s="37">
        <f t="shared" si="72"/>
        <v>0</v>
      </c>
      <c r="S376" s="37">
        <f t="shared" si="73"/>
        <v>73.571428571428569</v>
      </c>
      <c r="T376" s="38" t="s">
        <v>62</v>
      </c>
      <c r="U376" s="39" t="s">
        <v>2357</v>
      </c>
      <c r="V376" s="39" t="s">
        <v>83</v>
      </c>
      <c r="W376" s="40" t="s">
        <v>65</v>
      </c>
      <c r="X376" s="40" t="s">
        <v>95</v>
      </c>
      <c r="Y376" s="40" t="s">
        <v>65</v>
      </c>
      <c r="Z376" s="41" t="s">
        <v>87</v>
      </c>
      <c r="AA376" s="135">
        <v>5</v>
      </c>
      <c r="AB376" s="43">
        <f t="shared" si="66"/>
        <v>1</v>
      </c>
      <c r="AC376" s="44">
        <v>42004</v>
      </c>
      <c r="AD376" s="43" t="s">
        <v>68</v>
      </c>
      <c r="AE376" s="43"/>
      <c r="AF376" s="43" t="s">
        <v>69</v>
      </c>
      <c r="AG376" s="43" t="s">
        <v>69</v>
      </c>
      <c r="AH376" s="43" t="s">
        <v>2389</v>
      </c>
      <c r="AI376" s="65" t="s">
        <v>2390</v>
      </c>
      <c r="AJ376" s="65"/>
      <c r="AK376" s="46" t="s">
        <v>1827</v>
      </c>
      <c r="AL376" s="47">
        <f t="shared" si="64"/>
        <v>2</v>
      </c>
      <c r="AM376" s="47">
        <f t="shared" si="65"/>
        <v>0</v>
      </c>
      <c r="AN376" s="47" t="str">
        <f t="shared" si="67"/>
        <v>CUMPLIDA</v>
      </c>
      <c r="AO376" s="47" t="str">
        <f t="shared" si="68"/>
        <v>CUMPLIDA</v>
      </c>
      <c r="AP376" s="50" t="s">
        <v>90</v>
      </c>
      <c r="AQ376" s="49" t="s">
        <v>87</v>
      </c>
      <c r="AR376" s="50" t="s">
        <v>75</v>
      </c>
      <c r="AS376" s="50"/>
      <c r="AT376" s="51" t="s">
        <v>76</v>
      </c>
    </row>
    <row r="377" spans="1:46" ht="141.75" hidden="1" x14ac:dyDescent="0.25">
      <c r="A377" s="27">
        <v>852</v>
      </c>
      <c r="B377" s="27">
        <v>10</v>
      </c>
      <c r="C377" s="190" t="s">
        <v>2391</v>
      </c>
      <c r="D377" s="90"/>
      <c r="E377" s="90"/>
      <c r="F377" s="30" t="s">
        <v>2387</v>
      </c>
      <c r="G377" s="30" t="s">
        <v>2392</v>
      </c>
      <c r="H377" s="31" t="s">
        <v>2393</v>
      </c>
      <c r="I377" s="31" t="s">
        <v>2393</v>
      </c>
      <c r="J377" s="32">
        <v>4</v>
      </c>
      <c r="K377" s="33">
        <v>41609</v>
      </c>
      <c r="L377" s="33">
        <v>42185</v>
      </c>
      <c r="M377" s="33">
        <v>41973</v>
      </c>
      <c r="N377" s="34">
        <f t="shared" si="69"/>
        <v>82.285714285714292</v>
      </c>
      <c r="O377" s="39">
        <v>0</v>
      </c>
      <c r="P377" s="36">
        <f t="shared" si="70"/>
        <v>0</v>
      </c>
      <c r="Q377" s="37">
        <f t="shared" si="71"/>
        <v>0</v>
      </c>
      <c r="R377" s="37">
        <f t="shared" si="72"/>
        <v>0</v>
      </c>
      <c r="S377" s="37">
        <f t="shared" si="73"/>
        <v>82.285714285714292</v>
      </c>
      <c r="T377" s="38" t="s">
        <v>62</v>
      </c>
      <c r="U377" s="39" t="s">
        <v>2357</v>
      </c>
      <c r="V377" s="39" t="s">
        <v>83</v>
      </c>
      <c r="W377" s="40" t="s">
        <v>65</v>
      </c>
      <c r="X377" s="40" t="s">
        <v>95</v>
      </c>
      <c r="Y377" s="40" t="s">
        <v>65</v>
      </c>
      <c r="Z377" s="41" t="s">
        <v>67</v>
      </c>
      <c r="AA377" s="135">
        <v>4</v>
      </c>
      <c r="AB377" s="43">
        <f t="shared" si="66"/>
        <v>1</v>
      </c>
      <c r="AC377" s="44">
        <v>42185</v>
      </c>
      <c r="AD377" s="43" t="s">
        <v>68</v>
      </c>
      <c r="AE377" s="43"/>
      <c r="AF377" s="43" t="s">
        <v>69</v>
      </c>
      <c r="AG377" s="43" t="s">
        <v>69</v>
      </c>
      <c r="AH377" s="43" t="s">
        <v>2394</v>
      </c>
      <c r="AI377" s="45" t="s">
        <v>2395</v>
      </c>
      <c r="AJ377" s="45"/>
      <c r="AK377" s="46" t="s">
        <v>1827</v>
      </c>
      <c r="AL377" s="47">
        <f t="shared" si="64"/>
        <v>2</v>
      </c>
      <c r="AM377" s="47">
        <f t="shared" si="65"/>
        <v>0</v>
      </c>
      <c r="AN377" s="47" t="str">
        <f t="shared" si="67"/>
        <v>CUMPLIDA</v>
      </c>
      <c r="AO377" s="47" t="str">
        <f t="shared" si="68"/>
        <v>CUMPLIDA</v>
      </c>
      <c r="AP377" s="48" t="s">
        <v>116</v>
      </c>
      <c r="AQ377" s="49" t="s">
        <v>67</v>
      </c>
      <c r="AR377" s="50" t="s">
        <v>75</v>
      </c>
      <c r="AS377" s="50"/>
      <c r="AT377" s="51" t="s">
        <v>76</v>
      </c>
    </row>
    <row r="378" spans="1:46" ht="220.5" hidden="1" x14ac:dyDescent="0.25">
      <c r="A378" s="119">
        <v>853</v>
      </c>
      <c r="B378" s="27">
        <v>11</v>
      </c>
      <c r="C378" s="121" t="s">
        <v>2396</v>
      </c>
      <c r="D378" s="90"/>
      <c r="E378" s="90"/>
      <c r="F378" s="87" t="s">
        <v>2397</v>
      </c>
      <c r="G378" s="74" t="s">
        <v>2234</v>
      </c>
      <c r="H378" s="63" t="s">
        <v>2398</v>
      </c>
      <c r="I378" s="63" t="s">
        <v>2398</v>
      </c>
      <c r="J378" s="172">
        <v>3</v>
      </c>
      <c r="K378" s="33">
        <v>41579</v>
      </c>
      <c r="L378" s="33">
        <v>41882</v>
      </c>
      <c r="M378" s="33">
        <v>41881</v>
      </c>
      <c r="N378" s="34">
        <f t="shared" si="69"/>
        <v>43.285714285714285</v>
      </c>
      <c r="O378" s="39">
        <v>0</v>
      </c>
      <c r="P378" s="36">
        <f t="shared" si="70"/>
        <v>0</v>
      </c>
      <c r="Q378" s="37">
        <f t="shared" si="71"/>
        <v>0</v>
      </c>
      <c r="R378" s="37">
        <f t="shared" si="72"/>
        <v>0</v>
      </c>
      <c r="S378" s="37">
        <f t="shared" si="73"/>
        <v>43.285714285714285</v>
      </c>
      <c r="T378" s="38" t="s">
        <v>62</v>
      </c>
      <c r="U378" s="39" t="s">
        <v>2357</v>
      </c>
      <c r="V378" s="39" t="s">
        <v>486</v>
      </c>
      <c r="W378" s="39" t="s">
        <v>239</v>
      </c>
      <c r="X378" s="39" t="s">
        <v>240</v>
      </c>
      <c r="Y378" s="39" t="s">
        <v>86</v>
      </c>
      <c r="Z378" s="41" t="s">
        <v>87</v>
      </c>
      <c r="AA378" s="135">
        <v>3</v>
      </c>
      <c r="AB378" s="43">
        <f t="shared" si="66"/>
        <v>1</v>
      </c>
      <c r="AC378" s="44">
        <v>42004</v>
      </c>
      <c r="AD378" s="43" t="s">
        <v>68</v>
      </c>
      <c r="AE378" s="43"/>
      <c r="AF378" s="43"/>
      <c r="AG378" s="43"/>
      <c r="AH378" s="43"/>
      <c r="AI378" s="65" t="s">
        <v>2399</v>
      </c>
      <c r="AJ378" s="65"/>
      <c r="AK378" s="46" t="s">
        <v>1827</v>
      </c>
      <c r="AL378" s="47">
        <f t="shared" si="64"/>
        <v>2</v>
      </c>
      <c r="AM378" s="47">
        <f t="shared" si="65"/>
        <v>0</v>
      </c>
      <c r="AN378" s="47" t="str">
        <f t="shared" si="67"/>
        <v>CUMPLIDA</v>
      </c>
      <c r="AO378" s="47" t="str">
        <f t="shared" si="68"/>
        <v>CUMPLIDA</v>
      </c>
      <c r="AP378" s="48" t="s">
        <v>386</v>
      </c>
      <c r="AQ378" s="49" t="s">
        <v>87</v>
      </c>
      <c r="AR378" s="50" t="s">
        <v>75</v>
      </c>
      <c r="AS378" s="50"/>
      <c r="AT378" s="51" t="s">
        <v>76</v>
      </c>
    </row>
    <row r="379" spans="1:46" ht="94.5" hidden="1" x14ac:dyDescent="0.25">
      <c r="A379" s="119">
        <v>854</v>
      </c>
      <c r="B379" s="27">
        <v>12</v>
      </c>
      <c r="C379" s="121" t="s">
        <v>2400</v>
      </c>
      <c r="D379" s="90"/>
      <c r="E379" s="90"/>
      <c r="F379" s="30" t="s">
        <v>2401</v>
      </c>
      <c r="G379" s="30" t="s">
        <v>2402</v>
      </c>
      <c r="H379" s="31" t="s">
        <v>2403</v>
      </c>
      <c r="I379" s="31" t="s">
        <v>2403</v>
      </c>
      <c r="J379" s="32">
        <v>3</v>
      </c>
      <c r="K379" s="33">
        <v>41609</v>
      </c>
      <c r="L379" s="33">
        <v>41973</v>
      </c>
      <c r="M379" s="33">
        <v>41973</v>
      </c>
      <c r="N379" s="34">
        <f t="shared" si="69"/>
        <v>52</v>
      </c>
      <c r="O379" s="39">
        <v>0</v>
      </c>
      <c r="P379" s="36">
        <f t="shared" si="70"/>
        <v>0</v>
      </c>
      <c r="Q379" s="37">
        <f t="shared" si="71"/>
        <v>0</v>
      </c>
      <c r="R379" s="37">
        <f t="shared" si="72"/>
        <v>0</v>
      </c>
      <c r="S379" s="37">
        <f t="shared" si="73"/>
        <v>52</v>
      </c>
      <c r="T379" s="38" t="s">
        <v>69</v>
      </c>
      <c r="U379" s="39" t="s">
        <v>2357</v>
      </c>
      <c r="V379" s="39" t="s">
        <v>83</v>
      </c>
      <c r="W379" s="40" t="s">
        <v>65</v>
      </c>
      <c r="X379" s="40" t="s">
        <v>95</v>
      </c>
      <c r="Y379" s="40" t="s">
        <v>65</v>
      </c>
      <c r="Z379" s="41" t="s">
        <v>87</v>
      </c>
      <c r="AA379" s="135">
        <v>3</v>
      </c>
      <c r="AB379" s="43">
        <f t="shared" si="66"/>
        <v>1</v>
      </c>
      <c r="AC379" s="44">
        <v>42004</v>
      </c>
      <c r="AD379" s="43" t="s">
        <v>68</v>
      </c>
      <c r="AE379" s="43"/>
      <c r="AF379" s="43" t="s">
        <v>69</v>
      </c>
      <c r="AG379" s="43" t="s">
        <v>69</v>
      </c>
      <c r="AH379" s="43" t="s">
        <v>2404</v>
      </c>
      <c r="AI379" s="65" t="s">
        <v>2405</v>
      </c>
      <c r="AJ379" s="65"/>
      <c r="AK379" s="46" t="s">
        <v>1827</v>
      </c>
      <c r="AL379" s="47">
        <f t="shared" si="64"/>
        <v>2</v>
      </c>
      <c r="AM379" s="47">
        <f t="shared" si="65"/>
        <v>0</v>
      </c>
      <c r="AN379" s="47" t="str">
        <f t="shared" si="67"/>
        <v>CUMPLIDA</v>
      </c>
      <c r="AO379" s="47" t="str">
        <f t="shared" si="68"/>
        <v>CUMPLIDA</v>
      </c>
      <c r="AP379" s="48" t="s">
        <v>116</v>
      </c>
      <c r="AQ379" s="49" t="s">
        <v>87</v>
      </c>
      <c r="AR379" s="50" t="s">
        <v>75</v>
      </c>
      <c r="AS379" s="50"/>
      <c r="AT379" s="51" t="s">
        <v>76</v>
      </c>
    </row>
    <row r="380" spans="1:46" ht="267.75" hidden="1" x14ac:dyDescent="0.25">
      <c r="A380" s="119">
        <v>856</v>
      </c>
      <c r="B380" s="27">
        <v>14</v>
      </c>
      <c r="C380" s="121" t="s">
        <v>2406</v>
      </c>
      <c r="D380" s="90"/>
      <c r="E380" s="90"/>
      <c r="F380" s="30" t="s">
        <v>1994</v>
      </c>
      <c r="G380" s="81" t="s">
        <v>1995</v>
      </c>
      <c r="H380" s="81" t="s">
        <v>2029</v>
      </c>
      <c r="I380" s="81" t="s">
        <v>2029</v>
      </c>
      <c r="J380" s="82">
        <v>2</v>
      </c>
      <c r="K380" s="33">
        <v>41609</v>
      </c>
      <c r="L380" s="33">
        <v>41973</v>
      </c>
      <c r="M380" s="33">
        <v>41973</v>
      </c>
      <c r="N380" s="34">
        <f t="shared" si="69"/>
        <v>52</v>
      </c>
      <c r="O380" s="39">
        <v>0</v>
      </c>
      <c r="P380" s="36">
        <f t="shared" si="70"/>
        <v>0</v>
      </c>
      <c r="Q380" s="37">
        <f t="shared" si="71"/>
        <v>0</v>
      </c>
      <c r="R380" s="37">
        <f t="shared" si="72"/>
        <v>0</v>
      </c>
      <c r="S380" s="37">
        <f t="shared" si="73"/>
        <v>52</v>
      </c>
      <c r="T380" s="38" t="s">
        <v>62</v>
      </c>
      <c r="U380" s="39" t="s">
        <v>2357</v>
      </c>
      <c r="V380" s="39" t="s">
        <v>83</v>
      </c>
      <c r="W380" s="40" t="s">
        <v>65</v>
      </c>
      <c r="X380" s="40" t="s">
        <v>95</v>
      </c>
      <c r="Y380" s="40" t="s">
        <v>65</v>
      </c>
      <c r="Z380" s="41" t="s">
        <v>87</v>
      </c>
      <c r="AA380" s="135">
        <v>2</v>
      </c>
      <c r="AB380" s="43">
        <f t="shared" si="66"/>
        <v>1</v>
      </c>
      <c r="AC380" s="44">
        <v>42185</v>
      </c>
      <c r="AD380" s="43" t="s">
        <v>68</v>
      </c>
      <c r="AE380" s="43"/>
      <c r="AF380" s="43"/>
      <c r="AG380" s="43"/>
      <c r="AH380" s="43"/>
      <c r="AI380" s="45" t="s">
        <v>2407</v>
      </c>
      <c r="AJ380" s="45"/>
      <c r="AK380" s="46" t="s">
        <v>1827</v>
      </c>
      <c r="AL380" s="47">
        <f t="shared" si="64"/>
        <v>2</v>
      </c>
      <c r="AM380" s="47">
        <f t="shared" si="65"/>
        <v>0</v>
      </c>
      <c r="AN380" s="47" t="str">
        <f t="shared" si="67"/>
        <v>CUMPLIDA</v>
      </c>
      <c r="AO380" s="47" t="str">
        <f t="shared" si="68"/>
        <v>CUMPLIDA</v>
      </c>
      <c r="AP380" s="48" t="s">
        <v>116</v>
      </c>
      <c r="AQ380" s="49" t="s">
        <v>87</v>
      </c>
      <c r="AR380" s="50" t="s">
        <v>75</v>
      </c>
      <c r="AS380" s="50"/>
      <c r="AT380" s="51" t="s">
        <v>76</v>
      </c>
    </row>
    <row r="381" spans="1:46" ht="236.25" hidden="1" x14ac:dyDescent="0.25">
      <c r="A381" s="27">
        <v>857</v>
      </c>
      <c r="B381" s="27">
        <v>15</v>
      </c>
      <c r="C381" s="121" t="s">
        <v>2408</v>
      </c>
      <c r="D381" s="90"/>
      <c r="E381" s="90"/>
      <c r="F381" s="30" t="s">
        <v>2409</v>
      </c>
      <c r="G381" s="30" t="s">
        <v>2410</v>
      </c>
      <c r="H381" s="31" t="s">
        <v>2411</v>
      </c>
      <c r="I381" s="31" t="s">
        <v>2411</v>
      </c>
      <c r="J381" s="32">
        <v>4</v>
      </c>
      <c r="K381" s="33">
        <v>41579</v>
      </c>
      <c r="L381" s="33">
        <v>41943</v>
      </c>
      <c r="M381" s="33">
        <v>41943</v>
      </c>
      <c r="N381" s="34">
        <f t="shared" si="69"/>
        <v>52</v>
      </c>
      <c r="O381" s="39">
        <v>0</v>
      </c>
      <c r="P381" s="36">
        <f t="shared" si="70"/>
        <v>0</v>
      </c>
      <c r="Q381" s="37">
        <f t="shared" si="71"/>
        <v>0</v>
      </c>
      <c r="R381" s="37">
        <f t="shared" si="72"/>
        <v>0</v>
      </c>
      <c r="S381" s="37">
        <f t="shared" si="73"/>
        <v>52</v>
      </c>
      <c r="T381" s="38" t="s">
        <v>69</v>
      </c>
      <c r="U381" s="39" t="s">
        <v>2357</v>
      </c>
      <c r="V381" s="39" t="s">
        <v>83</v>
      </c>
      <c r="W381" s="40" t="s">
        <v>65</v>
      </c>
      <c r="X381" s="40" t="s">
        <v>95</v>
      </c>
      <c r="Y381" s="40" t="s">
        <v>65</v>
      </c>
      <c r="Z381" s="41" t="s">
        <v>87</v>
      </c>
      <c r="AA381" s="135">
        <v>4</v>
      </c>
      <c r="AB381" s="43">
        <f t="shared" si="66"/>
        <v>1</v>
      </c>
      <c r="AC381" s="44">
        <v>42185</v>
      </c>
      <c r="AD381" s="43" t="s">
        <v>68</v>
      </c>
      <c r="AE381" s="43"/>
      <c r="AF381" s="43"/>
      <c r="AG381" s="43"/>
      <c r="AH381" s="43"/>
      <c r="AI381" s="45" t="s">
        <v>303</v>
      </c>
      <c r="AJ381" s="45"/>
      <c r="AK381" s="46" t="s">
        <v>1827</v>
      </c>
      <c r="AL381" s="47">
        <f t="shared" si="64"/>
        <v>2</v>
      </c>
      <c r="AM381" s="47">
        <f t="shared" si="65"/>
        <v>0</v>
      </c>
      <c r="AN381" s="47" t="str">
        <f t="shared" si="67"/>
        <v>CUMPLIDA</v>
      </c>
      <c r="AO381" s="47" t="str">
        <f t="shared" si="68"/>
        <v>CUMPLIDA</v>
      </c>
      <c r="AP381" s="48" t="s">
        <v>98</v>
      </c>
      <c r="AQ381" s="49" t="s">
        <v>87</v>
      </c>
      <c r="AR381" s="50" t="s">
        <v>75</v>
      </c>
      <c r="AS381" s="50"/>
      <c r="AT381" s="51" t="s">
        <v>76</v>
      </c>
    </row>
    <row r="382" spans="1:46" ht="189" hidden="1" x14ac:dyDescent="0.25">
      <c r="A382" s="119">
        <v>858</v>
      </c>
      <c r="B382" s="27">
        <v>16</v>
      </c>
      <c r="C382" s="121" t="s">
        <v>2412</v>
      </c>
      <c r="D382" s="90"/>
      <c r="E382" s="90"/>
      <c r="F382" s="30" t="s">
        <v>2413</v>
      </c>
      <c r="G382" s="81" t="s">
        <v>2414</v>
      </c>
      <c r="H382" s="191" t="s">
        <v>2415</v>
      </c>
      <c r="I382" s="191" t="s">
        <v>2415</v>
      </c>
      <c r="J382" s="32">
        <v>3</v>
      </c>
      <c r="K382" s="33">
        <v>41609</v>
      </c>
      <c r="L382" s="33">
        <v>41912</v>
      </c>
      <c r="M382" s="33">
        <v>41912</v>
      </c>
      <c r="N382" s="34">
        <f t="shared" si="69"/>
        <v>43.285714285714285</v>
      </c>
      <c r="O382" s="39">
        <v>0</v>
      </c>
      <c r="P382" s="36">
        <f t="shared" si="70"/>
        <v>0</v>
      </c>
      <c r="Q382" s="37">
        <f t="shared" si="71"/>
        <v>0</v>
      </c>
      <c r="R382" s="37">
        <f t="shared" si="72"/>
        <v>0</v>
      </c>
      <c r="S382" s="37">
        <f t="shared" si="73"/>
        <v>43.285714285714285</v>
      </c>
      <c r="T382" s="38" t="s">
        <v>62</v>
      </c>
      <c r="U382" s="39" t="s">
        <v>2357</v>
      </c>
      <c r="V382" s="39" t="s">
        <v>103</v>
      </c>
      <c r="W382" s="40" t="s">
        <v>2292</v>
      </c>
      <c r="X382" s="40" t="s">
        <v>1537</v>
      </c>
      <c r="Y382" s="39" t="s">
        <v>86</v>
      </c>
      <c r="Z382" s="41" t="s">
        <v>67</v>
      </c>
      <c r="AA382" s="135">
        <v>3</v>
      </c>
      <c r="AB382" s="43">
        <f t="shared" si="66"/>
        <v>1</v>
      </c>
      <c r="AC382" s="44">
        <v>42004</v>
      </c>
      <c r="AD382" s="43" t="s">
        <v>68</v>
      </c>
      <c r="AE382" s="43"/>
      <c r="AF382" s="43"/>
      <c r="AG382" s="43"/>
      <c r="AH382" s="43"/>
      <c r="AI382" s="52" t="s">
        <v>2416</v>
      </c>
      <c r="AJ382" s="52"/>
      <c r="AK382" s="46" t="s">
        <v>1827</v>
      </c>
      <c r="AL382" s="47">
        <f t="shared" si="64"/>
        <v>2</v>
      </c>
      <c r="AM382" s="47">
        <f t="shared" si="65"/>
        <v>0</v>
      </c>
      <c r="AN382" s="47" t="str">
        <f t="shared" si="67"/>
        <v>CUMPLIDA</v>
      </c>
      <c r="AO382" s="47" t="str">
        <f t="shared" si="68"/>
        <v>CUMPLIDA</v>
      </c>
      <c r="AP382" s="48" t="s">
        <v>116</v>
      </c>
      <c r="AQ382" s="49" t="s">
        <v>67</v>
      </c>
      <c r="AR382" s="50" t="s">
        <v>75</v>
      </c>
      <c r="AS382" s="50"/>
      <c r="AT382" s="51" t="s">
        <v>76</v>
      </c>
    </row>
    <row r="383" spans="1:46" ht="299.25" hidden="1" x14ac:dyDescent="0.25">
      <c r="A383" s="119">
        <v>859</v>
      </c>
      <c r="B383" s="27">
        <v>1</v>
      </c>
      <c r="C383" s="121" t="s">
        <v>2417</v>
      </c>
      <c r="D383" s="90"/>
      <c r="E383" s="90"/>
      <c r="F383" s="30" t="s">
        <v>2418</v>
      </c>
      <c r="G383" s="30" t="s">
        <v>2419</v>
      </c>
      <c r="H383" s="31" t="s">
        <v>2420</v>
      </c>
      <c r="I383" s="31" t="s">
        <v>2420</v>
      </c>
      <c r="J383" s="32">
        <v>4</v>
      </c>
      <c r="K383" s="33">
        <v>41640</v>
      </c>
      <c r="L383" s="33">
        <v>42185</v>
      </c>
      <c r="M383" s="33">
        <v>42004</v>
      </c>
      <c r="N383" s="34">
        <f t="shared" si="69"/>
        <v>77.857142857142861</v>
      </c>
      <c r="O383" s="39">
        <v>0</v>
      </c>
      <c r="P383" s="36">
        <f t="shared" si="70"/>
        <v>0</v>
      </c>
      <c r="Q383" s="37">
        <f t="shared" si="71"/>
        <v>0</v>
      </c>
      <c r="R383" s="37">
        <f t="shared" si="72"/>
        <v>0</v>
      </c>
      <c r="S383" s="37">
        <f t="shared" si="73"/>
        <v>77.857142857142861</v>
      </c>
      <c r="T383" s="38" t="s">
        <v>62</v>
      </c>
      <c r="U383" s="39" t="s">
        <v>2421</v>
      </c>
      <c r="V383" s="39" t="s">
        <v>83</v>
      </c>
      <c r="W383" s="40" t="s">
        <v>65</v>
      </c>
      <c r="X383" s="40" t="s">
        <v>95</v>
      </c>
      <c r="Y383" s="40" t="s">
        <v>65</v>
      </c>
      <c r="Z383" s="41" t="s">
        <v>160</v>
      </c>
      <c r="AA383" s="135">
        <v>4</v>
      </c>
      <c r="AB383" s="43">
        <f t="shared" si="66"/>
        <v>1</v>
      </c>
      <c r="AC383" s="44">
        <v>42185</v>
      </c>
      <c r="AD383" s="43" t="s">
        <v>68</v>
      </c>
      <c r="AE383" s="43"/>
      <c r="AF383" s="43"/>
      <c r="AG383" s="43"/>
      <c r="AH383" s="43"/>
      <c r="AI383" s="192" t="s">
        <v>2422</v>
      </c>
      <c r="AJ383" s="192"/>
      <c r="AK383" s="46" t="s">
        <v>1827</v>
      </c>
      <c r="AL383" s="47">
        <f t="shared" si="64"/>
        <v>2</v>
      </c>
      <c r="AM383" s="47">
        <f t="shared" si="65"/>
        <v>0</v>
      </c>
      <c r="AN383" s="47" t="str">
        <f t="shared" si="67"/>
        <v>CUMPLIDA</v>
      </c>
      <c r="AO383" s="47" t="str">
        <f t="shared" si="68"/>
        <v>CUMPLIDA</v>
      </c>
      <c r="AP383" s="50" t="s">
        <v>90</v>
      </c>
      <c r="AQ383" s="69" t="s">
        <v>163</v>
      </c>
      <c r="AR383" s="50" t="s">
        <v>75</v>
      </c>
      <c r="AS383" s="50"/>
      <c r="AT383" s="51" t="s">
        <v>76</v>
      </c>
    </row>
    <row r="384" spans="1:46" ht="204.75" hidden="1" x14ac:dyDescent="0.25">
      <c r="A384" s="27">
        <v>860</v>
      </c>
      <c r="B384" s="27">
        <v>2</v>
      </c>
      <c r="C384" s="190" t="s">
        <v>2423</v>
      </c>
      <c r="D384" s="90"/>
      <c r="E384" s="90"/>
      <c r="F384" s="30" t="s">
        <v>2424</v>
      </c>
      <c r="G384" s="30" t="s">
        <v>2425</v>
      </c>
      <c r="H384" s="31" t="s">
        <v>2426</v>
      </c>
      <c r="I384" s="31" t="s">
        <v>2426</v>
      </c>
      <c r="J384" s="32">
        <v>2</v>
      </c>
      <c r="K384" s="33">
        <v>41579</v>
      </c>
      <c r="L384" s="33">
        <v>41882</v>
      </c>
      <c r="M384" s="33">
        <v>41881</v>
      </c>
      <c r="N384" s="34">
        <f t="shared" si="69"/>
        <v>43.285714285714285</v>
      </c>
      <c r="O384" s="39">
        <v>0</v>
      </c>
      <c r="P384" s="36">
        <f t="shared" si="70"/>
        <v>0</v>
      </c>
      <c r="Q384" s="37">
        <f t="shared" si="71"/>
        <v>0</v>
      </c>
      <c r="R384" s="37">
        <f t="shared" si="72"/>
        <v>0</v>
      </c>
      <c r="S384" s="37">
        <f t="shared" si="73"/>
        <v>43.285714285714285</v>
      </c>
      <c r="T384" s="38" t="s">
        <v>69</v>
      </c>
      <c r="U384" s="39" t="s">
        <v>2421</v>
      </c>
      <c r="V384" s="39" t="s">
        <v>83</v>
      </c>
      <c r="W384" s="40" t="s">
        <v>65</v>
      </c>
      <c r="X384" s="40" t="s">
        <v>95</v>
      </c>
      <c r="Y384" s="40" t="s">
        <v>65</v>
      </c>
      <c r="Z384" s="41" t="s">
        <v>87</v>
      </c>
      <c r="AA384" s="135">
        <v>2</v>
      </c>
      <c r="AB384" s="43">
        <f t="shared" si="66"/>
        <v>1</v>
      </c>
      <c r="AC384" s="44">
        <v>42004</v>
      </c>
      <c r="AD384" s="43" t="s">
        <v>68</v>
      </c>
      <c r="AE384" s="43"/>
      <c r="AF384" s="43" t="s">
        <v>69</v>
      </c>
      <c r="AG384" s="43" t="s">
        <v>69</v>
      </c>
      <c r="AH384" s="43" t="s">
        <v>2427</v>
      </c>
      <c r="AI384" s="45" t="s">
        <v>2428</v>
      </c>
      <c r="AJ384" s="45"/>
      <c r="AK384" s="46" t="s">
        <v>1827</v>
      </c>
      <c r="AL384" s="47">
        <f t="shared" si="64"/>
        <v>2</v>
      </c>
      <c r="AM384" s="47">
        <f t="shared" si="65"/>
        <v>0</v>
      </c>
      <c r="AN384" s="47" t="str">
        <f t="shared" si="67"/>
        <v>CUMPLIDA</v>
      </c>
      <c r="AO384" s="47" t="str">
        <f t="shared" si="68"/>
        <v>CUMPLIDA</v>
      </c>
      <c r="AP384" s="48"/>
      <c r="AQ384" s="49" t="s">
        <v>87</v>
      </c>
      <c r="AR384" s="50" t="s">
        <v>75</v>
      </c>
      <c r="AS384" s="50"/>
      <c r="AT384" s="51" t="s">
        <v>76</v>
      </c>
    </row>
    <row r="385" spans="1:46" ht="236.25" hidden="1" x14ac:dyDescent="0.25">
      <c r="A385" s="27">
        <v>862</v>
      </c>
      <c r="B385" s="27">
        <v>4</v>
      </c>
      <c r="C385" s="121" t="s">
        <v>2429</v>
      </c>
      <c r="D385" s="90"/>
      <c r="E385" s="90"/>
      <c r="F385" s="30" t="s">
        <v>2387</v>
      </c>
      <c r="G385" s="30" t="s">
        <v>2392</v>
      </c>
      <c r="H385" s="31" t="s">
        <v>2430</v>
      </c>
      <c r="I385" s="31" t="s">
        <v>2430</v>
      </c>
      <c r="J385" s="32">
        <v>4</v>
      </c>
      <c r="K385" s="33">
        <v>41671</v>
      </c>
      <c r="L385" s="33">
        <v>42035</v>
      </c>
      <c r="M385" s="33">
        <v>42035</v>
      </c>
      <c r="N385" s="34">
        <f t="shared" si="69"/>
        <v>52</v>
      </c>
      <c r="O385" s="39">
        <v>0</v>
      </c>
      <c r="P385" s="36">
        <f t="shared" si="70"/>
        <v>0</v>
      </c>
      <c r="Q385" s="37">
        <f t="shared" si="71"/>
        <v>0</v>
      </c>
      <c r="R385" s="37">
        <f t="shared" si="72"/>
        <v>0</v>
      </c>
      <c r="S385" s="37">
        <f t="shared" si="73"/>
        <v>52</v>
      </c>
      <c r="T385" s="38" t="s">
        <v>69</v>
      </c>
      <c r="U385" s="39" t="s">
        <v>2421</v>
      </c>
      <c r="V385" s="39" t="s">
        <v>486</v>
      </c>
      <c r="W385" s="39" t="s">
        <v>239</v>
      </c>
      <c r="X385" s="39" t="s">
        <v>240</v>
      </c>
      <c r="Y385" s="39" t="s">
        <v>86</v>
      </c>
      <c r="Z385" s="41" t="s">
        <v>87</v>
      </c>
      <c r="AA385" s="135">
        <v>4</v>
      </c>
      <c r="AB385" s="43">
        <f t="shared" si="66"/>
        <v>1</v>
      </c>
      <c r="AC385" s="44">
        <v>42004</v>
      </c>
      <c r="AD385" s="43" t="s">
        <v>68</v>
      </c>
      <c r="AE385" s="43"/>
      <c r="AF385" s="43"/>
      <c r="AG385" s="43"/>
      <c r="AH385" s="43"/>
      <c r="AI385" s="45" t="s">
        <v>2428</v>
      </c>
      <c r="AJ385" s="45"/>
      <c r="AK385" s="46" t="s">
        <v>1827</v>
      </c>
      <c r="AL385" s="47">
        <f t="shared" si="64"/>
        <v>2</v>
      </c>
      <c r="AM385" s="47">
        <f t="shared" si="65"/>
        <v>0</v>
      </c>
      <c r="AN385" s="47" t="str">
        <f t="shared" si="67"/>
        <v>CUMPLIDA</v>
      </c>
      <c r="AO385" s="47" t="str">
        <f t="shared" si="68"/>
        <v>CUMPLIDA</v>
      </c>
      <c r="AP385" s="48"/>
      <c r="AQ385" s="49" t="s">
        <v>87</v>
      </c>
      <c r="AR385" s="50" t="s">
        <v>75</v>
      </c>
      <c r="AS385" s="50"/>
      <c r="AT385" s="51" t="s">
        <v>76</v>
      </c>
    </row>
    <row r="386" spans="1:46" ht="362.25" hidden="1" x14ac:dyDescent="0.25">
      <c r="A386" s="27">
        <v>863</v>
      </c>
      <c r="B386" s="27">
        <v>5</v>
      </c>
      <c r="C386" s="121" t="s">
        <v>2431</v>
      </c>
      <c r="D386" s="90"/>
      <c r="E386" s="90"/>
      <c r="F386" s="30" t="s">
        <v>2432</v>
      </c>
      <c r="G386" s="30" t="s">
        <v>2433</v>
      </c>
      <c r="H386" s="31" t="s">
        <v>2434</v>
      </c>
      <c r="I386" s="31" t="s">
        <v>2434</v>
      </c>
      <c r="J386" s="32">
        <v>5</v>
      </c>
      <c r="K386" s="33">
        <v>41579</v>
      </c>
      <c r="L386" s="33">
        <v>41943</v>
      </c>
      <c r="M386" s="33">
        <v>41943</v>
      </c>
      <c r="N386" s="34">
        <f t="shared" si="69"/>
        <v>52</v>
      </c>
      <c r="O386" s="39">
        <v>0</v>
      </c>
      <c r="P386" s="36">
        <f t="shared" si="70"/>
        <v>0</v>
      </c>
      <c r="Q386" s="37">
        <f t="shared" si="71"/>
        <v>0</v>
      </c>
      <c r="R386" s="37">
        <f t="shared" si="72"/>
        <v>0</v>
      </c>
      <c r="S386" s="37">
        <f t="shared" si="73"/>
        <v>52</v>
      </c>
      <c r="T386" s="38" t="s">
        <v>69</v>
      </c>
      <c r="U386" s="39" t="s">
        <v>2421</v>
      </c>
      <c r="V386" s="39" t="s">
        <v>103</v>
      </c>
      <c r="W386" s="40" t="s">
        <v>2292</v>
      </c>
      <c r="X386" s="40" t="s">
        <v>1537</v>
      </c>
      <c r="Y386" s="39" t="s">
        <v>86</v>
      </c>
      <c r="Z386" s="41" t="s">
        <v>160</v>
      </c>
      <c r="AA386" s="135">
        <v>5</v>
      </c>
      <c r="AB386" s="43">
        <f t="shared" si="66"/>
        <v>1</v>
      </c>
      <c r="AC386" s="44">
        <v>42004</v>
      </c>
      <c r="AD386" s="43" t="s">
        <v>68</v>
      </c>
      <c r="AE386" s="43"/>
      <c r="AF386" s="43"/>
      <c r="AG386" s="43"/>
      <c r="AH386" s="43"/>
      <c r="AI386" s="45" t="s">
        <v>2428</v>
      </c>
      <c r="AJ386" s="45"/>
      <c r="AK386" s="46" t="s">
        <v>1827</v>
      </c>
      <c r="AL386" s="47">
        <f t="shared" si="64"/>
        <v>2</v>
      </c>
      <c r="AM386" s="47">
        <f t="shared" si="65"/>
        <v>0</v>
      </c>
      <c r="AN386" s="47" t="str">
        <f t="shared" si="67"/>
        <v>CUMPLIDA</v>
      </c>
      <c r="AO386" s="47" t="str">
        <f t="shared" si="68"/>
        <v>CUMPLIDA</v>
      </c>
      <c r="AP386" s="48" t="s">
        <v>116</v>
      </c>
      <c r="AQ386" s="69" t="s">
        <v>163</v>
      </c>
      <c r="AR386" s="50" t="s">
        <v>75</v>
      </c>
      <c r="AS386" s="50"/>
      <c r="AT386" s="51" t="s">
        <v>76</v>
      </c>
    </row>
    <row r="387" spans="1:46" ht="189" hidden="1" x14ac:dyDescent="0.25">
      <c r="A387" s="27">
        <v>864</v>
      </c>
      <c r="B387" s="27">
        <v>6</v>
      </c>
      <c r="C387" s="121" t="s">
        <v>2435</v>
      </c>
      <c r="D387" s="90"/>
      <c r="E387" s="90"/>
      <c r="F387" s="30" t="s">
        <v>2436</v>
      </c>
      <c r="G387" s="30" t="s">
        <v>2437</v>
      </c>
      <c r="H387" s="31" t="s">
        <v>2438</v>
      </c>
      <c r="I387" s="31" t="s">
        <v>2438</v>
      </c>
      <c r="J387" s="32">
        <v>7</v>
      </c>
      <c r="K387" s="33">
        <v>41579</v>
      </c>
      <c r="L387" s="33">
        <v>42185</v>
      </c>
      <c r="M387" s="33">
        <v>42004</v>
      </c>
      <c r="N387" s="34">
        <f t="shared" si="69"/>
        <v>86.571428571428569</v>
      </c>
      <c r="O387" s="39">
        <v>0</v>
      </c>
      <c r="P387" s="36">
        <f t="shared" si="70"/>
        <v>0</v>
      </c>
      <c r="Q387" s="37">
        <f t="shared" si="71"/>
        <v>0</v>
      </c>
      <c r="R387" s="37">
        <f t="shared" si="72"/>
        <v>0</v>
      </c>
      <c r="S387" s="37">
        <f t="shared" si="73"/>
        <v>86.571428571428569</v>
      </c>
      <c r="T387" s="38" t="s">
        <v>62</v>
      </c>
      <c r="U387" s="39" t="s">
        <v>2421</v>
      </c>
      <c r="V387" s="39" t="s">
        <v>103</v>
      </c>
      <c r="W387" s="40" t="s">
        <v>2292</v>
      </c>
      <c r="X387" s="40" t="s">
        <v>1537</v>
      </c>
      <c r="Y387" s="39" t="s">
        <v>86</v>
      </c>
      <c r="Z387" s="41" t="s">
        <v>87</v>
      </c>
      <c r="AA387" s="135">
        <v>7</v>
      </c>
      <c r="AB387" s="43">
        <f t="shared" si="66"/>
        <v>1</v>
      </c>
      <c r="AC387" s="44">
        <v>42004</v>
      </c>
      <c r="AD387" s="43" t="s">
        <v>68</v>
      </c>
      <c r="AE387" s="43"/>
      <c r="AF387" s="43"/>
      <c r="AG387" s="43"/>
      <c r="AH387" s="43"/>
      <c r="AI387" s="45" t="s">
        <v>2439</v>
      </c>
      <c r="AJ387" s="45"/>
      <c r="AK387" s="46" t="s">
        <v>1827</v>
      </c>
      <c r="AL387" s="47">
        <f t="shared" si="64"/>
        <v>2</v>
      </c>
      <c r="AM387" s="47">
        <f t="shared" si="65"/>
        <v>0</v>
      </c>
      <c r="AN387" s="47" t="str">
        <f t="shared" si="67"/>
        <v>CUMPLIDA</v>
      </c>
      <c r="AO387" s="47" t="str">
        <f t="shared" si="68"/>
        <v>CUMPLIDA</v>
      </c>
      <c r="AP387" s="48" t="s">
        <v>116</v>
      </c>
      <c r="AQ387" s="49" t="s">
        <v>87</v>
      </c>
      <c r="AR387" s="50" t="s">
        <v>75</v>
      </c>
      <c r="AS387" s="50"/>
      <c r="AT387" s="51" t="s">
        <v>76</v>
      </c>
    </row>
    <row r="388" spans="1:46" ht="141.75" hidden="1" x14ac:dyDescent="0.25">
      <c r="A388" s="27">
        <v>865</v>
      </c>
      <c r="B388" s="27">
        <v>7</v>
      </c>
      <c r="C388" s="121" t="s">
        <v>2440</v>
      </c>
      <c r="D388" s="90"/>
      <c r="E388" s="90"/>
      <c r="F388" s="189" t="s">
        <v>2441</v>
      </c>
      <c r="G388" s="30" t="s">
        <v>2442</v>
      </c>
      <c r="H388" s="31" t="s">
        <v>2443</v>
      </c>
      <c r="I388" s="31" t="s">
        <v>2443</v>
      </c>
      <c r="J388" s="32">
        <v>4</v>
      </c>
      <c r="K388" s="33">
        <v>41518</v>
      </c>
      <c r="L388" s="33">
        <v>41882</v>
      </c>
      <c r="M388" s="33">
        <v>41882</v>
      </c>
      <c r="N388" s="34">
        <f t="shared" si="69"/>
        <v>52</v>
      </c>
      <c r="O388" s="39">
        <v>0</v>
      </c>
      <c r="P388" s="36">
        <f t="shared" si="70"/>
        <v>0</v>
      </c>
      <c r="Q388" s="37">
        <f t="shared" si="71"/>
        <v>0</v>
      </c>
      <c r="R388" s="37">
        <f t="shared" si="72"/>
        <v>0</v>
      </c>
      <c r="S388" s="37">
        <f t="shared" si="73"/>
        <v>52</v>
      </c>
      <c r="T388" s="38" t="s">
        <v>69</v>
      </c>
      <c r="U388" s="39" t="s">
        <v>2421</v>
      </c>
      <c r="V388" s="39" t="s">
        <v>83</v>
      </c>
      <c r="W388" s="40" t="s">
        <v>65</v>
      </c>
      <c r="X388" s="40" t="s">
        <v>95</v>
      </c>
      <c r="Y388" s="40" t="s">
        <v>65</v>
      </c>
      <c r="Z388" s="41" t="s">
        <v>87</v>
      </c>
      <c r="AA388" s="135">
        <v>4</v>
      </c>
      <c r="AB388" s="43">
        <f t="shared" si="66"/>
        <v>1</v>
      </c>
      <c r="AC388" s="44">
        <v>42004</v>
      </c>
      <c r="AD388" s="43" t="s">
        <v>68</v>
      </c>
      <c r="AE388" s="43"/>
      <c r="AF388" s="43" t="s">
        <v>69</v>
      </c>
      <c r="AG388" s="43" t="s">
        <v>1116</v>
      </c>
      <c r="AH388" s="43" t="s">
        <v>2444</v>
      </c>
      <c r="AI388" s="45" t="s">
        <v>2445</v>
      </c>
      <c r="AJ388" s="45"/>
      <c r="AK388" s="46" t="s">
        <v>1827</v>
      </c>
      <c r="AL388" s="47">
        <f t="shared" si="64"/>
        <v>2</v>
      </c>
      <c r="AM388" s="47">
        <f t="shared" si="65"/>
        <v>0</v>
      </c>
      <c r="AN388" s="47" t="str">
        <f t="shared" si="67"/>
        <v>CUMPLIDA</v>
      </c>
      <c r="AO388" s="47" t="str">
        <f t="shared" si="68"/>
        <v>CUMPLIDA</v>
      </c>
      <c r="AP388" s="48" t="s">
        <v>116</v>
      </c>
      <c r="AQ388" s="49" t="s">
        <v>87</v>
      </c>
      <c r="AR388" s="50" t="s">
        <v>75</v>
      </c>
      <c r="AS388" s="50"/>
      <c r="AT388" s="51" t="s">
        <v>76</v>
      </c>
    </row>
    <row r="389" spans="1:46" ht="204.75" hidden="1" x14ac:dyDescent="0.25">
      <c r="A389" s="27">
        <v>866</v>
      </c>
      <c r="B389" s="27">
        <v>8</v>
      </c>
      <c r="C389" s="121" t="s">
        <v>2446</v>
      </c>
      <c r="D389" s="90"/>
      <c r="E389" s="90"/>
      <c r="F389" s="189" t="s">
        <v>2447</v>
      </c>
      <c r="G389" s="30" t="s">
        <v>2448</v>
      </c>
      <c r="H389" s="31" t="s">
        <v>2338</v>
      </c>
      <c r="I389" s="31" t="s">
        <v>2338</v>
      </c>
      <c r="J389" s="32">
        <v>3</v>
      </c>
      <c r="K389" s="33">
        <v>41579</v>
      </c>
      <c r="L389" s="33">
        <v>42185</v>
      </c>
      <c r="M389" s="33">
        <v>41943</v>
      </c>
      <c r="N389" s="34">
        <f t="shared" si="69"/>
        <v>86.571428571428569</v>
      </c>
      <c r="O389" s="39">
        <v>0</v>
      </c>
      <c r="P389" s="36">
        <f t="shared" si="70"/>
        <v>0</v>
      </c>
      <c r="Q389" s="37">
        <f t="shared" si="71"/>
        <v>0</v>
      </c>
      <c r="R389" s="37">
        <f t="shared" si="72"/>
        <v>0</v>
      </c>
      <c r="S389" s="37">
        <f t="shared" si="73"/>
        <v>86.571428571428569</v>
      </c>
      <c r="T389" s="38" t="s">
        <v>62</v>
      </c>
      <c r="U389" s="39" t="s">
        <v>2421</v>
      </c>
      <c r="V389" s="39" t="s">
        <v>83</v>
      </c>
      <c r="W389" s="40" t="s">
        <v>65</v>
      </c>
      <c r="X389" s="40" t="s">
        <v>95</v>
      </c>
      <c r="Y389" s="40" t="s">
        <v>65</v>
      </c>
      <c r="Z389" s="41" t="s">
        <v>87</v>
      </c>
      <c r="AA389" s="135">
        <v>3</v>
      </c>
      <c r="AB389" s="43">
        <f t="shared" si="66"/>
        <v>1</v>
      </c>
      <c r="AC389" s="44">
        <v>42004</v>
      </c>
      <c r="AD389" s="43" t="s">
        <v>68</v>
      </c>
      <c r="AE389" s="43"/>
      <c r="AF389" s="43" t="s">
        <v>69</v>
      </c>
      <c r="AG389" s="43" t="s">
        <v>62</v>
      </c>
      <c r="AH389" s="43" t="s">
        <v>2339</v>
      </c>
      <c r="AI389" s="52" t="s">
        <v>2449</v>
      </c>
      <c r="AJ389" s="52"/>
      <c r="AK389" s="46" t="s">
        <v>1827</v>
      </c>
      <c r="AL389" s="47">
        <f t="shared" si="64"/>
        <v>2</v>
      </c>
      <c r="AM389" s="47">
        <f t="shared" si="65"/>
        <v>0</v>
      </c>
      <c r="AN389" s="47" t="str">
        <f t="shared" si="67"/>
        <v>CUMPLIDA</v>
      </c>
      <c r="AO389" s="47" t="str">
        <f t="shared" si="68"/>
        <v>CUMPLIDA</v>
      </c>
      <c r="AP389" s="48" t="s">
        <v>116</v>
      </c>
      <c r="AQ389" s="49" t="s">
        <v>87</v>
      </c>
      <c r="AR389" s="50" t="s">
        <v>75</v>
      </c>
      <c r="AS389" s="50"/>
      <c r="AT389" s="51" t="s">
        <v>76</v>
      </c>
    </row>
    <row r="390" spans="1:46" ht="141.75" hidden="1" x14ac:dyDescent="0.25">
      <c r="A390" s="27">
        <v>867</v>
      </c>
      <c r="B390" s="27">
        <v>9</v>
      </c>
      <c r="C390" s="121" t="s">
        <v>2450</v>
      </c>
      <c r="D390" s="90"/>
      <c r="E390" s="90"/>
      <c r="F390" s="189" t="s">
        <v>2451</v>
      </c>
      <c r="G390" s="30" t="s">
        <v>2452</v>
      </c>
      <c r="H390" s="31" t="s">
        <v>2453</v>
      </c>
      <c r="I390" s="31" t="s">
        <v>2453</v>
      </c>
      <c r="J390" s="32">
        <v>6</v>
      </c>
      <c r="K390" s="33">
        <v>41579</v>
      </c>
      <c r="L390" s="33">
        <v>41759</v>
      </c>
      <c r="M390" s="33">
        <v>41759</v>
      </c>
      <c r="N390" s="34">
        <f t="shared" si="69"/>
        <v>25.714285714285715</v>
      </c>
      <c r="O390" s="39">
        <v>0</v>
      </c>
      <c r="P390" s="36">
        <f t="shared" si="70"/>
        <v>0</v>
      </c>
      <c r="Q390" s="37">
        <f t="shared" si="71"/>
        <v>0</v>
      </c>
      <c r="R390" s="37">
        <f t="shared" si="72"/>
        <v>0</v>
      </c>
      <c r="S390" s="37">
        <f t="shared" si="73"/>
        <v>25.714285714285715</v>
      </c>
      <c r="T390" s="38" t="s">
        <v>69</v>
      </c>
      <c r="U390" s="39" t="s">
        <v>2421</v>
      </c>
      <c r="V390" s="39" t="s">
        <v>83</v>
      </c>
      <c r="W390" s="40" t="s">
        <v>65</v>
      </c>
      <c r="X390" s="40" t="s">
        <v>95</v>
      </c>
      <c r="Y390" s="40" t="s">
        <v>65</v>
      </c>
      <c r="Z390" s="41" t="s">
        <v>87</v>
      </c>
      <c r="AA390" s="135">
        <v>6</v>
      </c>
      <c r="AB390" s="43">
        <f t="shared" si="66"/>
        <v>1</v>
      </c>
      <c r="AC390" s="44">
        <v>42185</v>
      </c>
      <c r="AD390" s="43" t="s">
        <v>68</v>
      </c>
      <c r="AE390" s="43"/>
      <c r="AF390" s="43"/>
      <c r="AG390" s="43"/>
      <c r="AH390" s="43"/>
      <c r="AI390" s="45" t="s">
        <v>2454</v>
      </c>
      <c r="AJ390" s="45"/>
      <c r="AK390" s="46" t="s">
        <v>1827</v>
      </c>
      <c r="AL390" s="47">
        <f t="shared" si="64"/>
        <v>2</v>
      </c>
      <c r="AM390" s="47">
        <f t="shared" si="65"/>
        <v>0</v>
      </c>
      <c r="AN390" s="47" t="str">
        <f t="shared" si="67"/>
        <v>CUMPLIDA</v>
      </c>
      <c r="AO390" s="47" t="str">
        <f t="shared" si="68"/>
        <v>CUMPLIDA</v>
      </c>
      <c r="AP390" s="48" t="s">
        <v>116</v>
      </c>
      <c r="AQ390" s="49" t="s">
        <v>87</v>
      </c>
      <c r="AR390" s="50" t="s">
        <v>75</v>
      </c>
      <c r="AS390" s="50"/>
      <c r="AT390" s="51" t="s">
        <v>76</v>
      </c>
    </row>
    <row r="391" spans="1:46" ht="189" hidden="1" x14ac:dyDescent="0.25">
      <c r="A391" s="27">
        <v>868</v>
      </c>
      <c r="B391" s="27">
        <v>10</v>
      </c>
      <c r="C391" s="121" t="s">
        <v>2455</v>
      </c>
      <c r="D391" s="90"/>
      <c r="E391" s="90"/>
      <c r="F391" s="189" t="s">
        <v>2456</v>
      </c>
      <c r="G391" s="30" t="s">
        <v>2457</v>
      </c>
      <c r="H391" s="31" t="s">
        <v>2458</v>
      </c>
      <c r="I391" s="31" t="s">
        <v>2458</v>
      </c>
      <c r="J391" s="32">
        <v>6</v>
      </c>
      <c r="K391" s="33">
        <v>41579</v>
      </c>
      <c r="L391" s="33">
        <v>41882</v>
      </c>
      <c r="M391" s="33">
        <v>41881</v>
      </c>
      <c r="N391" s="34">
        <f t="shared" si="69"/>
        <v>43.285714285714285</v>
      </c>
      <c r="O391" s="39">
        <v>0</v>
      </c>
      <c r="P391" s="36">
        <f t="shared" si="70"/>
        <v>0</v>
      </c>
      <c r="Q391" s="37">
        <f t="shared" si="71"/>
        <v>0</v>
      </c>
      <c r="R391" s="37">
        <f t="shared" si="72"/>
        <v>0</v>
      </c>
      <c r="S391" s="37">
        <f t="shared" si="73"/>
        <v>43.285714285714285</v>
      </c>
      <c r="T391" s="38" t="s">
        <v>69</v>
      </c>
      <c r="U391" s="39" t="s">
        <v>2421</v>
      </c>
      <c r="V391" s="39" t="s">
        <v>83</v>
      </c>
      <c r="W391" s="40" t="s">
        <v>65</v>
      </c>
      <c r="X391" s="40" t="s">
        <v>95</v>
      </c>
      <c r="Y391" s="40" t="s">
        <v>65</v>
      </c>
      <c r="Z391" s="41" t="s">
        <v>87</v>
      </c>
      <c r="AA391" s="135">
        <v>6</v>
      </c>
      <c r="AB391" s="43">
        <f t="shared" si="66"/>
        <v>1</v>
      </c>
      <c r="AC391" s="44">
        <v>42185</v>
      </c>
      <c r="AD391" s="43" t="s">
        <v>68</v>
      </c>
      <c r="AE391" s="43"/>
      <c r="AF391" s="43"/>
      <c r="AG391" s="43"/>
      <c r="AH391" s="43"/>
      <c r="AI391" s="45" t="s">
        <v>385</v>
      </c>
      <c r="AJ391" s="45"/>
      <c r="AK391" s="46" t="s">
        <v>1827</v>
      </c>
      <c r="AL391" s="47">
        <f t="shared" si="64"/>
        <v>2</v>
      </c>
      <c r="AM391" s="47">
        <f t="shared" si="65"/>
        <v>0</v>
      </c>
      <c r="AN391" s="47" t="str">
        <f t="shared" si="67"/>
        <v>CUMPLIDA</v>
      </c>
      <c r="AO391" s="47" t="str">
        <f t="shared" si="68"/>
        <v>CUMPLIDA</v>
      </c>
      <c r="AP391" s="48" t="s">
        <v>116</v>
      </c>
      <c r="AQ391" s="49" t="s">
        <v>87</v>
      </c>
      <c r="AR391" s="50" t="s">
        <v>75</v>
      </c>
      <c r="AS391" s="50"/>
      <c r="AT391" s="51" t="s">
        <v>76</v>
      </c>
    </row>
    <row r="392" spans="1:46" ht="204.75" hidden="1" x14ac:dyDescent="0.25">
      <c r="A392" s="119">
        <v>869</v>
      </c>
      <c r="B392" s="27">
        <v>11</v>
      </c>
      <c r="C392" s="121" t="s">
        <v>2459</v>
      </c>
      <c r="D392" s="90"/>
      <c r="E392" s="90"/>
      <c r="F392" s="189" t="s">
        <v>2460</v>
      </c>
      <c r="G392" s="30" t="s">
        <v>2461</v>
      </c>
      <c r="H392" s="31" t="s">
        <v>2462</v>
      </c>
      <c r="I392" s="31" t="s">
        <v>2462</v>
      </c>
      <c r="J392" s="32">
        <v>7</v>
      </c>
      <c r="K392" s="33">
        <v>41487</v>
      </c>
      <c r="L392" s="33">
        <v>42185</v>
      </c>
      <c r="M392" s="33">
        <v>41729</v>
      </c>
      <c r="N392" s="34">
        <f t="shared" si="69"/>
        <v>99.714285714285708</v>
      </c>
      <c r="O392" s="39">
        <v>0</v>
      </c>
      <c r="P392" s="36">
        <f t="shared" si="70"/>
        <v>0</v>
      </c>
      <c r="Q392" s="37">
        <f t="shared" si="71"/>
        <v>0</v>
      </c>
      <c r="R392" s="37">
        <f t="shared" si="72"/>
        <v>0</v>
      </c>
      <c r="S392" s="37">
        <f t="shared" si="73"/>
        <v>99.714285714285708</v>
      </c>
      <c r="T392" s="38" t="s">
        <v>62</v>
      </c>
      <c r="U392" s="39" t="s">
        <v>2421</v>
      </c>
      <c r="V392" s="39" t="s">
        <v>83</v>
      </c>
      <c r="W392" s="40" t="s">
        <v>65</v>
      </c>
      <c r="X392" s="40" t="s">
        <v>95</v>
      </c>
      <c r="Y392" s="40" t="s">
        <v>65</v>
      </c>
      <c r="Z392" s="41" t="s">
        <v>87</v>
      </c>
      <c r="AA392" s="135">
        <v>7</v>
      </c>
      <c r="AB392" s="43">
        <f t="shared" si="66"/>
        <v>1</v>
      </c>
      <c r="AC392" s="44">
        <v>42185</v>
      </c>
      <c r="AD392" s="43" t="s">
        <v>68</v>
      </c>
      <c r="AE392" s="43"/>
      <c r="AF392" s="43"/>
      <c r="AG392" s="43"/>
      <c r="AH392" s="43"/>
      <c r="AI392" s="45" t="s">
        <v>2463</v>
      </c>
      <c r="AJ392" s="45"/>
      <c r="AK392" s="46" t="s">
        <v>1827</v>
      </c>
      <c r="AL392" s="47">
        <f t="shared" si="64"/>
        <v>2</v>
      </c>
      <c r="AM392" s="47">
        <f t="shared" si="65"/>
        <v>0</v>
      </c>
      <c r="AN392" s="47" t="str">
        <f t="shared" si="67"/>
        <v>CUMPLIDA</v>
      </c>
      <c r="AO392" s="47" t="str">
        <f t="shared" si="68"/>
        <v>CUMPLIDA</v>
      </c>
      <c r="AP392" s="48" t="s">
        <v>98</v>
      </c>
      <c r="AQ392" s="49" t="s">
        <v>87</v>
      </c>
      <c r="AR392" s="50" t="s">
        <v>75</v>
      </c>
      <c r="AS392" s="50"/>
      <c r="AT392" s="51" t="s">
        <v>76</v>
      </c>
    </row>
    <row r="393" spans="1:46" ht="157.5" x14ac:dyDescent="0.25">
      <c r="A393" s="27">
        <v>870</v>
      </c>
      <c r="B393" s="27">
        <v>12</v>
      </c>
      <c r="C393" s="121" t="s">
        <v>2464</v>
      </c>
      <c r="D393" s="90"/>
      <c r="E393" s="90"/>
      <c r="F393" s="189" t="s">
        <v>2465</v>
      </c>
      <c r="G393" s="30" t="s">
        <v>2466</v>
      </c>
      <c r="H393" s="57" t="s">
        <v>2467</v>
      </c>
      <c r="I393" s="57" t="s">
        <v>2467</v>
      </c>
      <c r="J393" s="32">
        <v>3</v>
      </c>
      <c r="K393" s="33">
        <v>41487</v>
      </c>
      <c r="L393" s="89">
        <v>42369</v>
      </c>
      <c r="M393" s="33">
        <v>41729</v>
      </c>
      <c r="N393" s="34">
        <f t="shared" si="69"/>
        <v>126</v>
      </c>
      <c r="O393" s="39">
        <v>0</v>
      </c>
      <c r="P393" s="36">
        <f t="shared" si="70"/>
        <v>0</v>
      </c>
      <c r="Q393" s="37">
        <f t="shared" si="71"/>
        <v>0</v>
      </c>
      <c r="R393" s="37">
        <f t="shared" si="72"/>
        <v>0</v>
      </c>
      <c r="S393" s="37">
        <f t="shared" si="73"/>
        <v>0</v>
      </c>
      <c r="T393" s="38" t="s">
        <v>62</v>
      </c>
      <c r="U393" s="39" t="s">
        <v>2421</v>
      </c>
      <c r="V393" s="39" t="s">
        <v>83</v>
      </c>
      <c r="W393" s="122" t="s">
        <v>65</v>
      </c>
      <c r="X393" s="122" t="s">
        <v>95</v>
      </c>
      <c r="Y393" s="40" t="s">
        <v>65</v>
      </c>
      <c r="Z393" s="41" t="s">
        <v>87</v>
      </c>
      <c r="AA393" s="135">
        <v>2</v>
      </c>
      <c r="AB393" s="43">
        <f t="shared" si="66"/>
        <v>0.66666666666666663</v>
      </c>
      <c r="AC393" s="43"/>
      <c r="AD393" s="43" t="s">
        <v>68</v>
      </c>
      <c r="AE393" s="43"/>
      <c r="AF393" s="43"/>
      <c r="AG393" s="43"/>
      <c r="AH393" s="43"/>
      <c r="AI393" s="45" t="s">
        <v>2468</v>
      </c>
      <c r="AJ393" s="45"/>
      <c r="AK393" s="46" t="s">
        <v>1827</v>
      </c>
      <c r="AL393" s="47">
        <f t="shared" si="64"/>
        <v>0</v>
      </c>
      <c r="AM393" s="47">
        <f t="shared" si="65"/>
        <v>1</v>
      </c>
      <c r="AN393" s="47" t="str">
        <f t="shared" si="67"/>
        <v>EN TERMINO</v>
      </c>
      <c r="AO393" s="47" t="str">
        <f t="shared" si="68"/>
        <v>EN TERMINO</v>
      </c>
      <c r="AP393" s="48" t="s">
        <v>1059</v>
      </c>
      <c r="AQ393" s="49" t="s">
        <v>87</v>
      </c>
      <c r="AR393" s="50" t="s">
        <v>75</v>
      </c>
      <c r="AS393" s="50"/>
      <c r="AT393" s="51" t="s">
        <v>76</v>
      </c>
    </row>
    <row r="394" spans="1:46" ht="189" hidden="1" x14ac:dyDescent="0.25">
      <c r="A394" s="27">
        <v>871</v>
      </c>
      <c r="B394" s="27">
        <v>13</v>
      </c>
      <c r="C394" s="121" t="s">
        <v>2469</v>
      </c>
      <c r="D394" s="90"/>
      <c r="E394" s="90"/>
      <c r="F394" s="189" t="s">
        <v>2470</v>
      </c>
      <c r="G394" s="30" t="s">
        <v>2471</v>
      </c>
      <c r="H394" s="31" t="s">
        <v>2472</v>
      </c>
      <c r="I394" s="31" t="s">
        <v>2472</v>
      </c>
      <c r="J394" s="32">
        <v>5</v>
      </c>
      <c r="K394" s="33">
        <v>41579</v>
      </c>
      <c r="L394" s="33">
        <v>41729</v>
      </c>
      <c r="M394" s="33">
        <v>41729</v>
      </c>
      <c r="N394" s="34">
        <f t="shared" si="69"/>
        <v>21.428571428571427</v>
      </c>
      <c r="O394" s="39">
        <v>0</v>
      </c>
      <c r="P394" s="36">
        <f t="shared" si="70"/>
        <v>0</v>
      </c>
      <c r="Q394" s="37">
        <f t="shared" si="71"/>
        <v>0</v>
      </c>
      <c r="R394" s="37">
        <f t="shared" si="72"/>
        <v>0</v>
      </c>
      <c r="S394" s="37">
        <f t="shared" si="73"/>
        <v>21.428571428571427</v>
      </c>
      <c r="T394" s="38" t="s">
        <v>69</v>
      </c>
      <c r="U394" s="39" t="s">
        <v>2421</v>
      </c>
      <c r="V394" s="39" t="s">
        <v>83</v>
      </c>
      <c r="W394" s="40" t="s">
        <v>65</v>
      </c>
      <c r="X394" s="40" t="s">
        <v>95</v>
      </c>
      <c r="Y394" s="40" t="s">
        <v>65</v>
      </c>
      <c r="Z394" s="41" t="s">
        <v>87</v>
      </c>
      <c r="AA394" s="135">
        <v>5</v>
      </c>
      <c r="AB394" s="43">
        <f t="shared" si="66"/>
        <v>1</v>
      </c>
      <c r="AC394" s="44">
        <v>42004</v>
      </c>
      <c r="AD394" s="43" t="s">
        <v>68</v>
      </c>
      <c r="AE394" s="43"/>
      <c r="AF394" s="43" t="s">
        <v>69</v>
      </c>
      <c r="AG394" s="43" t="s">
        <v>62</v>
      </c>
      <c r="AH394" s="43" t="s">
        <v>2473</v>
      </c>
      <c r="AI394" s="45" t="s">
        <v>385</v>
      </c>
      <c r="AJ394" s="45"/>
      <c r="AK394" s="46" t="s">
        <v>1827</v>
      </c>
      <c r="AL394" s="47">
        <f t="shared" si="64"/>
        <v>2</v>
      </c>
      <c r="AM394" s="47">
        <f t="shared" si="65"/>
        <v>0</v>
      </c>
      <c r="AN394" s="47" t="str">
        <f t="shared" si="67"/>
        <v>CUMPLIDA</v>
      </c>
      <c r="AO394" s="47" t="str">
        <f t="shared" si="68"/>
        <v>CUMPLIDA</v>
      </c>
      <c r="AP394" s="48" t="s">
        <v>116</v>
      </c>
      <c r="AQ394" s="49" t="s">
        <v>87</v>
      </c>
      <c r="AR394" s="50" t="s">
        <v>75</v>
      </c>
      <c r="AS394" s="50"/>
      <c r="AT394" s="51" t="s">
        <v>76</v>
      </c>
    </row>
    <row r="395" spans="1:46" ht="110.25" hidden="1" x14ac:dyDescent="0.25">
      <c r="A395" s="27">
        <v>872</v>
      </c>
      <c r="B395" s="27">
        <v>14</v>
      </c>
      <c r="C395" s="121" t="s">
        <v>2474</v>
      </c>
      <c r="D395" s="90"/>
      <c r="E395" s="90"/>
      <c r="F395" s="189" t="s">
        <v>2475</v>
      </c>
      <c r="G395" s="30" t="s">
        <v>2476</v>
      </c>
      <c r="H395" s="31" t="s">
        <v>2477</v>
      </c>
      <c r="I395" s="31" t="s">
        <v>2477</v>
      </c>
      <c r="J395" s="32">
        <v>4</v>
      </c>
      <c r="K395" s="33">
        <v>41487</v>
      </c>
      <c r="L395" s="33">
        <v>41729</v>
      </c>
      <c r="M395" s="33">
        <v>41729</v>
      </c>
      <c r="N395" s="34">
        <f t="shared" si="69"/>
        <v>34.571428571428569</v>
      </c>
      <c r="O395" s="39">
        <v>0</v>
      </c>
      <c r="P395" s="36">
        <f t="shared" si="70"/>
        <v>0</v>
      </c>
      <c r="Q395" s="37">
        <f t="shared" si="71"/>
        <v>0</v>
      </c>
      <c r="R395" s="37">
        <f t="shared" si="72"/>
        <v>0</v>
      </c>
      <c r="S395" s="37">
        <f t="shared" si="73"/>
        <v>34.571428571428569</v>
      </c>
      <c r="T395" s="38" t="s">
        <v>69</v>
      </c>
      <c r="U395" s="39" t="s">
        <v>2421</v>
      </c>
      <c r="V395" s="39" t="s">
        <v>83</v>
      </c>
      <c r="W395" s="40" t="s">
        <v>65</v>
      </c>
      <c r="X395" s="40" t="s">
        <v>95</v>
      </c>
      <c r="Y395" s="40" t="s">
        <v>65</v>
      </c>
      <c r="Z395" s="41" t="s">
        <v>67</v>
      </c>
      <c r="AA395" s="135">
        <v>4</v>
      </c>
      <c r="AB395" s="43">
        <f t="shared" si="66"/>
        <v>1</v>
      </c>
      <c r="AC395" s="44">
        <v>42004</v>
      </c>
      <c r="AD395" s="43" t="s">
        <v>68</v>
      </c>
      <c r="AE395" s="43"/>
      <c r="AF395" s="43" t="s">
        <v>69</v>
      </c>
      <c r="AG395" s="43" t="s">
        <v>1116</v>
      </c>
      <c r="AH395" s="43" t="s">
        <v>2478</v>
      </c>
      <c r="AI395" s="45" t="s">
        <v>385</v>
      </c>
      <c r="AJ395" s="45"/>
      <c r="AK395" s="46" t="s">
        <v>1827</v>
      </c>
      <c r="AL395" s="47">
        <f t="shared" ref="AL395:AL452" si="74">IF(AB395=100%,2,0)</f>
        <v>2</v>
      </c>
      <c r="AM395" s="47">
        <f t="shared" ref="AM395:AM452" si="75">IF(L395&lt;$AN$8,0,1)</f>
        <v>0</v>
      </c>
      <c r="AN395" s="47" t="str">
        <f t="shared" si="67"/>
        <v>CUMPLIDA</v>
      </c>
      <c r="AO395" s="47" t="str">
        <f t="shared" si="68"/>
        <v>CUMPLIDA</v>
      </c>
      <c r="AP395" s="48" t="s">
        <v>116</v>
      </c>
      <c r="AQ395" s="49" t="s">
        <v>67</v>
      </c>
      <c r="AR395" s="50" t="s">
        <v>75</v>
      </c>
      <c r="AS395" s="50"/>
      <c r="AT395" s="51" t="s">
        <v>76</v>
      </c>
    </row>
    <row r="396" spans="1:46" ht="267.75" hidden="1" x14ac:dyDescent="0.25">
      <c r="A396" s="119">
        <v>873</v>
      </c>
      <c r="B396" s="27">
        <v>15</v>
      </c>
      <c r="C396" s="121" t="s">
        <v>2479</v>
      </c>
      <c r="D396" s="90"/>
      <c r="E396" s="90"/>
      <c r="F396" s="189" t="s">
        <v>2480</v>
      </c>
      <c r="G396" s="30" t="s">
        <v>2481</v>
      </c>
      <c r="H396" s="31" t="s">
        <v>2482</v>
      </c>
      <c r="I396" s="31" t="s">
        <v>2482</v>
      </c>
      <c r="J396" s="32">
        <v>4</v>
      </c>
      <c r="K396" s="33">
        <v>41579</v>
      </c>
      <c r="L396" s="33">
        <v>42185</v>
      </c>
      <c r="M396" s="33">
        <v>41943</v>
      </c>
      <c r="N396" s="34">
        <f t="shared" si="69"/>
        <v>86.571428571428569</v>
      </c>
      <c r="O396" s="39">
        <v>0</v>
      </c>
      <c r="P396" s="36">
        <f t="shared" si="70"/>
        <v>0</v>
      </c>
      <c r="Q396" s="37">
        <f t="shared" si="71"/>
        <v>0</v>
      </c>
      <c r="R396" s="37">
        <f t="shared" si="72"/>
        <v>0</v>
      </c>
      <c r="S396" s="37">
        <f t="shared" si="73"/>
        <v>86.571428571428569</v>
      </c>
      <c r="T396" s="38" t="s">
        <v>62</v>
      </c>
      <c r="U396" s="39" t="s">
        <v>2421</v>
      </c>
      <c r="V396" s="39" t="s">
        <v>83</v>
      </c>
      <c r="W396" s="40" t="s">
        <v>65</v>
      </c>
      <c r="X396" s="40" t="s">
        <v>95</v>
      </c>
      <c r="Y396" s="40" t="s">
        <v>65</v>
      </c>
      <c r="Z396" s="41" t="s">
        <v>87</v>
      </c>
      <c r="AA396" s="135">
        <v>4</v>
      </c>
      <c r="AB396" s="43">
        <f t="shared" ref="AB396:AB452" si="76">+AA396/J396</f>
        <v>1</v>
      </c>
      <c r="AC396" s="44">
        <v>42185</v>
      </c>
      <c r="AD396" s="43" t="s">
        <v>68</v>
      </c>
      <c r="AE396" s="43"/>
      <c r="AF396" s="43"/>
      <c r="AG396" s="43"/>
      <c r="AH396" s="43"/>
      <c r="AI396" s="65" t="s">
        <v>2483</v>
      </c>
      <c r="AJ396" s="65" t="s">
        <v>2484</v>
      </c>
      <c r="AK396" s="46" t="s">
        <v>1827</v>
      </c>
      <c r="AL396" s="47">
        <f t="shared" si="74"/>
        <v>2</v>
      </c>
      <c r="AM396" s="47">
        <f t="shared" si="75"/>
        <v>0</v>
      </c>
      <c r="AN396" s="47" t="str">
        <f t="shared" ref="AN396:AN452" si="77">IF(AL396+AM396&gt;1,"CUMPLIDA",IF(AM396=1,"EN TERMINO","VENCIDA"))</f>
        <v>CUMPLIDA</v>
      </c>
      <c r="AO396" s="47" t="str">
        <f t="shared" ref="AO396:AO452" si="78">IF(AN396="CUMPLIDA","CUMPLIDA",IF(AN396="EN TERMINO","EN TERMINO","VENCIDA"))</f>
        <v>CUMPLIDA</v>
      </c>
      <c r="AP396" s="48" t="s">
        <v>116</v>
      </c>
      <c r="AQ396" s="49" t="s">
        <v>87</v>
      </c>
      <c r="AR396" s="50" t="s">
        <v>75</v>
      </c>
      <c r="AS396" s="50"/>
      <c r="AT396" s="51" t="s">
        <v>76</v>
      </c>
    </row>
    <row r="397" spans="1:46" ht="252" hidden="1" x14ac:dyDescent="0.25">
      <c r="A397" s="119">
        <v>874</v>
      </c>
      <c r="B397" s="27">
        <v>16</v>
      </c>
      <c r="C397" s="121" t="s">
        <v>2485</v>
      </c>
      <c r="D397" s="90"/>
      <c r="E397" s="90"/>
      <c r="F397" s="30" t="s">
        <v>2486</v>
      </c>
      <c r="G397" s="30" t="s">
        <v>2373</v>
      </c>
      <c r="H397" s="31" t="s">
        <v>2487</v>
      </c>
      <c r="I397" s="31" t="s">
        <v>2487</v>
      </c>
      <c r="J397" s="32">
        <v>4</v>
      </c>
      <c r="K397" s="33">
        <v>41548</v>
      </c>
      <c r="L397" s="33">
        <v>42185</v>
      </c>
      <c r="M397" s="33">
        <v>41912</v>
      </c>
      <c r="N397" s="34">
        <f t="shared" si="69"/>
        <v>91</v>
      </c>
      <c r="O397" s="39">
        <v>0</v>
      </c>
      <c r="P397" s="36">
        <f t="shared" si="70"/>
        <v>0</v>
      </c>
      <c r="Q397" s="37">
        <f t="shared" si="71"/>
        <v>0</v>
      </c>
      <c r="R397" s="37">
        <f t="shared" si="72"/>
        <v>0</v>
      </c>
      <c r="S397" s="37">
        <f t="shared" si="73"/>
        <v>91</v>
      </c>
      <c r="T397" s="38" t="s">
        <v>62</v>
      </c>
      <c r="U397" s="39" t="s">
        <v>2421</v>
      </c>
      <c r="V397" s="39" t="s">
        <v>83</v>
      </c>
      <c r="W397" s="40" t="s">
        <v>65</v>
      </c>
      <c r="X397" s="40" t="s">
        <v>95</v>
      </c>
      <c r="Y397" s="40" t="s">
        <v>65</v>
      </c>
      <c r="Z397" s="41" t="s">
        <v>67</v>
      </c>
      <c r="AA397" s="135">
        <v>4</v>
      </c>
      <c r="AB397" s="43">
        <f t="shared" si="76"/>
        <v>1</v>
      </c>
      <c r="AC397" s="44">
        <v>42185</v>
      </c>
      <c r="AD397" s="43" t="s">
        <v>68</v>
      </c>
      <c r="AE397" s="43"/>
      <c r="AF397" s="43"/>
      <c r="AG397" s="43"/>
      <c r="AH397" s="43"/>
      <c r="AI397" s="45" t="s">
        <v>2488</v>
      </c>
      <c r="AJ397" s="45"/>
      <c r="AK397" s="46" t="s">
        <v>1827</v>
      </c>
      <c r="AL397" s="47">
        <f t="shared" si="74"/>
        <v>2</v>
      </c>
      <c r="AM397" s="47">
        <f t="shared" si="75"/>
        <v>0</v>
      </c>
      <c r="AN397" s="47" t="str">
        <f t="shared" si="77"/>
        <v>CUMPLIDA</v>
      </c>
      <c r="AO397" s="47" t="str">
        <f t="shared" si="78"/>
        <v>CUMPLIDA</v>
      </c>
      <c r="AP397" s="50" t="s">
        <v>864</v>
      </c>
      <c r="AQ397" s="49" t="s">
        <v>67</v>
      </c>
      <c r="AR397" s="50" t="s">
        <v>75</v>
      </c>
      <c r="AS397" s="50"/>
      <c r="AT397" s="51" t="s">
        <v>76</v>
      </c>
    </row>
    <row r="398" spans="1:46" ht="189" x14ac:dyDescent="0.25">
      <c r="A398" s="119">
        <v>877</v>
      </c>
      <c r="B398" s="119">
        <v>1</v>
      </c>
      <c r="C398" s="193" t="s">
        <v>2489</v>
      </c>
      <c r="D398" s="90"/>
      <c r="E398" s="90"/>
      <c r="F398" s="28" t="s">
        <v>2490</v>
      </c>
      <c r="G398" s="30"/>
      <c r="H398" s="67" t="s">
        <v>2491</v>
      </c>
      <c r="I398" s="67" t="s">
        <v>2491</v>
      </c>
      <c r="J398" s="68">
        <v>9</v>
      </c>
      <c r="K398" s="33">
        <v>41654</v>
      </c>
      <c r="L398" s="89">
        <v>42369</v>
      </c>
      <c r="M398" s="33">
        <v>42004</v>
      </c>
      <c r="N398" s="34">
        <f t="shared" si="69"/>
        <v>102.14285714285714</v>
      </c>
      <c r="O398" s="39">
        <v>0</v>
      </c>
      <c r="P398" s="36">
        <f t="shared" si="70"/>
        <v>0</v>
      </c>
      <c r="Q398" s="37">
        <f t="shared" si="71"/>
        <v>0</v>
      </c>
      <c r="R398" s="37">
        <f t="shared" si="72"/>
        <v>0</v>
      </c>
      <c r="S398" s="37">
        <f t="shared" si="73"/>
        <v>0</v>
      </c>
      <c r="T398" s="185" t="s">
        <v>62</v>
      </c>
      <c r="U398" s="39" t="s">
        <v>159</v>
      </c>
      <c r="V398" s="98" t="s">
        <v>149</v>
      </c>
      <c r="W398" s="39" t="s">
        <v>113</v>
      </c>
      <c r="X398" s="39" t="s">
        <v>114</v>
      </c>
      <c r="Y398" s="58" t="s">
        <v>113</v>
      </c>
      <c r="Z398" s="186" t="s">
        <v>87</v>
      </c>
      <c r="AA398" s="187">
        <v>8</v>
      </c>
      <c r="AB398" s="43">
        <f t="shared" si="76"/>
        <v>0.88888888888888884</v>
      </c>
      <c r="AC398" s="43"/>
      <c r="AD398" s="43" t="s">
        <v>68</v>
      </c>
      <c r="AE398" s="43"/>
      <c r="AF398" s="43"/>
      <c r="AG398" s="43"/>
      <c r="AH398" s="43"/>
      <c r="AI398" s="65" t="s">
        <v>2492</v>
      </c>
      <c r="AJ398" s="65"/>
      <c r="AK398" s="46" t="s">
        <v>2493</v>
      </c>
      <c r="AL398" s="47">
        <f t="shared" si="74"/>
        <v>0</v>
      </c>
      <c r="AM398" s="47">
        <f t="shared" si="75"/>
        <v>1</v>
      </c>
      <c r="AN398" s="47" t="str">
        <f t="shared" si="77"/>
        <v>EN TERMINO</v>
      </c>
      <c r="AO398" s="47" t="str">
        <f t="shared" si="78"/>
        <v>EN TERMINO</v>
      </c>
      <c r="AP398" s="48" t="s">
        <v>2204</v>
      </c>
      <c r="AQ398" s="49" t="s">
        <v>87</v>
      </c>
      <c r="AR398" s="50" t="s">
        <v>75</v>
      </c>
      <c r="AS398" s="50"/>
      <c r="AT398" s="51" t="s">
        <v>76</v>
      </c>
    </row>
    <row r="399" spans="1:46" ht="173.25" hidden="1" x14ac:dyDescent="0.25">
      <c r="A399" s="27">
        <v>878</v>
      </c>
      <c r="B399" s="27">
        <v>2</v>
      </c>
      <c r="C399" s="138" t="s">
        <v>2494</v>
      </c>
      <c r="D399" s="90"/>
      <c r="E399" s="90"/>
      <c r="F399" s="28" t="s">
        <v>2495</v>
      </c>
      <c r="G399" s="30"/>
      <c r="H399" s="67" t="s">
        <v>2496</v>
      </c>
      <c r="I399" s="67" t="s">
        <v>2496</v>
      </c>
      <c r="J399" s="68">
        <v>5</v>
      </c>
      <c r="K399" s="33">
        <v>41654</v>
      </c>
      <c r="L399" s="33">
        <v>42185</v>
      </c>
      <c r="M399" s="33">
        <v>42004</v>
      </c>
      <c r="N399" s="34">
        <f t="shared" si="69"/>
        <v>75.857142857142861</v>
      </c>
      <c r="O399" s="39">
        <v>0</v>
      </c>
      <c r="P399" s="36">
        <f t="shared" si="70"/>
        <v>0</v>
      </c>
      <c r="Q399" s="37">
        <f t="shared" si="71"/>
        <v>0</v>
      </c>
      <c r="R399" s="37">
        <f t="shared" si="72"/>
        <v>0</v>
      </c>
      <c r="S399" s="37">
        <f t="shared" si="73"/>
        <v>75.857142857142861</v>
      </c>
      <c r="T399" s="38" t="s">
        <v>62</v>
      </c>
      <c r="U399" s="39" t="s">
        <v>159</v>
      </c>
      <c r="V399" s="39" t="s">
        <v>261</v>
      </c>
      <c r="W399" s="58" t="s">
        <v>262</v>
      </c>
      <c r="X399" s="58" t="s">
        <v>263</v>
      </c>
      <c r="Y399" s="58" t="s">
        <v>262</v>
      </c>
      <c r="Z399" s="41" t="s">
        <v>160</v>
      </c>
      <c r="AA399" s="135">
        <v>5</v>
      </c>
      <c r="AB399" s="43">
        <f t="shared" si="76"/>
        <v>1</v>
      </c>
      <c r="AC399" s="44">
        <v>42004</v>
      </c>
      <c r="AD399" s="43" t="s">
        <v>68</v>
      </c>
      <c r="AE399" s="43"/>
      <c r="AF399" s="43"/>
      <c r="AG399" s="43"/>
      <c r="AH399" s="43"/>
      <c r="AI399" s="45" t="s">
        <v>2497</v>
      </c>
      <c r="AJ399" s="45"/>
      <c r="AK399" s="46" t="s">
        <v>2493</v>
      </c>
      <c r="AL399" s="47">
        <f t="shared" si="74"/>
        <v>2</v>
      </c>
      <c r="AM399" s="47">
        <f t="shared" si="75"/>
        <v>0</v>
      </c>
      <c r="AN399" s="47" t="str">
        <f t="shared" si="77"/>
        <v>CUMPLIDA</v>
      </c>
      <c r="AO399" s="47" t="str">
        <f t="shared" si="78"/>
        <v>CUMPLIDA</v>
      </c>
      <c r="AP399" s="50" t="s">
        <v>90</v>
      </c>
      <c r="AQ399" s="69" t="s">
        <v>163</v>
      </c>
      <c r="AR399" s="50" t="s">
        <v>75</v>
      </c>
      <c r="AS399" s="50"/>
      <c r="AT399" s="51" t="s">
        <v>76</v>
      </c>
    </row>
    <row r="400" spans="1:46" ht="157.5" hidden="1" x14ac:dyDescent="0.25">
      <c r="A400" s="27">
        <v>879</v>
      </c>
      <c r="B400" s="27">
        <v>3</v>
      </c>
      <c r="C400" s="74" t="s">
        <v>2498</v>
      </c>
      <c r="D400" s="90"/>
      <c r="E400" s="90"/>
      <c r="F400" s="28" t="s">
        <v>2499</v>
      </c>
      <c r="G400" s="30"/>
      <c r="H400" s="67" t="s">
        <v>2500</v>
      </c>
      <c r="I400" s="67" t="s">
        <v>2500</v>
      </c>
      <c r="J400" s="68">
        <v>4</v>
      </c>
      <c r="K400" s="33">
        <v>41654</v>
      </c>
      <c r="L400" s="33">
        <v>41943</v>
      </c>
      <c r="M400" s="33">
        <v>41943</v>
      </c>
      <c r="N400" s="34">
        <f t="shared" si="69"/>
        <v>41.285714285714285</v>
      </c>
      <c r="O400" s="39">
        <v>0</v>
      </c>
      <c r="P400" s="36">
        <f t="shared" si="70"/>
        <v>0</v>
      </c>
      <c r="Q400" s="37">
        <f t="shared" si="71"/>
        <v>0</v>
      </c>
      <c r="R400" s="37">
        <f t="shared" si="72"/>
        <v>0</v>
      </c>
      <c r="S400" s="37">
        <f t="shared" si="73"/>
        <v>41.285714285714285</v>
      </c>
      <c r="T400" s="38" t="s">
        <v>69</v>
      </c>
      <c r="U400" s="39" t="s">
        <v>159</v>
      </c>
      <c r="V400" s="39" t="s">
        <v>180</v>
      </c>
      <c r="W400" s="39" t="s">
        <v>2501</v>
      </c>
      <c r="X400" s="39" t="s">
        <v>2502</v>
      </c>
      <c r="Y400" s="39" t="s">
        <v>86</v>
      </c>
      <c r="Z400" s="41" t="s">
        <v>160</v>
      </c>
      <c r="AA400" s="135">
        <v>4</v>
      </c>
      <c r="AB400" s="43">
        <f t="shared" si="76"/>
        <v>1</v>
      </c>
      <c r="AC400" s="44">
        <v>42004</v>
      </c>
      <c r="AD400" s="43" t="s">
        <v>68</v>
      </c>
      <c r="AE400" s="43"/>
      <c r="AF400" s="43" t="s">
        <v>69</v>
      </c>
      <c r="AG400" s="43" t="s">
        <v>62</v>
      </c>
      <c r="AH400" s="43" t="s">
        <v>2503</v>
      </c>
      <c r="AI400" s="45" t="s">
        <v>2504</v>
      </c>
      <c r="AJ400" s="45"/>
      <c r="AK400" s="46" t="s">
        <v>2493</v>
      </c>
      <c r="AL400" s="47">
        <f t="shared" si="74"/>
        <v>2</v>
      </c>
      <c r="AM400" s="47">
        <f t="shared" si="75"/>
        <v>0</v>
      </c>
      <c r="AN400" s="47" t="str">
        <f t="shared" si="77"/>
        <v>CUMPLIDA</v>
      </c>
      <c r="AO400" s="47" t="str">
        <f t="shared" si="78"/>
        <v>CUMPLIDA</v>
      </c>
      <c r="AP400" s="48"/>
      <c r="AQ400" s="69" t="s">
        <v>163</v>
      </c>
      <c r="AR400" s="50" t="s">
        <v>75</v>
      </c>
      <c r="AS400" s="50"/>
      <c r="AT400" s="51" t="s">
        <v>76</v>
      </c>
    </row>
    <row r="401" spans="1:46" ht="236.25" hidden="1" x14ac:dyDescent="0.25">
      <c r="A401" s="27">
        <v>880</v>
      </c>
      <c r="B401" s="27">
        <v>4</v>
      </c>
      <c r="C401" s="194" t="s">
        <v>2505</v>
      </c>
      <c r="D401" s="90"/>
      <c r="E401" s="90"/>
      <c r="F401" s="102" t="s">
        <v>2506</v>
      </c>
      <c r="G401" s="30"/>
      <c r="H401" s="102" t="s">
        <v>2507</v>
      </c>
      <c r="I401" s="102" t="s">
        <v>2507</v>
      </c>
      <c r="J401" s="103">
        <v>5</v>
      </c>
      <c r="K401" s="33">
        <v>41654</v>
      </c>
      <c r="L401" s="33">
        <v>42185</v>
      </c>
      <c r="M401" s="33">
        <v>41942</v>
      </c>
      <c r="N401" s="34">
        <f t="shared" si="69"/>
        <v>75.857142857142861</v>
      </c>
      <c r="O401" s="39">
        <v>0</v>
      </c>
      <c r="P401" s="36">
        <f t="shared" si="70"/>
        <v>0</v>
      </c>
      <c r="Q401" s="37">
        <f t="shared" si="71"/>
        <v>0</v>
      </c>
      <c r="R401" s="37">
        <f t="shared" si="72"/>
        <v>0</v>
      </c>
      <c r="S401" s="37">
        <f t="shared" si="73"/>
        <v>75.857142857142861</v>
      </c>
      <c r="T401" s="38" t="s">
        <v>62</v>
      </c>
      <c r="U401" s="39" t="s">
        <v>159</v>
      </c>
      <c r="V401" s="39" t="s">
        <v>1147</v>
      </c>
      <c r="W401" s="39" t="s">
        <v>2058</v>
      </c>
      <c r="X401" s="39" t="s">
        <v>1066</v>
      </c>
      <c r="Y401" s="39" t="s">
        <v>86</v>
      </c>
      <c r="Z401" s="41" t="s">
        <v>160</v>
      </c>
      <c r="AA401" s="135">
        <v>5</v>
      </c>
      <c r="AB401" s="43">
        <f t="shared" si="76"/>
        <v>1</v>
      </c>
      <c r="AC401" s="44">
        <v>42185</v>
      </c>
      <c r="AD401" s="43" t="s">
        <v>68</v>
      </c>
      <c r="AE401" s="43"/>
      <c r="AF401" s="43"/>
      <c r="AG401" s="43"/>
      <c r="AH401" s="43"/>
      <c r="AI401" s="45" t="s">
        <v>2508</v>
      </c>
      <c r="AJ401" s="45"/>
      <c r="AK401" s="46" t="s">
        <v>2493</v>
      </c>
      <c r="AL401" s="47">
        <f t="shared" si="74"/>
        <v>2</v>
      </c>
      <c r="AM401" s="47">
        <f t="shared" si="75"/>
        <v>0</v>
      </c>
      <c r="AN401" s="47" t="str">
        <f t="shared" si="77"/>
        <v>CUMPLIDA</v>
      </c>
      <c r="AO401" s="47" t="str">
        <f t="shared" si="78"/>
        <v>CUMPLIDA</v>
      </c>
      <c r="AP401" s="48"/>
      <c r="AQ401" s="69" t="s">
        <v>163</v>
      </c>
      <c r="AR401" s="50" t="s">
        <v>75</v>
      </c>
      <c r="AS401" s="50"/>
      <c r="AT401" s="51" t="s">
        <v>76</v>
      </c>
    </row>
    <row r="402" spans="1:46" ht="220.5" hidden="1" x14ac:dyDescent="0.25">
      <c r="A402" s="27">
        <v>881</v>
      </c>
      <c r="B402" s="27">
        <v>5</v>
      </c>
      <c r="C402" s="138" t="s">
        <v>2509</v>
      </c>
      <c r="D402" s="90"/>
      <c r="E402" s="90"/>
      <c r="F402" s="28" t="s">
        <v>2510</v>
      </c>
      <c r="G402" s="30"/>
      <c r="H402" s="67" t="s">
        <v>2511</v>
      </c>
      <c r="I402" s="67" t="s">
        <v>2511</v>
      </c>
      <c r="J402" s="68">
        <v>4</v>
      </c>
      <c r="K402" s="33">
        <v>41654</v>
      </c>
      <c r="L402" s="33">
        <v>42185</v>
      </c>
      <c r="M402" s="33">
        <v>41942</v>
      </c>
      <c r="N402" s="34">
        <f t="shared" si="69"/>
        <v>75.857142857142861</v>
      </c>
      <c r="O402" s="39">
        <v>0</v>
      </c>
      <c r="P402" s="36">
        <f t="shared" si="70"/>
        <v>0</v>
      </c>
      <c r="Q402" s="37">
        <f t="shared" si="71"/>
        <v>0</v>
      </c>
      <c r="R402" s="37">
        <f t="shared" si="72"/>
        <v>0</v>
      </c>
      <c r="S402" s="37">
        <f t="shared" si="73"/>
        <v>75.857142857142861</v>
      </c>
      <c r="T402" s="38" t="s">
        <v>62</v>
      </c>
      <c r="U402" s="39" t="s">
        <v>159</v>
      </c>
      <c r="V402" s="39" t="s">
        <v>261</v>
      </c>
      <c r="W402" s="58" t="s">
        <v>262</v>
      </c>
      <c r="X402" s="58" t="s">
        <v>263</v>
      </c>
      <c r="Y402" s="58" t="s">
        <v>262</v>
      </c>
      <c r="Z402" s="41" t="s">
        <v>67</v>
      </c>
      <c r="AA402" s="135">
        <v>4</v>
      </c>
      <c r="AB402" s="43">
        <f t="shared" si="76"/>
        <v>1</v>
      </c>
      <c r="AC402" s="44">
        <v>42185</v>
      </c>
      <c r="AD402" s="43" t="s">
        <v>68</v>
      </c>
      <c r="AE402" s="43"/>
      <c r="AF402" s="43"/>
      <c r="AG402" s="43"/>
      <c r="AH402" s="43"/>
      <c r="AI402" s="52" t="s">
        <v>2512</v>
      </c>
      <c r="AJ402" s="52"/>
      <c r="AK402" s="46" t="s">
        <v>2493</v>
      </c>
      <c r="AL402" s="47">
        <f t="shared" si="74"/>
        <v>2</v>
      </c>
      <c r="AM402" s="47">
        <f t="shared" si="75"/>
        <v>0</v>
      </c>
      <c r="AN402" s="47" t="str">
        <f t="shared" si="77"/>
        <v>CUMPLIDA</v>
      </c>
      <c r="AO402" s="47" t="str">
        <f t="shared" si="78"/>
        <v>CUMPLIDA</v>
      </c>
      <c r="AP402" s="48" t="s">
        <v>116</v>
      </c>
      <c r="AQ402" s="49" t="s">
        <v>67</v>
      </c>
      <c r="AR402" s="50" t="s">
        <v>75</v>
      </c>
      <c r="AS402" s="50"/>
      <c r="AT402" s="51" t="s">
        <v>76</v>
      </c>
    </row>
    <row r="403" spans="1:46" ht="141.75" hidden="1" x14ac:dyDescent="0.25">
      <c r="A403" s="27">
        <v>882</v>
      </c>
      <c r="B403" s="27">
        <v>6</v>
      </c>
      <c r="C403" s="99" t="s">
        <v>2513</v>
      </c>
      <c r="D403" s="90"/>
      <c r="E403" s="90"/>
      <c r="F403" s="28" t="s">
        <v>2514</v>
      </c>
      <c r="G403" s="30"/>
      <c r="H403" s="67" t="s">
        <v>2515</v>
      </c>
      <c r="I403" s="67" t="s">
        <v>2515</v>
      </c>
      <c r="J403" s="68">
        <v>3</v>
      </c>
      <c r="K403" s="33">
        <v>41654</v>
      </c>
      <c r="L403" s="33">
        <v>42185</v>
      </c>
      <c r="M403" s="33">
        <v>42004</v>
      </c>
      <c r="N403" s="34">
        <f t="shared" si="69"/>
        <v>75.857142857142861</v>
      </c>
      <c r="O403" s="39">
        <v>0</v>
      </c>
      <c r="P403" s="36">
        <f t="shared" si="70"/>
        <v>0</v>
      </c>
      <c r="Q403" s="37">
        <f t="shared" si="71"/>
        <v>0</v>
      </c>
      <c r="R403" s="37">
        <f t="shared" si="72"/>
        <v>0</v>
      </c>
      <c r="S403" s="37">
        <f t="shared" si="73"/>
        <v>75.857142857142861</v>
      </c>
      <c r="T403" s="38" t="s">
        <v>69</v>
      </c>
      <c r="U403" s="39" t="s">
        <v>159</v>
      </c>
      <c r="V403" s="39" t="s">
        <v>261</v>
      </c>
      <c r="W403" s="58" t="s">
        <v>262</v>
      </c>
      <c r="X403" s="58" t="s">
        <v>263</v>
      </c>
      <c r="Y403" s="58" t="s">
        <v>262</v>
      </c>
      <c r="Z403" s="41" t="s">
        <v>67</v>
      </c>
      <c r="AA403" s="135">
        <v>3</v>
      </c>
      <c r="AB403" s="43">
        <f t="shared" si="76"/>
        <v>1</v>
      </c>
      <c r="AC403" s="44">
        <v>42185</v>
      </c>
      <c r="AD403" s="43" t="s">
        <v>68</v>
      </c>
      <c r="AE403" s="43"/>
      <c r="AF403" s="43"/>
      <c r="AG403" s="43"/>
      <c r="AH403" s="43"/>
      <c r="AI403" s="45" t="s">
        <v>2516</v>
      </c>
      <c r="AJ403" s="45"/>
      <c r="AK403" s="46" t="s">
        <v>2493</v>
      </c>
      <c r="AL403" s="47">
        <f t="shared" si="74"/>
        <v>2</v>
      </c>
      <c r="AM403" s="47">
        <f t="shared" si="75"/>
        <v>0</v>
      </c>
      <c r="AN403" s="47" t="str">
        <f t="shared" si="77"/>
        <v>CUMPLIDA</v>
      </c>
      <c r="AO403" s="47" t="str">
        <f t="shared" si="78"/>
        <v>CUMPLIDA</v>
      </c>
      <c r="AP403" s="48" t="s">
        <v>98</v>
      </c>
      <c r="AQ403" s="49" t="s">
        <v>67</v>
      </c>
      <c r="AR403" s="50" t="s">
        <v>75</v>
      </c>
      <c r="AS403" s="50"/>
      <c r="AT403" s="51" t="s">
        <v>76</v>
      </c>
    </row>
    <row r="404" spans="1:46" ht="267.75" hidden="1" x14ac:dyDescent="0.25">
      <c r="A404" s="27">
        <v>883</v>
      </c>
      <c r="B404" s="27">
        <v>7</v>
      </c>
      <c r="C404" s="74" t="s">
        <v>2517</v>
      </c>
      <c r="D404" s="90"/>
      <c r="E404" s="90"/>
      <c r="F404" s="28" t="s">
        <v>2518</v>
      </c>
      <c r="G404" s="30"/>
      <c r="H404" s="67" t="s">
        <v>2519</v>
      </c>
      <c r="I404" s="67" t="s">
        <v>2519</v>
      </c>
      <c r="J404" s="68">
        <v>3</v>
      </c>
      <c r="K404" s="33">
        <v>41654</v>
      </c>
      <c r="L404" s="33">
        <v>42185</v>
      </c>
      <c r="M404" s="33">
        <v>42004</v>
      </c>
      <c r="N404" s="34">
        <f t="shared" si="69"/>
        <v>75.857142857142861</v>
      </c>
      <c r="O404" s="39">
        <v>0</v>
      </c>
      <c r="P404" s="36">
        <f t="shared" si="70"/>
        <v>0</v>
      </c>
      <c r="Q404" s="37">
        <f t="shared" si="71"/>
        <v>0</v>
      </c>
      <c r="R404" s="37">
        <f t="shared" si="72"/>
        <v>0</v>
      </c>
      <c r="S404" s="37">
        <f t="shared" si="73"/>
        <v>75.857142857142861</v>
      </c>
      <c r="T404" s="38" t="s">
        <v>69</v>
      </c>
      <c r="U404" s="39" t="s">
        <v>159</v>
      </c>
      <c r="V404" s="39" t="s">
        <v>261</v>
      </c>
      <c r="W404" s="58" t="s">
        <v>262</v>
      </c>
      <c r="X404" s="58" t="s">
        <v>263</v>
      </c>
      <c r="Y404" s="58" t="s">
        <v>262</v>
      </c>
      <c r="Z404" s="41" t="s">
        <v>87</v>
      </c>
      <c r="AA404" s="135">
        <v>3</v>
      </c>
      <c r="AB404" s="43">
        <f t="shared" si="76"/>
        <v>1</v>
      </c>
      <c r="AC404" s="44">
        <v>42004</v>
      </c>
      <c r="AD404" s="43" t="s">
        <v>68</v>
      </c>
      <c r="AE404" s="43"/>
      <c r="AF404" s="43" t="s">
        <v>69</v>
      </c>
      <c r="AG404" s="43" t="s">
        <v>62</v>
      </c>
      <c r="AH404" s="43" t="s">
        <v>2520</v>
      </c>
      <c r="AI404" s="45" t="s">
        <v>2521</v>
      </c>
      <c r="AJ404" s="45"/>
      <c r="AK404" s="46" t="s">
        <v>2493</v>
      </c>
      <c r="AL404" s="47">
        <f t="shared" si="74"/>
        <v>2</v>
      </c>
      <c r="AM404" s="47">
        <f t="shared" si="75"/>
        <v>0</v>
      </c>
      <c r="AN404" s="47" t="str">
        <f t="shared" si="77"/>
        <v>CUMPLIDA</v>
      </c>
      <c r="AO404" s="47" t="str">
        <f t="shared" si="78"/>
        <v>CUMPLIDA</v>
      </c>
      <c r="AP404" s="48" t="s">
        <v>116</v>
      </c>
      <c r="AQ404" s="49" t="s">
        <v>87</v>
      </c>
      <c r="AR404" s="50" t="s">
        <v>75</v>
      </c>
      <c r="AS404" s="50"/>
      <c r="AT404" s="51" t="s">
        <v>76</v>
      </c>
    </row>
    <row r="405" spans="1:46" ht="283.5" hidden="1" x14ac:dyDescent="0.25">
      <c r="A405" s="27">
        <v>884</v>
      </c>
      <c r="B405" s="27">
        <v>8</v>
      </c>
      <c r="C405" s="138" t="s">
        <v>2522</v>
      </c>
      <c r="D405" s="90"/>
      <c r="E405" s="90"/>
      <c r="F405" s="28" t="s">
        <v>2523</v>
      </c>
      <c r="G405" s="30"/>
      <c r="H405" s="67" t="s">
        <v>2524</v>
      </c>
      <c r="I405" s="67" t="s">
        <v>2524</v>
      </c>
      <c r="J405" s="68">
        <v>5</v>
      </c>
      <c r="K405" s="33">
        <v>41654</v>
      </c>
      <c r="L405" s="33">
        <v>42185</v>
      </c>
      <c r="M405" s="33">
        <v>41942</v>
      </c>
      <c r="N405" s="34">
        <f t="shared" si="69"/>
        <v>75.857142857142861</v>
      </c>
      <c r="O405" s="39">
        <v>0</v>
      </c>
      <c r="P405" s="36">
        <f t="shared" si="70"/>
        <v>0</v>
      </c>
      <c r="Q405" s="37">
        <f t="shared" si="71"/>
        <v>0</v>
      </c>
      <c r="R405" s="37">
        <f t="shared" si="72"/>
        <v>0</v>
      </c>
      <c r="S405" s="37">
        <f t="shared" si="73"/>
        <v>75.857142857142861</v>
      </c>
      <c r="T405" s="38" t="s">
        <v>62</v>
      </c>
      <c r="U405" s="39" t="s">
        <v>159</v>
      </c>
      <c r="V405" s="39" t="s">
        <v>261</v>
      </c>
      <c r="W405" s="58" t="s">
        <v>262</v>
      </c>
      <c r="X405" s="58" t="s">
        <v>263</v>
      </c>
      <c r="Y405" s="58" t="s">
        <v>262</v>
      </c>
      <c r="Z405" s="41" t="s">
        <v>67</v>
      </c>
      <c r="AA405" s="135">
        <v>5</v>
      </c>
      <c r="AB405" s="43">
        <f t="shared" si="76"/>
        <v>1</v>
      </c>
      <c r="AC405" s="44">
        <v>42185</v>
      </c>
      <c r="AD405" s="43" t="s">
        <v>68</v>
      </c>
      <c r="AE405" s="43"/>
      <c r="AF405" s="43"/>
      <c r="AG405" s="43"/>
      <c r="AH405" s="43"/>
      <c r="AI405" s="52" t="s">
        <v>2525</v>
      </c>
      <c r="AJ405" s="52"/>
      <c r="AK405" s="46" t="s">
        <v>2493</v>
      </c>
      <c r="AL405" s="47">
        <f t="shared" si="74"/>
        <v>2</v>
      </c>
      <c r="AM405" s="47">
        <f t="shared" si="75"/>
        <v>0</v>
      </c>
      <c r="AN405" s="47" t="str">
        <f t="shared" si="77"/>
        <v>CUMPLIDA</v>
      </c>
      <c r="AO405" s="47" t="str">
        <f t="shared" si="78"/>
        <v>CUMPLIDA</v>
      </c>
      <c r="AP405" s="48" t="s">
        <v>116</v>
      </c>
      <c r="AQ405" s="49" t="s">
        <v>67</v>
      </c>
      <c r="AR405" s="50" t="s">
        <v>75</v>
      </c>
      <c r="AS405" s="50"/>
      <c r="AT405" s="51" t="s">
        <v>76</v>
      </c>
    </row>
    <row r="406" spans="1:46" ht="315" hidden="1" x14ac:dyDescent="0.25">
      <c r="A406" s="27">
        <v>885</v>
      </c>
      <c r="B406" s="27">
        <v>1</v>
      </c>
      <c r="C406" s="74" t="s">
        <v>2526</v>
      </c>
      <c r="D406" s="74" t="s">
        <v>2527</v>
      </c>
      <c r="E406" s="90"/>
      <c r="F406" s="30" t="s">
        <v>2528</v>
      </c>
      <c r="G406" s="30"/>
      <c r="H406" s="31" t="s">
        <v>2529</v>
      </c>
      <c r="I406" s="31" t="s">
        <v>2529</v>
      </c>
      <c r="J406" s="32">
        <v>4</v>
      </c>
      <c r="K406" s="33">
        <v>41659</v>
      </c>
      <c r="L406" s="33">
        <v>42185</v>
      </c>
      <c r="M406" s="33">
        <v>42004</v>
      </c>
      <c r="N406" s="34">
        <f t="shared" si="69"/>
        <v>75.142857142857139</v>
      </c>
      <c r="O406" s="39">
        <v>0</v>
      </c>
      <c r="P406" s="36">
        <f t="shared" si="70"/>
        <v>0</v>
      </c>
      <c r="Q406" s="37">
        <f t="shared" si="71"/>
        <v>0</v>
      </c>
      <c r="R406" s="37">
        <f t="shared" si="72"/>
        <v>0</v>
      </c>
      <c r="S406" s="37">
        <f t="shared" si="73"/>
        <v>75.142857142857139</v>
      </c>
      <c r="T406" s="38" t="s">
        <v>62</v>
      </c>
      <c r="U406" s="39" t="s">
        <v>2530</v>
      </c>
      <c r="V406" s="39" t="s">
        <v>2531</v>
      </c>
      <c r="W406" s="40" t="s">
        <v>65</v>
      </c>
      <c r="X406" s="40" t="s">
        <v>95</v>
      </c>
      <c r="Y406" s="40" t="s">
        <v>65</v>
      </c>
      <c r="Z406" s="41" t="s">
        <v>160</v>
      </c>
      <c r="AA406" s="135">
        <v>4</v>
      </c>
      <c r="AB406" s="43">
        <f t="shared" si="76"/>
        <v>1</v>
      </c>
      <c r="AC406" s="44">
        <v>42185</v>
      </c>
      <c r="AD406" s="43" t="s">
        <v>68</v>
      </c>
      <c r="AE406" s="43"/>
      <c r="AF406" s="43"/>
      <c r="AG406" s="43"/>
      <c r="AH406" s="43"/>
      <c r="AI406" s="45" t="s">
        <v>2532</v>
      </c>
      <c r="AJ406" s="45"/>
      <c r="AK406" s="46" t="s">
        <v>1827</v>
      </c>
      <c r="AL406" s="47">
        <f t="shared" si="74"/>
        <v>2</v>
      </c>
      <c r="AM406" s="47">
        <f t="shared" si="75"/>
        <v>0</v>
      </c>
      <c r="AN406" s="47" t="str">
        <f t="shared" si="77"/>
        <v>CUMPLIDA</v>
      </c>
      <c r="AO406" s="47" t="str">
        <f t="shared" si="78"/>
        <v>CUMPLIDA</v>
      </c>
      <c r="AP406" s="48" t="s">
        <v>116</v>
      </c>
      <c r="AQ406" s="69" t="s">
        <v>163</v>
      </c>
      <c r="AR406" s="50" t="s">
        <v>75</v>
      </c>
      <c r="AS406" s="50"/>
      <c r="AT406" s="51" t="s">
        <v>76</v>
      </c>
    </row>
    <row r="407" spans="1:46" ht="220.5" hidden="1" x14ac:dyDescent="0.25">
      <c r="A407" s="119">
        <v>886</v>
      </c>
      <c r="B407" s="132">
        <v>2</v>
      </c>
      <c r="C407" s="126" t="s">
        <v>2533</v>
      </c>
      <c r="D407" s="126" t="s">
        <v>2534</v>
      </c>
      <c r="E407" s="90"/>
      <c r="F407" s="56" t="s">
        <v>2535</v>
      </c>
      <c r="G407" s="56"/>
      <c r="H407" s="57" t="s">
        <v>2536</v>
      </c>
      <c r="I407" s="57" t="s">
        <v>2536</v>
      </c>
      <c r="J407" s="105">
        <v>3</v>
      </c>
      <c r="K407" s="89">
        <v>41659</v>
      </c>
      <c r="L407" s="89">
        <v>42185</v>
      </c>
      <c r="M407" s="33">
        <v>41943</v>
      </c>
      <c r="N407" s="34">
        <f t="shared" ref="N407:N445" si="79">(+L407-K407)/7</f>
        <v>75.142857142857139</v>
      </c>
      <c r="O407" s="39">
        <v>0</v>
      </c>
      <c r="P407" s="36">
        <f t="shared" si="70"/>
        <v>0</v>
      </c>
      <c r="Q407" s="37">
        <f t="shared" si="71"/>
        <v>0</v>
      </c>
      <c r="R407" s="37">
        <f t="shared" si="72"/>
        <v>0</v>
      </c>
      <c r="S407" s="37">
        <f t="shared" si="73"/>
        <v>75.142857142857139</v>
      </c>
      <c r="T407" s="185" t="s">
        <v>62</v>
      </c>
      <c r="U407" s="98" t="s">
        <v>2530</v>
      </c>
      <c r="V407" s="98" t="s">
        <v>103</v>
      </c>
      <c r="W407" s="40" t="s">
        <v>65</v>
      </c>
      <c r="X407" s="40" t="s">
        <v>95</v>
      </c>
      <c r="Y407" s="40" t="s">
        <v>65</v>
      </c>
      <c r="Z407" s="186" t="s">
        <v>160</v>
      </c>
      <c r="AA407" s="187">
        <v>3</v>
      </c>
      <c r="AB407" s="43">
        <f t="shared" si="76"/>
        <v>1</v>
      </c>
      <c r="AC407" s="44">
        <v>42185</v>
      </c>
      <c r="AD407" s="43" t="s">
        <v>68</v>
      </c>
      <c r="AE407" s="43"/>
      <c r="AF407" s="43"/>
      <c r="AG407" s="43"/>
      <c r="AH407" s="43"/>
      <c r="AI407" s="65" t="s">
        <v>2537</v>
      </c>
      <c r="AJ407" s="65"/>
      <c r="AK407" s="195" t="s">
        <v>1827</v>
      </c>
      <c r="AL407" s="47">
        <f t="shared" si="74"/>
        <v>2</v>
      </c>
      <c r="AM407" s="196">
        <f t="shared" si="75"/>
        <v>0</v>
      </c>
      <c r="AN407" s="47" t="str">
        <f t="shared" si="77"/>
        <v>CUMPLIDA</v>
      </c>
      <c r="AO407" s="47" t="str">
        <f t="shared" si="78"/>
        <v>CUMPLIDA</v>
      </c>
      <c r="AP407" s="50" t="s">
        <v>864</v>
      </c>
      <c r="AQ407" s="69" t="s">
        <v>163</v>
      </c>
      <c r="AR407" s="50" t="s">
        <v>75</v>
      </c>
      <c r="AS407" s="50"/>
      <c r="AT407" s="51" t="s">
        <v>76</v>
      </c>
    </row>
    <row r="408" spans="1:46" ht="236.25" hidden="1" x14ac:dyDescent="0.25">
      <c r="A408" s="119">
        <v>887</v>
      </c>
      <c r="B408" s="27">
        <v>3</v>
      </c>
      <c r="C408" s="74" t="s">
        <v>2538</v>
      </c>
      <c r="D408" s="74" t="s">
        <v>2539</v>
      </c>
      <c r="E408" s="90"/>
      <c r="F408" s="30" t="s">
        <v>2540</v>
      </c>
      <c r="G408" s="30"/>
      <c r="H408" s="31" t="s">
        <v>2541</v>
      </c>
      <c r="I408" s="31" t="s">
        <v>2541</v>
      </c>
      <c r="J408" s="32">
        <v>6</v>
      </c>
      <c r="K408" s="33">
        <v>41659</v>
      </c>
      <c r="L408" s="33">
        <v>42185</v>
      </c>
      <c r="M408" s="33">
        <v>42004</v>
      </c>
      <c r="N408" s="34">
        <f t="shared" si="79"/>
        <v>75.142857142857139</v>
      </c>
      <c r="O408" s="39">
        <v>0</v>
      </c>
      <c r="P408" s="36">
        <f t="shared" si="70"/>
        <v>0</v>
      </c>
      <c r="Q408" s="37">
        <f t="shared" si="71"/>
        <v>0</v>
      </c>
      <c r="R408" s="37">
        <f t="shared" si="72"/>
        <v>0</v>
      </c>
      <c r="S408" s="37">
        <f t="shared" si="73"/>
        <v>75.142857142857139</v>
      </c>
      <c r="T408" s="38" t="s">
        <v>62</v>
      </c>
      <c r="U408" s="39" t="s">
        <v>2530</v>
      </c>
      <c r="V408" s="39" t="s">
        <v>83</v>
      </c>
      <c r="W408" s="40" t="s">
        <v>2292</v>
      </c>
      <c r="X408" s="40" t="s">
        <v>1537</v>
      </c>
      <c r="Y408" s="39" t="s">
        <v>86</v>
      </c>
      <c r="Z408" s="41" t="s">
        <v>87</v>
      </c>
      <c r="AA408" s="135">
        <v>6</v>
      </c>
      <c r="AB408" s="43">
        <f t="shared" si="76"/>
        <v>1</v>
      </c>
      <c r="AC408" s="44">
        <v>42185</v>
      </c>
      <c r="AD408" s="43" t="s">
        <v>68</v>
      </c>
      <c r="AE408" s="43"/>
      <c r="AF408" s="43"/>
      <c r="AG408" s="43"/>
      <c r="AH408" s="43"/>
      <c r="AI408" s="45" t="s">
        <v>2542</v>
      </c>
      <c r="AJ408" s="45"/>
      <c r="AK408" s="46" t="s">
        <v>1827</v>
      </c>
      <c r="AL408" s="47">
        <f t="shared" si="74"/>
        <v>2</v>
      </c>
      <c r="AM408" s="47">
        <f t="shared" si="75"/>
        <v>0</v>
      </c>
      <c r="AN408" s="47" t="str">
        <f t="shared" si="77"/>
        <v>CUMPLIDA</v>
      </c>
      <c r="AO408" s="47" t="str">
        <f t="shared" si="78"/>
        <v>CUMPLIDA</v>
      </c>
      <c r="AP408" s="48" t="s">
        <v>116</v>
      </c>
      <c r="AQ408" s="49" t="s">
        <v>87</v>
      </c>
      <c r="AR408" s="50" t="s">
        <v>75</v>
      </c>
      <c r="AS408" s="50"/>
      <c r="AT408" s="51" t="s">
        <v>76</v>
      </c>
    </row>
    <row r="409" spans="1:46" ht="384.75" hidden="1" customHeight="1" x14ac:dyDescent="0.25">
      <c r="A409" s="119">
        <v>888</v>
      </c>
      <c r="B409" s="27">
        <v>4</v>
      </c>
      <c r="C409" s="74" t="s">
        <v>2543</v>
      </c>
      <c r="D409" s="74" t="s">
        <v>2544</v>
      </c>
      <c r="E409" s="90"/>
      <c r="F409" s="30" t="s">
        <v>2545</v>
      </c>
      <c r="G409" s="30"/>
      <c r="H409" s="31" t="s">
        <v>2546</v>
      </c>
      <c r="I409" s="31" t="s">
        <v>2546</v>
      </c>
      <c r="J409" s="32">
        <v>6</v>
      </c>
      <c r="K409" s="33">
        <v>41659</v>
      </c>
      <c r="L409" s="33">
        <v>42185</v>
      </c>
      <c r="M409" s="33">
        <v>41943</v>
      </c>
      <c r="N409" s="34">
        <f t="shared" si="79"/>
        <v>75.142857142857139</v>
      </c>
      <c r="O409" s="39">
        <v>0</v>
      </c>
      <c r="P409" s="36">
        <f t="shared" si="70"/>
        <v>0</v>
      </c>
      <c r="Q409" s="37">
        <f t="shared" si="71"/>
        <v>0</v>
      </c>
      <c r="R409" s="37">
        <f t="shared" si="72"/>
        <v>0</v>
      </c>
      <c r="S409" s="37">
        <f t="shared" si="73"/>
        <v>75.142857142857139</v>
      </c>
      <c r="T409" s="38" t="s">
        <v>62</v>
      </c>
      <c r="U409" s="39" t="s">
        <v>2530</v>
      </c>
      <c r="V409" s="39" t="s">
        <v>103</v>
      </c>
      <c r="W409" s="40" t="s">
        <v>2292</v>
      </c>
      <c r="X409" s="40" t="s">
        <v>1537</v>
      </c>
      <c r="Y409" s="39" t="s">
        <v>86</v>
      </c>
      <c r="Z409" s="41" t="s">
        <v>87</v>
      </c>
      <c r="AA409" s="135">
        <v>6</v>
      </c>
      <c r="AB409" s="43">
        <f t="shared" si="76"/>
        <v>1</v>
      </c>
      <c r="AC409" s="44">
        <v>42185</v>
      </c>
      <c r="AD409" s="43" t="s">
        <v>68</v>
      </c>
      <c r="AE409" s="43"/>
      <c r="AF409" s="43"/>
      <c r="AG409" s="43"/>
      <c r="AH409" s="43"/>
      <c r="AI409" s="52" t="s">
        <v>2547</v>
      </c>
      <c r="AJ409" s="52"/>
      <c r="AK409" s="46" t="s">
        <v>1827</v>
      </c>
      <c r="AL409" s="47">
        <f t="shared" si="74"/>
        <v>2</v>
      </c>
      <c r="AM409" s="47">
        <f t="shared" si="75"/>
        <v>0</v>
      </c>
      <c r="AN409" s="47" t="str">
        <f t="shared" si="77"/>
        <v>CUMPLIDA</v>
      </c>
      <c r="AO409" s="47" t="str">
        <f t="shared" si="78"/>
        <v>CUMPLIDA</v>
      </c>
      <c r="AP409" s="48" t="s">
        <v>116</v>
      </c>
      <c r="AQ409" s="49" t="s">
        <v>87</v>
      </c>
      <c r="AR409" s="50" t="s">
        <v>75</v>
      </c>
      <c r="AS409" s="50"/>
      <c r="AT409" s="51" t="s">
        <v>76</v>
      </c>
    </row>
    <row r="410" spans="1:46" ht="409.6" hidden="1" customHeight="1" x14ac:dyDescent="0.25">
      <c r="A410" s="27">
        <v>889</v>
      </c>
      <c r="B410" s="27">
        <v>1</v>
      </c>
      <c r="C410" s="28" t="s">
        <v>2548</v>
      </c>
      <c r="D410" s="29" t="s">
        <v>2549</v>
      </c>
      <c r="E410" s="29" t="s">
        <v>2550</v>
      </c>
      <c r="F410" s="30" t="s">
        <v>2551</v>
      </c>
      <c r="G410" s="30" t="s">
        <v>2552</v>
      </c>
      <c r="H410" s="31" t="s">
        <v>2553</v>
      </c>
      <c r="I410" s="31" t="s">
        <v>2553</v>
      </c>
      <c r="J410" s="32">
        <v>5</v>
      </c>
      <c r="K410" s="33">
        <v>41821</v>
      </c>
      <c r="L410" s="33">
        <v>42124</v>
      </c>
      <c r="M410" s="33">
        <v>42004</v>
      </c>
      <c r="N410" s="34">
        <f t="shared" si="79"/>
        <v>43.285714285714285</v>
      </c>
      <c r="O410" s="39">
        <v>0</v>
      </c>
      <c r="P410" s="36">
        <f t="shared" si="70"/>
        <v>0</v>
      </c>
      <c r="Q410" s="37">
        <f t="shared" si="71"/>
        <v>0</v>
      </c>
      <c r="R410" s="37">
        <f t="shared" si="72"/>
        <v>0</v>
      </c>
      <c r="S410" s="37">
        <f t="shared" si="73"/>
        <v>43.285714285714285</v>
      </c>
      <c r="T410" s="38" t="s">
        <v>62</v>
      </c>
      <c r="U410" s="39" t="s">
        <v>2554</v>
      </c>
      <c r="V410" s="39" t="s">
        <v>64</v>
      </c>
      <c r="W410" s="40" t="s">
        <v>1520</v>
      </c>
      <c r="X410" s="122" t="s">
        <v>1521</v>
      </c>
      <c r="Y410" s="39" t="s">
        <v>86</v>
      </c>
      <c r="Z410" s="41" t="s">
        <v>67</v>
      </c>
      <c r="AA410" s="135">
        <v>5</v>
      </c>
      <c r="AB410" s="43">
        <f t="shared" si="76"/>
        <v>1</v>
      </c>
      <c r="AC410" s="44">
        <v>42185</v>
      </c>
      <c r="AD410" s="43" t="s">
        <v>68</v>
      </c>
      <c r="AE410" s="43"/>
      <c r="AF410" s="43"/>
      <c r="AG410" s="43"/>
      <c r="AH410" s="43"/>
      <c r="AI410" s="45" t="s">
        <v>2555</v>
      </c>
      <c r="AJ410" s="45"/>
      <c r="AK410" s="46" t="s">
        <v>2556</v>
      </c>
      <c r="AL410" s="47">
        <f t="shared" si="74"/>
        <v>2</v>
      </c>
      <c r="AM410" s="47">
        <f t="shared" si="75"/>
        <v>0</v>
      </c>
      <c r="AN410" s="47" t="str">
        <f t="shared" si="77"/>
        <v>CUMPLIDA</v>
      </c>
      <c r="AO410" s="47" t="str">
        <f t="shared" si="78"/>
        <v>CUMPLIDA</v>
      </c>
      <c r="AP410" s="50" t="s">
        <v>864</v>
      </c>
      <c r="AQ410" s="49" t="s">
        <v>67</v>
      </c>
      <c r="AR410" s="50" t="s">
        <v>75</v>
      </c>
      <c r="AS410" s="50"/>
      <c r="AT410" s="51" t="s">
        <v>76</v>
      </c>
    </row>
    <row r="411" spans="1:46" ht="267.75" x14ac:dyDescent="0.25">
      <c r="A411" s="27">
        <v>890</v>
      </c>
      <c r="B411" s="27">
        <v>2</v>
      </c>
      <c r="C411" s="28" t="s">
        <v>2557</v>
      </c>
      <c r="D411" s="29" t="s">
        <v>2558</v>
      </c>
      <c r="E411" s="29" t="s">
        <v>2559</v>
      </c>
      <c r="F411" s="197" t="s">
        <v>2560</v>
      </c>
      <c r="G411" s="197" t="s">
        <v>2561</v>
      </c>
      <c r="H411" s="53" t="s">
        <v>2562</v>
      </c>
      <c r="I411" s="53" t="s">
        <v>2562</v>
      </c>
      <c r="J411" s="54">
        <v>6</v>
      </c>
      <c r="K411" s="33">
        <v>41821</v>
      </c>
      <c r="L411" s="89">
        <v>42369</v>
      </c>
      <c r="M411" s="33">
        <v>42004</v>
      </c>
      <c r="N411" s="34">
        <f t="shared" si="79"/>
        <v>78.285714285714292</v>
      </c>
      <c r="O411" s="39">
        <v>0</v>
      </c>
      <c r="P411" s="36">
        <f t="shared" si="70"/>
        <v>0</v>
      </c>
      <c r="Q411" s="37">
        <f t="shared" si="71"/>
        <v>0</v>
      </c>
      <c r="R411" s="37">
        <f t="shared" si="72"/>
        <v>0</v>
      </c>
      <c r="S411" s="37">
        <f t="shared" si="73"/>
        <v>0</v>
      </c>
      <c r="T411" s="38" t="s">
        <v>62</v>
      </c>
      <c r="U411" s="39" t="s">
        <v>159</v>
      </c>
      <c r="V411" s="39" t="s">
        <v>249</v>
      </c>
      <c r="W411" s="39" t="s">
        <v>348</v>
      </c>
      <c r="X411" s="39" t="s">
        <v>349</v>
      </c>
      <c r="Y411" s="40" t="s">
        <v>348</v>
      </c>
      <c r="Z411" s="41" t="s">
        <v>87</v>
      </c>
      <c r="AA411" s="135">
        <v>6</v>
      </c>
      <c r="AB411" s="43">
        <f t="shared" si="76"/>
        <v>1</v>
      </c>
      <c r="AC411" s="198"/>
      <c r="AD411" s="43" t="s">
        <v>68</v>
      </c>
      <c r="AE411" s="43"/>
      <c r="AF411" s="43"/>
      <c r="AG411" s="43"/>
      <c r="AH411" s="43"/>
      <c r="AI411" s="45" t="s">
        <v>2563</v>
      </c>
      <c r="AJ411" s="45" t="s">
        <v>2564</v>
      </c>
      <c r="AK411" s="46" t="s">
        <v>2556</v>
      </c>
      <c r="AL411" s="47">
        <f t="shared" si="74"/>
        <v>2</v>
      </c>
      <c r="AM411" s="47">
        <f t="shared" si="75"/>
        <v>1</v>
      </c>
      <c r="AN411" s="47" t="str">
        <f t="shared" si="77"/>
        <v>CUMPLIDA</v>
      </c>
      <c r="AO411" s="47" t="str">
        <f t="shared" si="78"/>
        <v>CUMPLIDA</v>
      </c>
      <c r="AP411" s="48" t="s">
        <v>116</v>
      </c>
      <c r="AQ411" s="49" t="s">
        <v>87</v>
      </c>
      <c r="AR411" s="50" t="s">
        <v>75</v>
      </c>
      <c r="AS411" s="50"/>
      <c r="AT411" s="51" t="s">
        <v>76</v>
      </c>
    </row>
    <row r="412" spans="1:46" ht="378" x14ac:dyDescent="0.25">
      <c r="A412" s="27">
        <v>891</v>
      </c>
      <c r="B412" s="27">
        <v>3</v>
      </c>
      <c r="C412" s="28" t="s">
        <v>2565</v>
      </c>
      <c r="D412" s="29" t="s">
        <v>2566</v>
      </c>
      <c r="E412" s="29" t="s">
        <v>2567</v>
      </c>
      <c r="F412" s="30" t="s">
        <v>2568</v>
      </c>
      <c r="G412" s="30" t="s">
        <v>2569</v>
      </c>
      <c r="H412" s="31" t="s">
        <v>2570</v>
      </c>
      <c r="I412" s="31" t="s">
        <v>2570</v>
      </c>
      <c r="J412" s="32">
        <v>7</v>
      </c>
      <c r="K412" s="33">
        <v>41821</v>
      </c>
      <c r="L412" s="89">
        <v>42369</v>
      </c>
      <c r="M412" s="33">
        <v>42004</v>
      </c>
      <c r="N412" s="34">
        <f t="shared" si="79"/>
        <v>78.285714285714292</v>
      </c>
      <c r="O412" s="39">
        <v>0</v>
      </c>
      <c r="P412" s="36">
        <f t="shared" si="70"/>
        <v>0</v>
      </c>
      <c r="Q412" s="37">
        <f t="shared" si="71"/>
        <v>0</v>
      </c>
      <c r="R412" s="37">
        <f t="shared" si="72"/>
        <v>0</v>
      </c>
      <c r="S412" s="37">
        <f t="shared" si="73"/>
        <v>0</v>
      </c>
      <c r="T412" s="38" t="s">
        <v>62</v>
      </c>
      <c r="U412" s="39" t="s">
        <v>159</v>
      </c>
      <c r="V412" s="39" t="s">
        <v>249</v>
      </c>
      <c r="W412" s="39" t="s">
        <v>113</v>
      </c>
      <c r="X412" s="39" t="s">
        <v>114</v>
      </c>
      <c r="Y412" s="58" t="s">
        <v>113</v>
      </c>
      <c r="Z412" s="41" t="s">
        <v>87</v>
      </c>
      <c r="AA412" s="135">
        <v>6</v>
      </c>
      <c r="AB412" s="43">
        <f t="shared" si="76"/>
        <v>0.8571428571428571</v>
      </c>
      <c r="AC412" s="43"/>
      <c r="AD412" s="43" t="s">
        <v>68</v>
      </c>
      <c r="AE412" s="43"/>
      <c r="AF412" s="43"/>
      <c r="AG412" s="43"/>
      <c r="AH412" s="43"/>
      <c r="AI412" s="199" t="s">
        <v>2571</v>
      </c>
      <c r="AJ412" s="199"/>
      <c r="AK412" s="46" t="s">
        <v>2556</v>
      </c>
      <c r="AL412" s="47">
        <f t="shared" si="74"/>
        <v>0</v>
      </c>
      <c r="AM412" s="47">
        <f t="shared" si="75"/>
        <v>1</v>
      </c>
      <c r="AN412" s="47" t="str">
        <f t="shared" si="77"/>
        <v>EN TERMINO</v>
      </c>
      <c r="AO412" s="47" t="str">
        <f t="shared" si="78"/>
        <v>EN TERMINO</v>
      </c>
      <c r="AP412" s="48" t="s">
        <v>74</v>
      </c>
      <c r="AQ412" s="49" t="s">
        <v>87</v>
      </c>
      <c r="AR412" s="50" t="s">
        <v>2205</v>
      </c>
      <c r="AS412" s="50"/>
      <c r="AT412" s="51" t="s">
        <v>76</v>
      </c>
    </row>
    <row r="413" spans="1:46" ht="409.5" hidden="1" x14ac:dyDescent="0.25">
      <c r="A413" s="27">
        <v>892</v>
      </c>
      <c r="B413" s="27">
        <v>4</v>
      </c>
      <c r="C413" s="55" t="s">
        <v>2572</v>
      </c>
      <c r="D413" s="29" t="s">
        <v>2573</v>
      </c>
      <c r="E413" s="29" t="s">
        <v>2574</v>
      </c>
      <c r="F413" s="30" t="s">
        <v>2575</v>
      </c>
      <c r="G413" s="30" t="s">
        <v>2576</v>
      </c>
      <c r="H413" s="31" t="s">
        <v>2577</v>
      </c>
      <c r="I413" s="31" t="s">
        <v>2577</v>
      </c>
      <c r="J413" s="32">
        <v>8</v>
      </c>
      <c r="K413" s="33">
        <v>41821</v>
      </c>
      <c r="L413" s="33">
        <v>42185</v>
      </c>
      <c r="M413" s="33">
        <v>42004</v>
      </c>
      <c r="N413" s="34">
        <f t="shared" si="79"/>
        <v>52</v>
      </c>
      <c r="O413" s="39">
        <v>0</v>
      </c>
      <c r="P413" s="36">
        <f t="shared" si="70"/>
        <v>0</v>
      </c>
      <c r="Q413" s="37">
        <f t="shared" si="71"/>
        <v>0</v>
      </c>
      <c r="R413" s="37">
        <f t="shared" si="72"/>
        <v>0</v>
      </c>
      <c r="S413" s="37">
        <f t="shared" si="73"/>
        <v>52</v>
      </c>
      <c r="T413" s="38" t="s">
        <v>62</v>
      </c>
      <c r="U413" s="39" t="s">
        <v>159</v>
      </c>
      <c r="V413" s="39" t="s">
        <v>180</v>
      </c>
      <c r="W413" s="58" t="s">
        <v>511</v>
      </c>
      <c r="X413" s="58" t="s">
        <v>512</v>
      </c>
      <c r="Y413" s="39" t="s">
        <v>86</v>
      </c>
      <c r="Z413" s="41" t="s">
        <v>67</v>
      </c>
      <c r="AA413" s="135">
        <v>8</v>
      </c>
      <c r="AB413" s="43">
        <f t="shared" si="76"/>
        <v>1</v>
      </c>
      <c r="AC413" s="44">
        <v>42185</v>
      </c>
      <c r="AD413" s="43" t="s">
        <v>68</v>
      </c>
      <c r="AE413" s="43"/>
      <c r="AF413" s="43"/>
      <c r="AG413" s="43"/>
      <c r="AH413" s="43"/>
      <c r="AI413" s="45" t="s">
        <v>2578</v>
      </c>
      <c r="AJ413" s="45"/>
      <c r="AK413" s="46" t="s">
        <v>2556</v>
      </c>
      <c r="AL413" s="47">
        <f t="shared" si="74"/>
        <v>2</v>
      </c>
      <c r="AM413" s="47">
        <f t="shared" si="75"/>
        <v>0</v>
      </c>
      <c r="AN413" s="47" t="str">
        <f t="shared" si="77"/>
        <v>CUMPLIDA</v>
      </c>
      <c r="AO413" s="47" t="str">
        <f t="shared" si="78"/>
        <v>CUMPLIDA</v>
      </c>
      <c r="AP413" s="48"/>
      <c r="AQ413" s="49" t="s">
        <v>67</v>
      </c>
      <c r="AR413" s="50" t="s">
        <v>75</v>
      </c>
      <c r="AS413" s="50"/>
      <c r="AT413" s="51" t="s">
        <v>76</v>
      </c>
    </row>
    <row r="414" spans="1:46" ht="283.5" hidden="1" x14ac:dyDescent="0.25">
      <c r="A414" s="27">
        <v>893</v>
      </c>
      <c r="B414" s="27">
        <v>5</v>
      </c>
      <c r="C414" s="55" t="s">
        <v>2579</v>
      </c>
      <c r="D414" s="29" t="s">
        <v>2580</v>
      </c>
      <c r="E414" s="29" t="s">
        <v>2581</v>
      </c>
      <c r="F414" s="30" t="s">
        <v>2582</v>
      </c>
      <c r="G414" s="30" t="s">
        <v>2583</v>
      </c>
      <c r="H414" s="53" t="s">
        <v>2584</v>
      </c>
      <c r="I414" s="53" t="s">
        <v>2584</v>
      </c>
      <c r="J414" s="32">
        <v>8</v>
      </c>
      <c r="K414" s="33">
        <v>41821</v>
      </c>
      <c r="L414" s="89">
        <v>42369</v>
      </c>
      <c r="M414" s="33">
        <v>42004</v>
      </c>
      <c r="N414" s="34">
        <f t="shared" si="79"/>
        <v>78.285714285714292</v>
      </c>
      <c r="O414" s="39">
        <v>0</v>
      </c>
      <c r="P414" s="36">
        <f t="shared" si="70"/>
        <v>0</v>
      </c>
      <c r="Q414" s="37">
        <f t="shared" si="71"/>
        <v>0</v>
      </c>
      <c r="R414" s="37">
        <f t="shared" si="72"/>
        <v>0</v>
      </c>
      <c r="S414" s="37">
        <f t="shared" si="73"/>
        <v>0</v>
      </c>
      <c r="T414" s="38" t="s">
        <v>62</v>
      </c>
      <c r="U414" s="39" t="s">
        <v>159</v>
      </c>
      <c r="V414" s="39" t="s">
        <v>249</v>
      </c>
      <c r="W414" s="39" t="s">
        <v>348</v>
      </c>
      <c r="X414" s="39" t="s">
        <v>349</v>
      </c>
      <c r="Y414" s="40" t="s">
        <v>348</v>
      </c>
      <c r="Z414" s="41" t="s">
        <v>67</v>
      </c>
      <c r="AA414" s="135">
        <v>8</v>
      </c>
      <c r="AB414" s="43">
        <f t="shared" si="76"/>
        <v>1</v>
      </c>
      <c r="AC414" s="44">
        <v>42185</v>
      </c>
      <c r="AD414" s="43" t="s">
        <v>68</v>
      </c>
      <c r="AE414" s="43"/>
      <c r="AF414" s="43"/>
      <c r="AG414" s="43"/>
      <c r="AH414" s="43"/>
      <c r="AI414" s="52" t="s">
        <v>2585</v>
      </c>
      <c r="AJ414" s="52"/>
      <c r="AK414" s="46" t="s">
        <v>2556</v>
      </c>
      <c r="AL414" s="47">
        <f t="shared" si="74"/>
        <v>2</v>
      </c>
      <c r="AM414" s="47">
        <f t="shared" si="75"/>
        <v>1</v>
      </c>
      <c r="AN414" s="47" t="str">
        <f t="shared" si="77"/>
        <v>CUMPLIDA</v>
      </c>
      <c r="AO414" s="47" t="str">
        <f t="shared" si="78"/>
        <v>CUMPLIDA</v>
      </c>
      <c r="AP414" s="48"/>
      <c r="AQ414" s="49" t="s">
        <v>67</v>
      </c>
      <c r="AR414" s="50" t="s">
        <v>75</v>
      </c>
      <c r="AS414" s="50"/>
      <c r="AT414" s="51" t="s">
        <v>76</v>
      </c>
    </row>
    <row r="415" spans="1:46" ht="315" hidden="1" x14ac:dyDescent="0.25">
      <c r="A415" s="27">
        <v>894</v>
      </c>
      <c r="B415" s="27">
        <v>6</v>
      </c>
      <c r="C415" s="55" t="s">
        <v>2586</v>
      </c>
      <c r="D415" s="29" t="s">
        <v>2587</v>
      </c>
      <c r="E415" s="29" t="s">
        <v>2588</v>
      </c>
      <c r="F415" s="30" t="s">
        <v>2589</v>
      </c>
      <c r="G415" s="30" t="s">
        <v>2590</v>
      </c>
      <c r="H415" s="53" t="s">
        <v>2591</v>
      </c>
      <c r="I415" s="53" t="s">
        <v>2591</v>
      </c>
      <c r="J415" s="32">
        <v>5</v>
      </c>
      <c r="K415" s="33">
        <v>41791</v>
      </c>
      <c r="L415" s="33">
        <v>42094</v>
      </c>
      <c r="M415" s="33">
        <v>42094</v>
      </c>
      <c r="N415" s="34">
        <f t="shared" si="79"/>
        <v>43.285714285714285</v>
      </c>
      <c r="O415" s="39">
        <v>0</v>
      </c>
      <c r="P415" s="36">
        <f t="shared" si="70"/>
        <v>0</v>
      </c>
      <c r="Q415" s="37">
        <f t="shared" si="71"/>
        <v>0</v>
      </c>
      <c r="R415" s="37">
        <f t="shared" si="72"/>
        <v>0</v>
      </c>
      <c r="S415" s="37">
        <f t="shared" si="73"/>
        <v>43.285714285714285</v>
      </c>
      <c r="T415" s="38" t="s">
        <v>62</v>
      </c>
      <c r="U415" s="39" t="s">
        <v>2592</v>
      </c>
      <c r="V415" s="39" t="s">
        <v>2593</v>
      </c>
      <c r="W415" s="39" t="s">
        <v>2594</v>
      </c>
      <c r="X415" s="39" t="s">
        <v>2595</v>
      </c>
      <c r="Y415" s="39" t="s">
        <v>86</v>
      </c>
      <c r="Z415" s="41" t="s">
        <v>67</v>
      </c>
      <c r="AA415" s="135">
        <v>5</v>
      </c>
      <c r="AB415" s="43">
        <f t="shared" si="76"/>
        <v>1</v>
      </c>
      <c r="AC415" s="44">
        <v>42185</v>
      </c>
      <c r="AD415" s="43" t="s">
        <v>68</v>
      </c>
      <c r="AE415" s="43"/>
      <c r="AF415" s="43"/>
      <c r="AG415" s="43"/>
      <c r="AH415" s="43"/>
      <c r="AI415" s="45" t="s">
        <v>2596</v>
      </c>
      <c r="AJ415" s="45"/>
      <c r="AK415" s="46" t="s">
        <v>2556</v>
      </c>
      <c r="AL415" s="47">
        <f t="shared" si="74"/>
        <v>2</v>
      </c>
      <c r="AM415" s="47">
        <f t="shared" si="75"/>
        <v>0</v>
      </c>
      <c r="AN415" s="47" t="str">
        <f t="shared" si="77"/>
        <v>CUMPLIDA</v>
      </c>
      <c r="AO415" s="47" t="str">
        <f t="shared" si="78"/>
        <v>CUMPLIDA</v>
      </c>
      <c r="AP415" s="48" t="s">
        <v>116</v>
      </c>
      <c r="AQ415" s="49" t="s">
        <v>67</v>
      </c>
      <c r="AR415" s="50" t="s">
        <v>75</v>
      </c>
      <c r="AS415" s="50"/>
      <c r="AT415" s="51" t="s">
        <v>76</v>
      </c>
    </row>
    <row r="416" spans="1:46" ht="409.5" hidden="1" x14ac:dyDescent="0.25">
      <c r="A416" s="27">
        <v>895</v>
      </c>
      <c r="B416" s="27">
        <v>7</v>
      </c>
      <c r="C416" s="55" t="s">
        <v>2597</v>
      </c>
      <c r="D416" s="29" t="s">
        <v>2598</v>
      </c>
      <c r="E416" s="29" t="s">
        <v>2599</v>
      </c>
      <c r="F416" s="30" t="s">
        <v>1813</v>
      </c>
      <c r="G416" s="30" t="s">
        <v>1814</v>
      </c>
      <c r="H416" s="30" t="s">
        <v>2600</v>
      </c>
      <c r="I416" s="30" t="s">
        <v>2600</v>
      </c>
      <c r="J416" s="32">
        <v>3</v>
      </c>
      <c r="K416" s="33">
        <v>41820</v>
      </c>
      <c r="L416" s="33">
        <v>42185</v>
      </c>
      <c r="M416" s="33">
        <v>42185</v>
      </c>
      <c r="N416" s="34">
        <f t="shared" si="79"/>
        <v>52.142857142857146</v>
      </c>
      <c r="O416" s="39">
        <v>0</v>
      </c>
      <c r="P416" s="36">
        <f t="shared" si="70"/>
        <v>0</v>
      </c>
      <c r="Q416" s="37">
        <f t="shared" si="71"/>
        <v>0</v>
      </c>
      <c r="R416" s="37">
        <f t="shared" si="72"/>
        <v>0</v>
      </c>
      <c r="S416" s="37">
        <f t="shared" si="73"/>
        <v>52.142857142857146</v>
      </c>
      <c r="T416" s="38" t="s">
        <v>62</v>
      </c>
      <c r="U416" s="39" t="s">
        <v>2601</v>
      </c>
      <c r="V416" s="39" t="s">
        <v>1817</v>
      </c>
      <c r="W416" s="58" t="s">
        <v>1816</v>
      </c>
      <c r="X416" s="58" t="s">
        <v>1818</v>
      </c>
      <c r="Y416" s="40" t="s">
        <v>1816</v>
      </c>
      <c r="Z416" s="41" t="s">
        <v>67</v>
      </c>
      <c r="AA416" s="135">
        <v>3</v>
      </c>
      <c r="AB416" s="43">
        <f t="shared" si="76"/>
        <v>1</v>
      </c>
      <c r="AC416" s="44">
        <v>42004</v>
      </c>
      <c r="AD416" s="43" t="s">
        <v>68</v>
      </c>
      <c r="AE416" s="43"/>
      <c r="AF416" s="43"/>
      <c r="AG416" s="43"/>
      <c r="AH416" s="43"/>
      <c r="AI416" s="200" t="s">
        <v>2602</v>
      </c>
      <c r="AJ416" s="200"/>
      <c r="AK416" s="46" t="s">
        <v>2556</v>
      </c>
      <c r="AL416" s="47">
        <f t="shared" si="74"/>
        <v>2</v>
      </c>
      <c r="AM416" s="47">
        <f t="shared" si="75"/>
        <v>0</v>
      </c>
      <c r="AN416" s="47" t="str">
        <f t="shared" si="77"/>
        <v>CUMPLIDA</v>
      </c>
      <c r="AO416" s="47" t="str">
        <f t="shared" si="78"/>
        <v>CUMPLIDA</v>
      </c>
      <c r="AP416" s="50" t="s">
        <v>864</v>
      </c>
      <c r="AQ416" s="49" t="s">
        <v>67</v>
      </c>
      <c r="AR416" s="50" t="s">
        <v>75</v>
      </c>
      <c r="AS416" s="50"/>
      <c r="AT416" s="51" t="s">
        <v>76</v>
      </c>
    </row>
    <row r="417" spans="1:46" ht="409.5" hidden="1" x14ac:dyDescent="0.25">
      <c r="A417" s="27">
        <v>896</v>
      </c>
      <c r="B417" s="27">
        <v>8</v>
      </c>
      <c r="C417" s="55" t="s">
        <v>2603</v>
      </c>
      <c r="D417" s="29" t="s">
        <v>2604</v>
      </c>
      <c r="E417" s="29" t="s">
        <v>2605</v>
      </c>
      <c r="F417" s="74" t="s">
        <v>2606</v>
      </c>
      <c r="G417" s="111" t="s">
        <v>2607</v>
      </c>
      <c r="H417" s="115" t="s">
        <v>2608</v>
      </c>
      <c r="I417" s="115" t="s">
        <v>2608</v>
      </c>
      <c r="J417" s="60">
        <v>1</v>
      </c>
      <c r="K417" s="33">
        <v>41640</v>
      </c>
      <c r="L417" s="33">
        <v>42004</v>
      </c>
      <c r="M417" s="33">
        <v>42004</v>
      </c>
      <c r="N417" s="34">
        <f t="shared" si="79"/>
        <v>52</v>
      </c>
      <c r="O417" s="39">
        <v>0</v>
      </c>
      <c r="P417" s="36">
        <f t="shared" si="70"/>
        <v>0</v>
      </c>
      <c r="Q417" s="37">
        <f t="shared" si="71"/>
        <v>0</v>
      </c>
      <c r="R417" s="37">
        <f t="shared" si="72"/>
        <v>0</v>
      </c>
      <c r="S417" s="37">
        <f t="shared" si="73"/>
        <v>52</v>
      </c>
      <c r="T417" s="38" t="s">
        <v>69</v>
      </c>
      <c r="U417" s="39" t="s">
        <v>2609</v>
      </c>
      <c r="V417" s="39" t="s">
        <v>2320</v>
      </c>
      <c r="W417" s="122" t="s">
        <v>2610</v>
      </c>
      <c r="X417" s="122" t="s">
        <v>2262</v>
      </c>
      <c r="Y417" s="39" t="s">
        <v>86</v>
      </c>
      <c r="Z417" s="41" t="s">
        <v>67</v>
      </c>
      <c r="AA417" s="135">
        <v>1</v>
      </c>
      <c r="AB417" s="43">
        <f t="shared" si="76"/>
        <v>1</v>
      </c>
      <c r="AC417" s="44">
        <v>42185</v>
      </c>
      <c r="AD417" s="43" t="s">
        <v>68</v>
      </c>
      <c r="AE417" s="43"/>
      <c r="AF417" s="43"/>
      <c r="AG417" s="43"/>
      <c r="AH417" s="43"/>
      <c r="AI417" s="39" t="s">
        <v>2611</v>
      </c>
      <c r="AJ417" s="39"/>
      <c r="AK417" s="46" t="s">
        <v>2556</v>
      </c>
      <c r="AL417" s="47">
        <f t="shared" si="74"/>
        <v>2</v>
      </c>
      <c r="AM417" s="47">
        <f t="shared" si="75"/>
        <v>0</v>
      </c>
      <c r="AN417" s="47" t="str">
        <f t="shared" si="77"/>
        <v>CUMPLIDA</v>
      </c>
      <c r="AO417" s="47" t="str">
        <f t="shared" si="78"/>
        <v>CUMPLIDA</v>
      </c>
      <c r="AP417" s="48" t="s">
        <v>116</v>
      </c>
      <c r="AQ417" s="49" t="s">
        <v>67</v>
      </c>
      <c r="AR417" s="50" t="s">
        <v>75</v>
      </c>
      <c r="AS417" s="50"/>
      <c r="AT417" s="51" t="s">
        <v>76</v>
      </c>
    </row>
    <row r="418" spans="1:46" ht="362.25" hidden="1" x14ac:dyDescent="0.25">
      <c r="A418" s="27">
        <v>897</v>
      </c>
      <c r="B418" s="27">
        <v>9</v>
      </c>
      <c r="C418" s="55" t="s">
        <v>2612</v>
      </c>
      <c r="D418" s="29" t="s">
        <v>2613</v>
      </c>
      <c r="E418" s="29" t="s">
        <v>2614</v>
      </c>
      <c r="F418" s="201" t="s">
        <v>2615</v>
      </c>
      <c r="G418" s="201"/>
      <c r="H418" s="56" t="s">
        <v>2616</v>
      </c>
      <c r="I418" s="56" t="s">
        <v>2616</v>
      </c>
      <c r="J418" s="32">
        <v>6</v>
      </c>
      <c r="K418" s="33">
        <v>41791</v>
      </c>
      <c r="L418" s="33">
        <v>42185</v>
      </c>
      <c r="M418" s="33">
        <v>42093</v>
      </c>
      <c r="N418" s="34">
        <f t="shared" si="79"/>
        <v>56.285714285714285</v>
      </c>
      <c r="O418" s="39">
        <v>0</v>
      </c>
      <c r="P418" s="36">
        <f t="shared" si="70"/>
        <v>0</v>
      </c>
      <c r="Q418" s="37">
        <f t="shared" si="71"/>
        <v>0</v>
      </c>
      <c r="R418" s="37">
        <f t="shared" si="72"/>
        <v>0</v>
      </c>
      <c r="S418" s="37">
        <f t="shared" si="73"/>
        <v>56.285714285714285</v>
      </c>
      <c r="T418" s="38" t="s">
        <v>62</v>
      </c>
      <c r="U418" s="39" t="s">
        <v>438</v>
      </c>
      <c r="V418" s="39" t="s">
        <v>103</v>
      </c>
      <c r="W418" s="40" t="s">
        <v>2292</v>
      </c>
      <c r="X418" s="40" t="s">
        <v>1537</v>
      </c>
      <c r="Y418" s="39" t="s">
        <v>86</v>
      </c>
      <c r="Z418" s="41" t="s">
        <v>160</v>
      </c>
      <c r="AA418" s="135">
        <v>6</v>
      </c>
      <c r="AB418" s="43">
        <f t="shared" si="76"/>
        <v>1</v>
      </c>
      <c r="AC418" s="44">
        <v>42185</v>
      </c>
      <c r="AD418" s="43" t="s">
        <v>68</v>
      </c>
      <c r="AE418" s="43"/>
      <c r="AF418" s="43"/>
      <c r="AG418" s="43"/>
      <c r="AH418" s="43"/>
      <c r="AI418" s="65" t="s">
        <v>2617</v>
      </c>
      <c r="AJ418" s="65"/>
      <c r="AK418" s="46" t="s">
        <v>2556</v>
      </c>
      <c r="AL418" s="47">
        <f t="shared" si="74"/>
        <v>2</v>
      </c>
      <c r="AM418" s="47">
        <f t="shared" si="75"/>
        <v>0</v>
      </c>
      <c r="AN418" s="47" t="str">
        <f t="shared" si="77"/>
        <v>CUMPLIDA</v>
      </c>
      <c r="AO418" s="47" t="str">
        <f t="shared" si="78"/>
        <v>CUMPLIDA</v>
      </c>
      <c r="AP418" s="48"/>
      <c r="AQ418" s="69" t="s">
        <v>163</v>
      </c>
      <c r="AR418" s="50" t="s">
        <v>75</v>
      </c>
      <c r="AS418" s="50"/>
      <c r="AT418" s="51" t="s">
        <v>76</v>
      </c>
    </row>
    <row r="419" spans="1:46" ht="220.5" hidden="1" x14ac:dyDescent="0.25">
      <c r="A419" s="27">
        <v>898</v>
      </c>
      <c r="B419" s="27">
        <v>10</v>
      </c>
      <c r="C419" s="72" t="s">
        <v>2618</v>
      </c>
      <c r="D419" s="62" t="s">
        <v>2619</v>
      </c>
      <c r="E419" s="62" t="s">
        <v>2620</v>
      </c>
      <c r="F419" s="30" t="s">
        <v>2621</v>
      </c>
      <c r="G419" s="30" t="s">
        <v>2622</v>
      </c>
      <c r="H419" s="154" t="s">
        <v>2623</v>
      </c>
      <c r="I419" s="154" t="s">
        <v>2623</v>
      </c>
      <c r="J419" s="54">
        <v>4</v>
      </c>
      <c r="K419" s="33">
        <v>41820</v>
      </c>
      <c r="L419" s="33">
        <v>42185</v>
      </c>
      <c r="M419" s="33">
        <v>42004</v>
      </c>
      <c r="N419" s="34">
        <f t="shared" si="79"/>
        <v>52.142857142857146</v>
      </c>
      <c r="O419" s="39">
        <v>0</v>
      </c>
      <c r="P419" s="36">
        <f t="shared" si="70"/>
        <v>0</v>
      </c>
      <c r="Q419" s="37">
        <f t="shared" si="71"/>
        <v>0</v>
      </c>
      <c r="R419" s="37">
        <f t="shared" si="72"/>
        <v>0</v>
      </c>
      <c r="S419" s="37">
        <f t="shared" si="73"/>
        <v>52.142857142857146</v>
      </c>
      <c r="T419" s="38" t="s">
        <v>62</v>
      </c>
      <c r="U419" s="39" t="s">
        <v>2236</v>
      </c>
      <c r="V419" s="39" t="s">
        <v>83</v>
      </c>
      <c r="W419" s="40" t="s">
        <v>65</v>
      </c>
      <c r="X419" s="40" t="s">
        <v>95</v>
      </c>
      <c r="Y419" s="40" t="s">
        <v>65</v>
      </c>
      <c r="Z419" s="41" t="s">
        <v>67</v>
      </c>
      <c r="AA419" s="135">
        <v>4</v>
      </c>
      <c r="AB419" s="43">
        <f t="shared" si="76"/>
        <v>1</v>
      </c>
      <c r="AC419" s="44">
        <v>42185</v>
      </c>
      <c r="AD419" s="43" t="s">
        <v>68</v>
      </c>
      <c r="AE419" s="43"/>
      <c r="AF419" s="43"/>
      <c r="AG419" s="43"/>
      <c r="AH419" s="43"/>
      <c r="AI419" s="45" t="s">
        <v>2624</v>
      </c>
      <c r="AJ419" s="45"/>
      <c r="AK419" s="46" t="s">
        <v>2556</v>
      </c>
      <c r="AL419" s="47">
        <f t="shared" si="74"/>
        <v>2</v>
      </c>
      <c r="AM419" s="47">
        <f t="shared" si="75"/>
        <v>0</v>
      </c>
      <c r="AN419" s="47" t="str">
        <f t="shared" si="77"/>
        <v>CUMPLIDA</v>
      </c>
      <c r="AO419" s="47" t="str">
        <f t="shared" si="78"/>
        <v>CUMPLIDA</v>
      </c>
      <c r="AP419" s="50" t="s">
        <v>864</v>
      </c>
      <c r="AQ419" s="49" t="s">
        <v>67</v>
      </c>
      <c r="AR419" s="50" t="s">
        <v>75</v>
      </c>
      <c r="AS419" s="50"/>
      <c r="AT419" s="51" t="s">
        <v>76</v>
      </c>
    </row>
    <row r="420" spans="1:46" ht="204.75" hidden="1" x14ac:dyDescent="0.25">
      <c r="A420" s="27">
        <v>899</v>
      </c>
      <c r="B420" s="27">
        <v>11</v>
      </c>
      <c r="C420" s="202" t="s">
        <v>2625</v>
      </c>
      <c r="D420" s="62" t="s">
        <v>2626</v>
      </c>
      <c r="E420" s="62" t="s">
        <v>2627</v>
      </c>
      <c r="F420" s="28" t="s">
        <v>2628</v>
      </c>
      <c r="G420" s="28" t="s">
        <v>2629</v>
      </c>
      <c r="H420" s="67" t="s">
        <v>2630</v>
      </c>
      <c r="I420" s="67" t="s">
        <v>2630</v>
      </c>
      <c r="J420" s="68">
        <v>2</v>
      </c>
      <c r="K420" s="33">
        <v>41640</v>
      </c>
      <c r="L420" s="33">
        <v>42139</v>
      </c>
      <c r="M420" s="33">
        <v>42004</v>
      </c>
      <c r="N420" s="34">
        <f t="shared" si="79"/>
        <v>71.285714285714292</v>
      </c>
      <c r="O420" s="39">
        <v>0</v>
      </c>
      <c r="P420" s="36">
        <f t="shared" si="70"/>
        <v>0</v>
      </c>
      <c r="Q420" s="37">
        <f t="shared" si="71"/>
        <v>0</v>
      </c>
      <c r="R420" s="37">
        <f t="shared" si="72"/>
        <v>0</v>
      </c>
      <c r="S420" s="37">
        <f t="shared" si="73"/>
        <v>71.285714285714292</v>
      </c>
      <c r="T420" s="38" t="s">
        <v>62</v>
      </c>
      <c r="U420" s="39" t="s">
        <v>2631</v>
      </c>
      <c r="V420" s="39" t="s">
        <v>301</v>
      </c>
      <c r="W420" s="58" t="s">
        <v>348</v>
      </c>
      <c r="X420" s="58" t="s">
        <v>1747</v>
      </c>
      <c r="Y420" s="40" t="s">
        <v>348</v>
      </c>
      <c r="Z420" s="41" t="s">
        <v>67</v>
      </c>
      <c r="AA420" s="135">
        <v>2</v>
      </c>
      <c r="AB420" s="43">
        <f t="shared" si="76"/>
        <v>1</v>
      </c>
      <c r="AC420" s="44">
        <v>42185</v>
      </c>
      <c r="AD420" s="43" t="s">
        <v>68</v>
      </c>
      <c r="AE420" s="43"/>
      <c r="AF420" s="43"/>
      <c r="AG420" s="43"/>
      <c r="AH420" s="43"/>
      <c r="AI420" s="45" t="s">
        <v>2632</v>
      </c>
      <c r="AJ420" s="45"/>
      <c r="AK420" s="46" t="s">
        <v>2556</v>
      </c>
      <c r="AL420" s="47">
        <f t="shared" si="74"/>
        <v>2</v>
      </c>
      <c r="AM420" s="47">
        <f t="shared" si="75"/>
        <v>0</v>
      </c>
      <c r="AN420" s="47" t="str">
        <f t="shared" si="77"/>
        <v>CUMPLIDA</v>
      </c>
      <c r="AO420" s="47" t="str">
        <f t="shared" si="78"/>
        <v>CUMPLIDA</v>
      </c>
      <c r="AP420" s="48" t="s">
        <v>116</v>
      </c>
      <c r="AQ420" s="49" t="s">
        <v>67</v>
      </c>
      <c r="AR420" s="50" t="s">
        <v>75</v>
      </c>
      <c r="AS420" s="50"/>
      <c r="AT420" s="51" t="s">
        <v>76</v>
      </c>
    </row>
    <row r="421" spans="1:46" ht="141.75" hidden="1" x14ac:dyDescent="0.25">
      <c r="A421" s="27">
        <v>900</v>
      </c>
      <c r="B421" s="27">
        <v>12</v>
      </c>
      <c r="C421" s="72" t="s">
        <v>2633</v>
      </c>
      <c r="D421" s="29" t="s">
        <v>2634</v>
      </c>
      <c r="E421" s="29" t="s">
        <v>2635</v>
      </c>
      <c r="F421" s="30" t="s">
        <v>2636</v>
      </c>
      <c r="G421" s="30" t="s">
        <v>2637</v>
      </c>
      <c r="H421" s="70" t="s">
        <v>2638</v>
      </c>
      <c r="I421" s="70" t="s">
        <v>2639</v>
      </c>
      <c r="J421" s="32">
        <v>1</v>
      </c>
      <c r="K421" s="33">
        <v>41791</v>
      </c>
      <c r="L421" s="33">
        <v>42004</v>
      </c>
      <c r="M421" s="33">
        <v>42004</v>
      </c>
      <c r="N421" s="34">
        <f t="shared" si="79"/>
        <v>30.428571428571427</v>
      </c>
      <c r="O421" s="39">
        <v>0</v>
      </c>
      <c r="P421" s="36">
        <f t="shared" si="70"/>
        <v>0</v>
      </c>
      <c r="Q421" s="37">
        <f t="shared" si="71"/>
        <v>0</v>
      </c>
      <c r="R421" s="37">
        <f t="shared" si="72"/>
        <v>0</v>
      </c>
      <c r="S421" s="37">
        <f t="shared" si="73"/>
        <v>30.428571428571427</v>
      </c>
      <c r="T421" s="38" t="s">
        <v>69</v>
      </c>
      <c r="U421" s="39" t="s">
        <v>347</v>
      </c>
      <c r="V421" s="39" t="s">
        <v>301</v>
      </c>
      <c r="W421" s="58" t="s">
        <v>348</v>
      </c>
      <c r="X421" s="58" t="s">
        <v>1747</v>
      </c>
      <c r="Y421" s="40" t="s">
        <v>348</v>
      </c>
      <c r="Z421" s="41" t="s">
        <v>67</v>
      </c>
      <c r="AA421" s="135">
        <v>1</v>
      </c>
      <c r="AB421" s="43">
        <f t="shared" si="76"/>
        <v>1</v>
      </c>
      <c r="AC421" s="44">
        <v>42004</v>
      </c>
      <c r="AD421" s="43" t="s">
        <v>68</v>
      </c>
      <c r="AE421" s="43"/>
      <c r="AF421" s="43"/>
      <c r="AG421" s="43"/>
      <c r="AH421" s="43"/>
      <c r="AI421" s="45" t="s">
        <v>1453</v>
      </c>
      <c r="AJ421" s="45"/>
      <c r="AK421" s="46" t="s">
        <v>2556</v>
      </c>
      <c r="AL421" s="47">
        <f t="shared" si="74"/>
        <v>2</v>
      </c>
      <c r="AM421" s="47">
        <f t="shared" si="75"/>
        <v>0</v>
      </c>
      <c r="AN421" s="47" t="str">
        <f t="shared" si="77"/>
        <v>CUMPLIDA</v>
      </c>
      <c r="AO421" s="47" t="str">
        <f t="shared" si="78"/>
        <v>CUMPLIDA</v>
      </c>
      <c r="AP421" s="48" t="s">
        <v>116</v>
      </c>
      <c r="AQ421" s="49" t="s">
        <v>67</v>
      </c>
      <c r="AR421" s="50" t="s">
        <v>75</v>
      </c>
      <c r="AS421" s="50"/>
      <c r="AT421" s="51" t="s">
        <v>76</v>
      </c>
    </row>
    <row r="422" spans="1:46" ht="126" hidden="1" x14ac:dyDescent="0.25">
      <c r="A422" s="27">
        <v>901</v>
      </c>
      <c r="B422" s="27">
        <v>13</v>
      </c>
      <c r="C422" s="62" t="s">
        <v>2640</v>
      </c>
      <c r="D422" s="29" t="s">
        <v>2641</v>
      </c>
      <c r="E422" s="29"/>
      <c r="F422" s="30" t="s">
        <v>2636</v>
      </c>
      <c r="G422" s="30" t="s">
        <v>2642</v>
      </c>
      <c r="H422" s="70" t="s">
        <v>2643</v>
      </c>
      <c r="I422" s="70" t="s">
        <v>2644</v>
      </c>
      <c r="J422" s="32">
        <v>1</v>
      </c>
      <c r="K422" s="33">
        <v>41791</v>
      </c>
      <c r="L422" s="33">
        <v>42004</v>
      </c>
      <c r="M422" s="33">
        <v>42004</v>
      </c>
      <c r="N422" s="34">
        <f t="shared" si="79"/>
        <v>30.428571428571427</v>
      </c>
      <c r="O422" s="39">
        <v>0</v>
      </c>
      <c r="P422" s="36">
        <f t="shared" si="70"/>
        <v>0</v>
      </c>
      <c r="Q422" s="37">
        <f t="shared" si="71"/>
        <v>0</v>
      </c>
      <c r="R422" s="37">
        <f t="shared" si="72"/>
        <v>0</v>
      </c>
      <c r="S422" s="37">
        <f t="shared" si="73"/>
        <v>30.428571428571427</v>
      </c>
      <c r="T422" s="38" t="s">
        <v>69</v>
      </c>
      <c r="U422" s="39" t="s">
        <v>2645</v>
      </c>
      <c r="V422" s="39" t="s">
        <v>301</v>
      </c>
      <c r="W422" s="58" t="s">
        <v>348</v>
      </c>
      <c r="X422" s="58" t="s">
        <v>1747</v>
      </c>
      <c r="Y422" s="40" t="s">
        <v>348</v>
      </c>
      <c r="Z422" s="41" t="s">
        <v>67</v>
      </c>
      <c r="AA422" s="135">
        <v>1</v>
      </c>
      <c r="AB422" s="43">
        <f t="shared" si="76"/>
        <v>1</v>
      </c>
      <c r="AC422" s="44">
        <v>42004</v>
      </c>
      <c r="AD422" s="43" t="s">
        <v>68</v>
      </c>
      <c r="AE422" s="43"/>
      <c r="AF422" s="43"/>
      <c r="AG422" s="43"/>
      <c r="AH422" s="43"/>
      <c r="AI422" s="45" t="s">
        <v>2646</v>
      </c>
      <c r="AJ422" s="45"/>
      <c r="AK422" s="46" t="s">
        <v>2556</v>
      </c>
      <c r="AL422" s="47">
        <f t="shared" si="74"/>
        <v>2</v>
      </c>
      <c r="AM422" s="47">
        <f t="shared" si="75"/>
        <v>0</v>
      </c>
      <c r="AN422" s="47" t="str">
        <f t="shared" si="77"/>
        <v>CUMPLIDA</v>
      </c>
      <c r="AO422" s="47" t="str">
        <f t="shared" si="78"/>
        <v>CUMPLIDA</v>
      </c>
      <c r="AP422" s="48" t="s">
        <v>116</v>
      </c>
      <c r="AQ422" s="49" t="s">
        <v>67</v>
      </c>
      <c r="AR422" s="50" t="s">
        <v>75</v>
      </c>
      <c r="AS422" s="50"/>
      <c r="AT422" s="51" t="s">
        <v>76</v>
      </c>
    </row>
    <row r="423" spans="1:46" ht="157.5" hidden="1" x14ac:dyDescent="0.25">
      <c r="A423" s="27">
        <v>902</v>
      </c>
      <c r="B423" s="27">
        <v>14</v>
      </c>
      <c r="C423" s="72" t="s">
        <v>2647</v>
      </c>
      <c r="D423" s="62" t="s">
        <v>2648</v>
      </c>
      <c r="E423" s="62"/>
      <c r="F423" s="30" t="s">
        <v>2649</v>
      </c>
      <c r="G423" s="30" t="s">
        <v>2650</v>
      </c>
      <c r="H423" s="70" t="s">
        <v>2651</v>
      </c>
      <c r="I423" s="70" t="s">
        <v>2651</v>
      </c>
      <c r="J423" s="32">
        <v>4</v>
      </c>
      <c r="K423" s="33">
        <v>41791</v>
      </c>
      <c r="L423" s="33">
        <v>42035</v>
      </c>
      <c r="M423" s="33">
        <v>42035</v>
      </c>
      <c r="N423" s="34">
        <f t="shared" si="79"/>
        <v>34.857142857142854</v>
      </c>
      <c r="O423" s="39">
        <v>0</v>
      </c>
      <c r="P423" s="36">
        <f t="shared" si="70"/>
        <v>0</v>
      </c>
      <c r="Q423" s="37">
        <f t="shared" si="71"/>
        <v>0</v>
      </c>
      <c r="R423" s="37">
        <f t="shared" si="72"/>
        <v>0</v>
      </c>
      <c r="S423" s="37">
        <f t="shared" si="73"/>
        <v>34.857142857142854</v>
      </c>
      <c r="T423" s="38" t="s">
        <v>62</v>
      </c>
      <c r="U423" s="39" t="s">
        <v>2652</v>
      </c>
      <c r="V423" s="39" t="s">
        <v>2653</v>
      </c>
      <c r="W423" s="122" t="s">
        <v>2654</v>
      </c>
      <c r="X423" s="122" t="s">
        <v>2655</v>
      </c>
      <c r="Y423" s="39" t="s">
        <v>86</v>
      </c>
      <c r="Z423" s="41" t="s">
        <v>67</v>
      </c>
      <c r="AA423" s="135">
        <v>4</v>
      </c>
      <c r="AB423" s="43">
        <f t="shared" si="76"/>
        <v>1</v>
      </c>
      <c r="AC423" s="44">
        <v>42185</v>
      </c>
      <c r="AD423" s="43" t="s">
        <v>68</v>
      </c>
      <c r="AE423" s="43"/>
      <c r="AF423" s="43"/>
      <c r="AG423" s="43"/>
      <c r="AH423" s="43"/>
      <c r="AI423" s="45" t="s">
        <v>2656</v>
      </c>
      <c r="AJ423" s="45"/>
      <c r="AK423" s="46" t="s">
        <v>2556</v>
      </c>
      <c r="AL423" s="47">
        <f t="shared" si="74"/>
        <v>2</v>
      </c>
      <c r="AM423" s="47">
        <f t="shared" si="75"/>
        <v>0</v>
      </c>
      <c r="AN423" s="47" t="str">
        <f t="shared" si="77"/>
        <v>CUMPLIDA</v>
      </c>
      <c r="AO423" s="47" t="str">
        <f t="shared" si="78"/>
        <v>CUMPLIDA</v>
      </c>
      <c r="AP423" s="48" t="s">
        <v>116</v>
      </c>
      <c r="AQ423" s="49" t="s">
        <v>67</v>
      </c>
      <c r="AR423" s="50" t="s">
        <v>75</v>
      </c>
      <c r="AS423" s="50"/>
      <c r="AT423" s="51" t="s">
        <v>76</v>
      </c>
    </row>
    <row r="424" spans="1:46" ht="393.75" hidden="1" x14ac:dyDescent="0.25">
      <c r="A424" s="27">
        <v>903</v>
      </c>
      <c r="B424" s="27">
        <v>15</v>
      </c>
      <c r="C424" s="72" t="s">
        <v>2657</v>
      </c>
      <c r="D424" s="62" t="s">
        <v>2658</v>
      </c>
      <c r="E424" s="73" t="s">
        <v>2659</v>
      </c>
      <c r="F424" s="30" t="s">
        <v>2660</v>
      </c>
      <c r="G424" s="30" t="s">
        <v>2661</v>
      </c>
      <c r="H424" s="31" t="s">
        <v>2662</v>
      </c>
      <c r="I424" s="31" t="s">
        <v>2662</v>
      </c>
      <c r="J424" s="105">
        <v>5</v>
      </c>
      <c r="K424" s="33">
        <v>41820</v>
      </c>
      <c r="L424" s="33">
        <v>42004</v>
      </c>
      <c r="M424" s="33">
        <v>42004</v>
      </c>
      <c r="N424" s="34">
        <f t="shared" si="79"/>
        <v>26.285714285714285</v>
      </c>
      <c r="O424" s="39">
        <v>0</v>
      </c>
      <c r="P424" s="36">
        <f t="shared" si="70"/>
        <v>0</v>
      </c>
      <c r="Q424" s="37">
        <f t="shared" si="71"/>
        <v>0</v>
      </c>
      <c r="R424" s="37">
        <f t="shared" si="72"/>
        <v>0</v>
      </c>
      <c r="S424" s="37">
        <f t="shared" si="73"/>
        <v>26.285714285714285</v>
      </c>
      <c r="T424" s="38" t="s">
        <v>69</v>
      </c>
      <c r="U424" s="39" t="s">
        <v>359</v>
      </c>
      <c r="V424" s="39" t="s">
        <v>112</v>
      </c>
      <c r="W424" s="58" t="s">
        <v>113</v>
      </c>
      <c r="X424" s="58" t="s">
        <v>114</v>
      </c>
      <c r="Y424" s="58" t="s">
        <v>113</v>
      </c>
      <c r="Z424" s="41" t="s">
        <v>67</v>
      </c>
      <c r="AA424" s="135">
        <v>5</v>
      </c>
      <c r="AB424" s="43">
        <f t="shared" si="76"/>
        <v>1</v>
      </c>
      <c r="AC424" s="44">
        <v>42185</v>
      </c>
      <c r="AD424" s="43" t="s">
        <v>68</v>
      </c>
      <c r="AE424" s="43"/>
      <c r="AF424" s="43"/>
      <c r="AG424" s="43"/>
      <c r="AH424" s="43"/>
      <c r="AI424" s="45" t="s">
        <v>2663</v>
      </c>
      <c r="AJ424" s="45"/>
      <c r="AK424" s="46" t="s">
        <v>2556</v>
      </c>
      <c r="AL424" s="47">
        <f t="shared" si="74"/>
        <v>2</v>
      </c>
      <c r="AM424" s="47">
        <f t="shared" si="75"/>
        <v>0</v>
      </c>
      <c r="AN424" s="47" t="str">
        <f t="shared" si="77"/>
        <v>CUMPLIDA</v>
      </c>
      <c r="AO424" s="47" t="str">
        <f t="shared" si="78"/>
        <v>CUMPLIDA</v>
      </c>
      <c r="AP424" s="48" t="s">
        <v>116</v>
      </c>
      <c r="AQ424" s="49" t="s">
        <v>67</v>
      </c>
      <c r="AR424" s="50" t="s">
        <v>75</v>
      </c>
      <c r="AS424" s="50"/>
      <c r="AT424" s="51" t="s">
        <v>76</v>
      </c>
    </row>
    <row r="425" spans="1:46" ht="220.5" hidden="1" x14ac:dyDescent="0.25">
      <c r="A425" s="27">
        <v>904</v>
      </c>
      <c r="B425" s="27">
        <v>16</v>
      </c>
      <c r="C425" s="72" t="s">
        <v>2664</v>
      </c>
      <c r="D425" s="62" t="s">
        <v>2665</v>
      </c>
      <c r="E425" s="62" t="s">
        <v>2666</v>
      </c>
      <c r="F425" s="30" t="s">
        <v>357</v>
      </c>
      <c r="G425" s="30" t="s">
        <v>2667</v>
      </c>
      <c r="H425" s="31" t="s">
        <v>358</v>
      </c>
      <c r="I425" s="31" t="s">
        <v>358</v>
      </c>
      <c r="J425" s="32">
        <v>1</v>
      </c>
      <c r="K425" s="33">
        <v>41820</v>
      </c>
      <c r="L425" s="33">
        <v>42004</v>
      </c>
      <c r="M425" s="33">
        <v>42004</v>
      </c>
      <c r="N425" s="34">
        <f t="shared" si="79"/>
        <v>26.285714285714285</v>
      </c>
      <c r="O425" s="39">
        <v>0</v>
      </c>
      <c r="P425" s="36">
        <f t="shared" si="70"/>
        <v>0</v>
      </c>
      <c r="Q425" s="37">
        <f t="shared" si="71"/>
        <v>0</v>
      </c>
      <c r="R425" s="37">
        <f t="shared" si="72"/>
        <v>0</v>
      </c>
      <c r="S425" s="37">
        <f t="shared" si="73"/>
        <v>26.285714285714285</v>
      </c>
      <c r="T425" s="38" t="s">
        <v>69</v>
      </c>
      <c r="U425" s="39" t="s">
        <v>2668</v>
      </c>
      <c r="V425" s="39" t="s">
        <v>112</v>
      </c>
      <c r="W425" s="58" t="s">
        <v>113</v>
      </c>
      <c r="X425" s="58" t="s">
        <v>114</v>
      </c>
      <c r="Y425" s="58" t="s">
        <v>113</v>
      </c>
      <c r="Z425" s="41" t="s">
        <v>67</v>
      </c>
      <c r="AA425" s="135">
        <v>1</v>
      </c>
      <c r="AB425" s="43">
        <f t="shared" si="76"/>
        <v>1</v>
      </c>
      <c r="AC425" s="44">
        <v>42185</v>
      </c>
      <c r="AD425" s="43" t="s">
        <v>68</v>
      </c>
      <c r="AE425" s="43"/>
      <c r="AF425" s="43"/>
      <c r="AG425" s="43"/>
      <c r="AH425" s="43"/>
      <c r="AI425" s="45" t="s">
        <v>2669</v>
      </c>
      <c r="AJ425" s="45"/>
      <c r="AK425" s="46" t="s">
        <v>2556</v>
      </c>
      <c r="AL425" s="47">
        <f t="shared" si="74"/>
        <v>2</v>
      </c>
      <c r="AM425" s="47">
        <f t="shared" si="75"/>
        <v>0</v>
      </c>
      <c r="AN425" s="47" t="str">
        <f t="shared" si="77"/>
        <v>CUMPLIDA</v>
      </c>
      <c r="AO425" s="47" t="str">
        <f t="shared" si="78"/>
        <v>CUMPLIDA</v>
      </c>
      <c r="AP425" s="48" t="s">
        <v>116</v>
      </c>
      <c r="AQ425" s="49" t="s">
        <v>67</v>
      </c>
      <c r="AR425" s="50" t="s">
        <v>75</v>
      </c>
      <c r="AS425" s="50"/>
      <c r="AT425" s="51" t="s">
        <v>76</v>
      </c>
    </row>
    <row r="426" spans="1:46" ht="330.75" hidden="1" x14ac:dyDescent="0.25">
      <c r="A426" s="27">
        <v>905</v>
      </c>
      <c r="B426" s="27">
        <v>17</v>
      </c>
      <c r="C426" s="72" t="s">
        <v>2670</v>
      </c>
      <c r="D426" s="62" t="s">
        <v>2671</v>
      </c>
      <c r="E426" s="62" t="s">
        <v>2672</v>
      </c>
      <c r="F426" s="30" t="s">
        <v>2673</v>
      </c>
      <c r="G426" s="30" t="s">
        <v>2674</v>
      </c>
      <c r="H426" s="31" t="s">
        <v>2675</v>
      </c>
      <c r="I426" s="31" t="s">
        <v>2675</v>
      </c>
      <c r="J426" s="32">
        <v>4</v>
      </c>
      <c r="K426" s="33">
        <v>41640</v>
      </c>
      <c r="L426" s="33">
        <v>42185</v>
      </c>
      <c r="M426" s="33">
        <v>42004</v>
      </c>
      <c r="N426" s="34">
        <f t="shared" si="79"/>
        <v>77.857142857142861</v>
      </c>
      <c r="O426" s="39">
        <v>0</v>
      </c>
      <c r="P426" s="36">
        <f t="shared" si="70"/>
        <v>0</v>
      </c>
      <c r="Q426" s="37">
        <f t="shared" si="71"/>
        <v>0</v>
      </c>
      <c r="R426" s="37">
        <f t="shared" si="72"/>
        <v>0</v>
      </c>
      <c r="S426" s="37">
        <f t="shared" si="73"/>
        <v>77.857142857142861</v>
      </c>
      <c r="T426" s="38" t="s">
        <v>62</v>
      </c>
      <c r="U426" s="39" t="s">
        <v>2676</v>
      </c>
      <c r="V426" s="64" t="s">
        <v>1021</v>
      </c>
      <c r="W426" s="58" t="s">
        <v>2677</v>
      </c>
      <c r="X426" s="39" t="s">
        <v>2678</v>
      </c>
      <c r="Y426" s="39" t="s">
        <v>86</v>
      </c>
      <c r="Z426" s="41" t="s">
        <v>87</v>
      </c>
      <c r="AA426" s="135">
        <v>4</v>
      </c>
      <c r="AB426" s="43">
        <f t="shared" si="76"/>
        <v>1</v>
      </c>
      <c r="AC426" s="44">
        <v>42185</v>
      </c>
      <c r="AD426" s="43" t="s">
        <v>68</v>
      </c>
      <c r="AE426" s="43"/>
      <c r="AF426" s="43"/>
      <c r="AG426" s="43"/>
      <c r="AH426" s="43"/>
      <c r="AI426" s="45" t="s">
        <v>2679</v>
      </c>
      <c r="AJ426" s="45"/>
      <c r="AK426" s="46" t="s">
        <v>2556</v>
      </c>
      <c r="AL426" s="47">
        <f t="shared" si="74"/>
        <v>2</v>
      </c>
      <c r="AM426" s="47">
        <f t="shared" si="75"/>
        <v>0</v>
      </c>
      <c r="AN426" s="47" t="str">
        <f t="shared" si="77"/>
        <v>CUMPLIDA</v>
      </c>
      <c r="AO426" s="47" t="str">
        <f t="shared" si="78"/>
        <v>CUMPLIDA</v>
      </c>
      <c r="AP426" s="48" t="s">
        <v>116</v>
      </c>
      <c r="AQ426" s="49" t="s">
        <v>87</v>
      </c>
      <c r="AR426" s="50" t="s">
        <v>75</v>
      </c>
      <c r="AS426" s="50"/>
      <c r="AT426" s="51" t="s">
        <v>76</v>
      </c>
    </row>
    <row r="427" spans="1:46" ht="173.25" hidden="1" x14ac:dyDescent="0.25">
      <c r="A427" s="27">
        <v>906</v>
      </c>
      <c r="B427" s="27">
        <v>18</v>
      </c>
      <c r="C427" s="202" t="s">
        <v>2680</v>
      </c>
      <c r="D427" s="29" t="s">
        <v>2681</v>
      </c>
      <c r="E427" s="29" t="s">
        <v>2682</v>
      </c>
      <c r="F427" s="30" t="s">
        <v>2683</v>
      </c>
      <c r="G427" s="30" t="s">
        <v>2684</v>
      </c>
      <c r="H427" s="31" t="s">
        <v>2685</v>
      </c>
      <c r="I427" s="31" t="s">
        <v>2685</v>
      </c>
      <c r="J427" s="76">
        <v>2</v>
      </c>
      <c r="K427" s="33">
        <v>41821</v>
      </c>
      <c r="L427" s="33">
        <v>42185</v>
      </c>
      <c r="M427" s="33">
        <v>42003</v>
      </c>
      <c r="N427" s="34">
        <f t="shared" si="79"/>
        <v>52</v>
      </c>
      <c r="O427" s="39">
        <v>0</v>
      </c>
      <c r="P427" s="36">
        <f t="shared" si="70"/>
        <v>0</v>
      </c>
      <c r="Q427" s="37">
        <f t="shared" si="71"/>
        <v>0</v>
      </c>
      <c r="R427" s="37">
        <f t="shared" si="72"/>
        <v>0</v>
      </c>
      <c r="S427" s="37">
        <f t="shared" si="73"/>
        <v>52</v>
      </c>
      <c r="T427" s="38" t="s">
        <v>62</v>
      </c>
      <c r="U427" s="39" t="s">
        <v>65</v>
      </c>
      <c r="V427" s="39" t="s">
        <v>83</v>
      </c>
      <c r="W427" s="58" t="s">
        <v>65</v>
      </c>
      <c r="X427" s="58" t="s">
        <v>95</v>
      </c>
      <c r="Y427" s="40" t="s">
        <v>65</v>
      </c>
      <c r="Z427" s="41" t="s">
        <v>67</v>
      </c>
      <c r="AA427" s="135">
        <v>2</v>
      </c>
      <c r="AB427" s="43">
        <f t="shared" si="76"/>
        <v>1</v>
      </c>
      <c r="AC427" s="44">
        <v>42185</v>
      </c>
      <c r="AD427" s="43" t="s">
        <v>68</v>
      </c>
      <c r="AE427" s="43"/>
      <c r="AF427" s="43"/>
      <c r="AG427" s="43"/>
      <c r="AH427" s="43"/>
      <c r="AI427" s="45" t="s">
        <v>2686</v>
      </c>
      <c r="AJ427" s="45"/>
      <c r="AK427" s="46" t="s">
        <v>2556</v>
      </c>
      <c r="AL427" s="47">
        <f t="shared" si="74"/>
        <v>2</v>
      </c>
      <c r="AM427" s="47">
        <f t="shared" si="75"/>
        <v>0</v>
      </c>
      <c r="AN427" s="47" t="str">
        <f t="shared" si="77"/>
        <v>CUMPLIDA</v>
      </c>
      <c r="AO427" s="47" t="str">
        <f t="shared" si="78"/>
        <v>CUMPLIDA</v>
      </c>
      <c r="AP427" s="48" t="s">
        <v>116</v>
      </c>
      <c r="AQ427" s="49" t="s">
        <v>67</v>
      </c>
      <c r="AR427" s="50" t="s">
        <v>75</v>
      </c>
      <c r="AS427" s="50"/>
      <c r="AT427" s="51" t="s">
        <v>76</v>
      </c>
    </row>
    <row r="428" spans="1:46" ht="378" hidden="1" x14ac:dyDescent="0.25">
      <c r="A428" s="27">
        <v>907</v>
      </c>
      <c r="B428" s="27">
        <v>19</v>
      </c>
      <c r="C428" s="202" t="s">
        <v>2687</v>
      </c>
      <c r="D428" s="29" t="s">
        <v>2688</v>
      </c>
      <c r="E428" s="29"/>
      <c r="F428" s="77" t="s">
        <v>2689</v>
      </c>
      <c r="G428" s="78" t="s">
        <v>2690</v>
      </c>
      <c r="H428" s="79" t="s">
        <v>2691</v>
      </c>
      <c r="I428" s="79" t="s">
        <v>2691</v>
      </c>
      <c r="J428" s="49">
        <v>3</v>
      </c>
      <c r="K428" s="33">
        <v>41640</v>
      </c>
      <c r="L428" s="33">
        <v>42004</v>
      </c>
      <c r="M428" s="33">
        <v>42004</v>
      </c>
      <c r="N428" s="34">
        <f t="shared" si="79"/>
        <v>52</v>
      </c>
      <c r="O428" s="39">
        <v>0</v>
      </c>
      <c r="P428" s="36">
        <f t="shared" si="70"/>
        <v>0</v>
      </c>
      <c r="Q428" s="37">
        <f t="shared" si="71"/>
        <v>0</v>
      </c>
      <c r="R428" s="37">
        <f t="shared" si="72"/>
        <v>0</v>
      </c>
      <c r="S428" s="37">
        <f t="shared" si="73"/>
        <v>52</v>
      </c>
      <c r="T428" s="38" t="s">
        <v>69</v>
      </c>
      <c r="U428" s="39" t="s">
        <v>2676</v>
      </c>
      <c r="V428" s="64" t="s">
        <v>1021</v>
      </c>
      <c r="W428" s="58" t="s">
        <v>2677</v>
      </c>
      <c r="X428" s="39" t="s">
        <v>2678</v>
      </c>
      <c r="Y428" s="39" t="s">
        <v>86</v>
      </c>
      <c r="Z428" s="41" t="s">
        <v>67</v>
      </c>
      <c r="AA428" s="135">
        <v>3</v>
      </c>
      <c r="AB428" s="43">
        <f t="shared" si="76"/>
        <v>1</v>
      </c>
      <c r="AC428" s="44">
        <v>42185</v>
      </c>
      <c r="AD428" s="43" t="s">
        <v>68</v>
      </c>
      <c r="AE428" s="43"/>
      <c r="AF428" s="43"/>
      <c r="AG428" s="43"/>
      <c r="AH428" s="43"/>
      <c r="AI428" s="45" t="s">
        <v>2692</v>
      </c>
      <c r="AJ428" s="45"/>
      <c r="AK428" s="46" t="s">
        <v>2556</v>
      </c>
      <c r="AL428" s="47">
        <f t="shared" si="74"/>
        <v>2</v>
      </c>
      <c r="AM428" s="47">
        <f t="shared" si="75"/>
        <v>0</v>
      </c>
      <c r="AN428" s="47" t="str">
        <f t="shared" si="77"/>
        <v>CUMPLIDA</v>
      </c>
      <c r="AO428" s="47" t="str">
        <f t="shared" si="78"/>
        <v>CUMPLIDA</v>
      </c>
      <c r="AP428" s="48" t="s">
        <v>116</v>
      </c>
      <c r="AQ428" s="49" t="s">
        <v>67</v>
      </c>
      <c r="AR428" s="50" t="s">
        <v>75</v>
      </c>
      <c r="AS428" s="50"/>
      <c r="AT428" s="51" t="s">
        <v>76</v>
      </c>
    </row>
    <row r="429" spans="1:46" ht="409.5" hidden="1" x14ac:dyDescent="0.25">
      <c r="A429" s="27">
        <v>908</v>
      </c>
      <c r="B429" s="27">
        <v>20</v>
      </c>
      <c r="C429" s="144" t="s">
        <v>2693</v>
      </c>
      <c r="D429" s="29" t="s">
        <v>2694</v>
      </c>
      <c r="E429" s="29" t="s">
        <v>2695</v>
      </c>
      <c r="F429" s="74" t="s">
        <v>2696</v>
      </c>
      <c r="G429" s="203" t="s">
        <v>2697</v>
      </c>
      <c r="H429" s="81" t="s">
        <v>2698</v>
      </c>
      <c r="I429" s="81" t="s">
        <v>2698</v>
      </c>
      <c r="J429" s="82">
        <v>5</v>
      </c>
      <c r="K429" s="33">
        <v>41791</v>
      </c>
      <c r="L429" s="33">
        <v>42004</v>
      </c>
      <c r="M429" s="33">
        <v>42004</v>
      </c>
      <c r="N429" s="34">
        <f t="shared" si="79"/>
        <v>30.428571428571427</v>
      </c>
      <c r="O429" s="39">
        <v>0</v>
      </c>
      <c r="P429" s="36">
        <f t="shared" si="70"/>
        <v>0</v>
      </c>
      <c r="Q429" s="37">
        <f t="shared" si="71"/>
        <v>0</v>
      </c>
      <c r="R429" s="37">
        <f t="shared" si="72"/>
        <v>0</v>
      </c>
      <c r="S429" s="37">
        <f t="shared" si="73"/>
        <v>30.428571428571427</v>
      </c>
      <c r="T429" s="38" t="s">
        <v>69</v>
      </c>
      <c r="U429" s="39" t="s">
        <v>2699</v>
      </c>
      <c r="V429" s="39" t="s">
        <v>2260</v>
      </c>
      <c r="W429" s="39" t="s">
        <v>2700</v>
      </c>
      <c r="X429" s="39" t="s">
        <v>2701</v>
      </c>
      <c r="Y429" s="39" t="s">
        <v>86</v>
      </c>
      <c r="Z429" s="41" t="s">
        <v>120</v>
      </c>
      <c r="AA429" s="135">
        <v>5</v>
      </c>
      <c r="AB429" s="43">
        <f t="shared" si="76"/>
        <v>1</v>
      </c>
      <c r="AC429" s="44">
        <v>42004</v>
      </c>
      <c r="AD429" s="43" t="s">
        <v>68</v>
      </c>
      <c r="AE429" s="43"/>
      <c r="AF429" s="43"/>
      <c r="AG429" s="43"/>
      <c r="AH429" s="43"/>
      <c r="AI429" s="45" t="s">
        <v>2702</v>
      </c>
      <c r="AJ429" s="45"/>
      <c r="AK429" s="46" t="s">
        <v>2556</v>
      </c>
      <c r="AL429" s="47">
        <f t="shared" si="74"/>
        <v>2</v>
      </c>
      <c r="AM429" s="47">
        <f t="shared" si="75"/>
        <v>0</v>
      </c>
      <c r="AN429" s="47" t="str">
        <f t="shared" si="77"/>
        <v>CUMPLIDA</v>
      </c>
      <c r="AO429" s="47" t="str">
        <f t="shared" si="78"/>
        <v>CUMPLIDA</v>
      </c>
      <c r="AP429" s="48" t="s">
        <v>116</v>
      </c>
      <c r="AQ429" s="49" t="s">
        <v>122</v>
      </c>
      <c r="AR429" s="50" t="s">
        <v>75</v>
      </c>
      <c r="AS429" s="50"/>
      <c r="AT429" s="51" t="s">
        <v>76</v>
      </c>
    </row>
    <row r="430" spans="1:46" ht="126" hidden="1" x14ac:dyDescent="0.25">
      <c r="A430" s="27">
        <v>909</v>
      </c>
      <c r="B430" s="27">
        <v>21</v>
      </c>
      <c r="C430" s="144" t="s">
        <v>2703</v>
      </c>
      <c r="D430" s="29" t="s">
        <v>2704</v>
      </c>
      <c r="E430" s="29" t="s">
        <v>2705</v>
      </c>
      <c r="F430" s="30" t="s">
        <v>2706</v>
      </c>
      <c r="G430" s="30"/>
      <c r="H430" s="31" t="s">
        <v>2707</v>
      </c>
      <c r="I430" s="31" t="s">
        <v>2707</v>
      </c>
      <c r="J430" s="32">
        <v>1</v>
      </c>
      <c r="K430" s="33">
        <v>41640</v>
      </c>
      <c r="L430" s="33">
        <v>42004</v>
      </c>
      <c r="M430" s="33">
        <v>42004</v>
      </c>
      <c r="N430" s="34">
        <f t="shared" si="79"/>
        <v>52</v>
      </c>
      <c r="O430" s="39">
        <v>0</v>
      </c>
      <c r="P430" s="36">
        <f t="shared" si="70"/>
        <v>0</v>
      </c>
      <c r="Q430" s="37">
        <f t="shared" si="71"/>
        <v>0</v>
      </c>
      <c r="R430" s="37">
        <f t="shared" si="72"/>
        <v>0</v>
      </c>
      <c r="S430" s="37">
        <f t="shared" si="73"/>
        <v>52</v>
      </c>
      <c r="T430" s="38" t="s">
        <v>62</v>
      </c>
      <c r="U430" s="39" t="s">
        <v>2708</v>
      </c>
      <c r="V430" s="204" t="s">
        <v>290</v>
      </c>
      <c r="W430" s="39" t="s">
        <v>239</v>
      </c>
      <c r="X430" s="39" t="s">
        <v>240</v>
      </c>
      <c r="Y430" s="39" t="s">
        <v>86</v>
      </c>
      <c r="Z430" s="41" t="s">
        <v>67</v>
      </c>
      <c r="AA430" s="135">
        <v>1</v>
      </c>
      <c r="AB430" s="43">
        <f t="shared" si="76"/>
        <v>1</v>
      </c>
      <c r="AC430" s="44">
        <v>42004</v>
      </c>
      <c r="AD430" s="43" t="s">
        <v>2709</v>
      </c>
      <c r="AE430" s="43" t="s">
        <v>2710</v>
      </c>
      <c r="AF430" s="43"/>
      <c r="AG430" s="43"/>
      <c r="AH430" s="43"/>
      <c r="AI430" s="45" t="s">
        <v>2711</v>
      </c>
      <c r="AJ430" s="45"/>
      <c r="AK430" s="46" t="s">
        <v>2556</v>
      </c>
      <c r="AL430" s="47">
        <f t="shared" si="74"/>
        <v>2</v>
      </c>
      <c r="AM430" s="47">
        <f t="shared" si="75"/>
        <v>0</v>
      </c>
      <c r="AN430" s="47" t="str">
        <f t="shared" si="77"/>
        <v>CUMPLIDA</v>
      </c>
      <c r="AO430" s="47" t="str">
        <f t="shared" si="78"/>
        <v>CUMPLIDA</v>
      </c>
      <c r="AP430" s="48" t="s">
        <v>2712</v>
      </c>
      <c r="AQ430" s="49" t="s">
        <v>67</v>
      </c>
      <c r="AR430" s="50" t="s">
        <v>75</v>
      </c>
      <c r="AS430" s="50"/>
      <c r="AT430" s="110" t="s">
        <v>353</v>
      </c>
    </row>
    <row r="431" spans="1:46" ht="220.5" hidden="1" x14ac:dyDescent="0.25">
      <c r="A431" s="27">
        <v>910</v>
      </c>
      <c r="B431" s="27">
        <v>22</v>
      </c>
      <c r="C431" s="81" t="s">
        <v>2713</v>
      </c>
      <c r="D431" s="81" t="s">
        <v>2714</v>
      </c>
      <c r="E431" s="29" t="s">
        <v>2715</v>
      </c>
      <c r="F431" s="143" t="s">
        <v>2716</v>
      </c>
      <c r="G431" s="143"/>
      <c r="H431" s="145" t="s">
        <v>2717</v>
      </c>
      <c r="I431" s="145" t="s">
        <v>2717</v>
      </c>
      <c r="J431" s="60">
        <v>1</v>
      </c>
      <c r="K431" s="33">
        <v>41640</v>
      </c>
      <c r="L431" s="33">
        <v>42004</v>
      </c>
      <c r="M431" s="33">
        <v>42004</v>
      </c>
      <c r="N431" s="34">
        <f t="shared" si="79"/>
        <v>52</v>
      </c>
      <c r="O431" s="39">
        <v>0</v>
      </c>
      <c r="P431" s="36">
        <f t="shared" si="70"/>
        <v>0</v>
      </c>
      <c r="Q431" s="37">
        <f t="shared" si="71"/>
        <v>0</v>
      </c>
      <c r="R431" s="37">
        <f t="shared" si="72"/>
        <v>0</v>
      </c>
      <c r="S431" s="37">
        <f t="shared" si="73"/>
        <v>52</v>
      </c>
      <c r="T431" s="38" t="s">
        <v>62</v>
      </c>
      <c r="U431" s="39" t="s">
        <v>2708</v>
      </c>
      <c r="V431" s="204" t="s">
        <v>290</v>
      </c>
      <c r="W431" s="39" t="s">
        <v>239</v>
      </c>
      <c r="X431" s="39" t="s">
        <v>240</v>
      </c>
      <c r="Y431" s="39" t="s">
        <v>86</v>
      </c>
      <c r="Z431" s="41" t="s">
        <v>67</v>
      </c>
      <c r="AA431" s="135">
        <v>1</v>
      </c>
      <c r="AB431" s="43">
        <f t="shared" si="76"/>
        <v>1</v>
      </c>
      <c r="AC431" s="44">
        <v>42004</v>
      </c>
      <c r="AD431" s="43" t="s">
        <v>2709</v>
      </c>
      <c r="AE431" s="43" t="s">
        <v>2710</v>
      </c>
      <c r="AF431" s="43"/>
      <c r="AG431" s="43"/>
      <c r="AH431" s="43"/>
      <c r="AI431" s="45" t="s">
        <v>2718</v>
      </c>
      <c r="AJ431" s="45"/>
      <c r="AK431" s="46" t="s">
        <v>2556</v>
      </c>
      <c r="AL431" s="47">
        <f t="shared" si="74"/>
        <v>2</v>
      </c>
      <c r="AM431" s="47">
        <f t="shared" si="75"/>
        <v>0</v>
      </c>
      <c r="AN431" s="47" t="str">
        <f t="shared" si="77"/>
        <v>CUMPLIDA</v>
      </c>
      <c r="AO431" s="47" t="str">
        <f t="shared" si="78"/>
        <v>CUMPLIDA</v>
      </c>
      <c r="AP431" s="48" t="s">
        <v>2712</v>
      </c>
      <c r="AQ431" s="49" t="s">
        <v>67</v>
      </c>
      <c r="AR431" s="50" t="s">
        <v>75</v>
      </c>
      <c r="AS431" s="50"/>
      <c r="AT431" s="110" t="s">
        <v>353</v>
      </c>
    </row>
    <row r="432" spans="1:46" ht="189" hidden="1" x14ac:dyDescent="0.25">
      <c r="A432" s="119">
        <v>911</v>
      </c>
      <c r="B432" s="27">
        <v>23</v>
      </c>
      <c r="C432" s="85" t="s">
        <v>2719</v>
      </c>
      <c r="D432" s="86" t="s">
        <v>2720</v>
      </c>
      <c r="E432" s="86" t="s">
        <v>2721</v>
      </c>
      <c r="F432" s="166" t="s">
        <v>1715</v>
      </c>
      <c r="G432" s="166" t="s">
        <v>1716</v>
      </c>
      <c r="H432" s="87" t="s">
        <v>2722</v>
      </c>
      <c r="I432" s="87" t="s">
        <v>2722</v>
      </c>
      <c r="J432" s="167">
        <v>5</v>
      </c>
      <c r="K432" s="33">
        <v>41640</v>
      </c>
      <c r="L432" s="33">
        <v>42004</v>
      </c>
      <c r="M432" s="33">
        <v>42004</v>
      </c>
      <c r="N432" s="34">
        <f t="shared" si="79"/>
        <v>52</v>
      </c>
      <c r="O432" s="39">
        <v>0</v>
      </c>
      <c r="P432" s="36">
        <f t="shared" ref="P432:P444" si="80">IF(O432/J432&gt;1,1,+O432/J432)</f>
        <v>0</v>
      </c>
      <c r="Q432" s="37">
        <f t="shared" ref="Q432:Q444" si="81">+N432*P432</f>
        <v>0</v>
      </c>
      <c r="R432" s="37">
        <f t="shared" ref="R432:R444" si="82">IF(L432&lt;=$C$7,Q432,0)</f>
        <v>0</v>
      </c>
      <c r="S432" s="37">
        <f t="shared" ref="S432:S445" si="83">IF($C$7&gt;=L432,N432,0)</f>
        <v>52</v>
      </c>
      <c r="T432" s="38" t="s">
        <v>62</v>
      </c>
      <c r="U432" s="39" t="s">
        <v>2723</v>
      </c>
      <c r="V432" s="39" t="s">
        <v>486</v>
      </c>
      <c r="W432" s="39" t="s">
        <v>239</v>
      </c>
      <c r="X432" s="39" t="s">
        <v>240</v>
      </c>
      <c r="Y432" s="39" t="s">
        <v>86</v>
      </c>
      <c r="Z432" s="41" t="s">
        <v>67</v>
      </c>
      <c r="AA432" s="135">
        <v>5</v>
      </c>
      <c r="AB432" s="43">
        <f t="shared" si="76"/>
        <v>1</v>
      </c>
      <c r="AC432" s="44">
        <v>42004</v>
      </c>
      <c r="AD432" s="43" t="s">
        <v>68</v>
      </c>
      <c r="AE432" s="43"/>
      <c r="AF432" s="43"/>
      <c r="AG432" s="43"/>
      <c r="AH432" s="43"/>
      <c r="AI432" s="45" t="s">
        <v>2724</v>
      </c>
      <c r="AJ432" s="45"/>
      <c r="AK432" s="46" t="s">
        <v>2556</v>
      </c>
      <c r="AL432" s="47">
        <f t="shared" si="74"/>
        <v>2</v>
      </c>
      <c r="AM432" s="47">
        <f t="shared" si="75"/>
        <v>0</v>
      </c>
      <c r="AN432" s="47" t="str">
        <f t="shared" si="77"/>
        <v>CUMPLIDA</v>
      </c>
      <c r="AO432" s="47" t="str">
        <f t="shared" si="78"/>
        <v>CUMPLIDA</v>
      </c>
      <c r="AP432" s="50" t="s">
        <v>864</v>
      </c>
      <c r="AQ432" s="49" t="s">
        <v>67</v>
      </c>
      <c r="AR432" s="50" t="s">
        <v>75</v>
      </c>
      <c r="AS432" s="50"/>
      <c r="AT432" s="110" t="s">
        <v>353</v>
      </c>
    </row>
    <row r="433" spans="1:48" ht="157.5" hidden="1" x14ac:dyDescent="0.25">
      <c r="A433" s="27">
        <v>912</v>
      </c>
      <c r="B433" s="27">
        <v>24</v>
      </c>
      <c r="C433" s="85" t="s">
        <v>2725</v>
      </c>
      <c r="D433" s="86" t="s">
        <v>2726</v>
      </c>
      <c r="E433" s="86" t="s">
        <v>2727</v>
      </c>
      <c r="F433" s="143" t="s">
        <v>2728</v>
      </c>
      <c r="G433" s="143"/>
      <c r="H433" s="145" t="s">
        <v>2729</v>
      </c>
      <c r="I433" s="145" t="s">
        <v>2730</v>
      </c>
      <c r="J433" s="60">
        <v>1</v>
      </c>
      <c r="K433" s="33">
        <v>41640</v>
      </c>
      <c r="L433" s="33">
        <v>42004</v>
      </c>
      <c r="M433" s="33">
        <v>42004</v>
      </c>
      <c r="N433" s="34">
        <f t="shared" si="79"/>
        <v>52</v>
      </c>
      <c r="O433" s="39">
        <v>0</v>
      </c>
      <c r="P433" s="36">
        <f t="shared" si="80"/>
        <v>0</v>
      </c>
      <c r="Q433" s="37">
        <f t="shared" si="81"/>
        <v>0</v>
      </c>
      <c r="R433" s="37">
        <f t="shared" si="82"/>
        <v>0</v>
      </c>
      <c r="S433" s="37">
        <f t="shared" si="83"/>
        <v>52</v>
      </c>
      <c r="T433" s="38" t="s">
        <v>62</v>
      </c>
      <c r="U433" s="204" t="s">
        <v>2708</v>
      </c>
      <c r="V433" s="39" t="s">
        <v>486</v>
      </c>
      <c r="W433" s="39" t="s">
        <v>239</v>
      </c>
      <c r="X433" s="39" t="s">
        <v>240</v>
      </c>
      <c r="Y433" s="39" t="s">
        <v>86</v>
      </c>
      <c r="Z433" s="41" t="s">
        <v>67</v>
      </c>
      <c r="AA433" s="135">
        <v>1</v>
      </c>
      <c r="AB433" s="43">
        <f t="shared" si="76"/>
        <v>1</v>
      </c>
      <c r="AC433" s="44">
        <v>42185</v>
      </c>
      <c r="AD433" s="43" t="s">
        <v>68</v>
      </c>
      <c r="AE433" s="43"/>
      <c r="AF433" s="43"/>
      <c r="AG433" s="43"/>
      <c r="AH433" s="43"/>
      <c r="AI433" s="45" t="s">
        <v>303</v>
      </c>
      <c r="AJ433" s="45"/>
      <c r="AK433" s="46" t="s">
        <v>2556</v>
      </c>
      <c r="AL433" s="47">
        <f t="shared" si="74"/>
        <v>2</v>
      </c>
      <c r="AM433" s="47">
        <f t="shared" si="75"/>
        <v>0</v>
      </c>
      <c r="AN433" s="47" t="str">
        <f t="shared" si="77"/>
        <v>CUMPLIDA</v>
      </c>
      <c r="AO433" s="47" t="str">
        <f t="shared" si="78"/>
        <v>CUMPLIDA</v>
      </c>
      <c r="AP433" s="48" t="s">
        <v>2712</v>
      </c>
      <c r="AQ433" s="49" t="s">
        <v>67</v>
      </c>
      <c r="AR433" s="50" t="s">
        <v>75</v>
      </c>
      <c r="AS433" s="50"/>
      <c r="AT433" s="110" t="s">
        <v>353</v>
      </c>
    </row>
    <row r="434" spans="1:48" ht="220.5" hidden="1" x14ac:dyDescent="0.25">
      <c r="A434" s="27">
        <v>913</v>
      </c>
      <c r="B434" s="27">
        <v>1</v>
      </c>
      <c r="C434" s="74" t="s">
        <v>2731</v>
      </c>
      <c r="D434" s="111" t="s">
        <v>2732</v>
      </c>
      <c r="E434" s="111"/>
      <c r="F434" s="30" t="s">
        <v>2733</v>
      </c>
      <c r="G434" s="30" t="s">
        <v>2734</v>
      </c>
      <c r="H434" s="30" t="s">
        <v>2735</v>
      </c>
      <c r="I434" s="30" t="s">
        <v>2735</v>
      </c>
      <c r="J434" s="32">
        <v>5</v>
      </c>
      <c r="K434" s="33">
        <v>41821</v>
      </c>
      <c r="L434" s="33">
        <v>42185</v>
      </c>
      <c r="M434" s="33">
        <v>42124</v>
      </c>
      <c r="N434" s="34">
        <f t="shared" si="79"/>
        <v>52</v>
      </c>
      <c r="O434" s="39">
        <v>0</v>
      </c>
      <c r="P434" s="36">
        <f t="shared" si="80"/>
        <v>0</v>
      </c>
      <c r="Q434" s="37">
        <f t="shared" si="81"/>
        <v>0</v>
      </c>
      <c r="R434" s="37">
        <f t="shared" si="82"/>
        <v>0</v>
      </c>
      <c r="S434" s="37">
        <f t="shared" si="83"/>
        <v>52</v>
      </c>
      <c r="T434" s="38" t="s">
        <v>62</v>
      </c>
      <c r="U434" s="39" t="s">
        <v>347</v>
      </c>
      <c r="V434" s="39" t="s">
        <v>301</v>
      </c>
      <c r="W434" s="122" t="s">
        <v>348</v>
      </c>
      <c r="X434" s="122" t="s">
        <v>349</v>
      </c>
      <c r="Y434" s="40" t="s">
        <v>348</v>
      </c>
      <c r="Z434" s="41" t="s">
        <v>87</v>
      </c>
      <c r="AA434" s="135">
        <v>5</v>
      </c>
      <c r="AB434" s="43">
        <f t="shared" si="76"/>
        <v>1</v>
      </c>
      <c r="AC434" s="44">
        <v>42185</v>
      </c>
      <c r="AD434" s="43" t="s">
        <v>68</v>
      </c>
      <c r="AE434" s="43"/>
      <c r="AF434" s="43" t="s">
        <v>69</v>
      </c>
      <c r="AG434" s="43" t="s">
        <v>69</v>
      </c>
      <c r="AH434" s="43"/>
      <c r="AI434" s="45" t="s">
        <v>2736</v>
      </c>
      <c r="AJ434" s="45"/>
      <c r="AK434" s="46" t="s">
        <v>2493</v>
      </c>
      <c r="AL434" s="47">
        <f t="shared" si="74"/>
        <v>2</v>
      </c>
      <c r="AM434" s="47">
        <f t="shared" si="75"/>
        <v>0</v>
      </c>
      <c r="AN434" s="47" t="str">
        <f t="shared" si="77"/>
        <v>CUMPLIDA</v>
      </c>
      <c r="AO434" s="47" t="str">
        <f t="shared" si="78"/>
        <v>CUMPLIDA</v>
      </c>
      <c r="AP434" s="48" t="s">
        <v>116</v>
      </c>
      <c r="AQ434" s="49" t="s">
        <v>87</v>
      </c>
      <c r="AR434" s="50" t="s">
        <v>75</v>
      </c>
      <c r="AS434" s="50"/>
      <c r="AT434" s="51" t="s">
        <v>76</v>
      </c>
    </row>
    <row r="435" spans="1:48" ht="220.5" hidden="1" x14ac:dyDescent="0.25">
      <c r="A435" s="27">
        <v>914</v>
      </c>
      <c r="B435" s="27">
        <v>2</v>
      </c>
      <c r="C435" s="74" t="s">
        <v>2737</v>
      </c>
      <c r="D435" s="74" t="s">
        <v>2738</v>
      </c>
      <c r="E435" s="74" t="s">
        <v>2739</v>
      </c>
      <c r="F435" s="31" t="s">
        <v>2740</v>
      </c>
      <c r="G435" s="114" t="s">
        <v>2741</v>
      </c>
      <c r="H435" s="205" t="s">
        <v>2742</v>
      </c>
      <c r="I435" s="205" t="s">
        <v>2742</v>
      </c>
      <c r="J435" s="116">
        <v>3</v>
      </c>
      <c r="K435" s="33">
        <v>41821</v>
      </c>
      <c r="L435" s="33">
        <v>42124</v>
      </c>
      <c r="M435" s="33">
        <v>42124</v>
      </c>
      <c r="N435" s="34">
        <f t="shared" si="79"/>
        <v>43.285714285714285</v>
      </c>
      <c r="O435" s="39">
        <v>0</v>
      </c>
      <c r="P435" s="36">
        <f t="shared" si="80"/>
        <v>0</v>
      </c>
      <c r="Q435" s="37">
        <f t="shared" si="81"/>
        <v>0</v>
      </c>
      <c r="R435" s="37">
        <f t="shared" si="82"/>
        <v>0</v>
      </c>
      <c r="S435" s="37">
        <f t="shared" si="83"/>
        <v>43.285714285714285</v>
      </c>
      <c r="T435" s="38" t="s">
        <v>69</v>
      </c>
      <c r="U435" s="39" t="s">
        <v>347</v>
      </c>
      <c r="V435" s="39" t="s">
        <v>301</v>
      </c>
      <c r="W435" s="40" t="s">
        <v>348</v>
      </c>
      <c r="X435" s="40" t="s">
        <v>349</v>
      </c>
      <c r="Y435" s="40" t="s">
        <v>348</v>
      </c>
      <c r="Z435" s="41" t="s">
        <v>87</v>
      </c>
      <c r="AA435" s="135">
        <v>3</v>
      </c>
      <c r="AB435" s="43">
        <f t="shared" si="76"/>
        <v>1</v>
      </c>
      <c r="AC435" s="44">
        <v>42185</v>
      </c>
      <c r="AD435" s="43" t="s">
        <v>68</v>
      </c>
      <c r="AE435" s="43"/>
      <c r="AF435" s="43" t="s">
        <v>69</v>
      </c>
      <c r="AG435" s="43" t="s">
        <v>69</v>
      </c>
      <c r="AH435" s="43"/>
      <c r="AI435" s="45" t="s">
        <v>1453</v>
      </c>
      <c r="AJ435" s="45"/>
      <c r="AK435" s="46" t="s">
        <v>2556</v>
      </c>
      <c r="AL435" s="47">
        <f t="shared" si="74"/>
        <v>2</v>
      </c>
      <c r="AM435" s="47">
        <f t="shared" si="75"/>
        <v>0</v>
      </c>
      <c r="AN435" s="47" t="str">
        <f t="shared" si="77"/>
        <v>CUMPLIDA</v>
      </c>
      <c r="AO435" s="47" t="str">
        <f t="shared" si="78"/>
        <v>CUMPLIDA</v>
      </c>
      <c r="AP435" s="48" t="s">
        <v>116</v>
      </c>
      <c r="AQ435" s="49" t="s">
        <v>87</v>
      </c>
      <c r="AR435" s="50" t="s">
        <v>75</v>
      </c>
      <c r="AS435" s="50"/>
      <c r="AT435" s="51" t="s">
        <v>76</v>
      </c>
    </row>
    <row r="436" spans="1:48" ht="252" hidden="1" x14ac:dyDescent="0.25">
      <c r="A436" s="27">
        <v>915</v>
      </c>
      <c r="B436" s="27">
        <v>3</v>
      </c>
      <c r="C436" s="74" t="s">
        <v>2743</v>
      </c>
      <c r="D436" s="111" t="s">
        <v>2744</v>
      </c>
      <c r="E436" s="111" t="s">
        <v>2745</v>
      </c>
      <c r="F436" s="31" t="s">
        <v>2746</v>
      </c>
      <c r="G436" s="31" t="s">
        <v>2747</v>
      </c>
      <c r="H436" s="205" t="s">
        <v>2748</v>
      </c>
      <c r="I436" s="205" t="s">
        <v>2748</v>
      </c>
      <c r="J436" s="116">
        <v>9</v>
      </c>
      <c r="K436" s="33">
        <v>41821</v>
      </c>
      <c r="L436" s="33">
        <v>42124</v>
      </c>
      <c r="M436" s="33">
        <v>42124</v>
      </c>
      <c r="N436" s="34">
        <f t="shared" si="79"/>
        <v>43.285714285714285</v>
      </c>
      <c r="O436" s="39">
        <v>0</v>
      </c>
      <c r="P436" s="36">
        <f t="shared" si="80"/>
        <v>0</v>
      </c>
      <c r="Q436" s="37">
        <f t="shared" si="81"/>
        <v>0</v>
      </c>
      <c r="R436" s="37">
        <f t="shared" si="82"/>
        <v>0</v>
      </c>
      <c r="S436" s="37">
        <f t="shared" si="83"/>
        <v>43.285714285714285</v>
      </c>
      <c r="T436" s="38" t="s">
        <v>69</v>
      </c>
      <c r="U436" s="39" t="s">
        <v>2652</v>
      </c>
      <c r="V436" s="39" t="s">
        <v>2749</v>
      </c>
      <c r="W436" s="122" t="s">
        <v>2750</v>
      </c>
      <c r="X436" s="122" t="s">
        <v>2751</v>
      </c>
      <c r="Y436" s="122" t="s">
        <v>86</v>
      </c>
      <c r="Z436" s="41" t="s">
        <v>87</v>
      </c>
      <c r="AA436" s="135">
        <v>9</v>
      </c>
      <c r="AB436" s="43">
        <f t="shared" si="76"/>
        <v>1</v>
      </c>
      <c r="AC436" s="44">
        <v>42185</v>
      </c>
      <c r="AD436" s="43" t="s">
        <v>68</v>
      </c>
      <c r="AE436" s="43"/>
      <c r="AF436" s="43"/>
      <c r="AG436" s="43"/>
      <c r="AH436" s="43"/>
      <c r="AI436" s="45" t="s">
        <v>2752</v>
      </c>
      <c r="AJ436" s="45"/>
      <c r="AK436" s="46" t="s">
        <v>2556</v>
      </c>
      <c r="AL436" s="47">
        <f t="shared" si="74"/>
        <v>2</v>
      </c>
      <c r="AM436" s="47">
        <f t="shared" si="75"/>
        <v>0</v>
      </c>
      <c r="AN436" s="47" t="str">
        <f t="shared" si="77"/>
        <v>CUMPLIDA</v>
      </c>
      <c r="AO436" s="47" t="str">
        <f t="shared" si="78"/>
        <v>CUMPLIDA</v>
      </c>
      <c r="AP436" s="48" t="s">
        <v>116</v>
      </c>
      <c r="AQ436" s="49" t="s">
        <v>87</v>
      </c>
      <c r="AR436" s="50" t="s">
        <v>75</v>
      </c>
      <c r="AS436" s="50"/>
      <c r="AT436" s="51" t="s">
        <v>76</v>
      </c>
    </row>
    <row r="437" spans="1:48" ht="220.5" hidden="1" x14ac:dyDescent="0.25">
      <c r="A437" s="27">
        <v>916</v>
      </c>
      <c r="B437" s="27">
        <v>4</v>
      </c>
      <c r="C437" s="74" t="s">
        <v>2753</v>
      </c>
      <c r="D437" s="111" t="s">
        <v>2754</v>
      </c>
      <c r="E437" s="111" t="s">
        <v>2745</v>
      </c>
      <c r="F437" s="30" t="s">
        <v>2755</v>
      </c>
      <c r="G437" s="30" t="s">
        <v>2734</v>
      </c>
      <c r="H437" s="115" t="s">
        <v>2756</v>
      </c>
      <c r="I437" s="115" t="s">
        <v>2756</v>
      </c>
      <c r="J437" s="32">
        <v>4</v>
      </c>
      <c r="K437" s="33">
        <v>41821</v>
      </c>
      <c r="L437" s="33">
        <v>42124</v>
      </c>
      <c r="M437" s="33">
        <v>42124</v>
      </c>
      <c r="N437" s="34">
        <f t="shared" si="79"/>
        <v>43.285714285714285</v>
      </c>
      <c r="O437" s="39">
        <v>0</v>
      </c>
      <c r="P437" s="36">
        <f t="shared" si="80"/>
        <v>0</v>
      </c>
      <c r="Q437" s="37">
        <f t="shared" si="81"/>
        <v>0</v>
      </c>
      <c r="R437" s="37">
        <f t="shared" si="82"/>
        <v>0</v>
      </c>
      <c r="S437" s="37">
        <f t="shared" si="83"/>
        <v>43.285714285714285</v>
      </c>
      <c r="T437" s="38" t="s">
        <v>62</v>
      </c>
      <c r="U437" s="39" t="s">
        <v>347</v>
      </c>
      <c r="V437" s="39" t="s">
        <v>301</v>
      </c>
      <c r="W437" s="40" t="s">
        <v>348</v>
      </c>
      <c r="X437" s="40" t="s">
        <v>349</v>
      </c>
      <c r="Y437" s="40" t="s">
        <v>348</v>
      </c>
      <c r="Z437" s="41" t="s">
        <v>87</v>
      </c>
      <c r="AA437" s="135">
        <v>4</v>
      </c>
      <c r="AB437" s="43">
        <f t="shared" si="76"/>
        <v>1</v>
      </c>
      <c r="AC437" s="44">
        <v>42185</v>
      </c>
      <c r="AD437" s="43" t="s">
        <v>68</v>
      </c>
      <c r="AE437" s="43"/>
      <c r="AF437" s="43" t="s">
        <v>69</v>
      </c>
      <c r="AG437" s="43" t="s">
        <v>69</v>
      </c>
      <c r="AH437" s="43"/>
      <c r="AI437" s="45" t="s">
        <v>2757</v>
      </c>
      <c r="AJ437" s="45"/>
      <c r="AK437" s="46" t="s">
        <v>2556</v>
      </c>
      <c r="AL437" s="47">
        <f t="shared" si="74"/>
        <v>2</v>
      </c>
      <c r="AM437" s="47">
        <f t="shared" si="75"/>
        <v>0</v>
      </c>
      <c r="AN437" s="47" t="str">
        <f t="shared" si="77"/>
        <v>CUMPLIDA</v>
      </c>
      <c r="AO437" s="47" t="str">
        <f t="shared" si="78"/>
        <v>CUMPLIDA</v>
      </c>
      <c r="AP437" s="48" t="s">
        <v>116</v>
      </c>
      <c r="AQ437" s="49" t="s">
        <v>87</v>
      </c>
      <c r="AR437" s="50" t="s">
        <v>75</v>
      </c>
      <c r="AS437" s="50"/>
      <c r="AT437" s="51" t="s">
        <v>76</v>
      </c>
    </row>
    <row r="438" spans="1:48" ht="267.75" hidden="1" x14ac:dyDescent="0.25">
      <c r="A438" s="27">
        <v>917</v>
      </c>
      <c r="B438" s="27">
        <v>12</v>
      </c>
      <c r="C438" s="74" t="s">
        <v>2758</v>
      </c>
      <c r="D438" s="74"/>
      <c r="E438" s="74"/>
      <c r="F438" s="115" t="s">
        <v>2759</v>
      </c>
      <c r="G438" s="115" t="s">
        <v>2760</v>
      </c>
      <c r="H438" s="115" t="s">
        <v>2761</v>
      </c>
      <c r="I438" s="115" t="s">
        <v>2761</v>
      </c>
      <c r="J438" s="116">
        <v>8</v>
      </c>
      <c r="K438" s="33">
        <v>41821</v>
      </c>
      <c r="L438" s="33">
        <v>42154</v>
      </c>
      <c r="M438" s="33">
        <v>42124</v>
      </c>
      <c r="N438" s="34">
        <f t="shared" si="79"/>
        <v>47.571428571428569</v>
      </c>
      <c r="O438" s="39">
        <v>0</v>
      </c>
      <c r="P438" s="36">
        <f t="shared" si="80"/>
        <v>0</v>
      </c>
      <c r="Q438" s="37">
        <f t="shared" si="81"/>
        <v>0</v>
      </c>
      <c r="R438" s="37">
        <f t="shared" si="82"/>
        <v>0</v>
      </c>
      <c r="S438" s="37">
        <f t="shared" si="83"/>
        <v>47.571428571428569</v>
      </c>
      <c r="T438" s="38" t="s">
        <v>62</v>
      </c>
      <c r="U438" s="39" t="s">
        <v>2762</v>
      </c>
      <c r="V438" s="39" t="s">
        <v>64</v>
      </c>
      <c r="W438" s="39" t="s">
        <v>2763</v>
      </c>
      <c r="X438" s="39" t="s">
        <v>2764</v>
      </c>
      <c r="Y438" s="39" t="s">
        <v>86</v>
      </c>
      <c r="Z438" s="41" t="s">
        <v>67</v>
      </c>
      <c r="AA438" s="135">
        <v>8</v>
      </c>
      <c r="AB438" s="43">
        <f t="shared" si="76"/>
        <v>1</v>
      </c>
      <c r="AC438" s="44">
        <v>42185</v>
      </c>
      <c r="AD438" s="43" t="s">
        <v>68</v>
      </c>
      <c r="AE438" s="43"/>
      <c r="AF438" s="43"/>
      <c r="AG438" s="43"/>
      <c r="AH438" s="43"/>
      <c r="AI438" s="45" t="s">
        <v>2765</v>
      </c>
      <c r="AJ438" s="45"/>
      <c r="AK438" s="46" t="s">
        <v>2556</v>
      </c>
      <c r="AL438" s="47">
        <f t="shared" si="74"/>
        <v>2</v>
      </c>
      <c r="AM438" s="47">
        <f t="shared" si="75"/>
        <v>0</v>
      </c>
      <c r="AN438" s="47" t="str">
        <f t="shared" si="77"/>
        <v>CUMPLIDA</v>
      </c>
      <c r="AO438" s="47" t="str">
        <f t="shared" si="78"/>
        <v>CUMPLIDA</v>
      </c>
      <c r="AP438" s="48" t="s">
        <v>116</v>
      </c>
      <c r="AQ438" s="49" t="s">
        <v>67</v>
      </c>
      <c r="AR438" s="50" t="s">
        <v>75</v>
      </c>
      <c r="AS438" s="50"/>
      <c r="AT438" s="51" t="s">
        <v>76</v>
      </c>
    </row>
    <row r="439" spans="1:48" ht="173.25" hidden="1" x14ac:dyDescent="0.25">
      <c r="A439" s="27">
        <v>918</v>
      </c>
      <c r="B439" s="27">
        <v>13</v>
      </c>
      <c r="C439" s="74" t="s">
        <v>2766</v>
      </c>
      <c r="D439" s="90" t="s">
        <v>2767</v>
      </c>
      <c r="E439" s="90"/>
      <c r="F439" s="115" t="s">
        <v>2768</v>
      </c>
      <c r="G439" s="115" t="s">
        <v>2769</v>
      </c>
      <c r="H439" s="115" t="s">
        <v>2770</v>
      </c>
      <c r="I439" s="115" t="s">
        <v>2770</v>
      </c>
      <c r="J439" s="116">
        <v>6</v>
      </c>
      <c r="K439" s="33">
        <v>41821</v>
      </c>
      <c r="L439" s="33">
        <v>42154</v>
      </c>
      <c r="M439" s="33">
        <v>42124</v>
      </c>
      <c r="N439" s="34">
        <f t="shared" si="79"/>
        <v>47.571428571428569</v>
      </c>
      <c r="O439" s="39">
        <v>0</v>
      </c>
      <c r="P439" s="36">
        <f t="shared" si="80"/>
        <v>0</v>
      </c>
      <c r="Q439" s="37">
        <f t="shared" si="81"/>
        <v>0</v>
      </c>
      <c r="R439" s="37">
        <f t="shared" si="82"/>
        <v>0</v>
      </c>
      <c r="S439" s="37">
        <f t="shared" si="83"/>
        <v>47.571428571428569</v>
      </c>
      <c r="T439" s="38" t="s">
        <v>62</v>
      </c>
      <c r="U439" s="39" t="s">
        <v>2762</v>
      </c>
      <c r="V439" s="39" t="s">
        <v>64</v>
      </c>
      <c r="W439" s="39" t="s">
        <v>2750</v>
      </c>
      <c r="X439" s="39" t="s">
        <v>2751</v>
      </c>
      <c r="Y439" s="39" t="s">
        <v>86</v>
      </c>
      <c r="Z439" s="41" t="s">
        <v>87</v>
      </c>
      <c r="AA439" s="135">
        <v>6</v>
      </c>
      <c r="AB439" s="43">
        <f t="shared" si="76"/>
        <v>1</v>
      </c>
      <c r="AC439" s="44">
        <v>42185</v>
      </c>
      <c r="AD439" s="43" t="s">
        <v>68</v>
      </c>
      <c r="AE439" s="43"/>
      <c r="AF439" s="43"/>
      <c r="AG439" s="43"/>
      <c r="AH439" s="43"/>
      <c r="AI439" s="45" t="s">
        <v>2771</v>
      </c>
      <c r="AJ439" s="45"/>
      <c r="AK439" s="46" t="s">
        <v>2556</v>
      </c>
      <c r="AL439" s="47">
        <f t="shared" si="74"/>
        <v>2</v>
      </c>
      <c r="AM439" s="47">
        <f t="shared" si="75"/>
        <v>0</v>
      </c>
      <c r="AN439" s="47" t="str">
        <f t="shared" si="77"/>
        <v>CUMPLIDA</v>
      </c>
      <c r="AO439" s="47" t="str">
        <f t="shared" si="78"/>
        <v>CUMPLIDA</v>
      </c>
      <c r="AP439" s="50" t="s">
        <v>864</v>
      </c>
      <c r="AQ439" s="49" t="s">
        <v>87</v>
      </c>
      <c r="AR439" s="50" t="s">
        <v>75</v>
      </c>
      <c r="AS439" s="50"/>
      <c r="AT439" s="51" t="s">
        <v>76</v>
      </c>
    </row>
    <row r="440" spans="1:48" ht="267.75" hidden="1" x14ac:dyDescent="0.25">
      <c r="A440" s="27">
        <v>919</v>
      </c>
      <c r="B440" s="27">
        <v>14</v>
      </c>
      <c r="C440" s="74" t="s">
        <v>2772</v>
      </c>
      <c r="D440" s="90"/>
      <c r="E440" s="90"/>
      <c r="F440" s="115" t="s">
        <v>2773</v>
      </c>
      <c r="G440" s="115" t="s">
        <v>2774</v>
      </c>
      <c r="H440" s="115" t="s">
        <v>2775</v>
      </c>
      <c r="I440" s="115" t="s">
        <v>2775</v>
      </c>
      <c r="J440" s="116">
        <v>6</v>
      </c>
      <c r="K440" s="33">
        <v>41821</v>
      </c>
      <c r="L440" s="33">
        <v>42154</v>
      </c>
      <c r="M440" s="33">
        <v>42124</v>
      </c>
      <c r="N440" s="34">
        <f t="shared" si="79"/>
        <v>47.571428571428569</v>
      </c>
      <c r="O440" s="39">
        <v>0</v>
      </c>
      <c r="P440" s="36">
        <f t="shared" si="80"/>
        <v>0</v>
      </c>
      <c r="Q440" s="37">
        <f t="shared" si="81"/>
        <v>0</v>
      </c>
      <c r="R440" s="37">
        <f t="shared" si="82"/>
        <v>0</v>
      </c>
      <c r="S440" s="37">
        <f t="shared" si="83"/>
        <v>47.571428571428569</v>
      </c>
      <c r="T440" s="38" t="s">
        <v>62</v>
      </c>
      <c r="U440" s="39" t="s">
        <v>2762</v>
      </c>
      <c r="V440" s="39" t="s">
        <v>64</v>
      </c>
      <c r="W440" s="39" t="s">
        <v>2763</v>
      </c>
      <c r="X440" s="39" t="s">
        <v>2764</v>
      </c>
      <c r="Y440" s="39" t="s">
        <v>86</v>
      </c>
      <c r="Z440" s="41" t="s">
        <v>67</v>
      </c>
      <c r="AA440" s="135">
        <v>6</v>
      </c>
      <c r="AB440" s="43">
        <f t="shared" si="76"/>
        <v>1</v>
      </c>
      <c r="AC440" s="44">
        <v>42185</v>
      </c>
      <c r="AD440" s="43" t="s">
        <v>68</v>
      </c>
      <c r="AE440" s="43"/>
      <c r="AF440" s="43"/>
      <c r="AG440" s="43"/>
      <c r="AH440" s="43"/>
      <c r="AI440" s="45" t="s">
        <v>2776</v>
      </c>
      <c r="AJ440" s="45"/>
      <c r="AK440" s="46" t="s">
        <v>2556</v>
      </c>
      <c r="AL440" s="47">
        <f t="shared" si="74"/>
        <v>2</v>
      </c>
      <c r="AM440" s="47">
        <f t="shared" si="75"/>
        <v>0</v>
      </c>
      <c r="AN440" s="47" t="str">
        <f t="shared" si="77"/>
        <v>CUMPLIDA</v>
      </c>
      <c r="AO440" s="47" t="str">
        <f t="shared" si="78"/>
        <v>CUMPLIDA</v>
      </c>
      <c r="AP440" s="48" t="s">
        <v>116</v>
      </c>
      <c r="AQ440" s="49" t="s">
        <v>67</v>
      </c>
      <c r="AR440" s="50" t="s">
        <v>75</v>
      </c>
      <c r="AS440" s="50"/>
      <c r="AT440" s="51" t="s">
        <v>76</v>
      </c>
    </row>
    <row r="441" spans="1:48" ht="267.75" hidden="1" x14ac:dyDescent="0.25">
      <c r="A441" s="27">
        <v>920</v>
      </c>
      <c r="B441" s="27">
        <v>15</v>
      </c>
      <c r="C441" s="74" t="s">
        <v>2777</v>
      </c>
      <c r="D441" s="90"/>
      <c r="E441" s="90"/>
      <c r="F441" s="115" t="s">
        <v>2778</v>
      </c>
      <c r="G441" s="115" t="s">
        <v>2779</v>
      </c>
      <c r="H441" s="115" t="s">
        <v>2780</v>
      </c>
      <c r="I441" s="115" t="s">
        <v>2780</v>
      </c>
      <c r="J441" s="116">
        <v>7</v>
      </c>
      <c r="K441" s="33">
        <v>41821</v>
      </c>
      <c r="L441" s="33">
        <v>42154</v>
      </c>
      <c r="M441" s="33">
        <v>42124</v>
      </c>
      <c r="N441" s="34">
        <f t="shared" si="79"/>
        <v>47.571428571428569</v>
      </c>
      <c r="O441" s="39">
        <v>0</v>
      </c>
      <c r="P441" s="36">
        <f t="shared" si="80"/>
        <v>0</v>
      </c>
      <c r="Q441" s="37">
        <f t="shared" si="81"/>
        <v>0</v>
      </c>
      <c r="R441" s="37">
        <f t="shared" si="82"/>
        <v>0</v>
      </c>
      <c r="S441" s="37">
        <f t="shared" si="83"/>
        <v>47.571428571428569</v>
      </c>
      <c r="T441" s="38" t="s">
        <v>62</v>
      </c>
      <c r="U441" s="39" t="s">
        <v>2762</v>
      </c>
      <c r="V441" s="39" t="s">
        <v>64</v>
      </c>
      <c r="W441" s="39" t="s">
        <v>2763</v>
      </c>
      <c r="X441" s="39" t="s">
        <v>2764</v>
      </c>
      <c r="Y441" s="39" t="s">
        <v>86</v>
      </c>
      <c r="Z441" s="41" t="s">
        <v>87</v>
      </c>
      <c r="AA441" s="135">
        <v>7</v>
      </c>
      <c r="AB441" s="43">
        <f t="shared" si="76"/>
        <v>1</v>
      </c>
      <c r="AC441" s="44">
        <v>42185</v>
      </c>
      <c r="AD441" s="43" t="s">
        <v>68</v>
      </c>
      <c r="AE441" s="43"/>
      <c r="AF441" s="43"/>
      <c r="AG441" s="43"/>
      <c r="AH441" s="43"/>
      <c r="AI441" s="45" t="s">
        <v>2781</v>
      </c>
      <c r="AJ441" s="45"/>
      <c r="AK441" s="46" t="s">
        <v>2556</v>
      </c>
      <c r="AL441" s="47">
        <f t="shared" si="74"/>
        <v>2</v>
      </c>
      <c r="AM441" s="47">
        <f t="shared" si="75"/>
        <v>0</v>
      </c>
      <c r="AN441" s="47" t="str">
        <f t="shared" si="77"/>
        <v>CUMPLIDA</v>
      </c>
      <c r="AO441" s="47" t="str">
        <f t="shared" si="78"/>
        <v>CUMPLIDA</v>
      </c>
      <c r="AP441" s="48" t="s">
        <v>116</v>
      </c>
      <c r="AQ441" s="49" t="s">
        <v>87</v>
      </c>
      <c r="AR441" s="50" t="s">
        <v>75</v>
      </c>
      <c r="AS441" s="50"/>
      <c r="AT441" s="51" t="s">
        <v>76</v>
      </c>
    </row>
    <row r="442" spans="1:48" ht="283.5" hidden="1" x14ac:dyDescent="0.25">
      <c r="A442" s="27">
        <v>921</v>
      </c>
      <c r="B442" s="27">
        <v>21</v>
      </c>
      <c r="C442" s="74" t="s">
        <v>2782</v>
      </c>
      <c r="D442" s="90" t="s">
        <v>2783</v>
      </c>
      <c r="E442" s="90" t="s">
        <v>2784</v>
      </c>
      <c r="F442" s="115" t="s">
        <v>2785</v>
      </c>
      <c r="G442" s="115" t="s">
        <v>2786</v>
      </c>
      <c r="H442" s="115" t="s">
        <v>2787</v>
      </c>
      <c r="I442" s="115" t="s">
        <v>2787</v>
      </c>
      <c r="J442" s="116">
        <v>8</v>
      </c>
      <c r="K442" s="33">
        <v>41821</v>
      </c>
      <c r="L442" s="33">
        <v>42185</v>
      </c>
      <c r="M442" s="33">
        <v>42124</v>
      </c>
      <c r="N442" s="34">
        <f t="shared" si="79"/>
        <v>52</v>
      </c>
      <c r="O442" s="39">
        <v>0</v>
      </c>
      <c r="P442" s="36">
        <f t="shared" si="80"/>
        <v>0</v>
      </c>
      <c r="Q442" s="37">
        <f t="shared" si="81"/>
        <v>0</v>
      </c>
      <c r="R442" s="37">
        <f t="shared" si="82"/>
        <v>0</v>
      </c>
      <c r="S442" s="37">
        <f t="shared" si="83"/>
        <v>52</v>
      </c>
      <c r="T442" s="38" t="s">
        <v>62</v>
      </c>
      <c r="U442" s="39" t="s">
        <v>2788</v>
      </c>
      <c r="V442" s="39" t="s">
        <v>64</v>
      </c>
      <c r="W442" s="39" t="s">
        <v>2750</v>
      </c>
      <c r="X442" s="39" t="s">
        <v>2751</v>
      </c>
      <c r="Y442" s="39" t="s">
        <v>86</v>
      </c>
      <c r="Z442" s="41" t="s">
        <v>87</v>
      </c>
      <c r="AA442" s="135">
        <v>8</v>
      </c>
      <c r="AB442" s="43">
        <f t="shared" si="76"/>
        <v>1</v>
      </c>
      <c r="AC442" s="44">
        <v>42185</v>
      </c>
      <c r="AD442" s="43" t="s">
        <v>68</v>
      </c>
      <c r="AE442" s="43"/>
      <c r="AF442" s="43"/>
      <c r="AG442" s="43"/>
      <c r="AH442" s="43"/>
      <c r="AI442" s="45" t="s">
        <v>2789</v>
      </c>
      <c r="AJ442" s="45"/>
      <c r="AK442" s="46" t="s">
        <v>2556</v>
      </c>
      <c r="AL442" s="47">
        <f t="shared" si="74"/>
        <v>2</v>
      </c>
      <c r="AM442" s="47">
        <f t="shared" si="75"/>
        <v>0</v>
      </c>
      <c r="AN442" s="47" t="str">
        <f t="shared" si="77"/>
        <v>CUMPLIDA</v>
      </c>
      <c r="AO442" s="47" t="str">
        <f t="shared" si="78"/>
        <v>CUMPLIDA</v>
      </c>
      <c r="AP442" s="48"/>
      <c r="AQ442" s="49" t="s">
        <v>87</v>
      </c>
      <c r="AR442" s="50" t="s">
        <v>75</v>
      </c>
      <c r="AS442" s="50"/>
      <c r="AT442" s="51" t="s">
        <v>76</v>
      </c>
    </row>
    <row r="443" spans="1:48" ht="110.25" hidden="1" x14ac:dyDescent="0.25">
      <c r="A443" s="27">
        <v>922</v>
      </c>
      <c r="B443" s="27">
        <v>22</v>
      </c>
      <c r="C443" s="74" t="s">
        <v>2790</v>
      </c>
      <c r="D443" s="90" t="s">
        <v>2791</v>
      </c>
      <c r="E443" s="90"/>
      <c r="F443" s="115" t="s">
        <v>2792</v>
      </c>
      <c r="G443" s="115" t="s">
        <v>2793</v>
      </c>
      <c r="H443" s="115" t="s">
        <v>2794</v>
      </c>
      <c r="I443" s="115" t="s">
        <v>2794</v>
      </c>
      <c r="J443" s="116">
        <v>3</v>
      </c>
      <c r="K443" s="33">
        <v>41821</v>
      </c>
      <c r="L443" s="33">
        <v>42154</v>
      </c>
      <c r="M443" s="33">
        <v>42124</v>
      </c>
      <c r="N443" s="34">
        <f t="shared" si="79"/>
        <v>47.571428571428569</v>
      </c>
      <c r="O443" s="39">
        <v>0</v>
      </c>
      <c r="P443" s="36">
        <f t="shared" si="80"/>
        <v>0</v>
      </c>
      <c r="Q443" s="37">
        <f t="shared" si="81"/>
        <v>0</v>
      </c>
      <c r="R443" s="37">
        <f t="shared" si="82"/>
        <v>0</v>
      </c>
      <c r="S443" s="37">
        <f t="shared" si="83"/>
        <v>47.571428571428569</v>
      </c>
      <c r="T443" s="38" t="s">
        <v>62</v>
      </c>
      <c r="U443" s="39" t="s">
        <v>347</v>
      </c>
      <c r="V443" s="39" t="s">
        <v>301</v>
      </c>
      <c r="W443" s="40" t="s">
        <v>348</v>
      </c>
      <c r="X443" s="40" t="s">
        <v>349</v>
      </c>
      <c r="Y443" s="40" t="s">
        <v>348</v>
      </c>
      <c r="Z443" s="41" t="s">
        <v>87</v>
      </c>
      <c r="AA443" s="135">
        <v>3</v>
      </c>
      <c r="AB443" s="43">
        <f t="shared" si="76"/>
        <v>1</v>
      </c>
      <c r="AC443" s="44">
        <v>42185</v>
      </c>
      <c r="AD443" s="43" t="s">
        <v>68</v>
      </c>
      <c r="AE443" s="43"/>
      <c r="AF443" s="43" t="s">
        <v>69</v>
      </c>
      <c r="AG443" s="43" t="s">
        <v>69</v>
      </c>
      <c r="AH443" s="43"/>
      <c r="AI443" s="45" t="s">
        <v>2795</v>
      </c>
      <c r="AJ443" s="45"/>
      <c r="AK443" s="46" t="s">
        <v>2493</v>
      </c>
      <c r="AL443" s="47">
        <f t="shared" si="74"/>
        <v>2</v>
      </c>
      <c r="AM443" s="47">
        <f t="shared" si="75"/>
        <v>0</v>
      </c>
      <c r="AN443" s="47" t="str">
        <f t="shared" si="77"/>
        <v>CUMPLIDA</v>
      </c>
      <c r="AO443" s="47" t="str">
        <f t="shared" si="78"/>
        <v>CUMPLIDA</v>
      </c>
      <c r="AP443" s="48" t="s">
        <v>116</v>
      </c>
      <c r="AQ443" s="49" t="s">
        <v>87</v>
      </c>
      <c r="AR443" s="50" t="s">
        <v>75</v>
      </c>
      <c r="AS443" s="50"/>
      <c r="AT443" s="51" t="s">
        <v>76</v>
      </c>
    </row>
    <row r="444" spans="1:48" ht="393.75" hidden="1" x14ac:dyDescent="0.25">
      <c r="A444" s="27">
        <v>923</v>
      </c>
      <c r="B444" s="27">
        <v>23</v>
      </c>
      <c r="C444" s="74" t="s">
        <v>2796</v>
      </c>
      <c r="D444" s="90" t="s">
        <v>2797</v>
      </c>
      <c r="E444" s="90" t="s">
        <v>2798</v>
      </c>
      <c r="F444" s="115" t="s">
        <v>2799</v>
      </c>
      <c r="G444" s="115" t="s">
        <v>2800</v>
      </c>
      <c r="H444" s="115" t="s">
        <v>2801</v>
      </c>
      <c r="I444" s="115" t="s">
        <v>2801</v>
      </c>
      <c r="J444" s="60">
        <v>5</v>
      </c>
      <c r="K444" s="33">
        <v>41821</v>
      </c>
      <c r="L444" s="33">
        <v>42154</v>
      </c>
      <c r="M444" s="33">
        <v>42124</v>
      </c>
      <c r="N444" s="34">
        <f t="shared" si="79"/>
        <v>47.571428571428569</v>
      </c>
      <c r="O444" s="39">
        <v>0</v>
      </c>
      <c r="P444" s="36">
        <f t="shared" si="80"/>
        <v>0</v>
      </c>
      <c r="Q444" s="37">
        <f t="shared" si="81"/>
        <v>0</v>
      </c>
      <c r="R444" s="37">
        <f t="shared" si="82"/>
        <v>0</v>
      </c>
      <c r="S444" s="37">
        <f t="shared" si="83"/>
        <v>47.571428571428569</v>
      </c>
      <c r="T444" s="38" t="s">
        <v>62</v>
      </c>
      <c r="U444" s="39" t="s">
        <v>2788</v>
      </c>
      <c r="V444" s="39" t="s">
        <v>64</v>
      </c>
      <c r="W444" s="39" t="s">
        <v>2750</v>
      </c>
      <c r="X444" s="39" t="s">
        <v>2751</v>
      </c>
      <c r="Y444" s="39" t="s">
        <v>86</v>
      </c>
      <c r="Z444" s="41" t="s">
        <v>67</v>
      </c>
      <c r="AA444" s="135">
        <v>5</v>
      </c>
      <c r="AB444" s="43">
        <f t="shared" si="76"/>
        <v>1</v>
      </c>
      <c r="AC444" s="44">
        <v>42185</v>
      </c>
      <c r="AD444" s="43" t="s">
        <v>68</v>
      </c>
      <c r="AE444" s="43"/>
      <c r="AF444" s="43"/>
      <c r="AG444" s="43"/>
      <c r="AH444" s="43"/>
      <c r="AI444" s="45" t="s">
        <v>2802</v>
      </c>
      <c r="AJ444" s="45"/>
      <c r="AK444" s="46" t="s">
        <v>2493</v>
      </c>
      <c r="AL444" s="47">
        <f t="shared" si="74"/>
        <v>2</v>
      </c>
      <c r="AM444" s="47">
        <f t="shared" si="75"/>
        <v>0</v>
      </c>
      <c r="AN444" s="47" t="str">
        <f t="shared" si="77"/>
        <v>CUMPLIDA</v>
      </c>
      <c r="AO444" s="47" t="str">
        <f t="shared" si="78"/>
        <v>CUMPLIDA</v>
      </c>
      <c r="AP444" s="48" t="s">
        <v>116</v>
      </c>
      <c r="AQ444" s="49" t="s">
        <v>67</v>
      </c>
      <c r="AR444" s="50" t="s">
        <v>75</v>
      </c>
      <c r="AS444" s="50"/>
      <c r="AT444" s="51" t="s">
        <v>76</v>
      </c>
    </row>
    <row r="445" spans="1:48" ht="409.5" hidden="1" x14ac:dyDescent="0.25">
      <c r="A445" s="27">
        <v>924</v>
      </c>
      <c r="B445" s="27">
        <v>19</v>
      </c>
      <c r="C445" s="74" t="s">
        <v>2803</v>
      </c>
      <c r="D445" s="206"/>
      <c r="E445" s="206"/>
      <c r="F445" s="45" t="s">
        <v>2804</v>
      </c>
      <c r="G445" s="206" t="s">
        <v>2805</v>
      </c>
      <c r="H445" s="207" t="s">
        <v>2806</v>
      </c>
      <c r="I445" s="207" t="s">
        <v>2807</v>
      </c>
      <c r="J445" s="208">
        <v>5</v>
      </c>
      <c r="K445" s="33">
        <v>42058</v>
      </c>
      <c r="L445" s="33">
        <v>42185</v>
      </c>
      <c r="M445" s="33">
        <v>42185</v>
      </c>
      <c r="N445" s="45">
        <f t="shared" si="79"/>
        <v>18.142857142857142</v>
      </c>
      <c r="O445" s="45"/>
      <c r="P445" s="45"/>
      <c r="Q445" s="45"/>
      <c r="R445" s="45"/>
      <c r="S445" s="45">
        <f t="shared" si="83"/>
        <v>18.142857142857142</v>
      </c>
      <c r="T445" s="45" t="s">
        <v>62</v>
      </c>
      <c r="U445" s="45" t="s">
        <v>2808</v>
      </c>
      <c r="V445" s="45" t="s">
        <v>2809</v>
      </c>
      <c r="W445" s="45" t="s">
        <v>2810</v>
      </c>
      <c r="X445" s="45" t="s">
        <v>2811</v>
      </c>
      <c r="Y445" s="45" t="s">
        <v>86</v>
      </c>
      <c r="Z445" s="209" t="s">
        <v>87</v>
      </c>
      <c r="AA445" s="209">
        <v>5</v>
      </c>
      <c r="AB445" s="43">
        <f t="shared" si="76"/>
        <v>1</v>
      </c>
      <c r="AC445" s="44">
        <v>42185</v>
      </c>
      <c r="AD445" s="43" t="s">
        <v>68</v>
      </c>
      <c r="AE445" s="43"/>
      <c r="AF445" s="43" t="s">
        <v>69</v>
      </c>
      <c r="AG445" s="43" t="s">
        <v>69</v>
      </c>
      <c r="AH445" s="43" t="s">
        <v>2812</v>
      </c>
      <c r="AI445" s="192" t="s">
        <v>2813</v>
      </c>
      <c r="AJ445" s="192"/>
      <c r="AK445" s="46" t="s">
        <v>2814</v>
      </c>
      <c r="AL445" s="47">
        <f t="shared" si="74"/>
        <v>2</v>
      </c>
      <c r="AM445" s="47">
        <f t="shared" si="75"/>
        <v>0</v>
      </c>
      <c r="AN445" s="47" t="str">
        <f t="shared" si="77"/>
        <v>CUMPLIDA</v>
      </c>
      <c r="AO445" s="47" t="str">
        <f t="shared" si="78"/>
        <v>CUMPLIDA</v>
      </c>
      <c r="AP445" s="48" t="s">
        <v>116</v>
      </c>
      <c r="AQ445" s="49" t="s">
        <v>87</v>
      </c>
      <c r="AR445" s="50" t="s">
        <v>75</v>
      </c>
      <c r="AS445" s="50"/>
      <c r="AT445" s="51" t="s">
        <v>76</v>
      </c>
    </row>
    <row r="446" spans="1:48" ht="409.5" x14ac:dyDescent="0.25">
      <c r="A446" s="27">
        <v>925</v>
      </c>
      <c r="B446" s="27">
        <v>1</v>
      </c>
      <c r="C446" s="210" t="s">
        <v>2815</v>
      </c>
      <c r="D446" s="211" t="s">
        <v>2816</v>
      </c>
      <c r="E446" s="211"/>
      <c r="F446" s="211"/>
      <c r="G446" s="212" t="s">
        <v>2817</v>
      </c>
      <c r="H446" s="213" t="s">
        <v>2818</v>
      </c>
      <c r="I446" s="214" t="s">
        <v>2819</v>
      </c>
      <c r="J446" s="215">
        <v>1</v>
      </c>
      <c r="K446" s="216">
        <v>42195</v>
      </c>
      <c r="L446" s="33">
        <v>42369</v>
      </c>
      <c r="M446" s="217"/>
      <c r="N446" s="171"/>
      <c r="O446" s="218"/>
      <c r="P446" s="219"/>
      <c r="Q446" s="219"/>
      <c r="R446" s="219"/>
      <c r="S446" s="219"/>
      <c r="T446" s="219"/>
      <c r="U446" s="219"/>
      <c r="V446" s="219"/>
      <c r="W446" s="217" t="s">
        <v>528</v>
      </c>
      <c r="X446" s="171" t="s">
        <v>529</v>
      </c>
      <c r="Y446" s="217" t="s">
        <v>528</v>
      </c>
      <c r="Z446" s="218" t="s">
        <v>67</v>
      </c>
      <c r="AA446" s="219">
        <v>0</v>
      </c>
      <c r="AB446" s="43">
        <f t="shared" si="76"/>
        <v>0</v>
      </c>
      <c r="AC446" s="43"/>
      <c r="AD446" s="43" t="s">
        <v>68</v>
      </c>
      <c r="AE446" s="219"/>
      <c r="AF446" s="219"/>
      <c r="AG446" s="219"/>
      <c r="AH446" s="219"/>
      <c r="AI446" s="219"/>
      <c r="AJ446" s="219"/>
      <c r="AK446" s="220"/>
      <c r="AL446" s="47">
        <f t="shared" si="74"/>
        <v>0</v>
      </c>
      <c r="AM446" s="47">
        <f t="shared" si="75"/>
        <v>1</v>
      </c>
      <c r="AN446" s="47" t="str">
        <f t="shared" si="77"/>
        <v>EN TERMINO</v>
      </c>
      <c r="AO446" s="47" t="str">
        <f t="shared" si="78"/>
        <v>EN TERMINO</v>
      </c>
      <c r="AP446" s="51" t="s">
        <v>2712</v>
      </c>
      <c r="AQ446" s="51" t="s">
        <v>67</v>
      </c>
      <c r="AR446" s="51"/>
      <c r="AS446" s="110"/>
      <c r="AT446" s="221"/>
      <c r="AV446" s="222"/>
    </row>
    <row r="447" spans="1:48" ht="360" x14ac:dyDescent="0.25">
      <c r="A447" s="27">
        <v>926</v>
      </c>
      <c r="B447" s="27">
        <v>2</v>
      </c>
      <c r="C447" s="213" t="s">
        <v>2820</v>
      </c>
      <c r="D447" s="213" t="s">
        <v>2821</v>
      </c>
      <c r="E447" s="213"/>
      <c r="F447" s="213"/>
      <c r="G447" s="213" t="s">
        <v>2822</v>
      </c>
      <c r="H447" s="213" t="s">
        <v>2823</v>
      </c>
      <c r="I447" s="223" t="s">
        <v>2824</v>
      </c>
      <c r="J447" s="224">
        <v>1</v>
      </c>
      <c r="K447" s="216">
        <v>42195</v>
      </c>
      <c r="L447" s="33">
        <v>42369</v>
      </c>
      <c r="M447" s="217"/>
      <c r="N447" s="225"/>
      <c r="O447" s="218"/>
      <c r="P447" s="219"/>
      <c r="Q447" s="219"/>
      <c r="R447" s="219"/>
      <c r="S447" s="219"/>
      <c r="T447" s="219"/>
      <c r="U447" s="219"/>
      <c r="V447" s="219"/>
      <c r="W447" s="83" t="s">
        <v>2825</v>
      </c>
      <c r="X447" s="171" t="s">
        <v>1901</v>
      </c>
      <c r="Y447" s="226" t="s">
        <v>2826</v>
      </c>
      <c r="Z447" s="218" t="s">
        <v>67</v>
      </c>
      <c r="AA447" s="219">
        <v>0</v>
      </c>
      <c r="AB447" s="43">
        <f t="shared" si="76"/>
        <v>0</v>
      </c>
      <c r="AC447" s="43"/>
      <c r="AD447" s="43" t="s">
        <v>68</v>
      </c>
      <c r="AE447" s="219"/>
      <c r="AF447" s="219"/>
      <c r="AG447" s="219"/>
      <c r="AH447" s="219"/>
      <c r="AI447" s="83"/>
      <c r="AJ447" s="219"/>
      <c r="AK447" s="220"/>
      <c r="AL447" s="47">
        <f t="shared" si="74"/>
        <v>0</v>
      </c>
      <c r="AM447" s="47">
        <f t="shared" si="75"/>
        <v>1</v>
      </c>
      <c r="AN447" s="47" t="str">
        <f t="shared" si="77"/>
        <v>EN TERMINO</v>
      </c>
      <c r="AO447" s="47" t="str">
        <f t="shared" si="78"/>
        <v>EN TERMINO</v>
      </c>
      <c r="AP447" s="51" t="s">
        <v>2712</v>
      </c>
      <c r="AQ447" s="51" t="s">
        <v>67</v>
      </c>
      <c r="AR447" s="51"/>
      <c r="AS447" s="110"/>
      <c r="AT447" s="221"/>
      <c r="AV447" s="222"/>
    </row>
    <row r="448" spans="1:48" ht="409.5" x14ac:dyDescent="0.25">
      <c r="A448" s="27">
        <v>927</v>
      </c>
      <c r="B448" s="27">
        <v>3</v>
      </c>
      <c r="C448" s="210" t="s">
        <v>2827</v>
      </c>
      <c r="D448" s="210" t="s">
        <v>2828</v>
      </c>
      <c r="E448" s="210"/>
      <c r="F448" s="210"/>
      <c r="G448" s="212" t="s">
        <v>2829</v>
      </c>
      <c r="H448" s="210" t="s">
        <v>2830</v>
      </c>
      <c r="I448" s="210" t="s">
        <v>2831</v>
      </c>
      <c r="J448" s="224">
        <v>4</v>
      </c>
      <c r="K448" s="216">
        <v>42195</v>
      </c>
      <c r="L448" s="33">
        <v>42369</v>
      </c>
      <c r="M448" s="217"/>
      <c r="N448" s="227"/>
      <c r="O448" s="218"/>
      <c r="P448" s="219"/>
      <c r="Q448" s="219"/>
      <c r="R448" s="219"/>
      <c r="S448" s="219"/>
      <c r="T448" s="219"/>
      <c r="U448" s="204" t="s">
        <v>2832</v>
      </c>
      <c r="V448" s="219"/>
      <c r="W448" s="39" t="s">
        <v>2833</v>
      </c>
      <c r="X448" s="39" t="s">
        <v>2834</v>
      </c>
      <c r="Y448" s="226" t="s">
        <v>2826</v>
      </c>
      <c r="Z448" s="218" t="s">
        <v>67</v>
      </c>
      <c r="AA448" s="219">
        <v>0</v>
      </c>
      <c r="AB448" s="43">
        <f t="shared" si="76"/>
        <v>0</v>
      </c>
      <c r="AC448" s="43"/>
      <c r="AD448" s="43" t="s">
        <v>68</v>
      </c>
      <c r="AE448" s="219"/>
      <c r="AF448" s="219"/>
      <c r="AG448" s="219"/>
      <c r="AH448" s="219"/>
      <c r="AI448" s="219"/>
      <c r="AJ448" s="219"/>
      <c r="AK448" s="220"/>
      <c r="AL448" s="47">
        <f t="shared" si="74"/>
        <v>0</v>
      </c>
      <c r="AM448" s="47">
        <f t="shared" si="75"/>
        <v>1</v>
      </c>
      <c r="AN448" s="47" t="str">
        <f t="shared" si="77"/>
        <v>EN TERMINO</v>
      </c>
      <c r="AO448" s="47" t="str">
        <f t="shared" si="78"/>
        <v>EN TERMINO</v>
      </c>
      <c r="AP448" s="51" t="s">
        <v>2835</v>
      </c>
      <c r="AQ448" s="51" t="s">
        <v>67</v>
      </c>
      <c r="AR448" s="51"/>
      <c r="AS448" s="110"/>
      <c r="AT448" s="221"/>
      <c r="AV448" s="222"/>
    </row>
    <row r="449" spans="1:48" ht="315" x14ac:dyDescent="0.25">
      <c r="A449" s="27">
        <v>928</v>
      </c>
      <c r="B449" s="27">
        <v>4</v>
      </c>
      <c r="C449" s="213" t="s">
        <v>2836</v>
      </c>
      <c r="D449" s="213" t="s">
        <v>2837</v>
      </c>
      <c r="E449" s="213"/>
      <c r="F449" s="213"/>
      <c r="G449" s="214" t="s">
        <v>2838</v>
      </c>
      <c r="H449" s="213" t="s">
        <v>2839</v>
      </c>
      <c r="I449" s="214" t="s">
        <v>2840</v>
      </c>
      <c r="J449" s="224">
        <v>3</v>
      </c>
      <c r="K449" s="216">
        <v>42195</v>
      </c>
      <c r="L449" s="33">
        <v>42369</v>
      </c>
      <c r="M449" s="217"/>
      <c r="N449" s="227"/>
      <c r="O449" s="218"/>
      <c r="P449" s="219"/>
      <c r="Q449" s="219"/>
      <c r="R449" s="219"/>
      <c r="S449" s="219"/>
      <c r="T449" s="219"/>
      <c r="U449" s="204" t="s">
        <v>2841</v>
      </c>
      <c r="V449" s="219"/>
      <c r="W449" s="39" t="s">
        <v>2842</v>
      </c>
      <c r="X449" s="39" t="s">
        <v>2834</v>
      </c>
      <c r="Y449" s="226" t="s">
        <v>2826</v>
      </c>
      <c r="Z449" s="218" t="s">
        <v>67</v>
      </c>
      <c r="AA449" s="219">
        <v>0</v>
      </c>
      <c r="AB449" s="43">
        <f t="shared" si="76"/>
        <v>0</v>
      </c>
      <c r="AC449" s="43"/>
      <c r="AD449" s="43" t="s">
        <v>68</v>
      </c>
      <c r="AE449" s="219"/>
      <c r="AF449" s="219"/>
      <c r="AG449" s="219"/>
      <c r="AH449" s="219"/>
      <c r="AI449" s="219"/>
      <c r="AJ449" s="219"/>
      <c r="AK449" s="220"/>
      <c r="AL449" s="47">
        <f t="shared" si="74"/>
        <v>0</v>
      </c>
      <c r="AM449" s="47">
        <f t="shared" si="75"/>
        <v>1</v>
      </c>
      <c r="AN449" s="47" t="str">
        <f t="shared" si="77"/>
        <v>EN TERMINO</v>
      </c>
      <c r="AO449" s="47" t="str">
        <f t="shared" si="78"/>
        <v>EN TERMINO</v>
      </c>
      <c r="AP449" s="51" t="s">
        <v>2712</v>
      </c>
      <c r="AQ449" s="51" t="s">
        <v>67</v>
      </c>
      <c r="AR449" s="51"/>
      <c r="AS449" s="110"/>
      <c r="AT449" s="221"/>
      <c r="AV449" s="222"/>
    </row>
    <row r="450" spans="1:48" ht="300" x14ac:dyDescent="0.25">
      <c r="A450" s="27">
        <v>929</v>
      </c>
      <c r="B450" s="27">
        <v>5</v>
      </c>
      <c r="C450" s="213" t="s">
        <v>2843</v>
      </c>
      <c r="D450" s="213" t="s">
        <v>2844</v>
      </c>
      <c r="E450" s="213"/>
      <c r="F450" s="213"/>
      <c r="G450" s="214" t="s">
        <v>2845</v>
      </c>
      <c r="H450" s="214" t="s">
        <v>2846</v>
      </c>
      <c r="I450" s="214" t="s">
        <v>2847</v>
      </c>
      <c r="J450" s="224">
        <v>2</v>
      </c>
      <c r="K450" s="216">
        <v>42195</v>
      </c>
      <c r="L450" s="33">
        <v>42369</v>
      </c>
      <c r="M450" s="217"/>
      <c r="N450" s="227"/>
      <c r="O450" s="218"/>
      <c r="P450" s="219"/>
      <c r="Q450" s="219"/>
      <c r="R450" s="219"/>
      <c r="S450" s="219"/>
      <c r="T450" s="219"/>
      <c r="U450" s="219"/>
      <c r="V450" s="219"/>
      <c r="W450" s="83" t="s">
        <v>2825</v>
      </c>
      <c r="X450" s="171" t="s">
        <v>1901</v>
      </c>
      <c r="Y450" s="226" t="s">
        <v>2826</v>
      </c>
      <c r="Z450" s="218" t="s">
        <v>67</v>
      </c>
      <c r="AA450" s="219">
        <v>0</v>
      </c>
      <c r="AB450" s="43">
        <f t="shared" si="76"/>
        <v>0</v>
      </c>
      <c r="AC450" s="43"/>
      <c r="AD450" s="43" t="s">
        <v>68</v>
      </c>
      <c r="AE450" s="219"/>
      <c r="AF450" s="219"/>
      <c r="AG450" s="219"/>
      <c r="AH450" s="219"/>
      <c r="AI450" s="83"/>
      <c r="AJ450" s="219"/>
      <c r="AK450" s="220"/>
      <c r="AL450" s="47">
        <f t="shared" si="74"/>
        <v>0</v>
      </c>
      <c r="AM450" s="47">
        <f t="shared" si="75"/>
        <v>1</v>
      </c>
      <c r="AN450" s="47" t="str">
        <f t="shared" si="77"/>
        <v>EN TERMINO</v>
      </c>
      <c r="AO450" s="47" t="str">
        <f t="shared" si="78"/>
        <v>EN TERMINO</v>
      </c>
      <c r="AP450" s="51" t="s">
        <v>2712</v>
      </c>
      <c r="AQ450" s="51" t="s">
        <v>67</v>
      </c>
      <c r="AR450" s="51"/>
      <c r="AS450" s="110"/>
      <c r="AT450" s="221"/>
      <c r="AV450" s="222"/>
    </row>
    <row r="451" spans="1:48" ht="409.5" x14ac:dyDescent="0.25">
      <c r="A451" s="27">
        <v>930</v>
      </c>
      <c r="B451" s="27">
        <v>6</v>
      </c>
      <c r="C451" s="223" t="s">
        <v>2848</v>
      </c>
      <c r="D451" s="213" t="s">
        <v>2849</v>
      </c>
      <c r="E451" s="213"/>
      <c r="F451" s="213"/>
      <c r="G451" s="213" t="s">
        <v>2822</v>
      </c>
      <c r="H451" s="213" t="s">
        <v>2850</v>
      </c>
      <c r="I451" s="223" t="s">
        <v>2851</v>
      </c>
      <c r="J451" s="224">
        <v>1</v>
      </c>
      <c r="K451" s="216">
        <v>42195</v>
      </c>
      <c r="L451" s="33">
        <v>42369</v>
      </c>
      <c r="M451" s="217"/>
      <c r="N451" s="227"/>
      <c r="O451" s="218"/>
      <c r="P451" s="219"/>
      <c r="Q451" s="219"/>
      <c r="R451" s="219"/>
      <c r="S451" s="219"/>
      <c r="T451" s="219"/>
      <c r="U451" s="219"/>
      <c r="V451" s="219"/>
      <c r="W451" s="83" t="s">
        <v>2825</v>
      </c>
      <c r="X451" s="171" t="s">
        <v>1901</v>
      </c>
      <c r="Y451" s="226" t="s">
        <v>2826</v>
      </c>
      <c r="Z451" s="218" t="s">
        <v>67</v>
      </c>
      <c r="AA451" s="219">
        <v>0</v>
      </c>
      <c r="AB451" s="43">
        <f t="shared" si="76"/>
        <v>0</v>
      </c>
      <c r="AC451" s="43"/>
      <c r="AD451" s="43" t="s">
        <v>68</v>
      </c>
      <c r="AE451" s="219"/>
      <c r="AF451" s="219"/>
      <c r="AG451" s="219"/>
      <c r="AH451" s="219"/>
      <c r="AI451" s="83"/>
      <c r="AJ451" s="219"/>
      <c r="AK451" s="220"/>
      <c r="AL451" s="47">
        <f t="shared" si="74"/>
        <v>0</v>
      </c>
      <c r="AM451" s="47">
        <f t="shared" si="75"/>
        <v>1</v>
      </c>
      <c r="AN451" s="47" t="str">
        <f t="shared" si="77"/>
        <v>EN TERMINO</v>
      </c>
      <c r="AO451" s="47" t="str">
        <f t="shared" si="78"/>
        <v>EN TERMINO</v>
      </c>
      <c r="AP451" s="51" t="s">
        <v>2712</v>
      </c>
      <c r="AQ451" s="51" t="s">
        <v>67</v>
      </c>
      <c r="AR451" s="51"/>
      <c r="AS451" s="110"/>
      <c r="AT451" s="221"/>
      <c r="AV451" s="222"/>
    </row>
    <row r="452" spans="1:48" ht="300" x14ac:dyDescent="0.25">
      <c r="A452" s="27">
        <v>931</v>
      </c>
      <c r="B452" s="27">
        <v>7</v>
      </c>
      <c r="C452" s="228" t="s">
        <v>2852</v>
      </c>
      <c r="D452" s="213" t="s">
        <v>2853</v>
      </c>
      <c r="E452" s="213"/>
      <c r="F452" s="213"/>
      <c r="G452" s="211" t="s">
        <v>2854</v>
      </c>
      <c r="H452" s="211" t="s">
        <v>2839</v>
      </c>
      <c r="I452" s="229" t="s">
        <v>2855</v>
      </c>
      <c r="J452" s="224">
        <v>2</v>
      </c>
      <c r="K452" s="216">
        <v>42195</v>
      </c>
      <c r="L452" s="33">
        <v>42369</v>
      </c>
      <c r="M452" s="217"/>
      <c r="N452" s="227"/>
      <c r="O452" s="218"/>
      <c r="P452" s="219"/>
      <c r="Q452" s="219"/>
      <c r="R452" s="219"/>
      <c r="S452" s="219"/>
      <c r="T452" s="219"/>
      <c r="U452" s="219"/>
      <c r="V452" s="219"/>
      <c r="W452" s="83" t="s">
        <v>2825</v>
      </c>
      <c r="X452" s="171" t="s">
        <v>1901</v>
      </c>
      <c r="Y452" s="226" t="s">
        <v>2826</v>
      </c>
      <c r="Z452" s="218" t="s">
        <v>67</v>
      </c>
      <c r="AA452" s="219">
        <v>0</v>
      </c>
      <c r="AB452" s="43">
        <f t="shared" si="76"/>
        <v>0</v>
      </c>
      <c r="AC452" s="43"/>
      <c r="AD452" s="43" t="s">
        <v>68</v>
      </c>
      <c r="AE452" s="219"/>
      <c r="AF452" s="219"/>
      <c r="AG452" s="219"/>
      <c r="AH452" s="219"/>
      <c r="AI452" s="83"/>
      <c r="AJ452" s="219"/>
      <c r="AK452" s="220"/>
      <c r="AL452" s="47">
        <f t="shared" si="74"/>
        <v>0</v>
      </c>
      <c r="AM452" s="47">
        <f t="shared" si="75"/>
        <v>1</v>
      </c>
      <c r="AN452" s="47" t="str">
        <f t="shared" si="77"/>
        <v>EN TERMINO</v>
      </c>
      <c r="AO452" s="47" t="str">
        <f t="shared" si="78"/>
        <v>EN TERMINO</v>
      </c>
      <c r="AP452" s="51" t="s">
        <v>2712</v>
      </c>
      <c r="AQ452" s="51" t="s">
        <v>67</v>
      </c>
      <c r="AR452" s="51"/>
      <c r="AS452" s="110"/>
      <c r="AT452" s="221"/>
      <c r="AV452" s="222"/>
    </row>
    <row r="453" spans="1:48" x14ac:dyDescent="0.25">
      <c r="AP453" s="6"/>
      <c r="AQ453" s="5"/>
      <c r="AR453" s="7"/>
      <c r="AS453" s="6"/>
    </row>
    <row r="454" spans="1:48" x14ac:dyDescent="0.25">
      <c r="AP454" s="6"/>
      <c r="AQ454" s="5"/>
      <c r="AR454" s="7"/>
      <c r="AS454" s="6"/>
    </row>
    <row r="455" spans="1:48" x14ac:dyDescent="0.25">
      <c r="AP455" s="6"/>
      <c r="AQ455" s="5"/>
      <c r="AR455" s="7"/>
      <c r="AS455" s="6"/>
    </row>
    <row r="456" spans="1:48" x14ac:dyDescent="0.25">
      <c r="AP456" s="6"/>
      <c r="AQ456" s="5"/>
      <c r="AR456" s="7"/>
      <c r="AS456" s="6"/>
    </row>
    <row r="457" spans="1:48" x14ac:dyDescent="0.25">
      <c r="AP457" s="6"/>
      <c r="AQ457" s="5"/>
      <c r="AR457" s="7"/>
      <c r="AS457" s="6"/>
    </row>
    <row r="458" spans="1:48" x14ac:dyDescent="0.25">
      <c r="AP458" s="6"/>
      <c r="AQ458" s="5"/>
      <c r="AR458" s="7"/>
      <c r="AS458" s="6"/>
    </row>
    <row r="459" spans="1:48" x14ac:dyDescent="0.25">
      <c r="AP459" s="6"/>
      <c r="AQ459" s="5"/>
      <c r="AR459" s="7"/>
      <c r="AS459" s="6"/>
    </row>
    <row r="460" spans="1:48" x14ac:dyDescent="0.25">
      <c r="AP460" s="6"/>
      <c r="AQ460" s="5"/>
      <c r="AR460" s="7"/>
      <c r="AS460" s="6"/>
    </row>
    <row r="461" spans="1:48" x14ac:dyDescent="0.25">
      <c r="AP461" s="6"/>
      <c r="AQ461" s="5"/>
      <c r="AR461" s="7"/>
      <c r="AS461" s="6"/>
    </row>
    <row r="462" spans="1:48" x14ac:dyDescent="0.25">
      <c r="AP462" s="6"/>
      <c r="AQ462" s="5"/>
      <c r="AR462" s="7"/>
      <c r="AS462" s="6"/>
    </row>
    <row r="463" spans="1:48" x14ac:dyDescent="0.25">
      <c r="AP463" s="6"/>
      <c r="AQ463" s="5"/>
      <c r="AR463" s="7"/>
      <c r="AS463" s="6"/>
    </row>
    <row r="464" spans="1:48" x14ac:dyDescent="0.25">
      <c r="AP464" s="6"/>
      <c r="AQ464" s="5"/>
      <c r="AR464" s="7"/>
      <c r="AS464" s="6"/>
    </row>
    <row r="465" spans="42:45" x14ac:dyDescent="0.25">
      <c r="AP465" s="6"/>
      <c r="AQ465" s="5"/>
      <c r="AR465" s="7"/>
      <c r="AS465" s="6"/>
    </row>
    <row r="466" spans="42:45" x14ac:dyDescent="0.25">
      <c r="AP466" s="6"/>
      <c r="AQ466" s="5"/>
      <c r="AR466" s="7"/>
      <c r="AS466" s="6"/>
    </row>
    <row r="467" spans="42:45" x14ac:dyDescent="0.25">
      <c r="AP467" s="6"/>
      <c r="AQ467" s="5"/>
      <c r="AR467" s="7"/>
      <c r="AS467" s="6"/>
    </row>
    <row r="468" spans="42:45" x14ac:dyDescent="0.25">
      <c r="AP468" s="6"/>
      <c r="AQ468" s="5"/>
      <c r="AR468" s="7"/>
      <c r="AS468" s="6"/>
    </row>
    <row r="469" spans="42:45" x14ac:dyDescent="0.25">
      <c r="AP469" s="6"/>
      <c r="AQ469" s="5"/>
      <c r="AR469" s="7"/>
      <c r="AS469" s="6"/>
    </row>
    <row r="470" spans="42:45" x14ac:dyDescent="0.25">
      <c r="AP470" s="6"/>
      <c r="AQ470" s="5"/>
      <c r="AR470" s="7"/>
      <c r="AS470" s="6"/>
    </row>
    <row r="471" spans="42:45" x14ac:dyDescent="0.25">
      <c r="AP471" s="6"/>
      <c r="AQ471" s="5"/>
      <c r="AR471" s="7"/>
      <c r="AS471" s="6"/>
    </row>
    <row r="472" spans="42:45" x14ac:dyDescent="0.25">
      <c r="AP472" s="6"/>
      <c r="AQ472" s="5"/>
      <c r="AR472" s="7"/>
      <c r="AS472" s="6"/>
    </row>
    <row r="473" spans="42:45" x14ac:dyDescent="0.25">
      <c r="AP473" s="6"/>
      <c r="AQ473" s="5"/>
      <c r="AR473" s="7"/>
      <c r="AS473" s="6"/>
    </row>
    <row r="474" spans="42:45" x14ac:dyDescent="0.25">
      <c r="AP474" s="6"/>
      <c r="AQ474" s="5"/>
      <c r="AR474" s="7"/>
      <c r="AS474" s="6"/>
    </row>
    <row r="475" spans="42:45" x14ac:dyDescent="0.25">
      <c r="AP475" s="6"/>
      <c r="AQ475" s="5"/>
      <c r="AR475" s="7"/>
      <c r="AS475" s="6"/>
    </row>
    <row r="476" spans="42:45" x14ac:dyDescent="0.25">
      <c r="AP476" s="6"/>
      <c r="AQ476" s="5"/>
      <c r="AR476" s="7"/>
      <c r="AS476" s="6"/>
    </row>
    <row r="477" spans="42:45" x14ac:dyDescent="0.25">
      <c r="AP477" s="6"/>
      <c r="AQ477" s="5"/>
      <c r="AR477" s="7"/>
      <c r="AS477" s="6"/>
    </row>
    <row r="478" spans="42:45" x14ac:dyDescent="0.25">
      <c r="AP478" s="6"/>
      <c r="AQ478" s="5"/>
      <c r="AR478" s="7"/>
      <c r="AS478" s="6"/>
    </row>
    <row r="479" spans="42:45" x14ac:dyDescent="0.25">
      <c r="AP479" s="6"/>
      <c r="AQ479" s="5"/>
      <c r="AR479" s="7"/>
      <c r="AS479" s="6"/>
    </row>
    <row r="480" spans="42:45" x14ac:dyDescent="0.25">
      <c r="AP480" s="6"/>
      <c r="AQ480" s="5"/>
      <c r="AR480" s="7"/>
      <c r="AS480" s="6"/>
    </row>
    <row r="481" spans="42:45" x14ac:dyDescent="0.25">
      <c r="AP481" s="6"/>
      <c r="AQ481" s="5"/>
      <c r="AR481" s="7"/>
      <c r="AS481" s="6"/>
    </row>
    <row r="482" spans="42:45" x14ac:dyDescent="0.25">
      <c r="AP482" s="6"/>
      <c r="AQ482" s="5"/>
      <c r="AR482" s="7"/>
      <c r="AS482" s="6"/>
    </row>
    <row r="483" spans="42:45" x14ac:dyDescent="0.25">
      <c r="AP483" s="6"/>
      <c r="AQ483" s="5"/>
      <c r="AR483" s="7"/>
      <c r="AS483" s="6"/>
    </row>
    <row r="484" spans="42:45" x14ac:dyDescent="0.25">
      <c r="AP484" s="6"/>
      <c r="AQ484" s="5"/>
      <c r="AR484" s="7"/>
      <c r="AS484" s="6"/>
    </row>
    <row r="485" spans="42:45" x14ac:dyDescent="0.25">
      <c r="AP485" s="6"/>
      <c r="AQ485" s="5"/>
      <c r="AR485" s="7"/>
      <c r="AS485" s="6"/>
    </row>
    <row r="486" spans="42:45" x14ac:dyDescent="0.25">
      <c r="AP486" s="6"/>
      <c r="AQ486" s="5"/>
      <c r="AR486" s="7"/>
      <c r="AS486" s="6"/>
    </row>
    <row r="487" spans="42:45" x14ac:dyDescent="0.25">
      <c r="AP487" s="6"/>
      <c r="AQ487" s="5"/>
      <c r="AR487" s="7"/>
      <c r="AS487" s="6"/>
    </row>
    <row r="488" spans="42:45" x14ac:dyDescent="0.25">
      <c r="AP488" s="6"/>
      <c r="AQ488" s="5"/>
      <c r="AR488" s="7"/>
      <c r="AS488" s="6"/>
    </row>
    <row r="489" spans="42:45" x14ac:dyDescent="0.25">
      <c r="AP489" s="6"/>
      <c r="AQ489" s="5"/>
      <c r="AR489" s="7"/>
      <c r="AS489" s="6"/>
    </row>
    <row r="490" spans="42:45" x14ac:dyDescent="0.25">
      <c r="AP490" s="6"/>
      <c r="AQ490" s="5"/>
      <c r="AR490" s="7"/>
      <c r="AS490" s="6"/>
    </row>
    <row r="491" spans="42:45" x14ac:dyDescent="0.25">
      <c r="AP491" s="6"/>
      <c r="AQ491" s="5"/>
      <c r="AR491" s="7"/>
      <c r="AS491" s="6"/>
    </row>
    <row r="492" spans="42:45" x14ac:dyDescent="0.25">
      <c r="AP492" s="6"/>
      <c r="AQ492" s="5"/>
      <c r="AR492" s="7"/>
      <c r="AS492" s="6"/>
    </row>
    <row r="493" spans="42:45" x14ac:dyDescent="0.25">
      <c r="AP493" s="6"/>
      <c r="AQ493" s="5"/>
      <c r="AR493" s="7"/>
      <c r="AS493" s="6"/>
    </row>
    <row r="494" spans="42:45" x14ac:dyDescent="0.25">
      <c r="AP494" s="6"/>
      <c r="AQ494" s="5"/>
      <c r="AR494" s="7"/>
      <c r="AS494" s="6"/>
    </row>
    <row r="495" spans="42:45" x14ac:dyDescent="0.25">
      <c r="AP495" s="6"/>
      <c r="AQ495" s="5"/>
      <c r="AR495" s="7"/>
      <c r="AS495" s="6"/>
    </row>
    <row r="496" spans="42:45" x14ac:dyDescent="0.25">
      <c r="AP496" s="6"/>
      <c r="AQ496" s="5"/>
      <c r="AR496" s="7"/>
      <c r="AS496" s="6"/>
    </row>
    <row r="497" spans="42:45" x14ac:dyDescent="0.25">
      <c r="AP497" s="6"/>
      <c r="AQ497" s="5"/>
      <c r="AR497" s="7"/>
      <c r="AS497" s="6"/>
    </row>
    <row r="498" spans="42:45" x14ac:dyDescent="0.25">
      <c r="AP498" s="6"/>
      <c r="AQ498" s="5"/>
      <c r="AR498" s="7"/>
      <c r="AS498" s="6"/>
    </row>
    <row r="499" spans="42:45" x14ac:dyDescent="0.25">
      <c r="AP499" s="6"/>
      <c r="AQ499" s="5"/>
      <c r="AR499" s="7"/>
      <c r="AS499" s="6"/>
    </row>
    <row r="500" spans="42:45" x14ac:dyDescent="0.25">
      <c r="AP500" s="6"/>
      <c r="AQ500" s="5"/>
      <c r="AR500" s="7"/>
      <c r="AS500" s="6"/>
    </row>
    <row r="501" spans="42:45" x14ac:dyDescent="0.25">
      <c r="AP501" s="6"/>
      <c r="AQ501" s="5"/>
      <c r="AR501" s="7"/>
      <c r="AS501" s="6"/>
    </row>
    <row r="502" spans="42:45" x14ac:dyDescent="0.25">
      <c r="AP502" s="6"/>
      <c r="AQ502" s="5"/>
      <c r="AR502" s="7"/>
      <c r="AS502" s="6"/>
    </row>
    <row r="503" spans="42:45" x14ac:dyDescent="0.25">
      <c r="AP503" s="6"/>
      <c r="AQ503" s="5"/>
      <c r="AR503" s="7"/>
      <c r="AS503" s="6"/>
    </row>
    <row r="504" spans="42:45" x14ac:dyDescent="0.25">
      <c r="AP504" s="6"/>
      <c r="AQ504" s="5"/>
      <c r="AR504" s="7"/>
      <c r="AS504" s="6"/>
    </row>
    <row r="505" spans="42:45" x14ac:dyDescent="0.25">
      <c r="AP505" s="6"/>
      <c r="AQ505" s="5"/>
      <c r="AR505" s="7"/>
      <c r="AS505" s="6"/>
    </row>
    <row r="506" spans="42:45" x14ac:dyDescent="0.25">
      <c r="AP506" s="6"/>
      <c r="AQ506" s="5"/>
      <c r="AR506" s="7"/>
      <c r="AS506" s="6"/>
    </row>
    <row r="507" spans="42:45" x14ac:dyDescent="0.25">
      <c r="AP507" s="6"/>
      <c r="AQ507" s="5"/>
      <c r="AR507" s="7"/>
      <c r="AS507" s="6"/>
    </row>
    <row r="508" spans="42:45" x14ac:dyDescent="0.25">
      <c r="AP508" s="6"/>
      <c r="AQ508" s="5"/>
      <c r="AR508" s="7"/>
      <c r="AS508" s="6"/>
    </row>
    <row r="509" spans="42:45" x14ac:dyDescent="0.25">
      <c r="AP509" s="6"/>
      <c r="AQ509" s="5"/>
      <c r="AR509" s="7"/>
      <c r="AS509" s="6"/>
    </row>
    <row r="510" spans="42:45" x14ac:dyDescent="0.25">
      <c r="AP510" s="6"/>
      <c r="AQ510" s="5"/>
      <c r="AR510" s="7"/>
      <c r="AS510" s="6"/>
    </row>
    <row r="511" spans="42:45" x14ac:dyDescent="0.25">
      <c r="AP511" s="6"/>
      <c r="AQ511" s="5"/>
      <c r="AR511" s="7"/>
      <c r="AS511" s="6"/>
    </row>
    <row r="512" spans="42:45" x14ac:dyDescent="0.25">
      <c r="AP512" s="6"/>
      <c r="AQ512" s="5"/>
      <c r="AR512" s="7"/>
      <c r="AS512" s="6"/>
    </row>
    <row r="513" spans="42:45" x14ac:dyDescent="0.25">
      <c r="AP513" s="6"/>
      <c r="AQ513" s="5"/>
      <c r="AR513" s="7"/>
      <c r="AS513" s="6"/>
    </row>
    <row r="514" spans="42:45" x14ac:dyDescent="0.25">
      <c r="AP514" s="6"/>
      <c r="AQ514" s="5"/>
      <c r="AR514" s="7"/>
      <c r="AS514" s="6"/>
    </row>
    <row r="515" spans="42:45" x14ac:dyDescent="0.25">
      <c r="AP515" s="6"/>
      <c r="AQ515" s="5"/>
      <c r="AR515" s="7"/>
      <c r="AS515" s="6"/>
    </row>
    <row r="516" spans="42:45" x14ac:dyDescent="0.25">
      <c r="AP516" s="6"/>
      <c r="AQ516" s="5"/>
      <c r="AR516" s="7"/>
      <c r="AS516" s="6"/>
    </row>
    <row r="517" spans="42:45" x14ac:dyDescent="0.25">
      <c r="AP517" s="6"/>
      <c r="AQ517" s="5"/>
      <c r="AR517" s="7"/>
      <c r="AS517" s="6"/>
    </row>
    <row r="518" spans="42:45" x14ac:dyDescent="0.25">
      <c r="AP518" s="6"/>
      <c r="AQ518" s="5"/>
      <c r="AR518" s="7"/>
      <c r="AS518" s="6"/>
    </row>
    <row r="519" spans="42:45" x14ac:dyDescent="0.25">
      <c r="AP519" s="6"/>
      <c r="AQ519" s="5"/>
      <c r="AR519" s="7"/>
      <c r="AS519" s="6"/>
    </row>
    <row r="520" spans="42:45" x14ac:dyDescent="0.25">
      <c r="AP520" s="6"/>
      <c r="AQ520" s="5"/>
      <c r="AR520" s="7"/>
      <c r="AS520" s="6"/>
    </row>
    <row r="521" spans="42:45" x14ac:dyDescent="0.25">
      <c r="AP521" s="6"/>
      <c r="AQ521" s="5"/>
      <c r="AR521" s="7"/>
      <c r="AS521" s="6"/>
    </row>
    <row r="522" spans="42:45" x14ac:dyDescent="0.25">
      <c r="AP522" s="6"/>
      <c r="AQ522" s="5"/>
      <c r="AR522" s="7"/>
      <c r="AS522" s="6"/>
    </row>
    <row r="523" spans="42:45" x14ac:dyDescent="0.25">
      <c r="AP523" s="6"/>
      <c r="AQ523" s="5"/>
      <c r="AR523" s="7"/>
      <c r="AS523" s="6"/>
    </row>
    <row r="524" spans="42:45" x14ac:dyDescent="0.25">
      <c r="AP524" s="6"/>
      <c r="AQ524" s="5"/>
      <c r="AR524" s="7"/>
      <c r="AS524" s="6"/>
    </row>
    <row r="525" spans="42:45" x14ac:dyDescent="0.25">
      <c r="AP525" s="6"/>
      <c r="AQ525" s="5"/>
      <c r="AR525" s="7"/>
      <c r="AS525" s="6"/>
    </row>
    <row r="526" spans="42:45" x14ac:dyDescent="0.25">
      <c r="AP526" s="6"/>
      <c r="AQ526" s="5"/>
      <c r="AR526" s="7"/>
      <c r="AS526" s="6"/>
    </row>
    <row r="527" spans="42:45" x14ac:dyDescent="0.25">
      <c r="AP527" s="6"/>
      <c r="AQ527" s="5"/>
      <c r="AR527" s="7"/>
      <c r="AS527" s="6"/>
    </row>
    <row r="528" spans="42:45" x14ac:dyDescent="0.25">
      <c r="AP528" s="6"/>
      <c r="AQ528" s="5"/>
      <c r="AR528" s="7"/>
      <c r="AS528" s="6"/>
    </row>
    <row r="529" spans="42:45" x14ac:dyDescent="0.25">
      <c r="AP529" s="6"/>
      <c r="AQ529" s="5"/>
      <c r="AR529" s="7"/>
      <c r="AS529" s="6"/>
    </row>
    <row r="530" spans="42:45" x14ac:dyDescent="0.25">
      <c r="AP530" s="6"/>
      <c r="AQ530" s="5"/>
      <c r="AR530" s="7"/>
      <c r="AS530" s="6"/>
    </row>
    <row r="531" spans="42:45" x14ac:dyDescent="0.25">
      <c r="AP531" s="6"/>
      <c r="AQ531" s="5"/>
      <c r="AR531" s="7"/>
      <c r="AS531" s="6"/>
    </row>
    <row r="532" spans="42:45" x14ac:dyDescent="0.25">
      <c r="AP532" s="6"/>
      <c r="AQ532" s="5"/>
      <c r="AR532" s="7"/>
      <c r="AS532" s="6"/>
    </row>
    <row r="533" spans="42:45" x14ac:dyDescent="0.25">
      <c r="AP533" s="6"/>
      <c r="AQ533" s="5"/>
      <c r="AR533" s="7"/>
      <c r="AS533" s="6"/>
    </row>
    <row r="534" spans="42:45" x14ac:dyDescent="0.25">
      <c r="AP534" s="6"/>
      <c r="AQ534" s="5"/>
      <c r="AR534" s="7"/>
      <c r="AS534" s="6"/>
    </row>
    <row r="535" spans="42:45" x14ac:dyDescent="0.25">
      <c r="AP535" s="6"/>
      <c r="AQ535" s="5"/>
      <c r="AR535" s="7"/>
      <c r="AS535" s="6"/>
    </row>
    <row r="536" spans="42:45" x14ac:dyDescent="0.25">
      <c r="AP536" s="6"/>
      <c r="AQ536" s="5"/>
      <c r="AR536" s="7"/>
      <c r="AS536" s="6"/>
    </row>
    <row r="537" spans="42:45" x14ac:dyDescent="0.25">
      <c r="AP537" s="6"/>
      <c r="AQ537" s="5"/>
      <c r="AR537" s="7"/>
      <c r="AS537" s="6"/>
    </row>
    <row r="538" spans="42:45" x14ac:dyDescent="0.25">
      <c r="AP538" s="6"/>
      <c r="AQ538" s="5"/>
      <c r="AR538" s="7"/>
      <c r="AS538" s="6"/>
    </row>
    <row r="539" spans="42:45" x14ac:dyDescent="0.25">
      <c r="AP539" s="6"/>
      <c r="AQ539" s="5"/>
      <c r="AR539" s="7"/>
      <c r="AS539" s="6"/>
    </row>
    <row r="540" spans="42:45" x14ac:dyDescent="0.25">
      <c r="AP540" s="6"/>
      <c r="AQ540" s="5"/>
      <c r="AR540" s="7"/>
      <c r="AS540" s="6"/>
    </row>
    <row r="541" spans="42:45" x14ac:dyDescent="0.25">
      <c r="AP541" s="6"/>
      <c r="AQ541" s="5"/>
      <c r="AR541" s="7"/>
      <c r="AS541" s="6"/>
    </row>
    <row r="542" spans="42:45" x14ac:dyDescent="0.25">
      <c r="AP542" s="6"/>
      <c r="AQ542" s="5"/>
      <c r="AR542" s="7"/>
      <c r="AS542" s="6"/>
    </row>
    <row r="543" spans="42:45" x14ac:dyDescent="0.25">
      <c r="AP543" s="6"/>
      <c r="AQ543" s="5"/>
      <c r="AR543" s="7"/>
      <c r="AS543" s="6"/>
    </row>
    <row r="544" spans="42:45" x14ac:dyDescent="0.25">
      <c r="AP544" s="6"/>
      <c r="AQ544" s="5"/>
      <c r="AR544" s="7"/>
      <c r="AS544" s="6"/>
    </row>
    <row r="545" spans="42:45" x14ac:dyDescent="0.25">
      <c r="AP545" s="6"/>
      <c r="AQ545" s="5"/>
      <c r="AR545" s="7"/>
      <c r="AS545" s="6"/>
    </row>
    <row r="546" spans="42:45" x14ac:dyDescent="0.25">
      <c r="AP546" s="6"/>
      <c r="AQ546" s="5"/>
      <c r="AR546" s="7"/>
      <c r="AS546" s="6"/>
    </row>
    <row r="547" spans="42:45" x14ac:dyDescent="0.25">
      <c r="AP547" s="6"/>
      <c r="AQ547" s="5"/>
      <c r="AR547" s="7"/>
      <c r="AS547" s="6"/>
    </row>
    <row r="548" spans="42:45" x14ac:dyDescent="0.25">
      <c r="AP548" s="6"/>
      <c r="AQ548" s="5"/>
      <c r="AR548" s="7"/>
      <c r="AS548" s="6"/>
    </row>
    <row r="549" spans="42:45" x14ac:dyDescent="0.25">
      <c r="AP549" s="6"/>
      <c r="AQ549" s="5"/>
      <c r="AR549" s="7"/>
      <c r="AS549" s="6"/>
    </row>
    <row r="550" spans="42:45" x14ac:dyDescent="0.25">
      <c r="AP550" s="6"/>
      <c r="AQ550" s="5"/>
      <c r="AR550" s="7"/>
      <c r="AS550" s="6"/>
    </row>
    <row r="551" spans="42:45" x14ac:dyDescent="0.25">
      <c r="AP551" s="6"/>
      <c r="AQ551" s="5"/>
      <c r="AR551" s="7"/>
      <c r="AS551" s="6"/>
    </row>
    <row r="552" spans="42:45" x14ac:dyDescent="0.25">
      <c r="AP552" s="6"/>
      <c r="AQ552" s="5"/>
      <c r="AR552" s="7"/>
      <c r="AS552" s="6"/>
    </row>
    <row r="553" spans="42:45" x14ac:dyDescent="0.25">
      <c r="AP553" s="6"/>
      <c r="AQ553" s="5"/>
      <c r="AR553" s="7"/>
      <c r="AS553" s="6"/>
    </row>
    <row r="554" spans="42:45" x14ac:dyDescent="0.25">
      <c r="AP554" s="6"/>
      <c r="AQ554" s="5"/>
      <c r="AR554" s="7"/>
      <c r="AS554" s="6"/>
    </row>
    <row r="555" spans="42:45" x14ac:dyDescent="0.25">
      <c r="AP555" s="6"/>
      <c r="AQ555" s="5"/>
      <c r="AR555" s="7"/>
      <c r="AS555" s="6"/>
    </row>
    <row r="556" spans="42:45" x14ac:dyDescent="0.25">
      <c r="AP556" s="6"/>
      <c r="AQ556" s="5"/>
      <c r="AR556" s="7"/>
      <c r="AS556" s="6"/>
    </row>
    <row r="557" spans="42:45" x14ac:dyDescent="0.25">
      <c r="AP557" s="6"/>
      <c r="AQ557" s="5"/>
      <c r="AR557" s="7"/>
      <c r="AS557" s="6"/>
    </row>
    <row r="558" spans="42:45" x14ac:dyDescent="0.25">
      <c r="AP558" s="6"/>
      <c r="AQ558" s="5"/>
      <c r="AR558" s="7"/>
      <c r="AS558" s="6"/>
    </row>
    <row r="559" spans="42:45" x14ac:dyDescent="0.25">
      <c r="AP559" s="6"/>
      <c r="AQ559" s="5"/>
      <c r="AR559" s="7"/>
      <c r="AS559" s="6"/>
    </row>
    <row r="560" spans="42:45" x14ac:dyDescent="0.25">
      <c r="AP560" s="6"/>
      <c r="AQ560" s="5"/>
      <c r="AR560" s="7"/>
      <c r="AS560" s="6"/>
    </row>
    <row r="561" spans="42:45" x14ac:dyDescent="0.25">
      <c r="AP561" s="6"/>
      <c r="AQ561" s="5"/>
      <c r="AR561" s="7"/>
      <c r="AS561" s="6"/>
    </row>
    <row r="562" spans="42:45" x14ac:dyDescent="0.25">
      <c r="AP562" s="6"/>
      <c r="AQ562" s="5"/>
      <c r="AR562" s="7"/>
      <c r="AS562" s="6"/>
    </row>
    <row r="563" spans="42:45" x14ac:dyDescent="0.25">
      <c r="AP563" s="6"/>
      <c r="AQ563" s="5"/>
      <c r="AR563" s="7"/>
      <c r="AS563" s="6"/>
    </row>
    <row r="564" spans="42:45" x14ac:dyDescent="0.25">
      <c r="AP564" s="6"/>
      <c r="AQ564" s="5"/>
      <c r="AR564" s="7"/>
      <c r="AS564" s="6"/>
    </row>
    <row r="565" spans="42:45" x14ac:dyDescent="0.25">
      <c r="AP565" s="6"/>
      <c r="AQ565" s="5"/>
      <c r="AR565" s="7"/>
      <c r="AS565" s="6"/>
    </row>
    <row r="566" spans="42:45" x14ac:dyDescent="0.25">
      <c r="AP566" s="6"/>
      <c r="AQ566" s="5"/>
      <c r="AR566" s="7"/>
      <c r="AS566" s="6"/>
    </row>
    <row r="567" spans="42:45" x14ac:dyDescent="0.25">
      <c r="AP567" s="6"/>
      <c r="AQ567" s="5"/>
      <c r="AR567" s="7"/>
      <c r="AS567" s="6"/>
    </row>
    <row r="568" spans="42:45" x14ac:dyDescent="0.25">
      <c r="AP568" s="6"/>
      <c r="AQ568" s="5"/>
      <c r="AR568" s="7"/>
      <c r="AS568" s="6"/>
    </row>
    <row r="569" spans="42:45" x14ac:dyDescent="0.25">
      <c r="AP569" s="6"/>
      <c r="AQ569" s="5"/>
      <c r="AR569" s="7"/>
      <c r="AS569" s="6"/>
    </row>
    <row r="570" spans="42:45" x14ac:dyDescent="0.25">
      <c r="AP570" s="6"/>
      <c r="AQ570" s="5"/>
      <c r="AR570" s="7"/>
      <c r="AS570" s="6"/>
    </row>
    <row r="571" spans="42:45" x14ac:dyDescent="0.25">
      <c r="AP571" s="6"/>
      <c r="AQ571" s="5"/>
      <c r="AR571" s="7"/>
      <c r="AS571" s="6"/>
    </row>
    <row r="572" spans="42:45" x14ac:dyDescent="0.25">
      <c r="AP572" s="6"/>
      <c r="AQ572" s="5"/>
      <c r="AR572" s="7"/>
      <c r="AS572" s="6"/>
    </row>
    <row r="573" spans="42:45" x14ac:dyDescent="0.25">
      <c r="AP573" s="6"/>
      <c r="AQ573" s="5"/>
      <c r="AR573" s="7"/>
      <c r="AS573" s="6"/>
    </row>
    <row r="574" spans="42:45" x14ac:dyDescent="0.25">
      <c r="AP574" s="6"/>
      <c r="AQ574" s="5"/>
      <c r="AR574" s="7"/>
      <c r="AS574" s="6"/>
    </row>
    <row r="575" spans="42:45" x14ac:dyDescent="0.25">
      <c r="AP575" s="6"/>
      <c r="AQ575" s="5"/>
      <c r="AR575" s="7"/>
      <c r="AS575" s="6"/>
    </row>
    <row r="576" spans="42:45" x14ac:dyDescent="0.25">
      <c r="AP576" s="6"/>
      <c r="AQ576" s="5"/>
      <c r="AR576" s="7"/>
      <c r="AS576" s="6"/>
    </row>
    <row r="577" spans="42:45" x14ac:dyDescent="0.25">
      <c r="AP577" s="6"/>
      <c r="AQ577" s="5"/>
      <c r="AR577" s="7"/>
      <c r="AS577" s="6"/>
    </row>
    <row r="578" spans="42:45" x14ac:dyDescent="0.25">
      <c r="AP578" s="6"/>
      <c r="AQ578" s="5"/>
      <c r="AR578" s="7"/>
      <c r="AS578" s="6"/>
    </row>
    <row r="579" spans="42:45" x14ac:dyDescent="0.25">
      <c r="AP579" s="6"/>
      <c r="AQ579" s="5"/>
      <c r="AR579" s="7"/>
      <c r="AS579" s="6"/>
    </row>
    <row r="580" spans="42:45" x14ac:dyDescent="0.25">
      <c r="AP580" s="6"/>
      <c r="AQ580" s="5"/>
      <c r="AR580" s="7"/>
      <c r="AS580" s="6"/>
    </row>
    <row r="581" spans="42:45" x14ac:dyDescent="0.25">
      <c r="AP581" s="6"/>
      <c r="AQ581" s="5"/>
      <c r="AR581" s="7"/>
      <c r="AS581" s="6"/>
    </row>
    <row r="582" spans="42:45" x14ac:dyDescent="0.25">
      <c r="AP582" s="6"/>
      <c r="AQ582" s="5"/>
      <c r="AR582" s="7"/>
      <c r="AS582" s="6"/>
    </row>
    <row r="583" spans="42:45" x14ac:dyDescent="0.25">
      <c r="AP583" s="6"/>
      <c r="AQ583" s="5"/>
      <c r="AR583" s="7"/>
      <c r="AS583" s="6"/>
    </row>
    <row r="584" spans="42:45" x14ac:dyDescent="0.25">
      <c r="AP584" s="6"/>
      <c r="AQ584" s="5"/>
      <c r="AR584" s="7"/>
      <c r="AS584" s="6"/>
    </row>
    <row r="585" spans="42:45" x14ac:dyDescent="0.25">
      <c r="AP585" s="6"/>
      <c r="AQ585" s="5"/>
      <c r="AR585" s="7"/>
      <c r="AS585" s="6"/>
    </row>
    <row r="586" spans="42:45" x14ac:dyDescent="0.25">
      <c r="AP586" s="6"/>
      <c r="AQ586" s="5"/>
      <c r="AR586" s="7"/>
      <c r="AS586" s="6"/>
    </row>
    <row r="587" spans="42:45" x14ac:dyDescent="0.25">
      <c r="AP587" s="6"/>
      <c r="AQ587" s="5"/>
      <c r="AR587" s="7"/>
      <c r="AS587" s="6"/>
    </row>
    <row r="588" spans="42:45" x14ac:dyDescent="0.25">
      <c r="AP588" s="6"/>
      <c r="AQ588" s="5"/>
      <c r="AR588" s="7"/>
      <c r="AS588" s="6"/>
    </row>
    <row r="589" spans="42:45" x14ac:dyDescent="0.25">
      <c r="AP589" s="6"/>
      <c r="AQ589" s="5"/>
      <c r="AR589" s="7"/>
      <c r="AS589" s="6"/>
    </row>
    <row r="590" spans="42:45" x14ac:dyDescent="0.25">
      <c r="AP590" s="6"/>
      <c r="AQ590" s="5"/>
      <c r="AR590" s="7"/>
      <c r="AS590" s="6"/>
    </row>
    <row r="591" spans="42:45" x14ac:dyDescent="0.25">
      <c r="AP591" s="6"/>
      <c r="AQ591" s="5"/>
      <c r="AR591" s="7"/>
      <c r="AS591" s="6"/>
    </row>
    <row r="592" spans="42:45" x14ac:dyDescent="0.25">
      <c r="AP592" s="6"/>
      <c r="AQ592" s="5"/>
      <c r="AR592" s="7"/>
      <c r="AS592" s="6"/>
    </row>
    <row r="593" spans="42:45" x14ac:dyDescent="0.25">
      <c r="AP593" s="6"/>
      <c r="AQ593" s="5"/>
      <c r="AR593" s="7"/>
      <c r="AS593" s="6"/>
    </row>
    <row r="594" spans="42:45" x14ac:dyDescent="0.25">
      <c r="AP594" s="6"/>
      <c r="AQ594" s="5"/>
      <c r="AR594" s="7"/>
      <c r="AS594" s="6"/>
    </row>
    <row r="595" spans="42:45" x14ac:dyDescent="0.25">
      <c r="AP595" s="6"/>
      <c r="AQ595" s="5"/>
      <c r="AR595" s="7"/>
      <c r="AS595" s="6"/>
    </row>
    <row r="596" spans="42:45" x14ac:dyDescent="0.25">
      <c r="AP596" s="6"/>
      <c r="AQ596" s="5"/>
      <c r="AR596" s="7"/>
      <c r="AS596" s="6"/>
    </row>
    <row r="597" spans="42:45" x14ac:dyDescent="0.25">
      <c r="AP597" s="6"/>
      <c r="AQ597" s="5"/>
      <c r="AR597" s="7"/>
      <c r="AS597" s="6"/>
    </row>
    <row r="598" spans="42:45" x14ac:dyDescent="0.25">
      <c r="AP598" s="6"/>
      <c r="AQ598" s="5"/>
      <c r="AR598" s="7"/>
      <c r="AS598" s="6"/>
    </row>
    <row r="599" spans="42:45" x14ac:dyDescent="0.25">
      <c r="AP599" s="6"/>
      <c r="AQ599" s="5"/>
      <c r="AR599" s="7"/>
      <c r="AS599" s="6"/>
    </row>
    <row r="600" spans="42:45" x14ac:dyDescent="0.25">
      <c r="AP600" s="6"/>
      <c r="AQ600" s="5"/>
      <c r="AR600" s="7"/>
      <c r="AS600" s="6"/>
    </row>
    <row r="601" spans="42:45" x14ac:dyDescent="0.25">
      <c r="AP601" s="6"/>
      <c r="AQ601" s="5"/>
      <c r="AR601" s="7"/>
      <c r="AS601" s="6"/>
    </row>
    <row r="602" spans="42:45" x14ac:dyDescent="0.25">
      <c r="AP602" s="6"/>
      <c r="AQ602" s="5"/>
      <c r="AR602" s="7"/>
      <c r="AS602" s="6"/>
    </row>
    <row r="603" spans="42:45" x14ac:dyDescent="0.25">
      <c r="AP603" s="6"/>
      <c r="AQ603" s="5"/>
      <c r="AR603" s="7"/>
      <c r="AS603" s="6"/>
    </row>
    <row r="604" spans="42:45" x14ac:dyDescent="0.25">
      <c r="AP604" s="6"/>
      <c r="AQ604" s="5"/>
      <c r="AR604" s="7"/>
      <c r="AS604" s="6"/>
    </row>
    <row r="605" spans="42:45" x14ac:dyDescent="0.25">
      <c r="AP605" s="6"/>
      <c r="AQ605" s="5"/>
      <c r="AR605" s="7"/>
      <c r="AS605" s="6"/>
    </row>
    <row r="606" spans="42:45" x14ac:dyDescent="0.25">
      <c r="AP606" s="6"/>
      <c r="AQ606" s="5"/>
      <c r="AR606" s="7"/>
      <c r="AS606" s="6"/>
    </row>
    <row r="607" spans="42:45" x14ac:dyDescent="0.25">
      <c r="AP607" s="6"/>
      <c r="AQ607" s="5"/>
      <c r="AR607" s="7"/>
      <c r="AS607" s="6"/>
    </row>
    <row r="608" spans="42:45" x14ac:dyDescent="0.25">
      <c r="AP608" s="6"/>
      <c r="AQ608" s="5"/>
      <c r="AR608" s="7"/>
      <c r="AS608" s="6"/>
    </row>
    <row r="609" spans="42:45" x14ac:dyDescent="0.25">
      <c r="AP609" s="6"/>
      <c r="AQ609" s="5"/>
      <c r="AR609" s="7"/>
      <c r="AS609" s="6"/>
    </row>
    <row r="610" spans="42:45" x14ac:dyDescent="0.25">
      <c r="AP610" s="6"/>
      <c r="AQ610" s="5"/>
      <c r="AR610" s="7"/>
      <c r="AS610" s="6"/>
    </row>
    <row r="611" spans="42:45" x14ac:dyDescent="0.25">
      <c r="AP611" s="6"/>
      <c r="AQ611" s="5"/>
      <c r="AR611" s="7"/>
      <c r="AS611" s="6"/>
    </row>
    <row r="612" spans="42:45" x14ac:dyDescent="0.25">
      <c r="AP612" s="6"/>
      <c r="AQ612" s="5"/>
      <c r="AR612" s="7"/>
      <c r="AS612" s="6"/>
    </row>
    <row r="613" spans="42:45" x14ac:dyDescent="0.25">
      <c r="AP613" s="6"/>
      <c r="AQ613" s="5"/>
      <c r="AR613" s="7"/>
      <c r="AS613" s="6"/>
    </row>
    <row r="614" spans="42:45" x14ac:dyDescent="0.25">
      <c r="AP614" s="6"/>
      <c r="AQ614" s="5"/>
      <c r="AR614" s="7"/>
      <c r="AS614" s="6"/>
    </row>
    <row r="615" spans="42:45" x14ac:dyDescent="0.25">
      <c r="AP615" s="6"/>
      <c r="AQ615" s="5"/>
      <c r="AR615" s="7"/>
      <c r="AS615" s="6"/>
    </row>
    <row r="616" spans="42:45" x14ac:dyDescent="0.25">
      <c r="AP616" s="6"/>
      <c r="AQ616" s="5"/>
      <c r="AR616" s="7"/>
      <c r="AS616" s="6"/>
    </row>
    <row r="617" spans="42:45" x14ac:dyDescent="0.25">
      <c r="AP617" s="6"/>
      <c r="AQ617" s="5"/>
      <c r="AR617" s="7"/>
      <c r="AS617" s="6"/>
    </row>
    <row r="618" spans="42:45" x14ac:dyDescent="0.25">
      <c r="AP618" s="6"/>
      <c r="AQ618" s="5"/>
      <c r="AR618" s="7"/>
      <c r="AS618" s="6"/>
    </row>
    <row r="619" spans="42:45" x14ac:dyDescent="0.25">
      <c r="AP619" s="6"/>
      <c r="AQ619" s="5"/>
      <c r="AR619" s="7"/>
      <c r="AS619" s="6"/>
    </row>
    <row r="620" spans="42:45" x14ac:dyDescent="0.25">
      <c r="AP620" s="6"/>
      <c r="AQ620" s="5"/>
      <c r="AR620" s="7"/>
      <c r="AS620" s="6"/>
    </row>
    <row r="621" spans="42:45" x14ac:dyDescent="0.25">
      <c r="AP621" s="6"/>
      <c r="AQ621" s="5"/>
      <c r="AR621" s="7"/>
      <c r="AS621" s="6"/>
    </row>
    <row r="622" spans="42:45" x14ac:dyDescent="0.25">
      <c r="AP622" s="6"/>
      <c r="AQ622" s="5"/>
      <c r="AR622" s="7"/>
      <c r="AS622" s="6"/>
    </row>
    <row r="623" spans="42:45" x14ac:dyDescent="0.25">
      <c r="AP623" s="6"/>
      <c r="AQ623" s="5"/>
      <c r="AR623" s="7"/>
      <c r="AS623" s="6"/>
    </row>
    <row r="624" spans="42:45" x14ac:dyDescent="0.25">
      <c r="AP624" s="6"/>
      <c r="AQ624" s="5"/>
      <c r="AR624" s="7"/>
      <c r="AS624" s="6"/>
    </row>
    <row r="625" spans="42:45" x14ac:dyDescent="0.25">
      <c r="AP625" s="6"/>
      <c r="AQ625" s="5"/>
      <c r="AR625" s="7"/>
      <c r="AS625" s="6"/>
    </row>
    <row r="626" spans="42:45" x14ac:dyDescent="0.25">
      <c r="AP626" s="6"/>
      <c r="AQ626" s="5"/>
      <c r="AR626" s="7"/>
      <c r="AS626" s="6"/>
    </row>
    <row r="627" spans="42:45" x14ac:dyDescent="0.25">
      <c r="AP627" s="6"/>
      <c r="AQ627" s="5"/>
      <c r="AR627" s="7"/>
      <c r="AS627" s="6"/>
    </row>
    <row r="628" spans="42:45" x14ac:dyDescent="0.25">
      <c r="AP628" s="6"/>
      <c r="AQ628" s="5"/>
      <c r="AR628" s="7"/>
      <c r="AS628" s="6"/>
    </row>
    <row r="629" spans="42:45" x14ac:dyDescent="0.25">
      <c r="AP629" s="6"/>
      <c r="AQ629" s="5"/>
      <c r="AR629" s="7"/>
      <c r="AS629" s="6"/>
    </row>
    <row r="630" spans="42:45" x14ac:dyDescent="0.25">
      <c r="AP630" s="6"/>
      <c r="AQ630" s="5"/>
      <c r="AR630" s="7"/>
      <c r="AS630" s="6"/>
    </row>
    <row r="631" spans="42:45" x14ac:dyDescent="0.25">
      <c r="AP631" s="6"/>
      <c r="AQ631" s="5"/>
      <c r="AR631" s="7"/>
      <c r="AS631" s="6"/>
    </row>
    <row r="632" spans="42:45" x14ac:dyDescent="0.25">
      <c r="AP632" s="6"/>
      <c r="AQ632" s="5"/>
      <c r="AR632" s="7"/>
      <c r="AS632" s="6"/>
    </row>
    <row r="633" spans="42:45" x14ac:dyDescent="0.25">
      <c r="AP633" s="6"/>
      <c r="AQ633" s="5"/>
      <c r="AR633" s="7"/>
      <c r="AS633" s="6"/>
    </row>
    <row r="634" spans="42:45" x14ac:dyDescent="0.25">
      <c r="AP634" s="6"/>
      <c r="AQ634" s="5"/>
      <c r="AR634" s="7"/>
      <c r="AS634" s="6"/>
    </row>
    <row r="635" spans="42:45" x14ac:dyDescent="0.25">
      <c r="AP635" s="6"/>
      <c r="AQ635" s="5"/>
      <c r="AR635" s="7"/>
      <c r="AS635" s="6"/>
    </row>
    <row r="636" spans="42:45" x14ac:dyDescent="0.25">
      <c r="AP636" s="6"/>
      <c r="AQ636" s="5"/>
      <c r="AR636" s="7"/>
      <c r="AS636" s="6"/>
    </row>
    <row r="637" spans="42:45" x14ac:dyDescent="0.25">
      <c r="AP637" s="6"/>
      <c r="AQ637" s="5"/>
      <c r="AR637" s="7"/>
      <c r="AS637" s="6"/>
    </row>
    <row r="638" spans="42:45" x14ac:dyDescent="0.25">
      <c r="AP638" s="6"/>
      <c r="AQ638" s="5"/>
      <c r="AR638" s="7"/>
      <c r="AS638" s="6"/>
    </row>
    <row r="639" spans="42:45" x14ac:dyDescent="0.25">
      <c r="AP639" s="6"/>
      <c r="AQ639" s="5"/>
      <c r="AR639" s="7"/>
      <c r="AS639" s="6"/>
    </row>
    <row r="640" spans="42:45" x14ac:dyDescent="0.25">
      <c r="AP640" s="6"/>
      <c r="AQ640" s="5"/>
      <c r="AR640" s="7"/>
      <c r="AS640" s="6"/>
    </row>
    <row r="641" spans="42:45" x14ac:dyDescent="0.25">
      <c r="AP641" s="6"/>
      <c r="AQ641" s="5"/>
      <c r="AR641" s="7"/>
      <c r="AS641" s="6"/>
    </row>
    <row r="642" spans="42:45" x14ac:dyDescent="0.25">
      <c r="AP642" s="6"/>
      <c r="AQ642" s="5"/>
      <c r="AR642" s="7"/>
      <c r="AS642" s="6"/>
    </row>
    <row r="643" spans="42:45" x14ac:dyDescent="0.25">
      <c r="AP643" s="6"/>
      <c r="AQ643" s="5"/>
      <c r="AR643" s="7"/>
      <c r="AS643" s="6"/>
    </row>
    <row r="644" spans="42:45" x14ac:dyDescent="0.25">
      <c r="AP644" s="6"/>
      <c r="AQ644" s="5"/>
      <c r="AR644" s="7"/>
      <c r="AS644" s="6"/>
    </row>
    <row r="645" spans="42:45" x14ac:dyDescent="0.25">
      <c r="AP645" s="6"/>
      <c r="AQ645" s="5"/>
      <c r="AR645" s="7"/>
      <c r="AS645" s="6"/>
    </row>
    <row r="646" spans="42:45" x14ac:dyDescent="0.25">
      <c r="AP646" s="6"/>
      <c r="AQ646" s="5"/>
      <c r="AR646" s="7"/>
      <c r="AS646" s="6"/>
    </row>
    <row r="647" spans="42:45" x14ac:dyDescent="0.25">
      <c r="AP647" s="6"/>
      <c r="AQ647" s="5"/>
      <c r="AR647" s="7"/>
      <c r="AS647" s="6"/>
    </row>
    <row r="648" spans="42:45" x14ac:dyDescent="0.25">
      <c r="AP648" s="6"/>
      <c r="AQ648" s="5"/>
      <c r="AR648" s="7"/>
      <c r="AS648" s="6"/>
    </row>
    <row r="649" spans="42:45" x14ac:dyDescent="0.25">
      <c r="AP649" s="6"/>
      <c r="AQ649" s="5"/>
      <c r="AR649" s="7"/>
      <c r="AS649" s="6"/>
    </row>
    <row r="650" spans="42:45" x14ac:dyDescent="0.25">
      <c r="AP650" s="6"/>
      <c r="AQ650" s="5"/>
      <c r="AR650" s="7"/>
      <c r="AS650" s="6"/>
    </row>
    <row r="651" spans="42:45" x14ac:dyDescent="0.25">
      <c r="AP651" s="6"/>
      <c r="AQ651" s="5"/>
      <c r="AR651" s="7"/>
      <c r="AS651" s="6"/>
    </row>
    <row r="652" spans="42:45" x14ac:dyDescent="0.25">
      <c r="AP652" s="6"/>
      <c r="AQ652" s="5"/>
      <c r="AR652" s="7"/>
      <c r="AS652" s="6"/>
    </row>
    <row r="653" spans="42:45" x14ac:dyDescent="0.25">
      <c r="AP653" s="6"/>
      <c r="AQ653" s="5"/>
      <c r="AR653" s="7"/>
      <c r="AS653" s="6"/>
    </row>
    <row r="654" spans="42:45" x14ac:dyDescent="0.25">
      <c r="AP654" s="6"/>
      <c r="AQ654" s="5"/>
      <c r="AR654" s="7"/>
      <c r="AS654" s="6"/>
    </row>
    <row r="655" spans="42:45" x14ac:dyDescent="0.25">
      <c r="AP655" s="6"/>
      <c r="AQ655" s="5"/>
      <c r="AR655" s="7"/>
      <c r="AS655" s="6"/>
    </row>
    <row r="656" spans="42:45" x14ac:dyDescent="0.25">
      <c r="AP656" s="6"/>
      <c r="AQ656" s="5"/>
      <c r="AR656" s="7"/>
      <c r="AS656" s="6"/>
    </row>
    <row r="657" spans="42:45" x14ac:dyDescent="0.25">
      <c r="AP657" s="6"/>
      <c r="AQ657" s="5"/>
      <c r="AR657" s="7"/>
      <c r="AS657" s="6"/>
    </row>
    <row r="658" spans="42:45" x14ac:dyDescent="0.25">
      <c r="AP658" s="6"/>
      <c r="AQ658" s="5"/>
      <c r="AR658" s="7"/>
      <c r="AS658" s="6"/>
    </row>
    <row r="659" spans="42:45" x14ac:dyDescent="0.25">
      <c r="AP659" s="6"/>
      <c r="AQ659" s="5"/>
      <c r="AR659" s="7"/>
      <c r="AS659" s="6"/>
    </row>
    <row r="660" spans="42:45" x14ac:dyDescent="0.25">
      <c r="AP660" s="6"/>
      <c r="AQ660" s="5"/>
      <c r="AR660" s="7"/>
      <c r="AS660" s="6"/>
    </row>
    <row r="661" spans="42:45" x14ac:dyDescent="0.25">
      <c r="AP661" s="6"/>
      <c r="AQ661" s="5"/>
      <c r="AR661" s="7"/>
      <c r="AS661" s="6"/>
    </row>
    <row r="662" spans="42:45" x14ac:dyDescent="0.25">
      <c r="AP662" s="6"/>
      <c r="AQ662" s="5"/>
      <c r="AR662" s="7"/>
      <c r="AS662" s="6"/>
    </row>
    <row r="663" spans="42:45" x14ac:dyDescent="0.25">
      <c r="AP663" s="6"/>
      <c r="AQ663" s="5"/>
      <c r="AR663" s="7"/>
      <c r="AS663" s="6"/>
    </row>
    <row r="664" spans="42:45" x14ac:dyDescent="0.25">
      <c r="AP664" s="6"/>
      <c r="AQ664" s="5"/>
      <c r="AR664" s="7"/>
      <c r="AS664" s="6"/>
    </row>
    <row r="665" spans="42:45" x14ac:dyDescent="0.25">
      <c r="AP665" s="6"/>
      <c r="AQ665" s="5"/>
      <c r="AR665" s="7"/>
      <c r="AS665" s="6"/>
    </row>
    <row r="666" spans="42:45" x14ac:dyDescent="0.25">
      <c r="AP666" s="6"/>
      <c r="AQ666" s="5"/>
      <c r="AR666" s="7"/>
      <c r="AS666" s="6"/>
    </row>
    <row r="667" spans="42:45" x14ac:dyDescent="0.25">
      <c r="AP667" s="6"/>
      <c r="AQ667" s="5"/>
      <c r="AR667" s="7"/>
      <c r="AS667" s="6"/>
    </row>
    <row r="668" spans="42:45" x14ac:dyDescent="0.25">
      <c r="AP668" s="6"/>
      <c r="AQ668" s="5"/>
      <c r="AR668" s="7"/>
      <c r="AS668" s="6"/>
    </row>
    <row r="669" spans="42:45" x14ac:dyDescent="0.25">
      <c r="AP669" s="6"/>
      <c r="AQ669" s="5"/>
      <c r="AR669" s="7"/>
      <c r="AS669" s="6"/>
    </row>
    <row r="670" spans="42:45" x14ac:dyDescent="0.25">
      <c r="AP670" s="6"/>
      <c r="AQ670" s="5"/>
      <c r="AR670" s="7"/>
      <c r="AS670" s="6"/>
    </row>
    <row r="671" spans="42:45" x14ac:dyDescent="0.25">
      <c r="AP671" s="6"/>
      <c r="AQ671" s="5"/>
      <c r="AR671" s="7"/>
      <c r="AS671" s="6"/>
    </row>
    <row r="672" spans="42:45" x14ac:dyDescent="0.25">
      <c r="AP672" s="6"/>
      <c r="AQ672" s="5"/>
      <c r="AR672" s="7"/>
      <c r="AS672" s="6"/>
    </row>
    <row r="673" spans="42:45" x14ac:dyDescent="0.25">
      <c r="AP673" s="6"/>
      <c r="AQ673" s="5"/>
      <c r="AR673" s="7"/>
      <c r="AS673" s="6"/>
    </row>
    <row r="674" spans="42:45" x14ac:dyDescent="0.25">
      <c r="AP674" s="6"/>
      <c r="AQ674" s="5"/>
      <c r="AR674" s="7"/>
      <c r="AS674" s="6"/>
    </row>
    <row r="675" spans="42:45" x14ac:dyDescent="0.25">
      <c r="AP675" s="6"/>
      <c r="AQ675" s="5"/>
      <c r="AR675" s="7"/>
      <c r="AS675" s="6"/>
    </row>
    <row r="676" spans="42:45" x14ac:dyDescent="0.25">
      <c r="AP676" s="6"/>
      <c r="AQ676" s="5"/>
      <c r="AR676" s="7"/>
      <c r="AS676" s="6"/>
    </row>
    <row r="677" spans="42:45" x14ac:dyDescent="0.25">
      <c r="AP677" s="6"/>
      <c r="AQ677" s="5"/>
      <c r="AR677" s="7"/>
      <c r="AS677" s="6"/>
    </row>
    <row r="678" spans="42:45" x14ac:dyDescent="0.25">
      <c r="AP678" s="6"/>
      <c r="AQ678" s="5"/>
      <c r="AR678" s="7"/>
      <c r="AS678" s="6"/>
    </row>
    <row r="679" spans="42:45" x14ac:dyDescent="0.25">
      <c r="AP679" s="6"/>
      <c r="AQ679" s="5"/>
      <c r="AR679" s="7"/>
      <c r="AS679" s="6"/>
    </row>
    <row r="680" spans="42:45" x14ac:dyDescent="0.25">
      <c r="AP680" s="6"/>
      <c r="AQ680" s="5"/>
      <c r="AR680" s="7"/>
      <c r="AS680" s="6"/>
    </row>
    <row r="681" spans="42:45" x14ac:dyDescent="0.25">
      <c r="AP681" s="6"/>
      <c r="AQ681" s="5"/>
      <c r="AR681" s="7"/>
      <c r="AS681" s="6"/>
    </row>
    <row r="682" spans="42:45" x14ac:dyDescent="0.25">
      <c r="AP682" s="6"/>
      <c r="AQ682" s="5"/>
      <c r="AR682" s="7"/>
      <c r="AS682" s="6"/>
    </row>
    <row r="683" spans="42:45" x14ac:dyDescent="0.25">
      <c r="AP683" s="6"/>
      <c r="AQ683" s="5"/>
      <c r="AR683" s="7"/>
      <c r="AS683" s="6"/>
    </row>
    <row r="684" spans="42:45" x14ac:dyDescent="0.25">
      <c r="AP684" s="6"/>
      <c r="AQ684" s="5"/>
      <c r="AR684" s="7"/>
      <c r="AS684" s="6"/>
    </row>
    <row r="685" spans="42:45" x14ac:dyDescent="0.25">
      <c r="AP685" s="6"/>
      <c r="AQ685" s="5"/>
      <c r="AR685" s="7"/>
      <c r="AS685" s="6"/>
    </row>
    <row r="686" spans="42:45" x14ac:dyDescent="0.25">
      <c r="AP686" s="6"/>
      <c r="AQ686" s="5"/>
      <c r="AR686" s="7"/>
      <c r="AS686" s="6"/>
    </row>
    <row r="687" spans="42:45" x14ac:dyDescent="0.25">
      <c r="AP687" s="6"/>
      <c r="AQ687" s="5"/>
      <c r="AR687" s="7"/>
      <c r="AS687" s="6"/>
    </row>
    <row r="688" spans="42:45" x14ac:dyDescent="0.25">
      <c r="AP688" s="6"/>
      <c r="AQ688" s="5"/>
      <c r="AR688" s="7"/>
      <c r="AS688" s="6"/>
    </row>
    <row r="689" spans="42:45" x14ac:dyDescent="0.25">
      <c r="AP689" s="6"/>
      <c r="AQ689" s="5"/>
      <c r="AR689" s="7"/>
      <c r="AS689" s="6"/>
    </row>
    <row r="690" spans="42:45" x14ac:dyDescent="0.25">
      <c r="AP690" s="6"/>
      <c r="AQ690" s="5"/>
      <c r="AR690" s="7"/>
      <c r="AS690" s="6"/>
    </row>
    <row r="691" spans="42:45" x14ac:dyDescent="0.25">
      <c r="AP691" s="6"/>
      <c r="AQ691" s="5"/>
      <c r="AR691" s="7"/>
      <c r="AS691" s="6"/>
    </row>
    <row r="692" spans="42:45" x14ac:dyDescent="0.25">
      <c r="AP692" s="6"/>
      <c r="AQ692" s="5"/>
      <c r="AR692" s="7"/>
      <c r="AS692" s="6"/>
    </row>
    <row r="693" spans="42:45" x14ac:dyDescent="0.25">
      <c r="AP693" s="6"/>
      <c r="AQ693" s="5"/>
      <c r="AR693" s="7"/>
      <c r="AS693" s="6"/>
    </row>
    <row r="694" spans="42:45" x14ac:dyDescent="0.25">
      <c r="AP694" s="6"/>
      <c r="AQ694" s="5"/>
      <c r="AR694" s="7"/>
      <c r="AS694" s="6"/>
    </row>
    <row r="695" spans="42:45" x14ac:dyDescent="0.25">
      <c r="AP695" s="6"/>
      <c r="AQ695" s="5"/>
      <c r="AR695" s="7"/>
      <c r="AS695" s="6"/>
    </row>
    <row r="696" spans="42:45" x14ac:dyDescent="0.25">
      <c r="AP696" s="6"/>
      <c r="AQ696" s="5"/>
      <c r="AR696" s="7"/>
      <c r="AS696" s="6"/>
    </row>
    <row r="697" spans="42:45" x14ac:dyDescent="0.25">
      <c r="AP697" s="6"/>
      <c r="AQ697" s="5"/>
      <c r="AR697" s="7"/>
      <c r="AS697" s="6"/>
    </row>
    <row r="698" spans="42:45" x14ac:dyDescent="0.25">
      <c r="AP698" s="6"/>
      <c r="AQ698" s="5"/>
      <c r="AR698" s="7"/>
      <c r="AS698" s="6"/>
    </row>
    <row r="699" spans="42:45" x14ac:dyDescent="0.25">
      <c r="AP699" s="6"/>
      <c r="AQ699" s="5"/>
      <c r="AR699" s="7"/>
      <c r="AS699" s="6"/>
    </row>
    <row r="700" spans="42:45" x14ac:dyDescent="0.25">
      <c r="AP700" s="6"/>
      <c r="AQ700" s="5"/>
      <c r="AR700" s="7"/>
      <c r="AS700" s="6"/>
    </row>
    <row r="701" spans="42:45" x14ac:dyDescent="0.25">
      <c r="AP701" s="6"/>
      <c r="AQ701" s="5"/>
      <c r="AR701" s="7"/>
      <c r="AS701" s="6"/>
    </row>
    <row r="702" spans="42:45" x14ac:dyDescent="0.25">
      <c r="AP702" s="6"/>
      <c r="AQ702" s="5"/>
      <c r="AR702" s="7"/>
      <c r="AS702" s="6"/>
    </row>
    <row r="703" spans="42:45" x14ac:dyDescent="0.25">
      <c r="AP703" s="6"/>
      <c r="AQ703" s="5"/>
      <c r="AR703" s="7"/>
      <c r="AS703" s="6"/>
    </row>
    <row r="704" spans="42:45" x14ac:dyDescent="0.25">
      <c r="AP704" s="6"/>
      <c r="AQ704" s="5"/>
      <c r="AR704" s="7"/>
      <c r="AS704" s="6"/>
    </row>
    <row r="705" spans="42:45" x14ac:dyDescent="0.25">
      <c r="AP705" s="6"/>
      <c r="AQ705" s="5"/>
      <c r="AR705" s="7"/>
      <c r="AS705" s="6"/>
    </row>
    <row r="706" spans="42:45" x14ac:dyDescent="0.25">
      <c r="AP706" s="6"/>
      <c r="AQ706" s="5"/>
      <c r="AR706" s="7"/>
      <c r="AS706" s="6"/>
    </row>
    <row r="707" spans="42:45" x14ac:dyDescent="0.25">
      <c r="AP707" s="6"/>
      <c r="AQ707" s="5"/>
      <c r="AR707" s="7"/>
      <c r="AS707" s="6"/>
    </row>
    <row r="708" spans="42:45" x14ac:dyDescent="0.25">
      <c r="AP708" s="6"/>
      <c r="AQ708" s="5"/>
      <c r="AR708" s="7"/>
      <c r="AS708" s="6"/>
    </row>
    <row r="709" spans="42:45" x14ac:dyDescent="0.25">
      <c r="AP709" s="6"/>
      <c r="AQ709" s="5"/>
      <c r="AR709" s="7"/>
      <c r="AS709" s="6"/>
    </row>
    <row r="710" spans="42:45" x14ac:dyDescent="0.25">
      <c r="AP710" s="6"/>
      <c r="AQ710" s="5"/>
      <c r="AR710" s="7"/>
      <c r="AS710" s="6"/>
    </row>
    <row r="711" spans="42:45" x14ac:dyDescent="0.25">
      <c r="AP711" s="6"/>
      <c r="AQ711" s="5"/>
      <c r="AR711" s="7"/>
      <c r="AS711" s="6"/>
    </row>
    <row r="712" spans="42:45" x14ac:dyDescent="0.25">
      <c r="AP712" s="6"/>
      <c r="AQ712" s="5"/>
      <c r="AR712" s="7"/>
      <c r="AS712" s="6"/>
    </row>
    <row r="713" spans="42:45" x14ac:dyDescent="0.25">
      <c r="AP713" s="6"/>
      <c r="AQ713" s="5"/>
      <c r="AR713" s="7"/>
      <c r="AS713" s="6"/>
    </row>
    <row r="714" spans="42:45" x14ac:dyDescent="0.25">
      <c r="AP714" s="6"/>
      <c r="AQ714" s="5"/>
      <c r="AR714" s="7"/>
      <c r="AS714" s="6"/>
    </row>
    <row r="715" spans="42:45" x14ac:dyDescent="0.25">
      <c r="AP715" s="6"/>
      <c r="AQ715" s="5"/>
      <c r="AR715" s="7"/>
      <c r="AS715" s="6"/>
    </row>
    <row r="716" spans="42:45" x14ac:dyDescent="0.25">
      <c r="AP716" s="6"/>
      <c r="AQ716" s="5"/>
      <c r="AR716" s="7"/>
      <c r="AS716" s="6"/>
    </row>
    <row r="717" spans="42:45" x14ac:dyDescent="0.25">
      <c r="AP717" s="6"/>
      <c r="AQ717" s="5"/>
      <c r="AR717" s="7"/>
      <c r="AS717" s="6"/>
    </row>
    <row r="718" spans="42:45" x14ac:dyDescent="0.25">
      <c r="AP718" s="6"/>
      <c r="AQ718" s="5"/>
      <c r="AR718" s="7"/>
      <c r="AS718" s="6"/>
    </row>
    <row r="719" spans="42:45" x14ac:dyDescent="0.25">
      <c r="AP719" s="6"/>
      <c r="AQ719" s="5"/>
      <c r="AR719" s="7"/>
      <c r="AS719" s="6"/>
    </row>
    <row r="720" spans="42:45" x14ac:dyDescent="0.25">
      <c r="AP720" s="6"/>
      <c r="AQ720" s="5"/>
      <c r="AR720" s="7"/>
      <c r="AS720" s="6"/>
    </row>
    <row r="721" spans="42:45" x14ac:dyDescent="0.25">
      <c r="AP721" s="6"/>
      <c r="AQ721" s="5"/>
      <c r="AR721" s="7"/>
      <c r="AS721" s="6"/>
    </row>
    <row r="722" spans="42:45" x14ac:dyDescent="0.25">
      <c r="AP722" s="6"/>
      <c r="AQ722" s="5"/>
      <c r="AR722" s="7"/>
      <c r="AS722" s="6"/>
    </row>
    <row r="723" spans="42:45" x14ac:dyDescent="0.25">
      <c r="AP723" s="6"/>
      <c r="AQ723" s="5"/>
      <c r="AR723" s="7"/>
      <c r="AS723" s="6"/>
    </row>
    <row r="724" spans="42:45" x14ac:dyDescent="0.25">
      <c r="AP724" s="6"/>
      <c r="AQ724" s="5"/>
      <c r="AR724" s="7"/>
      <c r="AS724" s="6"/>
    </row>
    <row r="725" spans="42:45" x14ac:dyDescent="0.25">
      <c r="AP725" s="6"/>
      <c r="AQ725" s="5"/>
      <c r="AR725" s="7"/>
      <c r="AS725" s="6"/>
    </row>
    <row r="726" spans="42:45" x14ac:dyDescent="0.25">
      <c r="AP726" s="6"/>
      <c r="AQ726" s="5"/>
      <c r="AR726" s="7"/>
      <c r="AS726" s="6"/>
    </row>
    <row r="727" spans="42:45" x14ac:dyDescent="0.25">
      <c r="AP727" s="6"/>
      <c r="AQ727" s="5"/>
      <c r="AR727" s="7"/>
      <c r="AS727" s="6"/>
    </row>
    <row r="728" spans="42:45" x14ac:dyDescent="0.25">
      <c r="AP728" s="6"/>
      <c r="AQ728" s="5"/>
      <c r="AR728" s="7"/>
      <c r="AS728" s="6"/>
    </row>
    <row r="729" spans="42:45" x14ac:dyDescent="0.25">
      <c r="AP729" s="6"/>
      <c r="AQ729" s="5"/>
      <c r="AR729" s="7"/>
      <c r="AS729" s="6"/>
    </row>
    <row r="730" spans="42:45" x14ac:dyDescent="0.25">
      <c r="AP730" s="6"/>
      <c r="AQ730" s="5"/>
      <c r="AR730" s="7"/>
      <c r="AS730" s="6"/>
    </row>
    <row r="731" spans="42:45" x14ac:dyDescent="0.25">
      <c r="AP731" s="6"/>
      <c r="AQ731" s="5"/>
      <c r="AR731" s="7"/>
      <c r="AS731" s="6"/>
    </row>
    <row r="732" spans="42:45" x14ac:dyDescent="0.25">
      <c r="AP732" s="6"/>
      <c r="AQ732" s="5"/>
      <c r="AR732" s="7"/>
      <c r="AS732" s="6"/>
    </row>
    <row r="733" spans="42:45" x14ac:dyDescent="0.25">
      <c r="AP733" s="6"/>
      <c r="AQ733" s="5"/>
      <c r="AR733" s="7"/>
      <c r="AS733" s="6"/>
    </row>
    <row r="734" spans="42:45" x14ac:dyDescent="0.25">
      <c r="AP734" s="6"/>
      <c r="AQ734" s="5"/>
      <c r="AR734" s="7"/>
      <c r="AS734" s="6"/>
    </row>
    <row r="735" spans="42:45" x14ac:dyDescent="0.25">
      <c r="AP735" s="6"/>
      <c r="AQ735" s="5"/>
      <c r="AR735" s="7"/>
      <c r="AS735" s="6"/>
    </row>
    <row r="736" spans="42:45" x14ac:dyDescent="0.25">
      <c r="AP736" s="6"/>
      <c r="AQ736" s="5"/>
      <c r="AR736" s="7"/>
      <c r="AS736" s="6"/>
    </row>
    <row r="737" spans="42:45" x14ac:dyDescent="0.25">
      <c r="AP737" s="6"/>
      <c r="AQ737" s="5"/>
      <c r="AR737" s="7"/>
      <c r="AS737" s="6"/>
    </row>
    <row r="738" spans="42:45" x14ac:dyDescent="0.25">
      <c r="AP738" s="6"/>
      <c r="AQ738" s="5"/>
      <c r="AR738" s="7"/>
      <c r="AS738" s="6"/>
    </row>
    <row r="739" spans="42:45" x14ac:dyDescent="0.25">
      <c r="AP739" s="6"/>
      <c r="AQ739" s="5"/>
      <c r="AR739" s="7"/>
      <c r="AS739" s="6"/>
    </row>
    <row r="740" spans="42:45" x14ac:dyDescent="0.25">
      <c r="AP740" s="6"/>
      <c r="AQ740" s="5"/>
      <c r="AR740" s="7"/>
      <c r="AS740" s="6"/>
    </row>
    <row r="741" spans="42:45" x14ac:dyDescent="0.25">
      <c r="AP741" s="6"/>
      <c r="AQ741" s="5"/>
      <c r="AR741" s="7"/>
      <c r="AS741" s="6"/>
    </row>
    <row r="742" spans="42:45" x14ac:dyDescent="0.25">
      <c r="AP742" s="6"/>
      <c r="AQ742" s="5"/>
      <c r="AR742" s="7"/>
      <c r="AS742" s="6"/>
    </row>
    <row r="743" spans="42:45" x14ac:dyDescent="0.25">
      <c r="AP743" s="6"/>
      <c r="AQ743" s="5"/>
      <c r="AR743" s="7"/>
      <c r="AS743" s="6"/>
    </row>
    <row r="744" spans="42:45" x14ac:dyDescent="0.25">
      <c r="AP744" s="6"/>
      <c r="AQ744" s="5"/>
      <c r="AR744" s="7"/>
      <c r="AS744" s="6"/>
    </row>
    <row r="745" spans="42:45" x14ac:dyDescent="0.25">
      <c r="AP745" s="6"/>
      <c r="AQ745" s="5"/>
      <c r="AR745" s="7"/>
      <c r="AS745" s="6"/>
    </row>
    <row r="746" spans="42:45" x14ac:dyDescent="0.25">
      <c r="AP746" s="6"/>
      <c r="AQ746" s="5"/>
      <c r="AR746" s="7"/>
      <c r="AS746" s="6"/>
    </row>
    <row r="747" spans="42:45" x14ac:dyDescent="0.25">
      <c r="AP747" s="6"/>
      <c r="AQ747" s="5"/>
      <c r="AR747" s="7"/>
      <c r="AS747" s="6"/>
    </row>
    <row r="748" spans="42:45" x14ac:dyDescent="0.25">
      <c r="AP748" s="6"/>
      <c r="AQ748" s="5"/>
      <c r="AR748" s="7"/>
      <c r="AS748" s="6"/>
    </row>
    <row r="749" spans="42:45" x14ac:dyDescent="0.25">
      <c r="AP749" s="6"/>
      <c r="AQ749" s="5"/>
      <c r="AR749" s="7"/>
      <c r="AS749" s="6"/>
    </row>
    <row r="750" spans="42:45" x14ac:dyDescent="0.25">
      <c r="AP750" s="6"/>
      <c r="AQ750" s="5"/>
      <c r="AR750" s="7"/>
      <c r="AS750" s="6"/>
    </row>
    <row r="751" spans="42:45" x14ac:dyDescent="0.25">
      <c r="AP751" s="6"/>
      <c r="AQ751" s="5"/>
      <c r="AR751" s="7"/>
      <c r="AS751" s="6"/>
    </row>
    <row r="752" spans="42:45" x14ac:dyDescent="0.25">
      <c r="AP752" s="6"/>
      <c r="AQ752" s="5"/>
      <c r="AR752" s="7"/>
      <c r="AS752" s="6"/>
    </row>
    <row r="753" spans="42:45" x14ac:dyDescent="0.25">
      <c r="AP753" s="6"/>
      <c r="AQ753" s="5"/>
      <c r="AR753" s="7"/>
      <c r="AS753" s="6"/>
    </row>
    <row r="754" spans="42:45" x14ac:dyDescent="0.25">
      <c r="AP754" s="6"/>
      <c r="AQ754" s="5"/>
      <c r="AR754" s="7"/>
      <c r="AS754" s="6"/>
    </row>
    <row r="755" spans="42:45" x14ac:dyDescent="0.25">
      <c r="AP755" s="6"/>
      <c r="AQ755" s="5"/>
      <c r="AR755" s="7"/>
      <c r="AS755" s="6"/>
    </row>
    <row r="756" spans="42:45" x14ac:dyDescent="0.25">
      <c r="AP756" s="6"/>
      <c r="AQ756" s="5"/>
      <c r="AR756" s="7"/>
      <c r="AS756" s="6"/>
    </row>
    <row r="757" spans="42:45" x14ac:dyDescent="0.25">
      <c r="AP757" s="6"/>
      <c r="AQ757" s="5"/>
      <c r="AR757" s="7"/>
      <c r="AS757" s="6"/>
    </row>
    <row r="758" spans="42:45" x14ac:dyDescent="0.25">
      <c r="AP758" s="6"/>
      <c r="AQ758" s="5"/>
      <c r="AR758" s="7"/>
      <c r="AS758" s="6"/>
    </row>
    <row r="759" spans="42:45" x14ac:dyDescent="0.25">
      <c r="AP759" s="6"/>
      <c r="AQ759" s="5"/>
      <c r="AR759" s="7"/>
      <c r="AS759" s="6"/>
    </row>
    <row r="760" spans="42:45" x14ac:dyDescent="0.25">
      <c r="AP760" s="6"/>
      <c r="AQ760" s="5"/>
      <c r="AR760" s="7"/>
      <c r="AS760" s="6"/>
    </row>
    <row r="761" spans="42:45" x14ac:dyDescent="0.25">
      <c r="AP761" s="6"/>
      <c r="AQ761" s="5"/>
      <c r="AR761" s="7"/>
      <c r="AS761" s="6"/>
    </row>
    <row r="762" spans="42:45" x14ac:dyDescent="0.25">
      <c r="AP762" s="6"/>
      <c r="AQ762" s="5"/>
      <c r="AR762" s="7"/>
      <c r="AS762" s="6"/>
    </row>
    <row r="763" spans="42:45" x14ac:dyDescent="0.25">
      <c r="AP763" s="6"/>
      <c r="AQ763" s="5"/>
      <c r="AR763" s="7"/>
      <c r="AS763" s="6"/>
    </row>
    <row r="764" spans="42:45" x14ac:dyDescent="0.25">
      <c r="AP764" s="6"/>
      <c r="AQ764" s="5"/>
      <c r="AR764" s="7"/>
      <c r="AS764" s="6"/>
    </row>
    <row r="765" spans="42:45" x14ac:dyDescent="0.25">
      <c r="AP765" s="6"/>
      <c r="AQ765" s="5"/>
      <c r="AR765" s="7"/>
      <c r="AS765" s="6"/>
    </row>
    <row r="766" spans="42:45" x14ac:dyDescent="0.25">
      <c r="AP766" s="6"/>
      <c r="AQ766" s="5"/>
      <c r="AR766" s="7"/>
      <c r="AS766" s="6"/>
    </row>
    <row r="767" spans="42:45" x14ac:dyDescent="0.25">
      <c r="AP767" s="6"/>
      <c r="AQ767" s="5"/>
      <c r="AR767" s="7"/>
      <c r="AS767" s="6"/>
    </row>
    <row r="768" spans="42:45" x14ac:dyDescent="0.25">
      <c r="AP768" s="6"/>
      <c r="AQ768" s="5"/>
      <c r="AR768" s="7"/>
      <c r="AS768" s="6"/>
    </row>
    <row r="769" spans="42:45" x14ac:dyDescent="0.25">
      <c r="AP769" s="6"/>
      <c r="AQ769" s="5"/>
      <c r="AR769" s="7"/>
      <c r="AS769" s="6"/>
    </row>
    <row r="770" spans="42:45" x14ac:dyDescent="0.25">
      <c r="AP770" s="6"/>
      <c r="AQ770" s="5"/>
      <c r="AR770" s="7"/>
      <c r="AS770" s="6"/>
    </row>
    <row r="771" spans="42:45" x14ac:dyDescent="0.25">
      <c r="AP771" s="6"/>
      <c r="AQ771" s="5"/>
      <c r="AR771" s="7"/>
      <c r="AS771" s="6"/>
    </row>
    <row r="772" spans="42:45" x14ac:dyDescent="0.25">
      <c r="AP772" s="6"/>
      <c r="AQ772" s="5"/>
      <c r="AR772" s="7"/>
      <c r="AS772" s="6"/>
    </row>
    <row r="773" spans="42:45" x14ac:dyDescent="0.25">
      <c r="AP773" s="6"/>
      <c r="AQ773" s="5"/>
      <c r="AR773" s="7"/>
      <c r="AS773" s="6"/>
    </row>
    <row r="774" spans="42:45" x14ac:dyDescent="0.25">
      <c r="AP774" s="6"/>
      <c r="AQ774" s="5"/>
      <c r="AR774" s="7"/>
      <c r="AS774" s="6"/>
    </row>
    <row r="775" spans="42:45" x14ac:dyDescent="0.25">
      <c r="AP775" s="6"/>
      <c r="AQ775" s="5"/>
      <c r="AR775" s="7"/>
      <c r="AS775" s="6"/>
    </row>
    <row r="776" spans="42:45" x14ac:dyDescent="0.25">
      <c r="AP776" s="6"/>
      <c r="AQ776" s="5"/>
      <c r="AR776" s="7"/>
      <c r="AS776" s="6"/>
    </row>
    <row r="777" spans="42:45" x14ac:dyDescent="0.25">
      <c r="AP777" s="6"/>
      <c r="AQ777" s="5"/>
      <c r="AR777" s="7"/>
      <c r="AS777" s="6"/>
    </row>
    <row r="778" spans="42:45" x14ac:dyDescent="0.25">
      <c r="AP778" s="6"/>
      <c r="AQ778" s="5"/>
      <c r="AR778" s="7"/>
      <c r="AS778" s="6"/>
    </row>
    <row r="779" spans="42:45" x14ac:dyDescent="0.25">
      <c r="AP779" s="6"/>
      <c r="AQ779" s="5"/>
      <c r="AR779" s="7"/>
      <c r="AS779" s="6"/>
    </row>
    <row r="780" spans="42:45" x14ac:dyDescent="0.25">
      <c r="AP780" s="6"/>
      <c r="AQ780" s="5"/>
      <c r="AR780" s="7"/>
      <c r="AS780" s="6"/>
    </row>
    <row r="781" spans="42:45" x14ac:dyDescent="0.25">
      <c r="AP781" s="6"/>
      <c r="AQ781" s="5"/>
      <c r="AR781" s="7"/>
      <c r="AS781" s="6"/>
    </row>
    <row r="782" spans="42:45" x14ac:dyDescent="0.25">
      <c r="AP782" s="6"/>
      <c r="AQ782" s="5"/>
      <c r="AR782" s="7"/>
      <c r="AS782" s="6"/>
    </row>
    <row r="783" spans="42:45" x14ac:dyDescent="0.25">
      <c r="AP783" s="6"/>
      <c r="AQ783" s="5"/>
      <c r="AR783" s="7"/>
      <c r="AS783" s="6"/>
    </row>
    <row r="784" spans="42:45" x14ac:dyDescent="0.25">
      <c r="AP784" s="6"/>
      <c r="AQ784" s="5"/>
      <c r="AR784" s="7"/>
      <c r="AS784" s="6"/>
    </row>
    <row r="785" spans="42:45" x14ac:dyDescent="0.25">
      <c r="AP785" s="6"/>
      <c r="AQ785" s="5"/>
      <c r="AR785" s="7"/>
      <c r="AS785" s="6"/>
    </row>
    <row r="786" spans="42:45" x14ac:dyDescent="0.25">
      <c r="AP786" s="6"/>
      <c r="AQ786" s="5"/>
      <c r="AR786" s="7"/>
      <c r="AS786" s="6"/>
    </row>
    <row r="787" spans="42:45" x14ac:dyDescent="0.25">
      <c r="AP787" s="6"/>
      <c r="AQ787" s="5"/>
      <c r="AR787" s="7"/>
      <c r="AS787" s="6"/>
    </row>
    <row r="788" spans="42:45" x14ac:dyDescent="0.25">
      <c r="AP788" s="6"/>
      <c r="AQ788" s="5"/>
      <c r="AR788" s="7"/>
      <c r="AS788" s="6"/>
    </row>
    <row r="789" spans="42:45" x14ac:dyDescent="0.25">
      <c r="AP789" s="6"/>
      <c r="AQ789" s="5"/>
      <c r="AR789" s="7"/>
      <c r="AS789" s="6"/>
    </row>
    <row r="790" spans="42:45" x14ac:dyDescent="0.25">
      <c r="AP790" s="6"/>
      <c r="AQ790" s="5"/>
      <c r="AR790" s="7"/>
      <c r="AS790" s="6"/>
    </row>
    <row r="791" spans="42:45" x14ac:dyDescent="0.25">
      <c r="AP791" s="6"/>
      <c r="AQ791" s="5"/>
      <c r="AR791" s="7"/>
      <c r="AS791" s="6"/>
    </row>
    <row r="792" spans="42:45" x14ac:dyDescent="0.25">
      <c r="AP792" s="6"/>
      <c r="AQ792" s="5"/>
      <c r="AR792" s="7"/>
      <c r="AS792" s="6"/>
    </row>
    <row r="793" spans="42:45" x14ac:dyDescent="0.25">
      <c r="AP793" s="6"/>
      <c r="AQ793" s="5"/>
      <c r="AR793" s="7"/>
      <c r="AS793" s="6"/>
    </row>
    <row r="794" spans="42:45" x14ac:dyDescent="0.25">
      <c r="AP794" s="6"/>
      <c r="AQ794" s="5"/>
      <c r="AR794" s="7"/>
      <c r="AS794" s="6"/>
    </row>
    <row r="795" spans="42:45" x14ac:dyDescent="0.25">
      <c r="AP795" s="6"/>
      <c r="AQ795" s="5"/>
      <c r="AR795" s="7"/>
      <c r="AS795" s="6"/>
    </row>
    <row r="796" spans="42:45" x14ac:dyDescent="0.25">
      <c r="AP796" s="6"/>
      <c r="AQ796" s="5"/>
      <c r="AR796" s="7"/>
      <c r="AS796" s="6"/>
    </row>
    <row r="797" spans="42:45" x14ac:dyDescent="0.25">
      <c r="AP797" s="6"/>
      <c r="AQ797" s="5"/>
      <c r="AR797" s="7"/>
      <c r="AS797" s="6"/>
    </row>
    <row r="798" spans="42:45" x14ac:dyDescent="0.25">
      <c r="AP798" s="6"/>
      <c r="AQ798" s="5"/>
      <c r="AR798" s="7"/>
      <c r="AS798" s="6"/>
    </row>
    <row r="799" spans="42:45" x14ac:dyDescent="0.25">
      <c r="AP799" s="6"/>
      <c r="AQ799" s="5"/>
      <c r="AR799" s="7"/>
      <c r="AS799" s="6"/>
    </row>
    <row r="800" spans="42:45" x14ac:dyDescent="0.25">
      <c r="AP800" s="6"/>
      <c r="AQ800" s="5"/>
      <c r="AR800" s="7"/>
      <c r="AS800" s="6"/>
    </row>
    <row r="801" spans="42:45" x14ac:dyDescent="0.25">
      <c r="AP801" s="6"/>
      <c r="AQ801" s="5"/>
      <c r="AR801" s="7"/>
      <c r="AS801" s="6"/>
    </row>
    <row r="802" spans="42:45" x14ac:dyDescent="0.25">
      <c r="AP802" s="6"/>
      <c r="AQ802" s="5"/>
      <c r="AR802" s="7"/>
      <c r="AS802" s="6"/>
    </row>
    <row r="803" spans="42:45" x14ac:dyDescent="0.25">
      <c r="AP803" s="6"/>
      <c r="AQ803" s="5"/>
      <c r="AR803" s="7"/>
      <c r="AS803" s="6"/>
    </row>
    <row r="804" spans="42:45" x14ac:dyDescent="0.25">
      <c r="AP804" s="6"/>
      <c r="AQ804" s="5"/>
      <c r="AR804" s="7"/>
      <c r="AS804" s="6"/>
    </row>
    <row r="805" spans="42:45" x14ac:dyDescent="0.25">
      <c r="AP805" s="6"/>
      <c r="AQ805" s="5"/>
      <c r="AR805" s="7"/>
      <c r="AS805" s="6"/>
    </row>
    <row r="806" spans="42:45" x14ac:dyDescent="0.25">
      <c r="AP806" s="6"/>
      <c r="AQ806" s="5"/>
      <c r="AR806" s="7"/>
      <c r="AS806" s="6"/>
    </row>
    <row r="807" spans="42:45" x14ac:dyDescent="0.25">
      <c r="AP807" s="6"/>
      <c r="AQ807" s="5"/>
      <c r="AR807" s="7"/>
      <c r="AS807" s="6"/>
    </row>
    <row r="808" spans="42:45" x14ac:dyDescent="0.25">
      <c r="AP808" s="6"/>
      <c r="AQ808" s="5"/>
      <c r="AR808" s="7"/>
      <c r="AS808" s="6"/>
    </row>
    <row r="809" spans="42:45" x14ac:dyDescent="0.25">
      <c r="AP809" s="6"/>
      <c r="AQ809" s="5"/>
      <c r="AR809" s="7"/>
      <c r="AS809" s="6"/>
    </row>
    <row r="810" spans="42:45" x14ac:dyDescent="0.25">
      <c r="AP810" s="6"/>
      <c r="AQ810" s="5"/>
      <c r="AR810" s="7"/>
      <c r="AS810" s="6"/>
    </row>
    <row r="811" spans="42:45" x14ac:dyDescent="0.25">
      <c r="AP811" s="6"/>
      <c r="AQ811" s="5"/>
      <c r="AR811" s="7"/>
      <c r="AS811" s="6"/>
    </row>
    <row r="812" spans="42:45" x14ac:dyDescent="0.25">
      <c r="AP812" s="6"/>
      <c r="AQ812" s="5"/>
      <c r="AR812" s="7"/>
      <c r="AS812" s="6"/>
    </row>
    <row r="813" spans="42:45" x14ac:dyDescent="0.25">
      <c r="AP813" s="6"/>
      <c r="AQ813" s="5"/>
      <c r="AR813" s="7"/>
      <c r="AS813" s="6"/>
    </row>
    <row r="814" spans="42:45" x14ac:dyDescent="0.25">
      <c r="AP814" s="6"/>
      <c r="AQ814" s="5"/>
      <c r="AR814" s="7"/>
      <c r="AS814" s="6"/>
    </row>
    <row r="815" spans="42:45" x14ac:dyDescent="0.25">
      <c r="AP815" s="6"/>
      <c r="AQ815" s="5"/>
      <c r="AR815" s="7"/>
      <c r="AS815" s="6"/>
    </row>
    <row r="816" spans="42:45" x14ac:dyDescent="0.25">
      <c r="AP816" s="6"/>
      <c r="AQ816" s="5"/>
      <c r="AR816" s="7"/>
      <c r="AS816" s="6"/>
    </row>
    <row r="817" spans="42:45" x14ac:dyDescent="0.25">
      <c r="AP817" s="6"/>
      <c r="AQ817" s="5"/>
      <c r="AR817" s="7"/>
      <c r="AS817" s="6"/>
    </row>
    <row r="818" spans="42:45" x14ac:dyDescent="0.25">
      <c r="AP818" s="6"/>
      <c r="AQ818" s="5"/>
      <c r="AR818" s="7"/>
      <c r="AS818" s="6"/>
    </row>
    <row r="819" spans="42:45" x14ac:dyDescent="0.25">
      <c r="AP819" s="6"/>
      <c r="AQ819" s="5"/>
      <c r="AR819" s="7"/>
      <c r="AS819" s="6"/>
    </row>
    <row r="820" spans="42:45" x14ac:dyDescent="0.25">
      <c r="AP820" s="6"/>
      <c r="AQ820" s="5"/>
      <c r="AR820" s="7"/>
      <c r="AS820" s="6"/>
    </row>
    <row r="821" spans="42:45" x14ac:dyDescent="0.25">
      <c r="AP821" s="6"/>
      <c r="AQ821" s="5"/>
      <c r="AR821" s="7"/>
      <c r="AS821" s="6"/>
    </row>
    <row r="822" spans="42:45" x14ac:dyDescent="0.25">
      <c r="AP822" s="6"/>
      <c r="AQ822" s="5"/>
      <c r="AR822" s="7"/>
      <c r="AS822" s="6"/>
    </row>
    <row r="823" spans="42:45" x14ac:dyDescent="0.25">
      <c r="AP823" s="6"/>
      <c r="AQ823" s="5"/>
      <c r="AR823" s="7"/>
      <c r="AS823" s="6"/>
    </row>
    <row r="824" spans="42:45" x14ac:dyDescent="0.25">
      <c r="AP824" s="6"/>
      <c r="AQ824" s="5"/>
      <c r="AR824" s="7"/>
      <c r="AS824" s="6"/>
    </row>
    <row r="825" spans="42:45" x14ac:dyDescent="0.25">
      <c r="AP825" s="6"/>
      <c r="AQ825" s="5"/>
      <c r="AR825" s="7"/>
      <c r="AS825" s="6"/>
    </row>
    <row r="826" spans="42:45" x14ac:dyDescent="0.25">
      <c r="AP826" s="6"/>
      <c r="AQ826" s="5"/>
      <c r="AR826" s="7"/>
      <c r="AS826" s="6"/>
    </row>
    <row r="827" spans="42:45" x14ac:dyDescent="0.25">
      <c r="AP827" s="6"/>
      <c r="AQ827" s="5"/>
      <c r="AR827" s="7"/>
      <c r="AS827" s="6"/>
    </row>
    <row r="828" spans="42:45" x14ac:dyDescent="0.25">
      <c r="AP828" s="6"/>
      <c r="AQ828" s="5"/>
      <c r="AR828" s="7"/>
      <c r="AS828" s="6"/>
    </row>
    <row r="829" spans="42:45" x14ac:dyDescent="0.25">
      <c r="AP829" s="6"/>
      <c r="AQ829" s="5"/>
      <c r="AR829" s="7"/>
      <c r="AS829" s="6"/>
    </row>
    <row r="830" spans="42:45" x14ac:dyDescent="0.25">
      <c r="AP830" s="6"/>
      <c r="AQ830" s="5"/>
      <c r="AR830" s="7"/>
      <c r="AS830" s="6"/>
    </row>
    <row r="831" spans="42:45" x14ac:dyDescent="0.25">
      <c r="AP831" s="6"/>
      <c r="AQ831" s="5"/>
      <c r="AR831" s="7"/>
      <c r="AS831" s="6"/>
    </row>
    <row r="832" spans="42:45" x14ac:dyDescent="0.25">
      <c r="AP832" s="6"/>
      <c r="AQ832" s="5"/>
      <c r="AR832" s="7"/>
      <c r="AS832" s="6"/>
    </row>
    <row r="833" spans="42:45" x14ac:dyDescent="0.25">
      <c r="AP833" s="6"/>
      <c r="AQ833" s="5"/>
      <c r="AR833" s="7"/>
      <c r="AS833" s="6"/>
    </row>
    <row r="834" spans="42:45" x14ac:dyDescent="0.25">
      <c r="AP834" s="6"/>
      <c r="AQ834" s="5"/>
      <c r="AR834" s="7"/>
      <c r="AS834" s="6"/>
    </row>
    <row r="835" spans="42:45" x14ac:dyDescent="0.25">
      <c r="AP835" s="6"/>
      <c r="AQ835" s="5"/>
      <c r="AR835" s="7"/>
      <c r="AS835" s="6"/>
    </row>
    <row r="836" spans="42:45" x14ac:dyDescent="0.25">
      <c r="AP836" s="6"/>
      <c r="AQ836" s="5"/>
      <c r="AR836" s="7"/>
      <c r="AS836" s="6"/>
    </row>
    <row r="837" spans="42:45" x14ac:dyDescent="0.25">
      <c r="AP837" s="6"/>
      <c r="AQ837" s="5"/>
      <c r="AR837" s="7"/>
      <c r="AS837" s="6"/>
    </row>
    <row r="838" spans="42:45" x14ac:dyDescent="0.25">
      <c r="AP838" s="6"/>
      <c r="AQ838" s="5"/>
      <c r="AR838" s="7"/>
      <c r="AS838" s="6"/>
    </row>
    <row r="839" spans="42:45" x14ac:dyDescent="0.25">
      <c r="AP839" s="6"/>
      <c r="AQ839" s="5"/>
      <c r="AR839" s="7"/>
      <c r="AS839" s="6"/>
    </row>
    <row r="840" spans="42:45" x14ac:dyDescent="0.25">
      <c r="AP840" s="6"/>
      <c r="AQ840" s="5"/>
      <c r="AR840" s="7"/>
      <c r="AS840" s="6"/>
    </row>
    <row r="841" spans="42:45" x14ac:dyDescent="0.25">
      <c r="AP841" s="6"/>
      <c r="AQ841" s="5"/>
      <c r="AR841" s="7"/>
      <c r="AS841" s="6"/>
    </row>
    <row r="842" spans="42:45" x14ac:dyDescent="0.25">
      <c r="AP842" s="6"/>
      <c r="AQ842" s="5"/>
      <c r="AR842" s="7"/>
      <c r="AS842" s="6"/>
    </row>
    <row r="843" spans="42:45" x14ac:dyDescent="0.25">
      <c r="AP843" s="6"/>
      <c r="AQ843" s="5"/>
      <c r="AR843" s="7"/>
      <c r="AS843" s="6"/>
    </row>
    <row r="844" spans="42:45" x14ac:dyDescent="0.25">
      <c r="AP844" s="6"/>
      <c r="AQ844" s="5"/>
      <c r="AR844" s="7"/>
      <c r="AS844" s="6"/>
    </row>
    <row r="845" spans="42:45" x14ac:dyDescent="0.25">
      <c r="AP845" s="6"/>
      <c r="AQ845" s="5"/>
      <c r="AR845" s="7"/>
      <c r="AS845" s="6"/>
    </row>
    <row r="846" spans="42:45" x14ac:dyDescent="0.25">
      <c r="AP846" s="6"/>
      <c r="AQ846" s="5"/>
      <c r="AR846" s="7"/>
      <c r="AS846" s="6"/>
    </row>
    <row r="847" spans="42:45" x14ac:dyDescent="0.25">
      <c r="AP847" s="6"/>
      <c r="AQ847" s="5"/>
      <c r="AR847" s="7"/>
      <c r="AS847" s="6"/>
    </row>
    <row r="848" spans="42:45" x14ac:dyDescent="0.25">
      <c r="AP848" s="6"/>
      <c r="AQ848" s="5"/>
      <c r="AR848" s="7"/>
      <c r="AS848" s="6"/>
    </row>
    <row r="849" spans="42:45" x14ac:dyDescent="0.25">
      <c r="AP849" s="6"/>
      <c r="AQ849" s="5"/>
      <c r="AR849" s="7"/>
      <c r="AS849" s="6"/>
    </row>
    <row r="850" spans="42:45" x14ac:dyDescent="0.25">
      <c r="AP850" s="6"/>
      <c r="AQ850" s="5"/>
      <c r="AR850" s="7"/>
      <c r="AS850" s="6"/>
    </row>
    <row r="851" spans="42:45" x14ac:dyDescent="0.25">
      <c r="AP851" s="6"/>
      <c r="AQ851" s="5"/>
      <c r="AR851" s="7"/>
      <c r="AS851" s="6"/>
    </row>
    <row r="852" spans="42:45" x14ac:dyDescent="0.25">
      <c r="AP852" s="6"/>
      <c r="AQ852" s="5"/>
      <c r="AR852" s="7"/>
      <c r="AS852" s="6"/>
    </row>
    <row r="853" spans="42:45" x14ac:dyDescent="0.25">
      <c r="AP853" s="6"/>
      <c r="AQ853" s="5"/>
      <c r="AR853" s="7"/>
      <c r="AS853" s="6"/>
    </row>
    <row r="854" spans="42:45" x14ac:dyDescent="0.25">
      <c r="AP854" s="6"/>
      <c r="AQ854" s="5"/>
      <c r="AR854" s="7"/>
      <c r="AS854" s="6"/>
    </row>
    <row r="855" spans="42:45" x14ac:dyDescent="0.25">
      <c r="AP855" s="6"/>
      <c r="AQ855" s="5"/>
      <c r="AR855" s="7"/>
      <c r="AS855" s="6"/>
    </row>
    <row r="856" spans="42:45" x14ac:dyDescent="0.25">
      <c r="AP856" s="6"/>
      <c r="AQ856" s="5"/>
      <c r="AR856" s="7"/>
      <c r="AS856" s="6"/>
    </row>
    <row r="857" spans="42:45" x14ac:dyDescent="0.25">
      <c r="AP857" s="6"/>
      <c r="AQ857" s="5"/>
      <c r="AR857" s="7"/>
      <c r="AS857" s="6"/>
    </row>
    <row r="858" spans="42:45" x14ac:dyDescent="0.25">
      <c r="AP858" s="6"/>
      <c r="AQ858" s="5"/>
      <c r="AR858" s="7"/>
      <c r="AS858" s="6"/>
    </row>
    <row r="859" spans="42:45" x14ac:dyDescent="0.25">
      <c r="AP859" s="6"/>
      <c r="AQ859" s="5"/>
      <c r="AR859" s="7"/>
      <c r="AS859" s="6"/>
    </row>
    <row r="860" spans="42:45" x14ac:dyDescent="0.25">
      <c r="AP860" s="6"/>
      <c r="AQ860" s="5"/>
      <c r="AR860" s="7"/>
      <c r="AS860" s="6"/>
    </row>
    <row r="861" spans="42:45" x14ac:dyDescent="0.25">
      <c r="AP861" s="6"/>
      <c r="AQ861" s="5"/>
      <c r="AR861" s="7"/>
      <c r="AS861" s="6"/>
    </row>
    <row r="862" spans="42:45" x14ac:dyDescent="0.25">
      <c r="AP862" s="6"/>
      <c r="AQ862" s="5"/>
      <c r="AR862" s="7"/>
      <c r="AS862" s="6"/>
    </row>
    <row r="863" spans="42:45" x14ac:dyDescent="0.25">
      <c r="AP863" s="6"/>
      <c r="AQ863" s="5"/>
      <c r="AR863" s="7"/>
      <c r="AS863" s="6"/>
    </row>
    <row r="864" spans="42:45" x14ac:dyDescent="0.25">
      <c r="AP864" s="6"/>
      <c r="AQ864" s="5"/>
      <c r="AR864" s="7"/>
      <c r="AS864" s="6"/>
    </row>
    <row r="865" spans="42:45" x14ac:dyDescent="0.25">
      <c r="AP865" s="6"/>
      <c r="AQ865" s="5"/>
      <c r="AR865" s="7"/>
      <c r="AS865" s="6"/>
    </row>
    <row r="866" spans="42:45" x14ac:dyDescent="0.25">
      <c r="AP866" s="6"/>
      <c r="AQ866" s="5"/>
      <c r="AR866" s="7"/>
      <c r="AS866" s="6"/>
    </row>
    <row r="867" spans="42:45" x14ac:dyDescent="0.25">
      <c r="AP867" s="6"/>
      <c r="AQ867" s="5"/>
      <c r="AR867" s="7"/>
      <c r="AS867" s="6"/>
    </row>
    <row r="868" spans="42:45" x14ac:dyDescent="0.25">
      <c r="AP868" s="6"/>
      <c r="AQ868" s="5"/>
      <c r="AR868" s="7"/>
      <c r="AS868" s="6"/>
    </row>
    <row r="869" spans="42:45" x14ac:dyDescent="0.25">
      <c r="AP869" s="6"/>
      <c r="AQ869" s="5"/>
      <c r="AR869" s="7"/>
      <c r="AS869" s="6"/>
    </row>
    <row r="870" spans="42:45" x14ac:dyDescent="0.25">
      <c r="AP870" s="6"/>
      <c r="AQ870" s="5"/>
      <c r="AR870" s="7"/>
      <c r="AS870" s="6"/>
    </row>
    <row r="871" spans="42:45" x14ac:dyDescent="0.25">
      <c r="AP871" s="6"/>
      <c r="AQ871" s="5"/>
      <c r="AR871" s="7"/>
      <c r="AS871" s="6"/>
    </row>
    <row r="872" spans="42:45" x14ac:dyDescent="0.25">
      <c r="AP872" s="6"/>
      <c r="AQ872" s="5"/>
      <c r="AR872" s="7"/>
      <c r="AS872" s="6"/>
    </row>
    <row r="873" spans="42:45" x14ac:dyDescent="0.25">
      <c r="AP873" s="6"/>
      <c r="AQ873" s="5"/>
      <c r="AR873" s="7"/>
      <c r="AS873" s="6"/>
    </row>
    <row r="874" spans="42:45" x14ac:dyDescent="0.25">
      <c r="AP874" s="6"/>
      <c r="AQ874" s="5"/>
      <c r="AR874" s="7"/>
      <c r="AS874" s="6"/>
    </row>
    <row r="875" spans="42:45" x14ac:dyDescent="0.25">
      <c r="AP875" s="6"/>
      <c r="AQ875" s="5"/>
      <c r="AR875" s="7"/>
      <c r="AS875" s="6"/>
    </row>
    <row r="876" spans="42:45" x14ac:dyDescent="0.25">
      <c r="AP876" s="6"/>
      <c r="AQ876" s="5"/>
      <c r="AR876" s="7"/>
      <c r="AS876" s="6"/>
    </row>
    <row r="877" spans="42:45" x14ac:dyDescent="0.25">
      <c r="AP877" s="6"/>
      <c r="AQ877" s="5"/>
      <c r="AR877" s="7"/>
      <c r="AS877" s="6"/>
    </row>
    <row r="878" spans="42:45" x14ac:dyDescent="0.25">
      <c r="AP878" s="6"/>
      <c r="AQ878" s="5"/>
      <c r="AR878" s="7"/>
      <c r="AS878" s="6"/>
    </row>
    <row r="879" spans="42:45" x14ac:dyDescent="0.25">
      <c r="AP879" s="6"/>
      <c r="AQ879" s="5"/>
      <c r="AR879" s="7"/>
      <c r="AS879" s="6"/>
    </row>
    <row r="880" spans="42:45" x14ac:dyDescent="0.25">
      <c r="AP880" s="6"/>
      <c r="AQ880" s="5"/>
      <c r="AR880" s="7"/>
      <c r="AS880" s="6"/>
    </row>
    <row r="881" spans="42:45" x14ac:dyDescent="0.25">
      <c r="AP881" s="6"/>
      <c r="AQ881" s="5"/>
      <c r="AR881" s="7"/>
      <c r="AS881" s="6"/>
    </row>
    <row r="882" spans="42:45" x14ac:dyDescent="0.25">
      <c r="AP882" s="6"/>
      <c r="AQ882" s="5"/>
      <c r="AR882" s="7"/>
      <c r="AS882" s="6"/>
    </row>
    <row r="883" spans="42:45" x14ac:dyDescent="0.25">
      <c r="AP883" s="6"/>
      <c r="AQ883" s="5"/>
      <c r="AR883" s="7"/>
      <c r="AS883" s="6"/>
    </row>
    <row r="884" spans="42:45" x14ac:dyDescent="0.25">
      <c r="AP884" s="6"/>
      <c r="AQ884" s="5"/>
      <c r="AR884" s="7"/>
      <c r="AS884" s="6"/>
    </row>
    <row r="885" spans="42:45" x14ac:dyDescent="0.25">
      <c r="AP885" s="6"/>
      <c r="AQ885" s="5"/>
      <c r="AR885" s="7"/>
      <c r="AS885" s="6"/>
    </row>
    <row r="886" spans="42:45" x14ac:dyDescent="0.25">
      <c r="AP886" s="6"/>
      <c r="AQ886" s="5"/>
      <c r="AR886" s="7"/>
      <c r="AS886" s="6"/>
    </row>
    <row r="887" spans="42:45" x14ac:dyDescent="0.25">
      <c r="AP887" s="6"/>
      <c r="AQ887" s="5"/>
      <c r="AR887" s="7"/>
      <c r="AS887" s="6"/>
    </row>
    <row r="888" spans="42:45" x14ac:dyDescent="0.25">
      <c r="AP888" s="6"/>
      <c r="AQ888" s="5"/>
      <c r="AR888" s="7"/>
      <c r="AS888" s="6"/>
    </row>
    <row r="889" spans="42:45" x14ac:dyDescent="0.25">
      <c r="AP889" s="6"/>
      <c r="AQ889" s="5"/>
      <c r="AR889" s="7"/>
      <c r="AS889" s="6"/>
    </row>
    <row r="890" spans="42:45" x14ac:dyDescent="0.25">
      <c r="AP890" s="6"/>
      <c r="AQ890" s="5"/>
      <c r="AR890" s="7"/>
      <c r="AS890" s="6"/>
    </row>
    <row r="891" spans="42:45" x14ac:dyDescent="0.25">
      <c r="AP891" s="6"/>
      <c r="AQ891" s="5"/>
      <c r="AR891" s="7"/>
      <c r="AS891" s="6"/>
    </row>
    <row r="892" spans="42:45" x14ac:dyDescent="0.25">
      <c r="AP892" s="6"/>
      <c r="AQ892" s="5"/>
      <c r="AR892" s="7"/>
      <c r="AS892" s="6"/>
    </row>
    <row r="893" spans="42:45" x14ac:dyDescent="0.25">
      <c r="AP893" s="6"/>
      <c r="AQ893" s="5"/>
      <c r="AR893" s="7"/>
      <c r="AS893" s="6"/>
    </row>
    <row r="894" spans="42:45" x14ac:dyDescent="0.25">
      <c r="AP894" s="6"/>
      <c r="AQ894" s="5"/>
      <c r="AR894" s="7"/>
      <c r="AS894" s="6"/>
    </row>
    <row r="895" spans="42:45" x14ac:dyDescent="0.25">
      <c r="AP895" s="6"/>
      <c r="AQ895" s="5"/>
      <c r="AR895" s="7"/>
      <c r="AS895" s="6"/>
    </row>
    <row r="896" spans="42:45" x14ac:dyDescent="0.25">
      <c r="AP896" s="6"/>
      <c r="AQ896" s="5"/>
      <c r="AR896" s="7"/>
      <c r="AS896" s="6"/>
    </row>
    <row r="897" spans="42:45" x14ac:dyDescent="0.25">
      <c r="AP897" s="6"/>
      <c r="AQ897" s="5"/>
      <c r="AR897" s="7"/>
      <c r="AS897" s="6"/>
    </row>
    <row r="898" spans="42:45" x14ac:dyDescent="0.25">
      <c r="AP898" s="6"/>
      <c r="AQ898" s="5"/>
      <c r="AR898" s="7"/>
      <c r="AS898" s="6"/>
    </row>
    <row r="899" spans="42:45" x14ac:dyDescent="0.25">
      <c r="AP899" s="6"/>
      <c r="AQ899" s="5"/>
      <c r="AR899" s="7"/>
      <c r="AS899" s="6"/>
    </row>
    <row r="900" spans="42:45" x14ac:dyDescent="0.25">
      <c r="AP900" s="6"/>
      <c r="AQ900" s="5"/>
      <c r="AR900" s="7"/>
      <c r="AS900" s="6"/>
    </row>
    <row r="901" spans="42:45" x14ac:dyDescent="0.25">
      <c r="AP901" s="6"/>
      <c r="AQ901" s="5"/>
      <c r="AR901" s="7"/>
      <c r="AS901" s="6"/>
    </row>
    <row r="902" spans="42:45" x14ac:dyDescent="0.25">
      <c r="AP902" s="6"/>
      <c r="AQ902" s="5"/>
      <c r="AR902" s="7"/>
      <c r="AS902" s="6"/>
    </row>
    <row r="903" spans="42:45" x14ac:dyDescent="0.25">
      <c r="AP903" s="6"/>
      <c r="AQ903" s="5"/>
      <c r="AR903" s="7"/>
      <c r="AS903" s="6"/>
    </row>
    <row r="904" spans="42:45" x14ac:dyDescent="0.25">
      <c r="AP904" s="6"/>
      <c r="AQ904" s="5"/>
      <c r="AR904" s="7"/>
      <c r="AS904" s="6"/>
    </row>
    <row r="905" spans="42:45" x14ac:dyDescent="0.25">
      <c r="AP905" s="6"/>
      <c r="AQ905" s="5"/>
      <c r="AR905" s="7"/>
      <c r="AS905" s="6"/>
    </row>
    <row r="906" spans="42:45" x14ac:dyDescent="0.25">
      <c r="AP906" s="6"/>
      <c r="AQ906" s="5"/>
      <c r="AR906" s="7"/>
      <c r="AS906" s="6"/>
    </row>
    <row r="907" spans="42:45" x14ac:dyDescent="0.25">
      <c r="AP907" s="6"/>
      <c r="AQ907" s="5"/>
      <c r="AR907" s="7"/>
      <c r="AS907" s="6"/>
    </row>
    <row r="908" spans="42:45" x14ac:dyDescent="0.25">
      <c r="AP908" s="6"/>
      <c r="AQ908" s="5"/>
      <c r="AR908" s="7"/>
      <c r="AS908" s="6"/>
    </row>
    <row r="909" spans="42:45" x14ac:dyDescent="0.25">
      <c r="AP909" s="6"/>
      <c r="AQ909" s="5"/>
      <c r="AR909" s="7"/>
      <c r="AS909" s="6"/>
    </row>
    <row r="910" spans="42:45" x14ac:dyDescent="0.25">
      <c r="AP910" s="6"/>
      <c r="AQ910" s="5"/>
      <c r="AR910" s="7"/>
      <c r="AS910" s="6"/>
    </row>
    <row r="911" spans="42:45" x14ac:dyDescent="0.25">
      <c r="AP911" s="6"/>
      <c r="AQ911" s="5"/>
      <c r="AR911" s="7"/>
      <c r="AS911" s="6"/>
    </row>
    <row r="912" spans="42:45" x14ac:dyDescent="0.25">
      <c r="AP912" s="6"/>
      <c r="AQ912" s="5"/>
      <c r="AR912" s="7"/>
      <c r="AS912" s="6"/>
    </row>
    <row r="913" spans="42:45" x14ac:dyDescent="0.25">
      <c r="AP913" s="6"/>
      <c r="AQ913" s="5"/>
      <c r="AR913" s="7"/>
      <c r="AS913" s="6"/>
    </row>
    <row r="914" spans="42:45" x14ac:dyDescent="0.25">
      <c r="AP914" s="6"/>
      <c r="AQ914" s="5"/>
      <c r="AR914" s="7"/>
      <c r="AS914" s="6"/>
    </row>
    <row r="915" spans="42:45" x14ac:dyDescent="0.25">
      <c r="AP915" s="6"/>
      <c r="AQ915" s="5"/>
      <c r="AR915" s="7"/>
      <c r="AS915" s="6"/>
    </row>
    <row r="916" spans="42:45" x14ac:dyDescent="0.25">
      <c r="AP916" s="6"/>
      <c r="AQ916" s="5"/>
      <c r="AR916" s="7"/>
      <c r="AS916" s="6"/>
    </row>
    <row r="917" spans="42:45" x14ac:dyDescent="0.25">
      <c r="AP917" s="6"/>
      <c r="AQ917" s="5"/>
      <c r="AR917" s="7"/>
      <c r="AS917" s="6"/>
    </row>
    <row r="918" spans="42:45" x14ac:dyDescent="0.25">
      <c r="AP918" s="6"/>
      <c r="AQ918" s="5"/>
      <c r="AR918" s="7"/>
      <c r="AS918" s="6"/>
    </row>
    <row r="919" spans="42:45" x14ac:dyDescent="0.25">
      <c r="AP919" s="6"/>
      <c r="AQ919" s="5"/>
      <c r="AR919" s="7"/>
      <c r="AS919" s="6"/>
    </row>
    <row r="920" spans="42:45" x14ac:dyDescent="0.25">
      <c r="AP920" s="6"/>
      <c r="AQ920" s="5"/>
      <c r="AR920" s="7"/>
      <c r="AS920" s="6"/>
    </row>
    <row r="921" spans="42:45" x14ac:dyDescent="0.25">
      <c r="AP921" s="6"/>
      <c r="AQ921" s="5"/>
      <c r="AR921" s="7"/>
      <c r="AS921" s="6"/>
    </row>
    <row r="922" spans="42:45" x14ac:dyDescent="0.25">
      <c r="AP922" s="6"/>
      <c r="AQ922" s="5"/>
      <c r="AR922" s="7"/>
      <c r="AS922" s="6"/>
    </row>
    <row r="923" spans="42:45" x14ac:dyDescent="0.25">
      <c r="AP923" s="6"/>
      <c r="AQ923" s="5"/>
      <c r="AR923" s="7"/>
      <c r="AS923" s="6"/>
    </row>
    <row r="924" spans="42:45" x14ac:dyDescent="0.25">
      <c r="AP924" s="6"/>
      <c r="AQ924" s="5"/>
      <c r="AR924" s="7"/>
      <c r="AS924" s="6"/>
    </row>
    <row r="925" spans="42:45" x14ac:dyDescent="0.25">
      <c r="AP925" s="6"/>
      <c r="AQ925" s="5"/>
      <c r="AR925" s="7"/>
      <c r="AS925" s="6"/>
    </row>
    <row r="926" spans="42:45" x14ac:dyDescent="0.25">
      <c r="AP926" s="6"/>
      <c r="AQ926" s="5"/>
      <c r="AR926" s="7"/>
      <c r="AS926" s="6"/>
    </row>
    <row r="927" spans="42:45" x14ac:dyDescent="0.25">
      <c r="AP927" s="6"/>
      <c r="AQ927" s="5"/>
      <c r="AR927" s="7"/>
      <c r="AS927" s="6"/>
    </row>
    <row r="928" spans="42:45" x14ac:dyDescent="0.25">
      <c r="AP928" s="6"/>
      <c r="AQ928" s="5"/>
      <c r="AR928" s="7"/>
      <c r="AS928" s="6"/>
    </row>
    <row r="929" spans="42:45" x14ac:dyDescent="0.25">
      <c r="AP929" s="6"/>
      <c r="AQ929" s="5"/>
      <c r="AR929" s="7"/>
      <c r="AS929" s="6"/>
    </row>
    <row r="930" spans="42:45" x14ac:dyDescent="0.25">
      <c r="AP930" s="6"/>
      <c r="AQ930" s="5"/>
      <c r="AR930" s="7"/>
      <c r="AS930" s="6"/>
    </row>
    <row r="931" spans="42:45" x14ac:dyDescent="0.25">
      <c r="AP931" s="6"/>
      <c r="AQ931" s="5"/>
      <c r="AR931" s="7"/>
      <c r="AS931" s="6"/>
    </row>
    <row r="932" spans="42:45" x14ac:dyDescent="0.25">
      <c r="AP932" s="6"/>
      <c r="AQ932" s="5"/>
      <c r="AR932" s="7"/>
      <c r="AS932" s="6"/>
    </row>
    <row r="933" spans="42:45" x14ac:dyDescent="0.25">
      <c r="AP933" s="6"/>
      <c r="AQ933" s="5"/>
      <c r="AR933" s="7"/>
      <c r="AS933" s="6"/>
    </row>
    <row r="934" spans="42:45" x14ac:dyDescent="0.25">
      <c r="AP934" s="6"/>
      <c r="AQ934" s="5"/>
      <c r="AR934" s="7"/>
      <c r="AS934" s="6"/>
    </row>
    <row r="935" spans="42:45" x14ac:dyDescent="0.25">
      <c r="AP935" s="6"/>
      <c r="AQ935" s="5"/>
      <c r="AR935" s="7"/>
      <c r="AS935" s="6"/>
    </row>
    <row r="936" spans="42:45" x14ac:dyDescent="0.25">
      <c r="AP936" s="6"/>
      <c r="AQ936" s="5"/>
      <c r="AR936" s="7"/>
      <c r="AS936" s="6"/>
    </row>
    <row r="937" spans="42:45" x14ac:dyDescent="0.25">
      <c r="AP937" s="6"/>
      <c r="AQ937" s="5"/>
      <c r="AR937" s="7"/>
      <c r="AS937" s="6"/>
    </row>
    <row r="938" spans="42:45" x14ac:dyDescent="0.25">
      <c r="AP938" s="6"/>
      <c r="AQ938" s="5"/>
      <c r="AR938" s="7"/>
      <c r="AS938" s="6"/>
    </row>
    <row r="939" spans="42:45" x14ac:dyDescent="0.25">
      <c r="AP939" s="6"/>
      <c r="AQ939" s="5"/>
      <c r="AR939" s="7"/>
      <c r="AS939" s="6"/>
    </row>
    <row r="940" spans="42:45" x14ac:dyDescent="0.25">
      <c r="AP940" s="6"/>
      <c r="AQ940" s="5"/>
      <c r="AR940" s="7"/>
      <c r="AS940" s="6"/>
    </row>
    <row r="941" spans="42:45" x14ac:dyDescent="0.25">
      <c r="AP941" s="6"/>
      <c r="AQ941" s="5"/>
      <c r="AR941" s="7"/>
      <c r="AS941" s="6"/>
    </row>
    <row r="942" spans="42:45" x14ac:dyDescent="0.25">
      <c r="AP942" s="6"/>
      <c r="AQ942" s="5"/>
      <c r="AR942" s="7"/>
      <c r="AS942" s="6"/>
    </row>
    <row r="943" spans="42:45" x14ac:dyDescent="0.25">
      <c r="AP943" s="6"/>
      <c r="AQ943" s="5"/>
      <c r="AR943" s="7"/>
      <c r="AS943" s="6"/>
    </row>
    <row r="944" spans="42:45" x14ac:dyDescent="0.25">
      <c r="AP944" s="6"/>
      <c r="AQ944" s="5"/>
      <c r="AR944" s="7"/>
      <c r="AS944" s="6"/>
    </row>
    <row r="945" spans="42:45" x14ac:dyDescent="0.25">
      <c r="AP945" s="6"/>
      <c r="AQ945" s="5"/>
      <c r="AR945" s="7"/>
      <c r="AS945" s="6"/>
    </row>
    <row r="946" spans="42:45" x14ac:dyDescent="0.25">
      <c r="AP946" s="6"/>
      <c r="AQ946" s="5"/>
      <c r="AR946" s="7"/>
      <c r="AS946" s="6"/>
    </row>
    <row r="947" spans="42:45" x14ac:dyDescent="0.25">
      <c r="AP947" s="6"/>
      <c r="AQ947" s="5"/>
      <c r="AR947" s="7"/>
      <c r="AS947" s="6"/>
    </row>
    <row r="948" spans="42:45" x14ac:dyDescent="0.25">
      <c r="AP948" s="6"/>
      <c r="AQ948" s="5"/>
      <c r="AR948" s="7"/>
      <c r="AS948" s="6"/>
    </row>
    <row r="949" spans="42:45" x14ac:dyDescent="0.25">
      <c r="AP949" s="6"/>
      <c r="AQ949" s="5"/>
      <c r="AR949" s="7"/>
      <c r="AS949" s="6"/>
    </row>
    <row r="950" spans="42:45" x14ac:dyDescent="0.25">
      <c r="AP950" s="6"/>
      <c r="AQ950" s="5"/>
      <c r="AR950" s="7"/>
      <c r="AS950" s="6"/>
    </row>
    <row r="951" spans="42:45" x14ac:dyDescent="0.25">
      <c r="AP951" s="6"/>
      <c r="AQ951" s="5"/>
      <c r="AR951" s="7"/>
      <c r="AS951" s="6"/>
    </row>
    <row r="952" spans="42:45" x14ac:dyDescent="0.25">
      <c r="AP952" s="6"/>
      <c r="AQ952" s="5"/>
      <c r="AR952" s="7"/>
      <c r="AS952" s="6"/>
    </row>
    <row r="953" spans="42:45" x14ac:dyDescent="0.25">
      <c r="AP953" s="6"/>
      <c r="AQ953" s="5"/>
      <c r="AR953" s="7"/>
      <c r="AS953" s="6"/>
    </row>
    <row r="954" spans="42:45" x14ac:dyDescent="0.25">
      <c r="AP954" s="6"/>
      <c r="AQ954" s="5"/>
      <c r="AR954" s="7"/>
      <c r="AS954" s="6"/>
    </row>
    <row r="955" spans="42:45" x14ac:dyDescent="0.25">
      <c r="AP955" s="6"/>
      <c r="AQ955" s="5"/>
      <c r="AR955" s="7"/>
      <c r="AS955" s="6"/>
    </row>
    <row r="956" spans="42:45" x14ac:dyDescent="0.25">
      <c r="AP956" s="6"/>
      <c r="AQ956" s="5"/>
      <c r="AR956" s="7"/>
      <c r="AS956" s="6"/>
    </row>
    <row r="957" spans="42:45" x14ac:dyDescent="0.25">
      <c r="AP957" s="6"/>
      <c r="AQ957" s="5"/>
      <c r="AR957" s="7"/>
      <c r="AS957" s="6"/>
    </row>
    <row r="958" spans="42:45" x14ac:dyDescent="0.25">
      <c r="AP958" s="6"/>
      <c r="AQ958" s="5"/>
      <c r="AR958" s="7"/>
      <c r="AS958" s="6"/>
    </row>
    <row r="959" spans="42:45" x14ac:dyDescent="0.25">
      <c r="AP959" s="6"/>
      <c r="AQ959" s="5"/>
      <c r="AR959" s="7"/>
      <c r="AS959" s="6"/>
    </row>
    <row r="960" spans="42:45" x14ac:dyDescent="0.25">
      <c r="AP960" s="6"/>
      <c r="AQ960" s="5"/>
      <c r="AR960" s="7"/>
      <c r="AS960" s="6"/>
    </row>
    <row r="961" spans="42:45" x14ac:dyDescent="0.25">
      <c r="AP961" s="6"/>
      <c r="AQ961" s="5"/>
      <c r="AR961" s="7"/>
      <c r="AS961" s="6"/>
    </row>
    <row r="962" spans="42:45" x14ac:dyDescent="0.25">
      <c r="AP962" s="6"/>
      <c r="AQ962" s="5"/>
      <c r="AR962" s="7"/>
      <c r="AS962" s="6"/>
    </row>
    <row r="963" spans="42:45" x14ac:dyDescent="0.25">
      <c r="AP963" s="6"/>
      <c r="AQ963" s="5"/>
      <c r="AR963" s="7"/>
      <c r="AS963" s="6"/>
    </row>
    <row r="964" spans="42:45" x14ac:dyDescent="0.25">
      <c r="AP964" s="6"/>
      <c r="AQ964" s="5"/>
      <c r="AR964" s="7"/>
      <c r="AS964" s="6"/>
    </row>
    <row r="965" spans="42:45" x14ac:dyDescent="0.25">
      <c r="AP965" s="6"/>
      <c r="AQ965" s="5"/>
      <c r="AR965" s="7"/>
      <c r="AS965" s="6"/>
    </row>
    <row r="966" spans="42:45" x14ac:dyDescent="0.25">
      <c r="AP966" s="6"/>
      <c r="AQ966" s="5"/>
      <c r="AR966" s="7"/>
      <c r="AS966" s="6"/>
    </row>
    <row r="967" spans="42:45" x14ac:dyDescent="0.25">
      <c r="AP967" s="6"/>
      <c r="AQ967" s="5"/>
      <c r="AR967" s="7"/>
      <c r="AS967" s="6"/>
    </row>
    <row r="968" spans="42:45" x14ac:dyDescent="0.25">
      <c r="AP968" s="6"/>
      <c r="AQ968" s="5"/>
      <c r="AR968" s="7"/>
      <c r="AS968" s="6"/>
    </row>
    <row r="969" spans="42:45" x14ac:dyDescent="0.25">
      <c r="AP969" s="6"/>
      <c r="AQ969" s="5"/>
      <c r="AR969" s="7"/>
      <c r="AS969" s="6"/>
    </row>
    <row r="970" spans="42:45" x14ac:dyDescent="0.25">
      <c r="AP970" s="6"/>
      <c r="AQ970" s="5"/>
      <c r="AR970" s="7"/>
      <c r="AS970" s="6"/>
    </row>
    <row r="971" spans="42:45" x14ac:dyDescent="0.25">
      <c r="AP971" s="6"/>
      <c r="AQ971" s="5"/>
      <c r="AR971" s="7"/>
      <c r="AS971" s="6"/>
    </row>
    <row r="972" spans="42:45" x14ac:dyDescent="0.25">
      <c r="AP972" s="6"/>
      <c r="AQ972" s="5"/>
      <c r="AR972" s="7"/>
      <c r="AS972" s="6"/>
    </row>
    <row r="973" spans="42:45" x14ac:dyDescent="0.25">
      <c r="AP973" s="6"/>
      <c r="AQ973" s="5"/>
      <c r="AR973" s="7"/>
      <c r="AS973" s="6"/>
    </row>
    <row r="974" spans="42:45" x14ac:dyDescent="0.25">
      <c r="AP974" s="6"/>
      <c r="AQ974" s="5"/>
      <c r="AR974" s="7"/>
      <c r="AS974" s="6"/>
    </row>
    <row r="975" spans="42:45" x14ac:dyDescent="0.25">
      <c r="AP975" s="6"/>
      <c r="AQ975" s="5"/>
      <c r="AR975" s="7"/>
      <c r="AS975" s="6"/>
    </row>
    <row r="976" spans="42:45" x14ac:dyDescent="0.25">
      <c r="AP976" s="6"/>
      <c r="AQ976" s="5"/>
      <c r="AR976" s="7"/>
      <c r="AS976" s="6"/>
    </row>
    <row r="977" spans="42:45" x14ac:dyDescent="0.25">
      <c r="AP977" s="6"/>
      <c r="AQ977" s="5"/>
      <c r="AR977" s="7"/>
      <c r="AS977" s="6"/>
    </row>
    <row r="978" spans="42:45" x14ac:dyDescent="0.25">
      <c r="AP978" s="6"/>
      <c r="AQ978" s="5"/>
      <c r="AR978" s="7"/>
      <c r="AS978" s="6"/>
    </row>
    <row r="979" spans="42:45" x14ac:dyDescent="0.25">
      <c r="AP979" s="6"/>
      <c r="AQ979" s="5"/>
      <c r="AR979" s="7"/>
      <c r="AS979" s="6"/>
    </row>
    <row r="980" spans="42:45" x14ac:dyDescent="0.25">
      <c r="AP980" s="6"/>
      <c r="AQ980" s="5"/>
      <c r="AR980" s="7"/>
      <c r="AS980" s="6"/>
    </row>
    <row r="981" spans="42:45" x14ac:dyDescent="0.25">
      <c r="AP981" s="6"/>
      <c r="AQ981" s="5"/>
      <c r="AR981" s="7"/>
      <c r="AS981" s="6"/>
    </row>
    <row r="982" spans="42:45" x14ac:dyDescent="0.25">
      <c r="AP982" s="6"/>
      <c r="AQ982" s="5"/>
      <c r="AR982" s="7"/>
      <c r="AS982" s="6"/>
    </row>
    <row r="983" spans="42:45" x14ac:dyDescent="0.25">
      <c r="AP983" s="6"/>
      <c r="AQ983" s="5"/>
      <c r="AR983" s="7"/>
      <c r="AS983" s="6"/>
    </row>
    <row r="984" spans="42:45" x14ac:dyDescent="0.25">
      <c r="AP984" s="6"/>
      <c r="AQ984" s="5"/>
      <c r="AR984" s="7"/>
      <c r="AS984" s="6"/>
    </row>
    <row r="985" spans="42:45" x14ac:dyDescent="0.25">
      <c r="AP985" s="6"/>
      <c r="AQ985" s="5"/>
      <c r="AR985" s="7"/>
      <c r="AS985" s="6"/>
    </row>
    <row r="986" spans="42:45" x14ac:dyDescent="0.25">
      <c r="AP986" s="6"/>
      <c r="AQ986" s="5"/>
      <c r="AR986" s="7"/>
      <c r="AS986" s="6"/>
    </row>
    <row r="987" spans="42:45" x14ac:dyDescent="0.25">
      <c r="AP987" s="6"/>
      <c r="AQ987" s="5"/>
      <c r="AR987" s="7"/>
      <c r="AS987" s="6"/>
    </row>
    <row r="988" spans="42:45" x14ac:dyDescent="0.25">
      <c r="AP988" s="6"/>
      <c r="AQ988" s="5"/>
      <c r="AR988" s="7"/>
      <c r="AS988" s="6"/>
    </row>
    <row r="989" spans="42:45" x14ac:dyDescent="0.25">
      <c r="AP989" s="6"/>
      <c r="AQ989" s="5"/>
      <c r="AR989" s="7"/>
      <c r="AS989" s="6"/>
    </row>
    <row r="990" spans="42:45" x14ac:dyDescent="0.25">
      <c r="AP990" s="6"/>
      <c r="AQ990" s="5"/>
      <c r="AR990" s="7"/>
      <c r="AS990" s="6"/>
    </row>
    <row r="991" spans="42:45" x14ac:dyDescent="0.25">
      <c r="AP991" s="6"/>
      <c r="AQ991" s="5"/>
      <c r="AR991" s="7"/>
      <c r="AS991" s="6"/>
    </row>
    <row r="992" spans="42:45" x14ac:dyDescent="0.25">
      <c r="AP992" s="6"/>
      <c r="AQ992" s="5"/>
      <c r="AR992" s="7"/>
      <c r="AS992" s="6"/>
    </row>
    <row r="993" spans="42:45" x14ac:dyDescent="0.25">
      <c r="AP993" s="6"/>
      <c r="AQ993" s="5"/>
      <c r="AR993" s="7"/>
      <c r="AS993" s="6"/>
    </row>
    <row r="994" spans="42:45" x14ac:dyDescent="0.25">
      <c r="AP994" s="6"/>
      <c r="AQ994" s="5"/>
      <c r="AR994" s="7"/>
      <c r="AS994" s="6"/>
    </row>
    <row r="995" spans="42:45" x14ac:dyDescent="0.25">
      <c r="AP995" s="6"/>
      <c r="AQ995" s="5"/>
      <c r="AR995" s="7"/>
      <c r="AS995" s="6"/>
    </row>
    <row r="996" spans="42:45" x14ac:dyDescent="0.25">
      <c r="AP996" s="6"/>
      <c r="AQ996" s="5"/>
      <c r="AR996" s="7"/>
      <c r="AS996" s="6"/>
    </row>
    <row r="997" spans="42:45" x14ac:dyDescent="0.25">
      <c r="AP997" s="6"/>
      <c r="AQ997" s="5"/>
      <c r="AR997" s="7"/>
      <c r="AS997" s="6"/>
    </row>
    <row r="998" spans="42:45" x14ac:dyDescent="0.25">
      <c r="AP998" s="6"/>
      <c r="AQ998" s="5"/>
      <c r="AR998" s="7"/>
      <c r="AS998" s="6"/>
    </row>
    <row r="999" spans="42:45" x14ac:dyDescent="0.25">
      <c r="AP999" s="6"/>
      <c r="AQ999" s="5"/>
      <c r="AR999" s="7"/>
      <c r="AS999" s="6"/>
    </row>
    <row r="1000" spans="42:45" x14ac:dyDescent="0.25">
      <c r="AP1000" s="6"/>
      <c r="AQ1000" s="5"/>
      <c r="AR1000" s="7"/>
      <c r="AS1000" s="6"/>
    </row>
    <row r="1001" spans="42:45" x14ac:dyDescent="0.25">
      <c r="AP1001" s="6"/>
      <c r="AQ1001" s="5"/>
      <c r="AR1001" s="7"/>
      <c r="AS1001" s="6"/>
    </row>
    <row r="1002" spans="42:45" x14ac:dyDescent="0.25">
      <c r="AP1002" s="6"/>
      <c r="AQ1002" s="5"/>
      <c r="AR1002" s="7"/>
      <c r="AS1002" s="6"/>
    </row>
    <row r="1003" spans="42:45" x14ac:dyDescent="0.25">
      <c r="AP1003" s="6"/>
      <c r="AQ1003" s="5"/>
      <c r="AR1003" s="7"/>
      <c r="AS1003" s="6"/>
    </row>
    <row r="1004" spans="42:45" x14ac:dyDescent="0.25">
      <c r="AP1004" s="6"/>
      <c r="AQ1004" s="5"/>
      <c r="AR1004" s="7"/>
      <c r="AS1004" s="6"/>
    </row>
    <row r="1005" spans="42:45" x14ac:dyDescent="0.25">
      <c r="AP1005" s="6"/>
      <c r="AQ1005" s="5"/>
      <c r="AR1005" s="7"/>
      <c r="AS1005" s="6"/>
    </row>
    <row r="1006" spans="42:45" x14ac:dyDescent="0.25">
      <c r="AP1006" s="6"/>
      <c r="AQ1006" s="5"/>
      <c r="AR1006" s="7"/>
      <c r="AS1006" s="6"/>
    </row>
    <row r="1007" spans="42:45" x14ac:dyDescent="0.25">
      <c r="AP1007" s="6"/>
      <c r="AQ1007" s="5"/>
      <c r="AR1007" s="7"/>
      <c r="AS1007" s="6"/>
    </row>
    <row r="1008" spans="42:45" x14ac:dyDescent="0.25">
      <c r="AP1008" s="6"/>
      <c r="AQ1008" s="5"/>
      <c r="AR1008" s="7"/>
      <c r="AS1008" s="6"/>
    </row>
    <row r="1009" spans="42:45" x14ac:dyDescent="0.25">
      <c r="AP1009" s="6"/>
      <c r="AQ1009" s="5"/>
      <c r="AR1009" s="7"/>
      <c r="AS1009" s="6"/>
    </row>
    <row r="1010" spans="42:45" x14ac:dyDescent="0.25">
      <c r="AP1010" s="6"/>
      <c r="AQ1010" s="5"/>
      <c r="AR1010" s="7"/>
      <c r="AS1010" s="6"/>
    </row>
    <row r="1011" spans="42:45" x14ac:dyDescent="0.25">
      <c r="AP1011" s="6"/>
      <c r="AQ1011" s="5"/>
      <c r="AR1011" s="7"/>
      <c r="AS1011" s="6"/>
    </row>
    <row r="1012" spans="42:45" x14ac:dyDescent="0.25">
      <c r="AP1012" s="6"/>
      <c r="AQ1012" s="5"/>
      <c r="AR1012" s="7"/>
      <c r="AS1012" s="6"/>
    </row>
    <row r="1013" spans="42:45" x14ac:dyDescent="0.25">
      <c r="AP1013" s="6"/>
      <c r="AQ1013" s="5"/>
      <c r="AR1013" s="7"/>
      <c r="AS1013" s="6"/>
    </row>
    <row r="1014" spans="42:45" x14ac:dyDescent="0.25">
      <c r="AP1014" s="6"/>
      <c r="AQ1014" s="5"/>
      <c r="AR1014" s="7"/>
      <c r="AS1014" s="6"/>
    </row>
    <row r="1015" spans="42:45" x14ac:dyDescent="0.25">
      <c r="AP1015" s="6"/>
      <c r="AQ1015" s="5"/>
      <c r="AR1015" s="7"/>
      <c r="AS1015" s="6"/>
    </row>
    <row r="1016" spans="42:45" x14ac:dyDescent="0.25">
      <c r="AP1016" s="6"/>
      <c r="AQ1016" s="5"/>
      <c r="AR1016" s="7"/>
      <c r="AS1016" s="6"/>
    </row>
    <row r="1017" spans="42:45" x14ac:dyDescent="0.25">
      <c r="AP1017" s="6"/>
      <c r="AQ1017" s="5"/>
      <c r="AR1017" s="7"/>
      <c r="AS1017" s="6"/>
    </row>
    <row r="1018" spans="42:45" x14ac:dyDescent="0.25">
      <c r="AP1018" s="6"/>
      <c r="AQ1018" s="5"/>
      <c r="AR1018" s="7"/>
      <c r="AS1018" s="6"/>
    </row>
    <row r="1019" spans="42:45" x14ac:dyDescent="0.25">
      <c r="AP1019" s="6"/>
      <c r="AQ1019" s="5"/>
      <c r="AR1019" s="7"/>
      <c r="AS1019" s="6"/>
    </row>
    <row r="1020" spans="42:45" x14ac:dyDescent="0.25">
      <c r="AP1020" s="6"/>
      <c r="AQ1020" s="5"/>
      <c r="AR1020" s="7"/>
      <c r="AS1020" s="6"/>
    </row>
    <row r="1021" spans="42:45" x14ac:dyDescent="0.25">
      <c r="AP1021" s="6"/>
      <c r="AQ1021" s="5"/>
      <c r="AR1021" s="7"/>
      <c r="AS1021" s="6"/>
    </row>
    <row r="1022" spans="42:45" x14ac:dyDescent="0.25">
      <c r="AP1022" s="6"/>
      <c r="AQ1022" s="5"/>
      <c r="AR1022" s="7"/>
      <c r="AS1022" s="6"/>
    </row>
    <row r="1023" spans="42:45" x14ac:dyDescent="0.25">
      <c r="AP1023" s="6"/>
      <c r="AQ1023" s="5"/>
      <c r="AR1023" s="7"/>
      <c r="AS1023" s="6"/>
    </row>
    <row r="1024" spans="42:45" x14ac:dyDescent="0.25">
      <c r="AP1024" s="6"/>
      <c r="AQ1024" s="5"/>
      <c r="AR1024" s="7"/>
      <c r="AS1024" s="6"/>
    </row>
    <row r="1025" spans="42:45" x14ac:dyDescent="0.25">
      <c r="AP1025" s="6"/>
      <c r="AQ1025" s="5"/>
      <c r="AR1025" s="7"/>
      <c r="AS1025" s="6"/>
    </row>
    <row r="1026" spans="42:45" x14ac:dyDescent="0.25">
      <c r="AP1026" s="6"/>
      <c r="AQ1026" s="5"/>
      <c r="AR1026" s="7"/>
      <c r="AS1026" s="6"/>
    </row>
    <row r="1027" spans="42:45" x14ac:dyDescent="0.25">
      <c r="AP1027" s="6"/>
      <c r="AQ1027" s="5"/>
      <c r="AR1027" s="7"/>
      <c r="AS1027" s="6"/>
    </row>
    <row r="1028" spans="42:45" x14ac:dyDescent="0.25">
      <c r="AP1028" s="6"/>
      <c r="AQ1028" s="5"/>
      <c r="AR1028" s="7"/>
      <c r="AS1028" s="6"/>
    </row>
    <row r="1029" spans="42:45" x14ac:dyDescent="0.25">
      <c r="AP1029" s="6"/>
      <c r="AQ1029" s="5"/>
      <c r="AR1029" s="7"/>
      <c r="AS1029" s="6"/>
    </row>
    <row r="1030" spans="42:45" x14ac:dyDescent="0.25">
      <c r="AP1030" s="6"/>
      <c r="AQ1030" s="5"/>
      <c r="AR1030" s="7"/>
      <c r="AS1030" s="6"/>
    </row>
    <row r="1031" spans="42:45" x14ac:dyDescent="0.25">
      <c r="AP1031" s="6"/>
      <c r="AQ1031" s="5"/>
      <c r="AR1031" s="7"/>
      <c r="AS1031" s="6"/>
    </row>
    <row r="1032" spans="42:45" x14ac:dyDescent="0.25">
      <c r="AP1032" s="6"/>
      <c r="AQ1032" s="5"/>
      <c r="AR1032" s="7"/>
      <c r="AS1032" s="6"/>
    </row>
    <row r="1033" spans="42:45" x14ac:dyDescent="0.25">
      <c r="AP1033" s="6"/>
      <c r="AQ1033" s="5"/>
      <c r="AR1033" s="7"/>
      <c r="AS1033" s="6"/>
    </row>
    <row r="1034" spans="42:45" x14ac:dyDescent="0.25">
      <c r="AP1034" s="6"/>
      <c r="AQ1034" s="5"/>
      <c r="AR1034" s="7"/>
      <c r="AS1034" s="6"/>
    </row>
    <row r="1035" spans="42:45" x14ac:dyDescent="0.25">
      <c r="AP1035" s="6"/>
      <c r="AQ1035" s="5"/>
      <c r="AR1035" s="7"/>
      <c r="AS1035" s="6"/>
    </row>
    <row r="1036" spans="42:45" x14ac:dyDescent="0.25">
      <c r="AP1036" s="6"/>
      <c r="AQ1036" s="5"/>
      <c r="AR1036" s="7"/>
      <c r="AS1036" s="6"/>
    </row>
    <row r="1037" spans="42:45" x14ac:dyDescent="0.25">
      <c r="AP1037" s="6"/>
      <c r="AQ1037" s="5"/>
      <c r="AR1037" s="7"/>
      <c r="AS1037" s="6"/>
    </row>
    <row r="1038" spans="42:45" x14ac:dyDescent="0.25">
      <c r="AP1038" s="6"/>
      <c r="AQ1038" s="5"/>
      <c r="AR1038" s="7"/>
      <c r="AS1038" s="6"/>
    </row>
    <row r="1039" spans="42:45" x14ac:dyDescent="0.25">
      <c r="AP1039" s="6"/>
      <c r="AQ1039" s="5"/>
      <c r="AR1039" s="7"/>
      <c r="AS1039" s="6"/>
    </row>
    <row r="1040" spans="42:45" x14ac:dyDescent="0.25">
      <c r="AP1040" s="6"/>
      <c r="AQ1040" s="5"/>
      <c r="AR1040" s="7"/>
      <c r="AS1040" s="6"/>
    </row>
    <row r="1041" spans="42:45" x14ac:dyDescent="0.25">
      <c r="AP1041" s="6"/>
      <c r="AQ1041" s="5"/>
      <c r="AR1041" s="7"/>
      <c r="AS1041" s="6"/>
    </row>
    <row r="1042" spans="42:45" x14ac:dyDescent="0.25">
      <c r="AP1042" s="6"/>
      <c r="AQ1042" s="5"/>
      <c r="AR1042" s="7"/>
      <c r="AS1042" s="6"/>
    </row>
    <row r="1043" spans="42:45" x14ac:dyDescent="0.25">
      <c r="AP1043" s="6"/>
      <c r="AQ1043" s="5"/>
      <c r="AR1043" s="7"/>
      <c r="AS1043" s="6"/>
    </row>
    <row r="1044" spans="42:45" x14ac:dyDescent="0.25">
      <c r="AP1044" s="6"/>
      <c r="AQ1044" s="5"/>
      <c r="AR1044" s="7"/>
      <c r="AS1044" s="6"/>
    </row>
    <row r="1045" spans="42:45" x14ac:dyDescent="0.25">
      <c r="AP1045" s="6"/>
      <c r="AQ1045" s="5"/>
      <c r="AR1045" s="7"/>
      <c r="AS1045" s="6"/>
    </row>
    <row r="1046" spans="42:45" x14ac:dyDescent="0.25">
      <c r="AP1046" s="6"/>
      <c r="AQ1046" s="5"/>
      <c r="AR1046" s="7"/>
      <c r="AS1046" s="6"/>
    </row>
    <row r="1047" spans="42:45" x14ac:dyDescent="0.25">
      <c r="AP1047" s="6"/>
      <c r="AQ1047" s="5"/>
      <c r="AR1047" s="7"/>
      <c r="AS1047" s="6"/>
    </row>
    <row r="1048" spans="42:45" x14ac:dyDescent="0.25">
      <c r="AP1048" s="6"/>
      <c r="AQ1048" s="5"/>
      <c r="AR1048" s="7"/>
      <c r="AS1048" s="6"/>
    </row>
    <row r="1049" spans="42:45" x14ac:dyDescent="0.25">
      <c r="AP1049" s="6"/>
      <c r="AQ1049" s="5"/>
      <c r="AR1049" s="7"/>
      <c r="AS1049" s="6"/>
    </row>
    <row r="1050" spans="42:45" x14ac:dyDescent="0.25">
      <c r="AP1050" s="6"/>
      <c r="AQ1050" s="5"/>
      <c r="AR1050" s="7"/>
      <c r="AS1050" s="6"/>
    </row>
    <row r="1051" spans="42:45" x14ac:dyDescent="0.25">
      <c r="AP1051" s="6"/>
      <c r="AQ1051" s="5"/>
      <c r="AR1051" s="7"/>
      <c r="AS1051" s="6"/>
    </row>
    <row r="1052" spans="42:45" x14ac:dyDescent="0.25">
      <c r="AP1052" s="6"/>
      <c r="AQ1052" s="5"/>
      <c r="AR1052" s="7"/>
      <c r="AS1052" s="6"/>
    </row>
    <row r="1053" spans="42:45" x14ac:dyDescent="0.25">
      <c r="AP1053" s="6"/>
      <c r="AQ1053" s="5"/>
      <c r="AR1053" s="7"/>
      <c r="AS1053" s="6"/>
    </row>
    <row r="1054" spans="42:45" x14ac:dyDescent="0.25">
      <c r="AP1054" s="6"/>
      <c r="AQ1054" s="5"/>
      <c r="AR1054" s="7"/>
      <c r="AS1054" s="6"/>
    </row>
    <row r="1055" spans="42:45" x14ac:dyDescent="0.25">
      <c r="AP1055" s="6"/>
      <c r="AQ1055" s="5"/>
      <c r="AR1055" s="7"/>
      <c r="AS1055" s="6"/>
    </row>
    <row r="1056" spans="42:45" x14ac:dyDescent="0.25">
      <c r="AP1056" s="6"/>
      <c r="AQ1056" s="5"/>
      <c r="AR1056" s="7"/>
      <c r="AS1056" s="6"/>
    </row>
    <row r="1057" spans="42:45" x14ac:dyDescent="0.25">
      <c r="AP1057" s="6"/>
      <c r="AQ1057" s="5"/>
      <c r="AR1057" s="7"/>
      <c r="AS1057" s="6"/>
    </row>
    <row r="1058" spans="42:45" x14ac:dyDescent="0.25">
      <c r="AP1058" s="6"/>
      <c r="AQ1058" s="5"/>
      <c r="AR1058" s="7"/>
      <c r="AS1058" s="6"/>
    </row>
    <row r="1059" spans="42:45" x14ac:dyDescent="0.25">
      <c r="AP1059" s="6"/>
      <c r="AQ1059" s="5"/>
      <c r="AR1059" s="7"/>
      <c r="AS1059" s="6"/>
    </row>
    <row r="1060" spans="42:45" x14ac:dyDescent="0.25">
      <c r="AP1060" s="6"/>
      <c r="AQ1060" s="5"/>
      <c r="AR1060" s="7"/>
      <c r="AS1060" s="6"/>
    </row>
    <row r="1061" spans="42:45" x14ac:dyDescent="0.25">
      <c r="AP1061" s="6"/>
      <c r="AQ1061" s="5"/>
      <c r="AR1061" s="7"/>
      <c r="AS1061" s="6"/>
    </row>
    <row r="1062" spans="42:45" x14ac:dyDescent="0.25">
      <c r="AP1062" s="6"/>
      <c r="AQ1062" s="5"/>
      <c r="AR1062" s="7"/>
      <c r="AS1062" s="6"/>
    </row>
    <row r="1063" spans="42:45" x14ac:dyDescent="0.25">
      <c r="AP1063" s="6"/>
      <c r="AQ1063" s="5"/>
      <c r="AR1063" s="7"/>
      <c r="AS1063" s="6"/>
    </row>
    <row r="1064" spans="42:45" x14ac:dyDescent="0.25">
      <c r="AP1064" s="6"/>
      <c r="AQ1064" s="5"/>
      <c r="AR1064" s="7"/>
      <c r="AS1064" s="6"/>
    </row>
    <row r="1065" spans="42:45" x14ac:dyDescent="0.25">
      <c r="AP1065" s="6"/>
      <c r="AQ1065" s="5"/>
      <c r="AR1065" s="7"/>
      <c r="AS1065" s="6"/>
    </row>
    <row r="1066" spans="42:45" x14ac:dyDescent="0.25">
      <c r="AP1066" s="6"/>
      <c r="AQ1066" s="5"/>
      <c r="AR1066" s="7"/>
      <c r="AS1066" s="6"/>
    </row>
    <row r="1067" spans="42:45" x14ac:dyDescent="0.25">
      <c r="AP1067" s="6"/>
      <c r="AQ1067" s="5"/>
      <c r="AR1067" s="7"/>
      <c r="AS1067" s="6"/>
    </row>
    <row r="1068" spans="42:45" x14ac:dyDescent="0.25">
      <c r="AP1068" s="6"/>
      <c r="AQ1068" s="5"/>
      <c r="AR1068" s="7"/>
      <c r="AS1068" s="6"/>
    </row>
    <row r="1069" spans="42:45" x14ac:dyDescent="0.25">
      <c r="AP1069" s="6"/>
      <c r="AQ1069" s="5"/>
      <c r="AR1069" s="7"/>
      <c r="AS1069" s="6"/>
    </row>
    <row r="1070" spans="42:45" x14ac:dyDescent="0.25">
      <c r="AP1070" s="6"/>
      <c r="AQ1070" s="5"/>
      <c r="AR1070" s="7"/>
      <c r="AS1070" s="6"/>
    </row>
    <row r="1071" spans="42:45" x14ac:dyDescent="0.25">
      <c r="AP1071" s="6"/>
      <c r="AQ1071" s="5"/>
      <c r="AR1071" s="7"/>
      <c r="AS1071" s="6"/>
    </row>
    <row r="1072" spans="42:45" x14ac:dyDescent="0.25">
      <c r="AP1072" s="6"/>
      <c r="AQ1072" s="5"/>
      <c r="AR1072" s="7"/>
      <c r="AS1072" s="6"/>
    </row>
    <row r="1073" spans="42:45" x14ac:dyDescent="0.25">
      <c r="AP1073" s="6"/>
      <c r="AQ1073" s="5"/>
      <c r="AR1073" s="7"/>
      <c r="AS1073" s="6"/>
    </row>
    <row r="1074" spans="42:45" x14ac:dyDescent="0.25">
      <c r="AP1074" s="6"/>
      <c r="AQ1074" s="5"/>
      <c r="AR1074" s="7"/>
      <c r="AS1074" s="6"/>
    </row>
    <row r="1075" spans="42:45" x14ac:dyDescent="0.25">
      <c r="AP1075" s="6"/>
      <c r="AQ1075" s="5"/>
      <c r="AR1075" s="7"/>
      <c r="AS1075" s="6"/>
    </row>
    <row r="1076" spans="42:45" x14ac:dyDescent="0.25">
      <c r="AP1076" s="6"/>
      <c r="AQ1076" s="5"/>
      <c r="AR1076" s="7"/>
      <c r="AS1076" s="6"/>
    </row>
    <row r="1077" spans="42:45" x14ac:dyDescent="0.25">
      <c r="AP1077" s="6"/>
      <c r="AQ1077" s="5"/>
      <c r="AR1077" s="7"/>
      <c r="AS1077" s="6"/>
    </row>
    <row r="1078" spans="42:45" x14ac:dyDescent="0.25">
      <c r="AP1078" s="6"/>
      <c r="AQ1078" s="5"/>
      <c r="AR1078" s="7"/>
      <c r="AS1078" s="6"/>
    </row>
    <row r="1079" spans="42:45" x14ac:dyDescent="0.25">
      <c r="AP1079" s="6"/>
      <c r="AQ1079" s="5"/>
      <c r="AR1079" s="7"/>
      <c r="AS1079" s="6"/>
    </row>
    <row r="1080" spans="42:45" x14ac:dyDescent="0.25">
      <c r="AP1080" s="6"/>
      <c r="AQ1080" s="5"/>
      <c r="AR1080" s="7"/>
      <c r="AS1080" s="6"/>
    </row>
    <row r="1081" spans="42:45" x14ac:dyDescent="0.25">
      <c r="AP1081" s="6"/>
      <c r="AQ1081" s="5"/>
      <c r="AR1081" s="7"/>
      <c r="AS1081" s="6"/>
    </row>
    <row r="1082" spans="42:45" x14ac:dyDescent="0.25">
      <c r="AP1082" s="6"/>
      <c r="AQ1082" s="5"/>
      <c r="AR1082" s="7"/>
      <c r="AS1082" s="6"/>
    </row>
    <row r="1083" spans="42:45" x14ac:dyDescent="0.25">
      <c r="AP1083" s="6"/>
      <c r="AQ1083" s="5"/>
      <c r="AR1083" s="7"/>
      <c r="AS1083" s="6"/>
    </row>
    <row r="1084" spans="42:45" x14ac:dyDescent="0.25">
      <c r="AP1084" s="6"/>
      <c r="AQ1084" s="5"/>
      <c r="AR1084" s="7"/>
      <c r="AS1084" s="6"/>
    </row>
    <row r="1085" spans="42:45" x14ac:dyDescent="0.25">
      <c r="AP1085" s="6"/>
      <c r="AQ1085" s="5"/>
      <c r="AR1085" s="7"/>
      <c r="AS1085" s="6"/>
    </row>
    <row r="1086" spans="42:45" x14ac:dyDescent="0.25">
      <c r="AP1086" s="6"/>
      <c r="AQ1086" s="5"/>
      <c r="AR1086" s="7"/>
      <c r="AS1086" s="6"/>
    </row>
    <row r="1087" spans="42:45" x14ac:dyDescent="0.25">
      <c r="AP1087" s="6"/>
      <c r="AQ1087" s="5"/>
      <c r="AR1087" s="7"/>
      <c r="AS1087" s="6"/>
    </row>
    <row r="1088" spans="42:45" x14ac:dyDescent="0.25">
      <c r="AP1088" s="6"/>
      <c r="AQ1088" s="5"/>
      <c r="AR1088" s="7"/>
      <c r="AS1088" s="6"/>
    </row>
    <row r="1089" spans="42:45" x14ac:dyDescent="0.25">
      <c r="AP1089" s="6"/>
      <c r="AQ1089" s="5"/>
      <c r="AR1089" s="7"/>
      <c r="AS1089" s="6"/>
    </row>
    <row r="1090" spans="42:45" x14ac:dyDescent="0.25">
      <c r="AP1090" s="6"/>
      <c r="AQ1090" s="5"/>
      <c r="AR1090" s="7"/>
      <c r="AS1090" s="6"/>
    </row>
    <row r="1091" spans="42:45" x14ac:dyDescent="0.25">
      <c r="AP1091" s="6"/>
      <c r="AQ1091" s="5"/>
      <c r="AR1091" s="7"/>
      <c r="AS1091" s="6"/>
    </row>
    <row r="1092" spans="42:45" x14ac:dyDescent="0.25">
      <c r="AP1092" s="6"/>
      <c r="AQ1092" s="5"/>
      <c r="AR1092" s="7"/>
      <c r="AS1092" s="6"/>
    </row>
    <row r="1093" spans="42:45" x14ac:dyDescent="0.25">
      <c r="AP1093" s="6"/>
      <c r="AQ1093" s="5"/>
      <c r="AR1093" s="7"/>
      <c r="AS1093" s="6"/>
    </row>
    <row r="1094" spans="42:45" x14ac:dyDescent="0.25">
      <c r="AP1094" s="6"/>
      <c r="AQ1094" s="5"/>
      <c r="AR1094" s="7"/>
      <c r="AS1094" s="6"/>
    </row>
    <row r="1095" spans="42:45" x14ac:dyDescent="0.25">
      <c r="AP1095" s="6"/>
      <c r="AQ1095" s="5"/>
      <c r="AR1095" s="7"/>
      <c r="AS1095" s="6"/>
    </row>
    <row r="1096" spans="42:45" x14ac:dyDescent="0.25">
      <c r="AP1096" s="6"/>
      <c r="AQ1096" s="5"/>
      <c r="AR1096" s="7"/>
      <c r="AS1096" s="6"/>
    </row>
    <row r="1097" spans="42:45" x14ac:dyDescent="0.25">
      <c r="AP1097" s="6"/>
      <c r="AQ1097" s="5"/>
      <c r="AR1097" s="7"/>
      <c r="AS1097" s="6"/>
    </row>
    <row r="1098" spans="42:45" x14ac:dyDescent="0.25">
      <c r="AP1098" s="6"/>
      <c r="AQ1098" s="5"/>
      <c r="AR1098" s="7"/>
      <c r="AS1098" s="6"/>
    </row>
    <row r="1099" spans="42:45" x14ac:dyDescent="0.25">
      <c r="AP1099" s="6"/>
      <c r="AQ1099" s="5"/>
      <c r="AR1099" s="7"/>
      <c r="AS1099" s="6"/>
    </row>
    <row r="1100" spans="42:45" x14ac:dyDescent="0.25">
      <c r="AP1100" s="6"/>
      <c r="AQ1100" s="5"/>
      <c r="AR1100" s="7"/>
      <c r="AS1100" s="6"/>
    </row>
    <row r="1101" spans="42:45" x14ac:dyDescent="0.25">
      <c r="AP1101" s="6"/>
      <c r="AQ1101" s="5"/>
      <c r="AR1101" s="7"/>
      <c r="AS1101" s="6"/>
    </row>
    <row r="1102" spans="42:45" x14ac:dyDescent="0.25">
      <c r="AP1102" s="6"/>
      <c r="AQ1102" s="5"/>
      <c r="AR1102" s="7"/>
      <c r="AS1102" s="6"/>
    </row>
    <row r="1103" spans="42:45" x14ac:dyDescent="0.25">
      <c r="AP1103" s="6"/>
      <c r="AQ1103" s="5"/>
      <c r="AR1103" s="7"/>
      <c r="AS1103" s="6"/>
    </row>
    <row r="1104" spans="42:45" x14ac:dyDescent="0.25">
      <c r="AP1104" s="6"/>
      <c r="AQ1104" s="5"/>
      <c r="AR1104" s="7"/>
      <c r="AS1104" s="6"/>
    </row>
    <row r="1105" spans="42:45" x14ac:dyDescent="0.25">
      <c r="AP1105" s="6"/>
      <c r="AQ1105" s="5"/>
      <c r="AR1105" s="7"/>
      <c r="AS1105" s="6"/>
    </row>
    <row r="1106" spans="42:45" x14ac:dyDescent="0.25">
      <c r="AP1106" s="6"/>
      <c r="AQ1106" s="5"/>
      <c r="AR1106" s="7"/>
      <c r="AS1106" s="6"/>
    </row>
    <row r="1107" spans="42:45" x14ac:dyDescent="0.25">
      <c r="AP1107" s="6"/>
      <c r="AQ1107" s="5"/>
      <c r="AR1107" s="7"/>
      <c r="AS1107" s="6"/>
    </row>
    <row r="1108" spans="42:45" x14ac:dyDescent="0.25">
      <c r="AP1108" s="6"/>
      <c r="AQ1108" s="5"/>
      <c r="AR1108" s="7"/>
      <c r="AS1108" s="6"/>
    </row>
    <row r="1109" spans="42:45" x14ac:dyDescent="0.25">
      <c r="AP1109" s="6"/>
      <c r="AQ1109" s="5"/>
      <c r="AR1109" s="7"/>
      <c r="AS1109" s="6"/>
    </row>
    <row r="1110" spans="42:45" x14ac:dyDescent="0.25">
      <c r="AP1110" s="6"/>
      <c r="AQ1110" s="5"/>
      <c r="AR1110" s="7"/>
      <c r="AS1110" s="6"/>
    </row>
    <row r="1111" spans="42:45" x14ac:dyDescent="0.25">
      <c r="AP1111" s="6"/>
      <c r="AQ1111" s="5"/>
      <c r="AR1111" s="7"/>
      <c r="AS1111" s="6"/>
    </row>
    <row r="1112" spans="42:45" x14ac:dyDescent="0.25">
      <c r="AP1112" s="6"/>
      <c r="AQ1112" s="5"/>
      <c r="AR1112" s="7"/>
      <c r="AS1112" s="6"/>
    </row>
    <row r="1113" spans="42:45" x14ac:dyDescent="0.25">
      <c r="AP1113" s="6"/>
      <c r="AQ1113" s="5"/>
      <c r="AR1113" s="7"/>
      <c r="AS1113" s="6"/>
    </row>
    <row r="1114" spans="42:45" x14ac:dyDescent="0.25">
      <c r="AP1114" s="6"/>
      <c r="AQ1114" s="5"/>
      <c r="AR1114" s="7"/>
      <c r="AS1114" s="6"/>
    </row>
    <row r="1115" spans="42:45" x14ac:dyDescent="0.25">
      <c r="AP1115" s="6"/>
      <c r="AQ1115" s="5"/>
      <c r="AR1115" s="7"/>
      <c r="AS1115" s="6"/>
    </row>
    <row r="1116" spans="42:45" x14ac:dyDescent="0.25">
      <c r="AP1116" s="6"/>
      <c r="AQ1116" s="5"/>
      <c r="AR1116" s="7"/>
      <c r="AS1116" s="6"/>
    </row>
    <row r="1117" spans="42:45" x14ac:dyDescent="0.25">
      <c r="AP1117" s="6"/>
      <c r="AQ1117" s="5"/>
      <c r="AR1117" s="7"/>
      <c r="AS1117" s="6"/>
    </row>
    <row r="1118" spans="42:45" x14ac:dyDescent="0.25">
      <c r="AP1118" s="6"/>
      <c r="AQ1118" s="5"/>
      <c r="AR1118" s="7"/>
      <c r="AS1118" s="6"/>
    </row>
    <row r="1119" spans="42:45" x14ac:dyDescent="0.25">
      <c r="AP1119" s="6"/>
      <c r="AQ1119" s="5"/>
      <c r="AR1119" s="7"/>
      <c r="AS1119" s="6"/>
    </row>
    <row r="1120" spans="42:45" x14ac:dyDescent="0.25">
      <c r="AP1120" s="6"/>
      <c r="AQ1120" s="5"/>
      <c r="AR1120" s="7"/>
      <c r="AS1120" s="6"/>
    </row>
    <row r="1121" spans="42:45" x14ac:dyDescent="0.25">
      <c r="AP1121" s="6"/>
      <c r="AQ1121" s="5"/>
      <c r="AR1121" s="7"/>
      <c r="AS1121" s="6"/>
    </row>
    <row r="1122" spans="42:45" x14ac:dyDescent="0.25">
      <c r="AP1122" s="6"/>
      <c r="AQ1122" s="5"/>
      <c r="AR1122" s="7"/>
      <c r="AS1122" s="6"/>
    </row>
    <row r="1123" spans="42:45" x14ac:dyDescent="0.25">
      <c r="AP1123" s="6"/>
      <c r="AQ1123" s="5"/>
      <c r="AR1123" s="7"/>
      <c r="AS1123" s="6"/>
    </row>
    <row r="1124" spans="42:45" x14ac:dyDescent="0.25">
      <c r="AP1124" s="6"/>
      <c r="AQ1124" s="5"/>
      <c r="AR1124" s="7"/>
      <c r="AS1124" s="6"/>
    </row>
    <row r="1125" spans="42:45" x14ac:dyDescent="0.25">
      <c r="AP1125" s="6"/>
      <c r="AQ1125" s="5"/>
      <c r="AR1125" s="7"/>
      <c r="AS1125" s="6"/>
    </row>
    <row r="1126" spans="42:45" x14ac:dyDescent="0.25">
      <c r="AP1126" s="6"/>
      <c r="AQ1126" s="5"/>
      <c r="AR1126" s="7"/>
      <c r="AS1126" s="6"/>
    </row>
    <row r="1127" spans="42:45" x14ac:dyDescent="0.25">
      <c r="AP1127" s="6"/>
      <c r="AQ1127" s="5"/>
      <c r="AR1127" s="7"/>
      <c r="AS1127" s="6"/>
    </row>
    <row r="1128" spans="42:45" x14ac:dyDescent="0.25">
      <c r="AP1128" s="6"/>
      <c r="AQ1128" s="5"/>
      <c r="AR1128" s="7"/>
      <c r="AS1128" s="6"/>
    </row>
    <row r="1129" spans="42:45" x14ac:dyDescent="0.25">
      <c r="AP1129" s="6"/>
      <c r="AQ1129" s="5"/>
      <c r="AR1129" s="7"/>
      <c r="AS1129" s="6"/>
    </row>
    <row r="1130" spans="42:45" x14ac:dyDescent="0.25">
      <c r="AP1130" s="6"/>
      <c r="AQ1130" s="5"/>
      <c r="AR1130" s="7"/>
      <c r="AS1130" s="6"/>
    </row>
    <row r="1131" spans="42:45" x14ac:dyDescent="0.25">
      <c r="AP1131" s="6"/>
      <c r="AQ1131" s="5"/>
      <c r="AR1131" s="7"/>
      <c r="AS1131" s="6"/>
    </row>
    <row r="1132" spans="42:45" x14ac:dyDescent="0.25">
      <c r="AP1132" s="6"/>
      <c r="AQ1132" s="5"/>
      <c r="AR1132" s="7"/>
      <c r="AS1132" s="6"/>
    </row>
    <row r="1133" spans="42:45" x14ac:dyDescent="0.25">
      <c r="AP1133" s="6"/>
      <c r="AQ1133" s="5"/>
      <c r="AR1133" s="7"/>
      <c r="AS1133" s="6"/>
    </row>
    <row r="1134" spans="42:45" x14ac:dyDescent="0.25">
      <c r="AP1134" s="6"/>
      <c r="AQ1134" s="5"/>
      <c r="AR1134" s="7"/>
      <c r="AS1134" s="6"/>
    </row>
    <row r="1135" spans="42:45" x14ac:dyDescent="0.25">
      <c r="AP1135" s="6"/>
      <c r="AQ1135" s="5"/>
      <c r="AR1135" s="7"/>
      <c r="AS1135" s="6"/>
    </row>
    <row r="1136" spans="42:45" x14ac:dyDescent="0.25">
      <c r="AP1136" s="6"/>
      <c r="AQ1136" s="5"/>
      <c r="AR1136" s="7"/>
      <c r="AS1136" s="6"/>
    </row>
    <row r="1137" spans="42:45" x14ac:dyDescent="0.25">
      <c r="AP1137" s="6"/>
      <c r="AQ1137" s="5"/>
      <c r="AR1137" s="7"/>
      <c r="AS1137" s="6"/>
    </row>
    <row r="1138" spans="42:45" x14ac:dyDescent="0.25">
      <c r="AP1138" s="6"/>
      <c r="AQ1138" s="5"/>
      <c r="AR1138" s="7"/>
      <c r="AS1138" s="6"/>
    </row>
    <row r="1139" spans="42:45" x14ac:dyDescent="0.25">
      <c r="AP1139" s="6"/>
      <c r="AQ1139" s="5"/>
      <c r="AR1139" s="7"/>
      <c r="AS1139" s="6"/>
    </row>
    <row r="1140" spans="42:45" x14ac:dyDescent="0.25">
      <c r="AP1140" s="6"/>
      <c r="AQ1140" s="5"/>
      <c r="AR1140" s="7"/>
      <c r="AS1140" s="6"/>
    </row>
    <row r="1141" spans="42:45" x14ac:dyDescent="0.25">
      <c r="AP1141" s="6"/>
      <c r="AQ1141" s="5"/>
      <c r="AR1141" s="7"/>
      <c r="AS1141" s="6"/>
    </row>
    <row r="1142" spans="42:45" x14ac:dyDescent="0.25">
      <c r="AP1142" s="6"/>
      <c r="AQ1142" s="5"/>
      <c r="AR1142" s="7"/>
      <c r="AS1142" s="6"/>
    </row>
    <row r="1143" spans="42:45" x14ac:dyDescent="0.25">
      <c r="AP1143" s="6"/>
      <c r="AQ1143" s="5"/>
      <c r="AR1143" s="7"/>
      <c r="AS1143" s="6"/>
    </row>
    <row r="1144" spans="42:45" x14ac:dyDescent="0.25">
      <c r="AP1144" s="6"/>
      <c r="AQ1144" s="5"/>
      <c r="AR1144" s="7"/>
      <c r="AS1144" s="6"/>
    </row>
    <row r="1145" spans="42:45" x14ac:dyDescent="0.25">
      <c r="AP1145" s="6"/>
      <c r="AQ1145" s="5"/>
      <c r="AR1145" s="7"/>
      <c r="AS1145" s="6"/>
    </row>
    <row r="1146" spans="42:45" x14ac:dyDescent="0.25">
      <c r="AP1146" s="6"/>
      <c r="AQ1146" s="5"/>
      <c r="AR1146" s="7"/>
      <c r="AS1146" s="6"/>
    </row>
    <row r="1147" spans="42:45" x14ac:dyDescent="0.25">
      <c r="AP1147" s="6"/>
      <c r="AQ1147" s="5"/>
      <c r="AR1147" s="7"/>
      <c r="AS1147" s="6"/>
    </row>
    <row r="1148" spans="42:45" x14ac:dyDescent="0.25">
      <c r="AP1148" s="6"/>
      <c r="AQ1148" s="5"/>
      <c r="AR1148" s="7"/>
      <c r="AS1148" s="6"/>
    </row>
    <row r="1149" spans="42:45" x14ac:dyDescent="0.25">
      <c r="AP1149" s="6"/>
      <c r="AQ1149" s="5"/>
      <c r="AR1149" s="7"/>
      <c r="AS1149" s="6"/>
    </row>
    <row r="1150" spans="42:45" x14ac:dyDescent="0.25">
      <c r="AP1150" s="6"/>
      <c r="AQ1150" s="5"/>
      <c r="AR1150" s="7"/>
      <c r="AS1150" s="6"/>
    </row>
    <row r="1151" spans="42:45" x14ac:dyDescent="0.25">
      <c r="AP1151" s="6"/>
      <c r="AQ1151" s="5"/>
      <c r="AR1151" s="7"/>
      <c r="AS1151" s="6"/>
    </row>
    <row r="1152" spans="42:45" x14ac:dyDescent="0.25">
      <c r="AP1152" s="6"/>
      <c r="AQ1152" s="5"/>
      <c r="AR1152" s="7"/>
      <c r="AS1152" s="6"/>
    </row>
    <row r="1153" spans="42:45" x14ac:dyDescent="0.25">
      <c r="AP1153" s="6"/>
      <c r="AQ1153" s="5"/>
      <c r="AR1153" s="7"/>
      <c r="AS1153" s="6"/>
    </row>
    <row r="1154" spans="42:45" x14ac:dyDescent="0.25">
      <c r="AP1154" s="6"/>
      <c r="AQ1154" s="5"/>
      <c r="AR1154" s="7"/>
      <c r="AS1154" s="6"/>
    </row>
    <row r="1155" spans="42:45" x14ac:dyDescent="0.25">
      <c r="AP1155" s="6"/>
      <c r="AQ1155" s="5"/>
      <c r="AR1155" s="7"/>
      <c r="AS1155" s="6"/>
    </row>
    <row r="1156" spans="42:45" x14ac:dyDescent="0.25">
      <c r="AP1156" s="6"/>
      <c r="AQ1156" s="5"/>
      <c r="AR1156" s="7"/>
      <c r="AS1156" s="6"/>
    </row>
    <row r="1157" spans="42:45" x14ac:dyDescent="0.25">
      <c r="AP1157" s="6"/>
      <c r="AQ1157" s="5"/>
      <c r="AR1157" s="7"/>
      <c r="AS1157" s="6"/>
    </row>
    <row r="1158" spans="42:45" x14ac:dyDescent="0.25">
      <c r="AP1158" s="6"/>
      <c r="AQ1158" s="5"/>
      <c r="AR1158" s="7"/>
      <c r="AS1158" s="6"/>
    </row>
    <row r="1159" spans="42:45" x14ac:dyDescent="0.25">
      <c r="AP1159" s="6"/>
      <c r="AQ1159" s="5"/>
      <c r="AR1159" s="7"/>
      <c r="AS1159" s="6"/>
    </row>
    <row r="1160" spans="42:45" x14ac:dyDescent="0.25">
      <c r="AP1160" s="6"/>
      <c r="AQ1160" s="5"/>
      <c r="AR1160" s="7"/>
      <c r="AS1160" s="6"/>
    </row>
    <row r="1161" spans="42:45" x14ac:dyDescent="0.25">
      <c r="AP1161" s="6"/>
      <c r="AQ1161" s="5"/>
      <c r="AR1161" s="7"/>
      <c r="AS1161" s="6"/>
    </row>
    <row r="1162" spans="42:45" x14ac:dyDescent="0.25">
      <c r="AP1162" s="6"/>
      <c r="AQ1162" s="5"/>
      <c r="AR1162" s="7"/>
      <c r="AS1162" s="6"/>
    </row>
    <row r="1163" spans="42:45" x14ac:dyDescent="0.25">
      <c r="AP1163" s="6"/>
      <c r="AQ1163" s="5"/>
      <c r="AR1163" s="7"/>
      <c r="AS1163" s="6"/>
    </row>
    <row r="1164" spans="42:45" x14ac:dyDescent="0.25">
      <c r="AP1164" s="6"/>
      <c r="AQ1164" s="5"/>
      <c r="AR1164" s="7"/>
      <c r="AS1164" s="6"/>
    </row>
    <row r="1165" spans="42:45" x14ac:dyDescent="0.25">
      <c r="AP1165" s="6"/>
      <c r="AQ1165" s="5"/>
      <c r="AR1165" s="7"/>
      <c r="AS1165" s="6"/>
    </row>
    <row r="1166" spans="42:45" x14ac:dyDescent="0.25">
      <c r="AP1166" s="6"/>
      <c r="AQ1166" s="5"/>
      <c r="AR1166" s="7"/>
      <c r="AS1166" s="6"/>
    </row>
    <row r="1167" spans="42:45" x14ac:dyDescent="0.25">
      <c r="AP1167" s="6"/>
      <c r="AQ1167" s="5"/>
      <c r="AR1167" s="7"/>
      <c r="AS1167" s="6"/>
    </row>
    <row r="1168" spans="42:45" x14ac:dyDescent="0.25">
      <c r="AP1168" s="6"/>
      <c r="AQ1168" s="5"/>
      <c r="AR1168" s="7"/>
      <c r="AS1168" s="6"/>
    </row>
    <row r="1169" spans="42:45" x14ac:dyDescent="0.25">
      <c r="AP1169" s="6"/>
      <c r="AQ1169" s="5"/>
      <c r="AR1169" s="7"/>
      <c r="AS1169" s="6"/>
    </row>
    <row r="1170" spans="42:45" x14ac:dyDescent="0.25">
      <c r="AP1170" s="6"/>
      <c r="AQ1170" s="5"/>
      <c r="AR1170" s="7"/>
      <c r="AS1170" s="6"/>
    </row>
    <row r="1171" spans="42:45" x14ac:dyDescent="0.25">
      <c r="AP1171" s="6"/>
      <c r="AQ1171" s="5"/>
      <c r="AR1171" s="7"/>
      <c r="AS1171" s="6"/>
    </row>
    <row r="1172" spans="42:45" x14ac:dyDescent="0.25">
      <c r="AP1172" s="6"/>
      <c r="AQ1172" s="5"/>
      <c r="AR1172" s="7"/>
      <c r="AS1172" s="6"/>
    </row>
    <row r="1173" spans="42:45" x14ac:dyDescent="0.25">
      <c r="AP1173" s="6"/>
      <c r="AQ1173" s="5"/>
      <c r="AR1173" s="7"/>
      <c r="AS1173" s="6"/>
    </row>
    <row r="1174" spans="42:45" x14ac:dyDescent="0.25">
      <c r="AP1174" s="6"/>
      <c r="AQ1174" s="5"/>
      <c r="AR1174" s="7"/>
      <c r="AS1174" s="6"/>
    </row>
    <row r="1175" spans="42:45" x14ac:dyDescent="0.25">
      <c r="AP1175" s="6"/>
      <c r="AQ1175" s="5"/>
      <c r="AR1175" s="7"/>
      <c r="AS1175" s="6"/>
    </row>
    <row r="1176" spans="42:45" x14ac:dyDescent="0.25">
      <c r="AP1176" s="6"/>
      <c r="AQ1176" s="5"/>
      <c r="AR1176" s="7"/>
      <c r="AS1176" s="6"/>
    </row>
    <row r="1177" spans="42:45" x14ac:dyDescent="0.25">
      <c r="AP1177" s="6"/>
      <c r="AQ1177" s="5"/>
      <c r="AR1177" s="7"/>
      <c r="AS1177" s="6"/>
    </row>
    <row r="1178" spans="42:45" x14ac:dyDescent="0.25">
      <c r="AP1178" s="6"/>
      <c r="AQ1178" s="5"/>
      <c r="AR1178" s="7"/>
      <c r="AS1178" s="6"/>
    </row>
    <row r="1179" spans="42:45" x14ac:dyDescent="0.25">
      <c r="AP1179" s="6"/>
      <c r="AQ1179" s="5"/>
      <c r="AR1179" s="7"/>
      <c r="AS1179" s="6"/>
    </row>
    <row r="1180" spans="42:45" x14ac:dyDescent="0.25">
      <c r="AP1180" s="6"/>
      <c r="AQ1180" s="5"/>
      <c r="AR1180" s="7"/>
      <c r="AS1180" s="6"/>
    </row>
    <row r="1181" spans="42:45" x14ac:dyDescent="0.25">
      <c r="AP1181" s="6"/>
      <c r="AQ1181" s="5"/>
      <c r="AR1181" s="7"/>
      <c r="AS1181" s="6"/>
    </row>
    <row r="1182" spans="42:45" x14ac:dyDescent="0.25">
      <c r="AP1182" s="6"/>
      <c r="AQ1182" s="5"/>
      <c r="AR1182" s="7"/>
      <c r="AS1182" s="6"/>
    </row>
    <row r="1183" spans="42:45" x14ac:dyDescent="0.25">
      <c r="AP1183" s="6"/>
      <c r="AQ1183" s="5"/>
      <c r="AR1183" s="7"/>
      <c r="AS1183" s="6"/>
    </row>
    <row r="1184" spans="42:45" x14ac:dyDescent="0.25">
      <c r="AP1184" s="6"/>
      <c r="AQ1184" s="5"/>
      <c r="AR1184" s="7"/>
      <c r="AS1184" s="6"/>
    </row>
    <row r="1185" spans="42:45" x14ac:dyDescent="0.25">
      <c r="AP1185" s="6"/>
      <c r="AQ1185" s="5"/>
      <c r="AR1185" s="7"/>
      <c r="AS1185" s="6"/>
    </row>
    <row r="1186" spans="42:45" x14ac:dyDescent="0.25">
      <c r="AP1186" s="6"/>
      <c r="AQ1186" s="5"/>
      <c r="AR1186" s="7"/>
      <c r="AS1186" s="6"/>
    </row>
    <row r="1187" spans="42:45" x14ac:dyDescent="0.25">
      <c r="AP1187" s="6"/>
      <c r="AQ1187" s="5"/>
      <c r="AR1187" s="7"/>
      <c r="AS1187" s="6"/>
    </row>
    <row r="1188" spans="42:45" x14ac:dyDescent="0.25">
      <c r="AP1188" s="6"/>
      <c r="AQ1188" s="5"/>
      <c r="AR1188" s="7"/>
      <c r="AS1188" s="6"/>
    </row>
    <row r="1189" spans="42:45" x14ac:dyDescent="0.25">
      <c r="AP1189" s="6"/>
      <c r="AQ1189" s="5"/>
      <c r="AR1189" s="7"/>
      <c r="AS1189" s="6"/>
    </row>
    <row r="1190" spans="42:45" x14ac:dyDescent="0.25">
      <c r="AP1190" s="6"/>
      <c r="AQ1190" s="5"/>
      <c r="AR1190" s="7"/>
      <c r="AS1190" s="6"/>
    </row>
    <row r="1191" spans="42:45" x14ac:dyDescent="0.25">
      <c r="AP1191" s="6"/>
      <c r="AQ1191" s="5"/>
      <c r="AR1191" s="7"/>
      <c r="AS1191" s="6"/>
    </row>
    <row r="1192" spans="42:45" x14ac:dyDescent="0.25">
      <c r="AP1192" s="6"/>
      <c r="AQ1192" s="5"/>
      <c r="AR1192" s="7"/>
      <c r="AS1192" s="6"/>
    </row>
    <row r="1193" spans="42:45" x14ac:dyDescent="0.25">
      <c r="AP1193" s="6"/>
      <c r="AQ1193" s="5"/>
      <c r="AR1193" s="7"/>
      <c r="AS1193" s="6"/>
    </row>
    <row r="1194" spans="42:45" x14ac:dyDescent="0.25">
      <c r="AP1194" s="6"/>
      <c r="AQ1194" s="5"/>
      <c r="AR1194" s="7"/>
      <c r="AS1194" s="6"/>
    </row>
    <row r="1195" spans="42:45" x14ac:dyDescent="0.25">
      <c r="AP1195" s="6"/>
      <c r="AQ1195" s="5"/>
      <c r="AR1195" s="7"/>
      <c r="AS1195" s="6"/>
    </row>
    <row r="1196" spans="42:45" x14ac:dyDescent="0.25">
      <c r="AP1196" s="6"/>
      <c r="AQ1196" s="5"/>
      <c r="AR1196" s="7"/>
      <c r="AS1196" s="6"/>
    </row>
    <row r="1197" spans="42:45" x14ac:dyDescent="0.25">
      <c r="AP1197" s="6"/>
      <c r="AQ1197" s="5"/>
      <c r="AR1197" s="7"/>
      <c r="AS1197" s="6"/>
    </row>
    <row r="1198" spans="42:45" x14ac:dyDescent="0.25">
      <c r="AP1198" s="6"/>
      <c r="AQ1198" s="5"/>
      <c r="AR1198" s="7"/>
      <c r="AS1198" s="6"/>
    </row>
    <row r="1199" spans="42:45" x14ac:dyDescent="0.25">
      <c r="AP1199" s="6"/>
      <c r="AQ1199" s="5"/>
      <c r="AR1199" s="7"/>
      <c r="AS1199" s="6"/>
    </row>
    <row r="1200" spans="42:45" x14ac:dyDescent="0.25">
      <c r="AP1200" s="6"/>
      <c r="AQ1200" s="5"/>
      <c r="AR1200" s="7"/>
      <c r="AS1200" s="6"/>
    </row>
    <row r="1201" spans="42:45" x14ac:dyDescent="0.25">
      <c r="AP1201" s="6"/>
      <c r="AQ1201" s="5"/>
      <c r="AR1201" s="7"/>
      <c r="AS1201" s="6"/>
    </row>
    <row r="1202" spans="42:45" x14ac:dyDescent="0.25">
      <c r="AP1202" s="6"/>
      <c r="AQ1202" s="5"/>
      <c r="AR1202" s="7"/>
      <c r="AS1202" s="6"/>
    </row>
    <row r="1203" spans="42:45" x14ac:dyDescent="0.25">
      <c r="AP1203" s="6"/>
      <c r="AQ1203" s="5"/>
      <c r="AR1203" s="7"/>
      <c r="AS1203" s="6"/>
    </row>
    <row r="1204" spans="42:45" x14ac:dyDescent="0.25">
      <c r="AP1204" s="6"/>
      <c r="AQ1204" s="5"/>
      <c r="AR1204" s="7"/>
      <c r="AS1204" s="6"/>
    </row>
    <row r="1205" spans="42:45" x14ac:dyDescent="0.25">
      <c r="AP1205" s="6"/>
      <c r="AQ1205" s="5"/>
      <c r="AR1205" s="7"/>
      <c r="AS1205" s="6"/>
    </row>
    <row r="1206" spans="42:45" x14ac:dyDescent="0.25">
      <c r="AP1206" s="6"/>
      <c r="AQ1206" s="5"/>
      <c r="AR1206" s="7"/>
      <c r="AS1206" s="6"/>
    </row>
    <row r="1207" spans="42:45" x14ac:dyDescent="0.25">
      <c r="AP1207" s="6"/>
      <c r="AQ1207" s="5"/>
      <c r="AR1207" s="7"/>
      <c r="AS1207" s="6"/>
    </row>
    <row r="1208" spans="42:45" x14ac:dyDescent="0.25">
      <c r="AP1208" s="6"/>
      <c r="AQ1208" s="5"/>
      <c r="AR1208" s="7"/>
      <c r="AS1208" s="6"/>
    </row>
    <row r="1209" spans="42:45" x14ac:dyDescent="0.25">
      <c r="AP1209" s="6"/>
      <c r="AQ1209" s="5"/>
      <c r="AR1209" s="7"/>
      <c r="AS1209" s="6"/>
    </row>
    <row r="1210" spans="42:45" x14ac:dyDescent="0.25">
      <c r="AP1210" s="6"/>
      <c r="AQ1210" s="5"/>
      <c r="AR1210" s="7"/>
      <c r="AS1210" s="6"/>
    </row>
    <row r="1211" spans="42:45" x14ac:dyDescent="0.25">
      <c r="AP1211" s="6"/>
      <c r="AQ1211" s="5"/>
      <c r="AR1211" s="7"/>
      <c r="AS1211" s="6"/>
    </row>
    <row r="1212" spans="42:45" x14ac:dyDescent="0.25">
      <c r="AP1212" s="6"/>
      <c r="AQ1212" s="5"/>
      <c r="AR1212" s="7"/>
      <c r="AS1212" s="6"/>
    </row>
    <row r="1213" spans="42:45" x14ac:dyDescent="0.25">
      <c r="AP1213" s="6"/>
      <c r="AQ1213" s="5"/>
      <c r="AR1213" s="7"/>
      <c r="AS1213" s="6"/>
    </row>
    <row r="1214" spans="42:45" x14ac:dyDescent="0.25">
      <c r="AP1214" s="6"/>
      <c r="AQ1214" s="5"/>
      <c r="AR1214" s="7"/>
      <c r="AS1214" s="6"/>
    </row>
    <row r="1215" spans="42:45" x14ac:dyDescent="0.25">
      <c r="AP1215" s="6"/>
      <c r="AQ1215" s="5"/>
      <c r="AR1215" s="7"/>
      <c r="AS1215" s="6"/>
    </row>
    <row r="1216" spans="42:45" x14ac:dyDescent="0.25">
      <c r="AP1216" s="6"/>
      <c r="AQ1216" s="5"/>
      <c r="AR1216" s="7"/>
      <c r="AS1216" s="6"/>
    </row>
    <row r="1217" spans="42:45" x14ac:dyDescent="0.25">
      <c r="AP1217" s="6"/>
      <c r="AQ1217" s="5"/>
      <c r="AR1217" s="7"/>
      <c r="AS1217" s="6"/>
    </row>
    <row r="1218" spans="42:45" x14ac:dyDescent="0.25">
      <c r="AP1218" s="6"/>
      <c r="AQ1218" s="5"/>
      <c r="AR1218" s="7"/>
      <c r="AS1218" s="6"/>
    </row>
    <row r="1219" spans="42:45" x14ac:dyDescent="0.25">
      <c r="AP1219" s="6"/>
      <c r="AQ1219" s="5"/>
      <c r="AR1219" s="7"/>
      <c r="AS1219" s="6"/>
    </row>
    <row r="1220" spans="42:45" x14ac:dyDescent="0.25">
      <c r="AP1220" s="6"/>
      <c r="AQ1220" s="5"/>
      <c r="AR1220" s="7"/>
      <c r="AS1220" s="6"/>
    </row>
    <row r="1221" spans="42:45" x14ac:dyDescent="0.25">
      <c r="AP1221" s="6"/>
      <c r="AQ1221" s="5"/>
      <c r="AR1221" s="7"/>
      <c r="AS1221" s="6"/>
    </row>
    <row r="1222" spans="42:45" x14ac:dyDescent="0.25">
      <c r="AP1222" s="6"/>
      <c r="AQ1222" s="5"/>
      <c r="AR1222" s="7"/>
      <c r="AS1222" s="6"/>
    </row>
    <row r="1223" spans="42:45" x14ac:dyDescent="0.25">
      <c r="AP1223" s="6"/>
      <c r="AQ1223" s="5"/>
      <c r="AR1223" s="7"/>
      <c r="AS1223" s="6"/>
    </row>
    <row r="1224" spans="42:45" x14ac:dyDescent="0.25">
      <c r="AP1224" s="6"/>
      <c r="AQ1224" s="5"/>
      <c r="AR1224" s="7"/>
      <c r="AS1224" s="6"/>
    </row>
    <row r="1225" spans="42:45" x14ac:dyDescent="0.25">
      <c r="AP1225" s="6"/>
      <c r="AQ1225" s="5"/>
      <c r="AR1225" s="7"/>
      <c r="AS1225" s="6"/>
    </row>
    <row r="1226" spans="42:45" x14ac:dyDescent="0.25">
      <c r="AP1226" s="6"/>
      <c r="AQ1226" s="5"/>
      <c r="AR1226" s="7"/>
      <c r="AS1226" s="6"/>
    </row>
    <row r="1227" spans="42:45" x14ac:dyDescent="0.25">
      <c r="AP1227" s="6"/>
      <c r="AQ1227" s="5"/>
      <c r="AR1227" s="7"/>
      <c r="AS1227" s="6"/>
    </row>
    <row r="1228" spans="42:45" x14ac:dyDescent="0.25">
      <c r="AP1228" s="6"/>
      <c r="AQ1228" s="5"/>
      <c r="AR1228" s="7"/>
      <c r="AS1228" s="6"/>
    </row>
    <row r="1229" spans="42:45" x14ac:dyDescent="0.25">
      <c r="AP1229" s="6"/>
      <c r="AQ1229" s="5"/>
      <c r="AR1229" s="7"/>
      <c r="AS1229" s="6"/>
    </row>
    <row r="1230" spans="42:45" x14ac:dyDescent="0.25">
      <c r="AP1230" s="6"/>
      <c r="AQ1230" s="5"/>
      <c r="AR1230" s="7"/>
      <c r="AS1230" s="6"/>
    </row>
    <row r="1231" spans="42:45" x14ac:dyDescent="0.25">
      <c r="AP1231" s="6"/>
      <c r="AQ1231" s="5"/>
      <c r="AR1231" s="7"/>
      <c r="AS1231" s="6"/>
    </row>
    <row r="1232" spans="42:45" x14ac:dyDescent="0.25">
      <c r="AP1232" s="6"/>
      <c r="AQ1232" s="5"/>
      <c r="AR1232" s="7"/>
      <c r="AS1232" s="6"/>
    </row>
    <row r="1233" spans="42:45" x14ac:dyDescent="0.25">
      <c r="AP1233" s="6"/>
      <c r="AQ1233" s="5"/>
      <c r="AR1233" s="7"/>
      <c r="AS1233" s="6"/>
    </row>
    <row r="1234" spans="42:45" x14ac:dyDescent="0.25">
      <c r="AP1234" s="6"/>
      <c r="AQ1234" s="5"/>
      <c r="AR1234" s="7"/>
      <c r="AS1234" s="6"/>
    </row>
    <row r="1235" spans="42:45" x14ac:dyDescent="0.25">
      <c r="AP1235" s="6"/>
      <c r="AQ1235" s="5"/>
      <c r="AR1235" s="7"/>
      <c r="AS1235" s="6"/>
    </row>
    <row r="1236" spans="42:45" x14ac:dyDescent="0.25">
      <c r="AP1236" s="6"/>
      <c r="AQ1236" s="5"/>
      <c r="AR1236" s="7"/>
      <c r="AS1236" s="6"/>
    </row>
    <row r="1237" spans="42:45" x14ac:dyDescent="0.25">
      <c r="AP1237" s="6"/>
      <c r="AQ1237" s="5"/>
      <c r="AR1237" s="7"/>
      <c r="AS1237" s="6"/>
    </row>
    <row r="1238" spans="42:45" x14ac:dyDescent="0.25">
      <c r="AP1238" s="6"/>
      <c r="AQ1238" s="5"/>
      <c r="AR1238" s="7"/>
      <c r="AS1238" s="6"/>
    </row>
    <row r="1239" spans="42:45" x14ac:dyDescent="0.25">
      <c r="AP1239" s="6"/>
      <c r="AQ1239" s="5"/>
      <c r="AR1239" s="7"/>
      <c r="AS1239" s="6"/>
    </row>
    <row r="1240" spans="42:45" x14ac:dyDescent="0.25">
      <c r="AP1240" s="6"/>
      <c r="AQ1240" s="5"/>
      <c r="AR1240" s="7"/>
      <c r="AS1240" s="6"/>
    </row>
    <row r="1241" spans="42:45" x14ac:dyDescent="0.25">
      <c r="AP1241" s="6"/>
      <c r="AQ1241" s="5"/>
      <c r="AR1241" s="7"/>
      <c r="AS1241" s="6"/>
    </row>
    <row r="1242" spans="42:45" x14ac:dyDescent="0.25">
      <c r="AP1242" s="6"/>
      <c r="AQ1242" s="5"/>
      <c r="AR1242" s="7"/>
      <c r="AS1242" s="6"/>
    </row>
    <row r="1243" spans="42:45" x14ac:dyDescent="0.25">
      <c r="AP1243" s="6"/>
      <c r="AQ1243" s="5"/>
      <c r="AR1243" s="7"/>
      <c r="AS1243" s="6"/>
    </row>
    <row r="1244" spans="42:45" x14ac:dyDescent="0.25">
      <c r="AP1244" s="6"/>
      <c r="AQ1244" s="5"/>
      <c r="AR1244" s="7"/>
      <c r="AS1244" s="6"/>
    </row>
    <row r="1245" spans="42:45" x14ac:dyDescent="0.25">
      <c r="AP1245" s="6"/>
      <c r="AQ1245" s="5"/>
      <c r="AR1245" s="7"/>
      <c r="AS1245" s="6"/>
    </row>
    <row r="1246" spans="42:45" x14ac:dyDescent="0.25">
      <c r="AP1246" s="6"/>
      <c r="AQ1246" s="5"/>
      <c r="AR1246" s="7"/>
      <c r="AS1246" s="6"/>
    </row>
    <row r="1247" spans="42:45" x14ac:dyDescent="0.25">
      <c r="AP1247" s="6"/>
      <c r="AQ1247" s="5"/>
      <c r="AR1247" s="7"/>
      <c r="AS1247" s="6"/>
    </row>
    <row r="1248" spans="42:45" x14ac:dyDescent="0.25">
      <c r="AP1248" s="6"/>
      <c r="AQ1248" s="5"/>
      <c r="AR1248" s="7"/>
      <c r="AS1248" s="6"/>
    </row>
    <row r="1249" spans="42:45" x14ac:dyDescent="0.25">
      <c r="AP1249" s="6"/>
      <c r="AQ1249" s="5"/>
      <c r="AR1249" s="7"/>
      <c r="AS1249" s="6"/>
    </row>
    <row r="1250" spans="42:45" x14ac:dyDescent="0.25">
      <c r="AP1250" s="6"/>
      <c r="AQ1250" s="5"/>
      <c r="AR1250" s="7"/>
      <c r="AS1250" s="6"/>
    </row>
    <row r="1251" spans="42:45" x14ac:dyDescent="0.25">
      <c r="AP1251" s="6"/>
      <c r="AQ1251" s="5"/>
      <c r="AR1251" s="7"/>
      <c r="AS1251" s="6"/>
    </row>
    <row r="1252" spans="42:45" x14ac:dyDescent="0.25">
      <c r="AP1252" s="6"/>
      <c r="AQ1252" s="5"/>
      <c r="AR1252" s="7"/>
      <c r="AS1252" s="6"/>
    </row>
    <row r="1253" spans="42:45" x14ac:dyDescent="0.25">
      <c r="AP1253" s="6"/>
      <c r="AQ1253" s="5"/>
      <c r="AR1253" s="7"/>
      <c r="AS1253" s="6"/>
    </row>
    <row r="1254" spans="42:45" x14ac:dyDescent="0.25">
      <c r="AP1254" s="6"/>
      <c r="AQ1254" s="5"/>
      <c r="AR1254" s="7"/>
      <c r="AS1254" s="6"/>
    </row>
    <row r="1255" spans="42:45" x14ac:dyDescent="0.25">
      <c r="AP1255" s="6"/>
      <c r="AQ1255" s="5"/>
      <c r="AR1255" s="7"/>
      <c r="AS1255" s="6"/>
    </row>
    <row r="1256" spans="42:45" x14ac:dyDescent="0.25">
      <c r="AP1256" s="6"/>
      <c r="AQ1256" s="5"/>
      <c r="AR1256" s="7"/>
      <c r="AS1256" s="6"/>
    </row>
    <row r="1257" spans="42:45" x14ac:dyDescent="0.25">
      <c r="AP1257" s="6"/>
      <c r="AQ1257" s="5"/>
      <c r="AR1257" s="7"/>
      <c r="AS1257" s="6"/>
    </row>
    <row r="1258" spans="42:45" x14ac:dyDescent="0.25">
      <c r="AP1258" s="6"/>
      <c r="AQ1258" s="5"/>
      <c r="AR1258" s="7"/>
      <c r="AS1258" s="6"/>
    </row>
    <row r="1259" spans="42:45" x14ac:dyDescent="0.25">
      <c r="AP1259" s="6"/>
      <c r="AQ1259" s="5"/>
      <c r="AR1259" s="7"/>
      <c r="AS1259" s="6"/>
    </row>
    <row r="1260" spans="42:45" x14ac:dyDescent="0.25">
      <c r="AP1260" s="6"/>
      <c r="AQ1260" s="5"/>
      <c r="AR1260" s="7"/>
      <c r="AS1260" s="6"/>
    </row>
    <row r="1261" spans="42:45" x14ac:dyDescent="0.25">
      <c r="AP1261" s="6"/>
      <c r="AQ1261" s="5"/>
      <c r="AR1261" s="7"/>
      <c r="AS1261" s="6"/>
    </row>
    <row r="1262" spans="42:45" x14ac:dyDescent="0.25">
      <c r="AP1262" s="6"/>
      <c r="AQ1262" s="5"/>
      <c r="AR1262" s="7"/>
      <c r="AS1262" s="6"/>
    </row>
    <row r="1263" spans="42:45" x14ac:dyDescent="0.25">
      <c r="AP1263" s="6"/>
      <c r="AQ1263" s="5"/>
      <c r="AR1263" s="7"/>
      <c r="AS1263" s="6"/>
    </row>
    <row r="1264" spans="42:45" x14ac:dyDescent="0.25">
      <c r="AP1264" s="6"/>
      <c r="AQ1264" s="5"/>
      <c r="AR1264" s="7"/>
      <c r="AS1264" s="6"/>
    </row>
    <row r="1265" spans="42:45" x14ac:dyDescent="0.25">
      <c r="AP1265" s="6"/>
      <c r="AQ1265" s="5"/>
      <c r="AR1265" s="7"/>
      <c r="AS1265" s="6"/>
    </row>
    <row r="1266" spans="42:45" x14ac:dyDescent="0.25">
      <c r="AP1266" s="6"/>
      <c r="AQ1266" s="5"/>
      <c r="AR1266" s="7"/>
      <c r="AS1266" s="6"/>
    </row>
    <row r="1267" spans="42:45" x14ac:dyDescent="0.25">
      <c r="AP1267" s="6"/>
      <c r="AQ1267" s="5"/>
      <c r="AR1267" s="7"/>
      <c r="AS1267" s="6"/>
    </row>
    <row r="1268" spans="42:45" x14ac:dyDescent="0.25">
      <c r="AP1268" s="6"/>
      <c r="AQ1268" s="5"/>
      <c r="AR1268" s="7"/>
      <c r="AS1268" s="6"/>
    </row>
    <row r="1269" spans="42:45" x14ac:dyDescent="0.25">
      <c r="AP1269" s="6"/>
      <c r="AQ1269" s="5"/>
      <c r="AR1269" s="7"/>
      <c r="AS1269" s="6"/>
    </row>
    <row r="1270" spans="42:45" x14ac:dyDescent="0.25">
      <c r="AP1270" s="6"/>
      <c r="AQ1270" s="5"/>
      <c r="AR1270" s="7"/>
      <c r="AS1270" s="6"/>
    </row>
    <row r="1271" spans="42:45" x14ac:dyDescent="0.25">
      <c r="AP1271" s="6"/>
      <c r="AQ1271" s="5"/>
      <c r="AR1271" s="7"/>
      <c r="AS1271" s="6"/>
    </row>
    <row r="1272" spans="42:45" x14ac:dyDescent="0.25">
      <c r="AP1272" s="6"/>
      <c r="AQ1272" s="5"/>
      <c r="AR1272" s="7"/>
      <c r="AS1272" s="6"/>
    </row>
    <row r="1273" spans="42:45" x14ac:dyDescent="0.25">
      <c r="AP1273" s="6"/>
      <c r="AQ1273" s="5"/>
      <c r="AR1273" s="7"/>
      <c r="AS1273" s="6"/>
    </row>
    <row r="1274" spans="42:45" x14ac:dyDescent="0.25">
      <c r="AP1274" s="6"/>
      <c r="AQ1274" s="5"/>
      <c r="AR1274" s="7"/>
      <c r="AS1274" s="6"/>
    </row>
    <row r="1275" spans="42:45" x14ac:dyDescent="0.25">
      <c r="AP1275" s="6"/>
      <c r="AQ1275" s="5"/>
      <c r="AR1275" s="7"/>
      <c r="AS1275" s="6"/>
    </row>
    <row r="1276" spans="42:45" x14ac:dyDescent="0.25">
      <c r="AP1276" s="6"/>
      <c r="AQ1276" s="5"/>
      <c r="AR1276" s="7"/>
      <c r="AS1276" s="6"/>
    </row>
    <row r="1277" spans="42:45" x14ac:dyDescent="0.25">
      <c r="AP1277" s="6"/>
      <c r="AQ1277" s="5"/>
      <c r="AR1277" s="7"/>
      <c r="AS1277" s="6"/>
    </row>
    <row r="1278" spans="42:45" x14ac:dyDescent="0.25">
      <c r="AP1278" s="6"/>
      <c r="AQ1278" s="5"/>
      <c r="AR1278" s="7"/>
      <c r="AS1278" s="6"/>
    </row>
    <row r="1279" spans="42:45" x14ac:dyDescent="0.25">
      <c r="AP1279" s="6"/>
      <c r="AQ1279" s="5"/>
      <c r="AR1279" s="7"/>
      <c r="AS1279" s="6"/>
    </row>
    <row r="1280" spans="42:45" x14ac:dyDescent="0.25">
      <c r="AP1280" s="6"/>
      <c r="AQ1280" s="5"/>
      <c r="AR1280" s="7"/>
      <c r="AS1280" s="6"/>
    </row>
    <row r="1281" spans="42:45" x14ac:dyDescent="0.25">
      <c r="AP1281" s="6"/>
      <c r="AQ1281" s="5"/>
      <c r="AR1281" s="7"/>
      <c r="AS1281" s="6"/>
    </row>
    <row r="1282" spans="42:45" x14ac:dyDescent="0.25">
      <c r="AP1282" s="6"/>
      <c r="AQ1282" s="5"/>
      <c r="AR1282" s="7"/>
      <c r="AS1282" s="6"/>
    </row>
    <row r="1283" spans="42:45" x14ac:dyDescent="0.25">
      <c r="AP1283" s="6"/>
      <c r="AQ1283" s="5"/>
      <c r="AR1283" s="7"/>
      <c r="AS1283" s="6"/>
    </row>
    <row r="1284" spans="42:45" x14ac:dyDescent="0.25">
      <c r="AP1284" s="6"/>
      <c r="AQ1284" s="5"/>
      <c r="AR1284" s="7"/>
      <c r="AS1284" s="6"/>
    </row>
    <row r="1285" spans="42:45" x14ac:dyDescent="0.25">
      <c r="AP1285" s="6"/>
      <c r="AQ1285" s="5"/>
      <c r="AR1285" s="7"/>
      <c r="AS1285" s="6"/>
    </row>
    <row r="1286" spans="42:45" x14ac:dyDescent="0.25">
      <c r="AP1286" s="6"/>
      <c r="AQ1286" s="5"/>
      <c r="AR1286" s="7"/>
      <c r="AS1286" s="6"/>
    </row>
    <row r="1287" spans="42:45" x14ac:dyDescent="0.25">
      <c r="AP1287" s="6"/>
      <c r="AQ1287" s="5"/>
      <c r="AR1287" s="7"/>
      <c r="AS1287" s="6"/>
    </row>
    <row r="1288" spans="42:45" x14ac:dyDescent="0.25">
      <c r="AP1288" s="6"/>
      <c r="AQ1288" s="5"/>
      <c r="AR1288" s="7"/>
      <c r="AS1288" s="6"/>
    </row>
    <row r="1289" spans="42:45" x14ac:dyDescent="0.25">
      <c r="AP1289" s="6"/>
      <c r="AQ1289" s="5"/>
      <c r="AR1289" s="7"/>
      <c r="AS1289" s="6"/>
    </row>
    <row r="1290" spans="42:45" x14ac:dyDescent="0.25">
      <c r="AP1290" s="6"/>
      <c r="AQ1290" s="5"/>
      <c r="AR1290" s="7"/>
      <c r="AS1290" s="6"/>
    </row>
    <row r="1291" spans="42:45" x14ac:dyDescent="0.25">
      <c r="AP1291" s="6"/>
      <c r="AQ1291" s="5"/>
      <c r="AR1291" s="7"/>
      <c r="AS1291" s="6"/>
    </row>
    <row r="1292" spans="42:45" x14ac:dyDescent="0.25">
      <c r="AP1292" s="6"/>
      <c r="AQ1292" s="5"/>
      <c r="AR1292" s="7"/>
      <c r="AS1292" s="6"/>
    </row>
    <row r="1293" spans="42:45" x14ac:dyDescent="0.25">
      <c r="AP1293" s="6"/>
      <c r="AQ1293" s="5"/>
      <c r="AR1293" s="7"/>
      <c r="AS1293" s="6"/>
    </row>
    <row r="1294" spans="42:45" x14ac:dyDescent="0.25">
      <c r="AP1294" s="6"/>
      <c r="AQ1294" s="5"/>
      <c r="AR1294" s="7"/>
      <c r="AS1294" s="6"/>
    </row>
    <row r="1295" spans="42:45" x14ac:dyDescent="0.25">
      <c r="AP1295" s="6"/>
      <c r="AQ1295" s="5"/>
      <c r="AR1295" s="7"/>
      <c r="AS1295" s="6"/>
    </row>
    <row r="1296" spans="42:45" x14ac:dyDescent="0.25">
      <c r="AP1296" s="6"/>
      <c r="AQ1296" s="5"/>
      <c r="AR1296" s="7"/>
      <c r="AS1296" s="6"/>
    </row>
    <row r="1297" spans="42:45" x14ac:dyDescent="0.25">
      <c r="AP1297" s="6"/>
      <c r="AQ1297" s="5"/>
      <c r="AR1297" s="7"/>
      <c r="AS1297" s="6"/>
    </row>
    <row r="1298" spans="42:45" x14ac:dyDescent="0.25">
      <c r="AP1298" s="6"/>
      <c r="AQ1298" s="5"/>
      <c r="AR1298" s="7"/>
      <c r="AS1298" s="6"/>
    </row>
    <row r="1299" spans="42:45" x14ac:dyDescent="0.25">
      <c r="AP1299" s="6"/>
      <c r="AQ1299" s="5"/>
      <c r="AR1299" s="7"/>
      <c r="AS1299" s="6"/>
    </row>
    <row r="1300" spans="42:45" x14ac:dyDescent="0.25">
      <c r="AP1300" s="6"/>
      <c r="AQ1300" s="5"/>
      <c r="AR1300" s="7"/>
      <c r="AS1300" s="6"/>
    </row>
    <row r="1301" spans="42:45" x14ac:dyDescent="0.25">
      <c r="AP1301" s="6"/>
      <c r="AQ1301" s="5"/>
      <c r="AR1301" s="7"/>
      <c r="AS1301" s="6"/>
    </row>
    <row r="1302" spans="42:45" x14ac:dyDescent="0.25">
      <c r="AP1302" s="6"/>
      <c r="AQ1302" s="5"/>
      <c r="AR1302" s="7"/>
      <c r="AS1302" s="6"/>
    </row>
    <row r="1303" spans="42:45" x14ac:dyDescent="0.25">
      <c r="AP1303" s="6"/>
      <c r="AQ1303" s="5"/>
      <c r="AR1303" s="7"/>
      <c r="AS1303" s="6"/>
    </row>
    <row r="1304" spans="42:45" x14ac:dyDescent="0.25">
      <c r="AP1304" s="6"/>
      <c r="AQ1304" s="5"/>
      <c r="AR1304" s="7"/>
      <c r="AS1304" s="6"/>
    </row>
    <row r="1305" spans="42:45" x14ac:dyDescent="0.25">
      <c r="AP1305" s="6"/>
      <c r="AQ1305" s="5"/>
      <c r="AR1305" s="7"/>
      <c r="AS1305" s="6"/>
    </row>
    <row r="1306" spans="42:45" x14ac:dyDescent="0.25">
      <c r="AP1306" s="6"/>
      <c r="AQ1306" s="5"/>
      <c r="AR1306" s="7"/>
      <c r="AS1306" s="6"/>
    </row>
    <row r="1307" spans="42:45" x14ac:dyDescent="0.25">
      <c r="AP1307" s="6"/>
      <c r="AQ1307" s="5"/>
      <c r="AR1307" s="7"/>
      <c r="AS1307" s="6"/>
    </row>
    <row r="1308" spans="42:45" x14ac:dyDescent="0.25">
      <c r="AP1308" s="6"/>
      <c r="AQ1308" s="5"/>
      <c r="AR1308" s="7"/>
      <c r="AS1308" s="6"/>
    </row>
    <row r="1309" spans="42:45" x14ac:dyDescent="0.25">
      <c r="AP1309" s="6"/>
      <c r="AQ1309" s="5"/>
      <c r="AR1309" s="7"/>
      <c r="AS1309" s="6"/>
    </row>
    <row r="1310" spans="42:45" x14ac:dyDescent="0.25">
      <c r="AP1310" s="6"/>
      <c r="AQ1310" s="5"/>
      <c r="AR1310" s="7"/>
      <c r="AS1310" s="6"/>
    </row>
    <row r="1311" spans="42:45" x14ac:dyDescent="0.25">
      <c r="AP1311" s="6"/>
      <c r="AQ1311" s="5"/>
      <c r="AR1311" s="7"/>
      <c r="AS1311" s="6"/>
    </row>
    <row r="1312" spans="42:45" x14ac:dyDescent="0.25">
      <c r="AP1312" s="6"/>
      <c r="AQ1312" s="5"/>
      <c r="AR1312" s="7"/>
      <c r="AS1312" s="6"/>
    </row>
    <row r="1313" spans="42:45" x14ac:dyDescent="0.25">
      <c r="AP1313" s="6"/>
      <c r="AQ1313" s="5"/>
      <c r="AR1313" s="7"/>
      <c r="AS1313" s="6"/>
    </row>
    <row r="1314" spans="42:45" x14ac:dyDescent="0.25">
      <c r="AP1314" s="6"/>
      <c r="AQ1314" s="5"/>
      <c r="AR1314" s="7"/>
      <c r="AS1314" s="6"/>
    </row>
    <row r="1315" spans="42:45" x14ac:dyDescent="0.25">
      <c r="AP1315" s="6"/>
      <c r="AQ1315" s="5"/>
      <c r="AR1315" s="7"/>
      <c r="AS1315" s="6"/>
    </row>
    <row r="1316" spans="42:45" x14ac:dyDescent="0.25">
      <c r="AP1316" s="6"/>
      <c r="AQ1316" s="5"/>
      <c r="AR1316" s="7"/>
      <c r="AS1316" s="6"/>
    </row>
    <row r="1317" spans="42:45" x14ac:dyDescent="0.25">
      <c r="AP1317" s="6"/>
      <c r="AQ1317" s="5"/>
      <c r="AR1317" s="7"/>
      <c r="AS1317" s="6"/>
    </row>
    <row r="1318" spans="42:45" x14ac:dyDescent="0.25">
      <c r="AP1318" s="6"/>
      <c r="AQ1318" s="5"/>
      <c r="AR1318" s="7"/>
      <c r="AS1318" s="6"/>
    </row>
    <row r="1319" spans="42:45" x14ac:dyDescent="0.25">
      <c r="AP1319" s="6"/>
      <c r="AQ1319" s="5"/>
      <c r="AR1319" s="7"/>
      <c r="AS1319" s="6"/>
    </row>
    <row r="1320" spans="42:45" x14ac:dyDescent="0.25">
      <c r="AP1320" s="6"/>
      <c r="AQ1320" s="5"/>
      <c r="AR1320" s="7"/>
      <c r="AS1320" s="6"/>
    </row>
    <row r="1321" spans="42:45" x14ac:dyDescent="0.25">
      <c r="AP1321" s="6"/>
      <c r="AQ1321" s="5"/>
      <c r="AR1321" s="7"/>
      <c r="AS1321" s="6"/>
    </row>
    <row r="1322" spans="42:45" x14ac:dyDescent="0.25">
      <c r="AP1322" s="6"/>
      <c r="AQ1322" s="5"/>
      <c r="AR1322" s="7"/>
      <c r="AS1322" s="6"/>
    </row>
    <row r="1323" spans="42:45" x14ac:dyDescent="0.25">
      <c r="AP1323" s="6"/>
      <c r="AQ1323" s="5"/>
      <c r="AR1323" s="7"/>
      <c r="AS1323" s="6"/>
    </row>
    <row r="1324" spans="42:45" x14ac:dyDescent="0.25">
      <c r="AP1324" s="6"/>
      <c r="AQ1324" s="5"/>
      <c r="AR1324" s="7"/>
      <c r="AS1324" s="6"/>
    </row>
    <row r="1325" spans="42:45" x14ac:dyDescent="0.25">
      <c r="AP1325" s="6"/>
      <c r="AQ1325" s="5"/>
      <c r="AR1325" s="7"/>
      <c r="AS1325" s="6"/>
    </row>
    <row r="1326" spans="42:45" x14ac:dyDescent="0.25">
      <c r="AP1326" s="6"/>
      <c r="AQ1326" s="5"/>
      <c r="AR1326" s="7"/>
      <c r="AS1326" s="6"/>
    </row>
    <row r="1327" spans="42:45" x14ac:dyDescent="0.25">
      <c r="AP1327" s="6"/>
      <c r="AQ1327" s="5"/>
      <c r="AR1327" s="7"/>
      <c r="AS1327" s="6"/>
    </row>
    <row r="1328" spans="42:45" x14ac:dyDescent="0.25">
      <c r="AP1328" s="6"/>
      <c r="AQ1328" s="5"/>
      <c r="AR1328" s="7"/>
      <c r="AS1328" s="6"/>
    </row>
    <row r="1329" spans="42:45" x14ac:dyDescent="0.25">
      <c r="AP1329" s="6"/>
      <c r="AQ1329" s="5"/>
      <c r="AR1329" s="7"/>
      <c r="AS1329" s="6"/>
    </row>
    <row r="1330" spans="42:45" x14ac:dyDescent="0.25">
      <c r="AP1330" s="6"/>
      <c r="AQ1330" s="5"/>
      <c r="AR1330" s="7"/>
      <c r="AS1330" s="6"/>
    </row>
    <row r="1331" spans="42:45" x14ac:dyDescent="0.25">
      <c r="AP1331" s="6"/>
      <c r="AQ1331" s="5"/>
      <c r="AR1331" s="7"/>
      <c r="AS1331" s="6"/>
    </row>
    <row r="1332" spans="42:45" x14ac:dyDescent="0.25">
      <c r="AP1332" s="6"/>
      <c r="AQ1332" s="5"/>
      <c r="AR1332" s="7"/>
      <c r="AS1332" s="6"/>
    </row>
    <row r="1333" spans="42:45" x14ac:dyDescent="0.25">
      <c r="AP1333" s="6"/>
      <c r="AQ1333" s="5"/>
      <c r="AR1333" s="7"/>
      <c r="AS1333" s="6"/>
    </row>
    <row r="1334" spans="42:45" x14ac:dyDescent="0.25">
      <c r="AP1334" s="6"/>
      <c r="AQ1334" s="5"/>
      <c r="AR1334" s="7"/>
      <c r="AS1334" s="6"/>
    </row>
    <row r="1335" spans="42:45" x14ac:dyDescent="0.25">
      <c r="AP1335" s="6"/>
      <c r="AQ1335" s="5"/>
      <c r="AR1335" s="7"/>
      <c r="AS1335" s="6"/>
    </row>
    <row r="1336" spans="42:45" x14ac:dyDescent="0.25">
      <c r="AP1336" s="6"/>
      <c r="AQ1336" s="5"/>
      <c r="AR1336" s="7"/>
      <c r="AS1336" s="6"/>
    </row>
    <row r="1337" spans="42:45" x14ac:dyDescent="0.25">
      <c r="AP1337" s="6"/>
      <c r="AQ1337" s="5"/>
      <c r="AR1337" s="7"/>
      <c r="AS1337" s="6"/>
    </row>
    <row r="1338" spans="42:45" x14ac:dyDescent="0.25">
      <c r="AP1338" s="6"/>
      <c r="AQ1338" s="5"/>
      <c r="AR1338" s="7"/>
      <c r="AS1338" s="6"/>
    </row>
    <row r="1339" spans="42:45" x14ac:dyDescent="0.25">
      <c r="AP1339" s="6"/>
      <c r="AQ1339" s="5"/>
      <c r="AR1339" s="7"/>
      <c r="AS1339" s="6"/>
    </row>
    <row r="1340" spans="42:45" x14ac:dyDescent="0.25">
      <c r="AP1340" s="6"/>
      <c r="AQ1340" s="5"/>
      <c r="AR1340" s="7"/>
      <c r="AS1340" s="6"/>
    </row>
    <row r="1341" spans="42:45" x14ac:dyDescent="0.25">
      <c r="AP1341" s="6"/>
      <c r="AQ1341" s="5"/>
      <c r="AR1341" s="7"/>
      <c r="AS1341" s="6"/>
    </row>
    <row r="1342" spans="42:45" x14ac:dyDescent="0.25">
      <c r="AP1342" s="6"/>
      <c r="AQ1342" s="5"/>
      <c r="AR1342" s="7"/>
      <c r="AS1342" s="6"/>
    </row>
    <row r="1343" spans="42:45" x14ac:dyDescent="0.25">
      <c r="AP1343" s="6"/>
      <c r="AQ1343" s="5"/>
      <c r="AR1343" s="7"/>
      <c r="AS1343" s="6"/>
    </row>
    <row r="1344" spans="42:45" x14ac:dyDescent="0.25">
      <c r="AP1344" s="6"/>
      <c r="AQ1344" s="5"/>
      <c r="AR1344" s="7"/>
      <c r="AS1344" s="6"/>
    </row>
    <row r="1345" spans="42:45" x14ac:dyDescent="0.25">
      <c r="AP1345" s="6"/>
      <c r="AQ1345" s="5"/>
      <c r="AR1345" s="7"/>
      <c r="AS1345" s="6"/>
    </row>
    <row r="1346" spans="42:45" x14ac:dyDescent="0.25">
      <c r="AP1346" s="6"/>
      <c r="AQ1346" s="5"/>
      <c r="AR1346" s="7"/>
      <c r="AS1346" s="6"/>
    </row>
    <row r="1347" spans="42:45" x14ac:dyDescent="0.25">
      <c r="AP1347" s="6"/>
      <c r="AQ1347" s="5"/>
      <c r="AR1347" s="7"/>
      <c r="AS1347" s="6"/>
    </row>
    <row r="1348" spans="42:45" x14ac:dyDescent="0.25">
      <c r="AP1348" s="6"/>
      <c r="AQ1348" s="5"/>
      <c r="AR1348" s="7"/>
      <c r="AS1348" s="6"/>
    </row>
    <row r="1349" spans="42:45" x14ac:dyDescent="0.25">
      <c r="AP1349" s="6"/>
      <c r="AQ1349" s="5"/>
      <c r="AR1349" s="7"/>
      <c r="AS1349" s="6"/>
    </row>
    <row r="1350" spans="42:45" x14ac:dyDescent="0.25">
      <c r="AP1350" s="6"/>
      <c r="AQ1350" s="5"/>
      <c r="AR1350" s="7"/>
      <c r="AS1350" s="6"/>
    </row>
    <row r="1351" spans="42:45" x14ac:dyDescent="0.25">
      <c r="AP1351" s="6"/>
      <c r="AQ1351" s="5"/>
      <c r="AR1351" s="7"/>
      <c r="AS1351" s="6"/>
    </row>
    <row r="1352" spans="42:45" x14ac:dyDescent="0.25">
      <c r="AP1352" s="6"/>
      <c r="AQ1352" s="5"/>
      <c r="AR1352" s="7"/>
      <c r="AS1352" s="6"/>
    </row>
    <row r="1353" spans="42:45" x14ac:dyDescent="0.25">
      <c r="AP1353" s="6"/>
      <c r="AQ1353" s="5"/>
      <c r="AR1353" s="7"/>
      <c r="AS1353" s="6"/>
    </row>
    <row r="1354" spans="42:45" x14ac:dyDescent="0.25">
      <c r="AP1354" s="6"/>
      <c r="AQ1354" s="5"/>
      <c r="AR1354" s="7"/>
      <c r="AS1354" s="6"/>
    </row>
    <row r="1355" spans="42:45" x14ac:dyDescent="0.25">
      <c r="AP1355" s="6"/>
      <c r="AQ1355" s="5"/>
      <c r="AR1355" s="7"/>
      <c r="AS1355" s="6"/>
    </row>
    <row r="1356" spans="42:45" x14ac:dyDescent="0.25">
      <c r="AP1356" s="6"/>
      <c r="AQ1356" s="5"/>
      <c r="AR1356" s="7"/>
      <c r="AS1356" s="6"/>
    </row>
    <row r="1357" spans="42:45" x14ac:dyDescent="0.25">
      <c r="AP1357" s="6"/>
      <c r="AQ1357" s="5"/>
      <c r="AR1357" s="7"/>
      <c r="AS1357" s="6"/>
    </row>
    <row r="1358" spans="42:45" x14ac:dyDescent="0.25">
      <c r="AP1358" s="6"/>
      <c r="AQ1358" s="5"/>
      <c r="AR1358" s="7"/>
      <c r="AS1358" s="6"/>
    </row>
    <row r="1359" spans="42:45" x14ac:dyDescent="0.25">
      <c r="AP1359" s="6"/>
      <c r="AQ1359" s="5"/>
      <c r="AR1359" s="7"/>
      <c r="AS1359" s="6"/>
    </row>
    <row r="1360" spans="42:45" x14ac:dyDescent="0.25">
      <c r="AP1360" s="6"/>
      <c r="AQ1360" s="5"/>
      <c r="AR1360" s="7"/>
      <c r="AS1360" s="6"/>
    </row>
    <row r="1361" spans="42:45" x14ac:dyDescent="0.25">
      <c r="AP1361" s="6"/>
      <c r="AQ1361" s="5"/>
      <c r="AR1361" s="7"/>
      <c r="AS1361" s="6"/>
    </row>
    <row r="1362" spans="42:45" x14ac:dyDescent="0.25">
      <c r="AP1362" s="6"/>
      <c r="AQ1362" s="5"/>
      <c r="AR1362" s="7"/>
      <c r="AS1362" s="6"/>
    </row>
    <row r="1363" spans="42:45" x14ac:dyDescent="0.25">
      <c r="AP1363" s="6"/>
      <c r="AQ1363" s="5"/>
      <c r="AR1363" s="7"/>
      <c r="AS1363" s="6"/>
    </row>
    <row r="1364" spans="42:45" x14ac:dyDescent="0.25">
      <c r="AP1364" s="6"/>
      <c r="AQ1364" s="5"/>
      <c r="AR1364" s="7"/>
      <c r="AS1364" s="6"/>
    </row>
    <row r="1365" spans="42:45" x14ac:dyDescent="0.25">
      <c r="AP1365" s="6"/>
      <c r="AQ1365" s="5"/>
      <c r="AR1365" s="7"/>
      <c r="AS1365" s="6"/>
    </row>
    <row r="1366" spans="42:45" x14ac:dyDescent="0.25">
      <c r="AP1366" s="6"/>
      <c r="AQ1366" s="5"/>
      <c r="AR1366" s="7"/>
      <c r="AS1366" s="6"/>
    </row>
    <row r="1367" spans="42:45" x14ac:dyDescent="0.25">
      <c r="AP1367" s="6"/>
      <c r="AQ1367" s="5"/>
      <c r="AR1367" s="7"/>
      <c r="AS1367" s="6"/>
    </row>
    <row r="1368" spans="42:45" x14ac:dyDescent="0.25">
      <c r="AP1368" s="6"/>
      <c r="AQ1368" s="5"/>
      <c r="AR1368" s="7"/>
      <c r="AS1368" s="6"/>
    </row>
    <row r="1369" spans="42:45" x14ac:dyDescent="0.25">
      <c r="AP1369" s="6"/>
      <c r="AQ1369" s="5"/>
      <c r="AR1369" s="7"/>
      <c r="AS1369" s="6"/>
    </row>
    <row r="1370" spans="42:45" x14ac:dyDescent="0.25">
      <c r="AP1370" s="6"/>
      <c r="AQ1370" s="5"/>
      <c r="AR1370" s="7"/>
      <c r="AS1370" s="6"/>
    </row>
    <row r="1371" spans="42:45" x14ac:dyDescent="0.25">
      <c r="AP1371" s="6"/>
      <c r="AQ1371" s="5"/>
      <c r="AR1371" s="7"/>
      <c r="AS1371" s="6"/>
    </row>
    <row r="1372" spans="42:45" x14ac:dyDescent="0.25">
      <c r="AP1372" s="6"/>
      <c r="AQ1372" s="5"/>
      <c r="AR1372" s="7"/>
      <c r="AS1372" s="6"/>
    </row>
    <row r="1373" spans="42:45" x14ac:dyDescent="0.25">
      <c r="AP1373" s="6"/>
      <c r="AQ1373" s="5"/>
      <c r="AR1373" s="7"/>
      <c r="AS1373" s="6"/>
    </row>
    <row r="1374" spans="42:45" x14ac:dyDescent="0.25">
      <c r="AP1374" s="6"/>
      <c r="AQ1374" s="5"/>
      <c r="AR1374" s="7"/>
      <c r="AS1374" s="6"/>
    </row>
    <row r="1375" spans="42:45" x14ac:dyDescent="0.25">
      <c r="AP1375" s="6"/>
      <c r="AQ1375" s="5"/>
      <c r="AR1375" s="7"/>
      <c r="AS1375" s="6"/>
    </row>
    <row r="1376" spans="42:45" x14ac:dyDescent="0.25">
      <c r="AP1376" s="6"/>
      <c r="AQ1376" s="5"/>
      <c r="AR1376" s="7"/>
      <c r="AS1376" s="6"/>
    </row>
    <row r="1377" spans="42:45" x14ac:dyDescent="0.25">
      <c r="AP1377" s="6"/>
      <c r="AQ1377" s="5"/>
      <c r="AR1377" s="7"/>
      <c r="AS1377" s="6"/>
    </row>
    <row r="1378" spans="42:45" x14ac:dyDescent="0.25">
      <c r="AP1378" s="6"/>
      <c r="AQ1378" s="5"/>
      <c r="AR1378" s="7"/>
      <c r="AS1378" s="6"/>
    </row>
    <row r="1379" spans="42:45" x14ac:dyDescent="0.25">
      <c r="AP1379" s="6"/>
      <c r="AQ1379" s="5"/>
      <c r="AR1379" s="7"/>
      <c r="AS1379" s="6"/>
    </row>
    <row r="1380" spans="42:45" x14ac:dyDescent="0.25">
      <c r="AP1380" s="6"/>
      <c r="AQ1380" s="5"/>
      <c r="AR1380" s="7"/>
      <c r="AS1380" s="6"/>
    </row>
    <row r="1381" spans="42:45" x14ac:dyDescent="0.25">
      <c r="AP1381" s="6"/>
      <c r="AQ1381" s="5"/>
      <c r="AR1381" s="7"/>
      <c r="AS1381" s="6"/>
    </row>
    <row r="1382" spans="42:45" x14ac:dyDescent="0.25">
      <c r="AP1382" s="6"/>
      <c r="AQ1382" s="5"/>
      <c r="AR1382" s="7"/>
      <c r="AS1382" s="6"/>
    </row>
    <row r="1383" spans="42:45" x14ac:dyDescent="0.25">
      <c r="AP1383" s="6"/>
      <c r="AQ1383" s="5"/>
      <c r="AR1383" s="7"/>
      <c r="AS1383" s="6"/>
    </row>
    <row r="1384" spans="42:45" x14ac:dyDescent="0.25">
      <c r="AP1384" s="6"/>
      <c r="AQ1384" s="5"/>
      <c r="AR1384" s="7"/>
      <c r="AS1384" s="6"/>
    </row>
    <row r="1385" spans="42:45" x14ac:dyDescent="0.25">
      <c r="AP1385" s="6"/>
      <c r="AQ1385" s="5"/>
      <c r="AR1385" s="7"/>
      <c r="AS1385" s="6"/>
    </row>
    <row r="1386" spans="42:45" x14ac:dyDescent="0.25">
      <c r="AP1386" s="6"/>
      <c r="AQ1386" s="5"/>
      <c r="AR1386" s="7"/>
      <c r="AS1386" s="6"/>
    </row>
    <row r="1387" spans="42:45" x14ac:dyDescent="0.25">
      <c r="AP1387" s="6"/>
      <c r="AQ1387" s="5"/>
      <c r="AR1387" s="7"/>
      <c r="AS1387" s="6"/>
    </row>
    <row r="1388" spans="42:45" x14ac:dyDescent="0.25">
      <c r="AP1388" s="6"/>
      <c r="AQ1388" s="5"/>
      <c r="AR1388" s="7"/>
      <c r="AS1388" s="6"/>
    </row>
    <row r="1389" spans="42:45" x14ac:dyDescent="0.25">
      <c r="AP1389" s="6"/>
      <c r="AQ1389" s="5"/>
      <c r="AR1389" s="7"/>
      <c r="AS1389" s="6"/>
    </row>
    <row r="1390" spans="42:45" x14ac:dyDescent="0.25">
      <c r="AP1390" s="6"/>
      <c r="AQ1390" s="5"/>
      <c r="AR1390" s="7"/>
      <c r="AS1390" s="6"/>
    </row>
    <row r="1391" spans="42:45" x14ac:dyDescent="0.25">
      <c r="AP1391" s="6"/>
      <c r="AQ1391" s="5"/>
      <c r="AR1391" s="7"/>
      <c r="AS1391" s="6"/>
    </row>
    <row r="1392" spans="42:45" x14ac:dyDescent="0.25">
      <c r="AP1392" s="6"/>
      <c r="AQ1392" s="5"/>
      <c r="AR1392" s="7"/>
      <c r="AS1392" s="6"/>
    </row>
    <row r="1393" spans="42:45" x14ac:dyDescent="0.25">
      <c r="AP1393" s="6"/>
      <c r="AQ1393" s="5"/>
      <c r="AR1393" s="7"/>
      <c r="AS1393" s="6"/>
    </row>
    <row r="1394" spans="42:45" x14ac:dyDescent="0.25">
      <c r="AP1394" s="6"/>
      <c r="AQ1394" s="5"/>
      <c r="AR1394" s="7"/>
      <c r="AS1394" s="6"/>
    </row>
    <row r="1395" spans="42:45" x14ac:dyDescent="0.25">
      <c r="AP1395" s="6"/>
      <c r="AQ1395" s="5"/>
      <c r="AR1395" s="7"/>
      <c r="AS1395" s="6"/>
    </row>
    <row r="1396" spans="42:45" x14ac:dyDescent="0.25">
      <c r="AP1396" s="6"/>
      <c r="AQ1396" s="5"/>
      <c r="AR1396" s="7"/>
      <c r="AS1396" s="6"/>
    </row>
    <row r="1397" spans="42:45" x14ac:dyDescent="0.25">
      <c r="AP1397" s="6"/>
      <c r="AQ1397" s="5"/>
      <c r="AR1397" s="7"/>
      <c r="AS1397" s="6"/>
    </row>
    <row r="1398" spans="42:45" x14ac:dyDescent="0.25">
      <c r="AP1398" s="6"/>
      <c r="AQ1398" s="5"/>
      <c r="AR1398" s="7"/>
      <c r="AS1398" s="6"/>
    </row>
    <row r="1399" spans="42:45" x14ac:dyDescent="0.25">
      <c r="AP1399" s="6"/>
      <c r="AQ1399" s="5"/>
      <c r="AR1399" s="7"/>
      <c r="AS1399" s="6"/>
    </row>
    <row r="1400" spans="42:45" x14ac:dyDescent="0.25">
      <c r="AP1400" s="6"/>
      <c r="AQ1400" s="5"/>
      <c r="AR1400" s="7"/>
      <c r="AS1400" s="6"/>
    </row>
    <row r="1401" spans="42:45" x14ac:dyDescent="0.25">
      <c r="AP1401" s="6"/>
      <c r="AQ1401" s="5"/>
      <c r="AR1401" s="7"/>
      <c r="AS1401" s="6"/>
    </row>
    <row r="1402" spans="42:45" x14ac:dyDescent="0.25">
      <c r="AP1402" s="6"/>
      <c r="AQ1402" s="5"/>
      <c r="AR1402" s="7"/>
      <c r="AS1402" s="6"/>
    </row>
    <row r="1403" spans="42:45" x14ac:dyDescent="0.25">
      <c r="AP1403" s="6"/>
      <c r="AQ1403" s="5"/>
      <c r="AR1403" s="7"/>
      <c r="AS1403" s="6"/>
    </row>
    <row r="1404" spans="42:45" x14ac:dyDescent="0.25">
      <c r="AP1404" s="6"/>
      <c r="AQ1404" s="5"/>
      <c r="AR1404" s="7"/>
      <c r="AS1404" s="6"/>
    </row>
    <row r="1405" spans="42:45" x14ac:dyDescent="0.25">
      <c r="AP1405" s="6"/>
      <c r="AQ1405" s="5"/>
      <c r="AR1405" s="7"/>
      <c r="AS1405" s="6"/>
    </row>
    <row r="1406" spans="42:45" x14ac:dyDescent="0.25">
      <c r="AP1406" s="6"/>
      <c r="AQ1406" s="5"/>
      <c r="AR1406" s="7"/>
      <c r="AS1406" s="6"/>
    </row>
    <row r="1407" spans="42:45" x14ac:dyDescent="0.25">
      <c r="AP1407" s="6"/>
      <c r="AQ1407" s="5"/>
      <c r="AR1407" s="7"/>
      <c r="AS1407" s="6"/>
    </row>
    <row r="1408" spans="42:45" x14ac:dyDescent="0.25">
      <c r="AP1408" s="6"/>
      <c r="AQ1408" s="5"/>
      <c r="AR1408" s="7"/>
      <c r="AS1408" s="6"/>
    </row>
    <row r="1409" spans="42:45" x14ac:dyDescent="0.25">
      <c r="AP1409" s="6"/>
      <c r="AQ1409" s="5"/>
      <c r="AR1409" s="7"/>
      <c r="AS1409" s="6"/>
    </row>
    <row r="1410" spans="42:45" x14ac:dyDescent="0.25">
      <c r="AP1410" s="6"/>
      <c r="AQ1410" s="5"/>
      <c r="AR1410" s="7"/>
      <c r="AS1410" s="6"/>
    </row>
    <row r="1411" spans="42:45" x14ac:dyDescent="0.25">
      <c r="AP1411" s="6"/>
      <c r="AQ1411" s="5"/>
      <c r="AR1411" s="7"/>
      <c r="AS1411" s="6"/>
    </row>
    <row r="1412" spans="42:45" x14ac:dyDescent="0.25">
      <c r="AP1412" s="6"/>
      <c r="AQ1412" s="5"/>
      <c r="AR1412" s="7"/>
      <c r="AS1412" s="6"/>
    </row>
    <row r="1413" spans="42:45" x14ac:dyDescent="0.25">
      <c r="AP1413" s="6"/>
      <c r="AQ1413" s="5"/>
      <c r="AR1413" s="7"/>
      <c r="AS1413" s="6"/>
    </row>
    <row r="1414" spans="42:45" x14ac:dyDescent="0.25">
      <c r="AP1414" s="6"/>
      <c r="AQ1414" s="5"/>
      <c r="AR1414" s="7"/>
      <c r="AS1414" s="6"/>
    </row>
    <row r="1415" spans="42:45" x14ac:dyDescent="0.25">
      <c r="AP1415" s="6"/>
      <c r="AQ1415" s="5"/>
      <c r="AR1415" s="7"/>
      <c r="AS1415" s="6"/>
    </row>
    <row r="1416" spans="42:45" x14ac:dyDescent="0.25">
      <c r="AP1416" s="6"/>
      <c r="AQ1416" s="5"/>
      <c r="AR1416" s="7"/>
      <c r="AS1416" s="6"/>
    </row>
    <row r="1417" spans="42:45" x14ac:dyDescent="0.25">
      <c r="AP1417" s="6"/>
      <c r="AQ1417" s="5"/>
      <c r="AR1417" s="7"/>
      <c r="AS1417" s="6"/>
    </row>
    <row r="1418" spans="42:45" x14ac:dyDescent="0.25">
      <c r="AP1418" s="6"/>
      <c r="AQ1418" s="5"/>
      <c r="AR1418" s="7"/>
      <c r="AS1418" s="6"/>
    </row>
    <row r="1419" spans="42:45" x14ac:dyDescent="0.25">
      <c r="AP1419" s="6"/>
      <c r="AQ1419" s="5"/>
      <c r="AR1419" s="7"/>
      <c r="AS1419" s="6"/>
    </row>
    <row r="1420" spans="42:45" x14ac:dyDescent="0.25">
      <c r="AP1420" s="6"/>
      <c r="AQ1420" s="5"/>
      <c r="AR1420" s="7"/>
      <c r="AS1420" s="6"/>
    </row>
    <row r="1421" spans="42:45" x14ac:dyDescent="0.25">
      <c r="AP1421" s="6"/>
      <c r="AQ1421" s="5"/>
      <c r="AR1421" s="7"/>
      <c r="AS1421" s="6"/>
    </row>
    <row r="1422" spans="42:45" x14ac:dyDescent="0.25">
      <c r="AP1422" s="6"/>
      <c r="AQ1422" s="5"/>
      <c r="AR1422" s="7"/>
      <c r="AS1422" s="6"/>
    </row>
    <row r="1423" spans="42:45" x14ac:dyDescent="0.25">
      <c r="AP1423" s="6"/>
      <c r="AQ1423" s="5"/>
      <c r="AR1423" s="7"/>
      <c r="AS1423" s="6"/>
    </row>
    <row r="1424" spans="42:45" x14ac:dyDescent="0.25">
      <c r="AP1424" s="6"/>
      <c r="AQ1424" s="5"/>
      <c r="AR1424" s="7"/>
      <c r="AS1424" s="6"/>
    </row>
    <row r="1425" spans="42:45" x14ac:dyDescent="0.25">
      <c r="AP1425" s="6"/>
      <c r="AQ1425" s="5"/>
      <c r="AR1425" s="7"/>
      <c r="AS1425" s="6"/>
    </row>
    <row r="1426" spans="42:45" x14ac:dyDescent="0.25">
      <c r="AP1426" s="6"/>
      <c r="AQ1426" s="5"/>
      <c r="AR1426" s="7"/>
      <c r="AS1426" s="6"/>
    </row>
    <row r="1427" spans="42:45" x14ac:dyDescent="0.25">
      <c r="AP1427" s="6"/>
      <c r="AQ1427" s="5"/>
      <c r="AR1427" s="7"/>
      <c r="AS1427" s="6"/>
    </row>
    <row r="1428" spans="42:45" x14ac:dyDescent="0.25">
      <c r="AP1428" s="6"/>
      <c r="AQ1428" s="5"/>
      <c r="AR1428" s="7"/>
      <c r="AS1428" s="6"/>
    </row>
    <row r="1429" spans="42:45" x14ac:dyDescent="0.25">
      <c r="AP1429" s="6"/>
      <c r="AQ1429" s="5"/>
      <c r="AR1429" s="7"/>
      <c r="AS1429" s="6"/>
    </row>
    <row r="1430" spans="42:45" x14ac:dyDescent="0.25">
      <c r="AP1430" s="6"/>
      <c r="AQ1430" s="5"/>
      <c r="AR1430" s="7"/>
      <c r="AS1430" s="6"/>
    </row>
    <row r="1431" spans="42:45" x14ac:dyDescent="0.25">
      <c r="AP1431" s="6"/>
      <c r="AQ1431" s="5"/>
      <c r="AR1431" s="7"/>
      <c r="AS1431" s="6"/>
    </row>
    <row r="1432" spans="42:45" x14ac:dyDescent="0.25">
      <c r="AP1432" s="6"/>
      <c r="AQ1432" s="5"/>
      <c r="AR1432" s="7"/>
      <c r="AS1432" s="6"/>
    </row>
    <row r="1433" spans="42:45" x14ac:dyDescent="0.25">
      <c r="AP1433" s="6"/>
      <c r="AQ1433" s="5"/>
      <c r="AR1433" s="7"/>
      <c r="AS1433" s="6"/>
    </row>
    <row r="1434" spans="42:45" x14ac:dyDescent="0.25">
      <c r="AP1434" s="6"/>
      <c r="AQ1434" s="5"/>
      <c r="AR1434" s="7"/>
      <c r="AS1434" s="6"/>
    </row>
    <row r="1435" spans="42:45" x14ac:dyDescent="0.25">
      <c r="AP1435" s="6"/>
      <c r="AQ1435" s="5"/>
      <c r="AR1435" s="7"/>
      <c r="AS1435" s="6"/>
    </row>
    <row r="1436" spans="42:45" x14ac:dyDescent="0.25">
      <c r="AP1436" s="6"/>
      <c r="AQ1436" s="5"/>
      <c r="AR1436" s="7"/>
      <c r="AS1436" s="6"/>
    </row>
    <row r="1437" spans="42:45" x14ac:dyDescent="0.25">
      <c r="AP1437" s="6"/>
      <c r="AQ1437" s="5"/>
      <c r="AR1437" s="7"/>
      <c r="AS1437" s="6"/>
    </row>
    <row r="1438" spans="42:45" x14ac:dyDescent="0.25">
      <c r="AP1438" s="6"/>
      <c r="AQ1438" s="5"/>
      <c r="AR1438" s="7"/>
      <c r="AS1438" s="6"/>
    </row>
    <row r="1439" spans="42:45" x14ac:dyDescent="0.25">
      <c r="AP1439" s="6"/>
      <c r="AQ1439" s="5"/>
      <c r="AR1439" s="7"/>
      <c r="AS1439" s="6"/>
    </row>
    <row r="1440" spans="42:45" x14ac:dyDescent="0.25">
      <c r="AP1440" s="6"/>
      <c r="AQ1440" s="5"/>
      <c r="AR1440" s="7"/>
      <c r="AS1440" s="6"/>
    </row>
    <row r="1441" spans="42:45" x14ac:dyDescent="0.25">
      <c r="AP1441" s="6"/>
      <c r="AQ1441" s="5"/>
      <c r="AR1441" s="7"/>
      <c r="AS1441" s="6"/>
    </row>
    <row r="1442" spans="42:45" x14ac:dyDescent="0.25">
      <c r="AP1442" s="6"/>
      <c r="AQ1442" s="5"/>
      <c r="AR1442" s="7"/>
      <c r="AS1442" s="6"/>
    </row>
    <row r="1443" spans="42:45" x14ac:dyDescent="0.25">
      <c r="AP1443" s="6"/>
      <c r="AQ1443" s="5"/>
      <c r="AR1443" s="7"/>
      <c r="AS1443" s="6"/>
    </row>
    <row r="1444" spans="42:45" x14ac:dyDescent="0.25">
      <c r="AP1444" s="6"/>
      <c r="AQ1444" s="5"/>
      <c r="AR1444" s="7"/>
      <c r="AS1444" s="6"/>
    </row>
    <row r="1445" spans="42:45" x14ac:dyDescent="0.25">
      <c r="AP1445" s="6"/>
      <c r="AQ1445" s="5"/>
      <c r="AR1445" s="7"/>
      <c r="AS1445" s="6"/>
    </row>
    <row r="1446" spans="42:45" x14ac:dyDescent="0.25">
      <c r="AP1446" s="6"/>
      <c r="AQ1446" s="5"/>
      <c r="AR1446" s="7"/>
      <c r="AS1446" s="6"/>
    </row>
    <row r="1447" spans="42:45" x14ac:dyDescent="0.25">
      <c r="AP1447" s="6"/>
      <c r="AQ1447" s="5"/>
      <c r="AR1447" s="7"/>
      <c r="AS1447" s="6"/>
    </row>
    <row r="1448" spans="42:45" x14ac:dyDescent="0.25">
      <c r="AP1448" s="6"/>
      <c r="AQ1448" s="5"/>
      <c r="AR1448" s="7"/>
      <c r="AS1448" s="6"/>
    </row>
    <row r="1449" spans="42:45" x14ac:dyDescent="0.25">
      <c r="AP1449" s="6"/>
      <c r="AQ1449" s="5"/>
      <c r="AR1449" s="7"/>
      <c r="AS1449" s="6"/>
    </row>
    <row r="1450" spans="42:45" x14ac:dyDescent="0.25">
      <c r="AP1450" s="6"/>
      <c r="AQ1450" s="5"/>
      <c r="AR1450" s="7"/>
      <c r="AS1450" s="6"/>
    </row>
    <row r="1451" spans="42:45" x14ac:dyDescent="0.25">
      <c r="AP1451" s="6"/>
      <c r="AQ1451" s="5"/>
      <c r="AR1451" s="7"/>
      <c r="AS1451" s="6"/>
    </row>
    <row r="1452" spans="42:45" x14ac:dyDescent="0.25">
      <c r="AP1452" s="6"/>
      <c r="AQ1452" s="5"/>
      <c r="AR1452" s="7"/>
      <c r="AS1452" s="6"/>
    </row>
    <row r="1453" spans="42:45" x14ac:dyDescent="0.25">
      <c r="AP1453" s="6"/>
      <c r="AQ1453" s="5"/>
      <c r="AR1453" s="7"/>
      <c r="AS1453" s="6"/>
    </row>
    <row r="1454" spans="42:45" x14ac:dyDescent="0.25">
      <c r="AP1454" s="6"/>
      <c r="AQ1454" s="5"/>
      <c r="AR1454" s="7"/>
      <c r="AS1454" s="6"/>
    </row>
    <row r="1455" spans="42:45" x14ac:dyDescent="0.25">
      <c r="AP1455" s="6"/>
      <c r="AQ1455" s="5"/>
      <c r="AR1455" s="7"/>
      <c r="AS1455" s="6"/>
    </row>
    <row r="1456" spans="42:45" x14ac:dyDescent="0.25">
      <c r="AP1456" s="6"/>
      <c r="AQ1456" s="5"/>
      <c r="AR1456" s="7"/>
      <c r="AS1456" s="6"/>
    </row>
    <row r="1457" spans="42:45" x14ac:dyDescent="0.25">
      <c r="AP1457" s="6"/>
      <c r="AQ1457" s="5"/>
      <c r="AR1457" s="7"/>
      <c r="AS1457" s="6"/>
    </row>
    <row r="1458" spans="42:45" x14ac:dyDescent="0.25">
      <c r="AP1458" s="6"/>
      <c r="AQ1458" s="5"/>
      <c r="AR1458" s="7"/>
      <c r="AS1458" s="6"/>
    </row>
    <row r="1459" spans="42:45" x14ac:dyDescent="0.25">
      <c r="AP1459" s="6"/>
      <c r="AQ1459" s="5"/>
      <c r="AR1459" s="7"/>
      <c r="AS1459" s="6"/>
    </row>
    <row r="1460" spans="42:45" x14ac:dyDescent="0.25">
      <c r="AP1460" s="6"/>
      <c r="AQ1460" s="5"/>
      <c r="AR1460" s="7"/>
      <c r="AS1460" s="6"/>
    </row>
    <row r="1461" spans="42:45" x14ac:dyDescent="0.25">
      <c r="AP1461" s="6"/>
      <c r="AQ1461" s="5"/>
      <c r="AR1461" s="7"/>
      <c r="AS1461" s="6"/>
    </row>
    <row r="1462" spans="42:45" x14ac:dyDescent="0.25">
      <c r="AP1462" s="6"/>
      <c r="AQ1462" s="5"/>
      <c r="AR1462" s="7"/>
      <c r="AS1462" s="6"/>
    </row>
    <row r="1463" spans="42:45" x14ac:dyDescent="0.25">
      <c r="AP1463" s="6"/>
      <c r="AQ1463" s="5"/>
      <c r="AR1463" s="7"/>
      <c r="AS1463" s="6"/>
    </row>
    <row r="1464" spans="42:45" x14ac:dyDescent="0.25">
      <c r="AP1464" s="6"/>
      <c r="AQ1464" s="5"/>
      <c r="AR1464" s="7"/>
      <c r="AS1464" s="6"/>
    </row>
    <row r="1465" spans="42:45" x14ac:dyDescent="0.25">
      <c r="AP1465" s="6"/>
      <c r="AQ1465" s="5"/>
      <c r="AR1465" s="7"/>
      <c r="AS1465" s="6"/>
    </row>
    <row r="1466" spans="42:45" x14ac:dyDescent="0.25">
      <c r="AP1466" s="6"/>
      <c r="AQ1466" s="5"/>
      <c r="AR1466" s="7"/>
      <c r="AS1466" s="6"/>
    </row>
    <row r="1467" spans="42:45" x14ac:dyDescent="0.25">
      <c r="AP1467" s="6"/>
      <c r="AQ1467" s="5"/>
      <c r="AR1467" s="7"/>
      <c r="AS1467" s="6"/>
    </row>
    <row r="1468" spans="42:45" x14ac:dyDescent="0.25">
      <c r="AP1468" s="6"/>
      <c r="AQ1468" s="5"/>
      <c r="AR1468" s="7"/>
      <c r="AS1468" s="6"/>
    </row>
    <row r="1469" spans="42:45" x14ac:dyDescent="0.25">
      <c r="AP1469" s="6"/>
      <c r="AQ1469" s="5"/>
      <c r="AR1469" s="7"/>
      <c r="AS1469" s="6"/>
    </row>
    <row r="1470" spans="42:45" x14ac:dyDescent="0.25">
      <c r="AP1470" s="6"/>
      <c r="AQ1470" s="5"/>
      <c r="AR1470" s="7"/>
      <c r="AS1470" s="6"/>
    </row>
    <row r="1471" spans="42:45" x14ac:dyDescent="0.25">
      <c r="AP1471" s="6"/>
      <c r="AQ1471" s="5"/>
      <c r="AR1471" s="7"/>
      <c r="AS1471" s="6"/>
    </row>
    <row r="1472" spans="42:45" x14ac:dyDescent="0.25">
      <c r="AP1472" s="6"/>
      <c r="AQ1472" s="5"/>
      <c r="AR1472" s="7"/>
      <c r="AS1472" s="6"/>
    </row>
    <row r="1473" spans="42:45" x14ac:dyDescent="0.25">
      <c r="AP1473" s="6"/>
      <c r="AQ1473" s="5"/>
      <c r="AR1473" s="7"/>
      <c r="AS1473" s="6"/>
    </row>
    <row r="1474" spans="42:45" x14ac:dyDescent="0.25">
      <c r="AP1474" s="6"/>
      <c r="AQ1474" s="5"/>
      <c r="AR1474" s="7"/>
      <c r="AS1474" s="6"/>
    </row>
    <row r="1475" spans="42:45" x14ac:dyDescent="0.25">
      <c r="AP1475" s="6"/>
      <c r="AQ1475" s="5"/>
      <c r="AR1475" s="7"/>
      <c r="AS1475" s="6"/>
    </row>
    <row r="1476" spans="42:45" x14ac:dyDescent="0.25">
      <c r="AP1476" s="6"/>
      <c r="AQ1476" s="5"/>
      <c r="AR1476" s="7"/>
      <c r="AS1476" s="6"/>
    </row>
    <row r="1477" spans="42:45" x14ac:dyDescent="0.25">
      <c r="AP1477" s="6"/>
      <c r="AQ1477" s="5"/>
      <c r="AR1477" s="7"/>
      <c r="AS1477" s="6"/>
    </row>
    <row r="1478" spans="42:45" x14ac:dyDescent="0.25">
      <c r="AP1478" s="6"/>
      <c r="AQ1478" s="5"/>
      <c r="AR1478" s="7"/>
      <c r="AS1478" s="6"/>
    </row>
    <row r="1479" spans="42:45" x14ac:dyDescent="0.25">
      <c r="AP1479" s="6"/>
      <c r="AQ1479" s="5"/>
      <c r="AR1479" s="7"/>
      <c r="AS1479" s="6"/>
    </row>
    <row r="1480" spans="42:45" x14ac:dyDescent="0.25">
      <c r="AP1480" s="6"/>
      <c r="AQ1480" s="5"/>
      <c r="AR1480" s="7"/>
      <c r="AS1480" s="6"/>
    </row>
    <row r="1481" spans="42:45" x14ac:dyDescent="0.25">
      <c r="AP1481" s="6"/>
      <c r="AQ1481" s="5"/>
      <c r="AR1481" s="7"/>
      <c r="AS1481" s="6"/>
    </row>
    <row r="1482" spans="42:45" x14ac:dyDescent="0.25">
      <c r="AP1482" s="6"/>
      <c r="AQ1482" s="5"/>
      <c r="AR1482" s="7"/>
      <c r="AS1482" s="6"/>
    </row>
    <row r="1483" spans="42:45" x14ac:dyDescent="0.25">
      <c r="AP1483" s="6"/>
      <c r="AQ1483" s="5"/>
      <c r="AR1483" s="7"/>
      <c r="AS1483" s="6"/>
    </row>
    <row r="1484" spans="42:45" x14ac:dyDescent="0.25">
      <c r="AP1484" s="6"/>
      <c r="AQ1484" s="5"/>
      <c r="AR1484" s="7"/>
      <c r="AS1484" s="6"/>
    </row>
    <row r="1485" spans="42:45" x14ac:dyDescent="0.25">
      <c r="AP1485" s="6"/>
      <c r="AQ1485" s="5"/>
      <c r="AR1485" s="7"/>
      <c r="AS1485" s="6"/>
    </row>
    <row r="1486" spans="42:45" x14ac:dyDescent="0.25">
      <c r="AP1486" s="6"/>
      <c r="AQ1486" s="5"/>
      <c r="AR1486" s="7"/>
      <c r="AS1486" s="6"/>
    </row>
    <row r="1487" spans="42:45" x14ac:dyDescent="0.25">
      <c r="AP1487" s="6"/>
      <c r="AQ1487" s="5"/>
      <c r="AR1487" s="7"/>
      <c r="AS1487" s="6"/>
    </row>
    <row r="1488" spans="42:45" x14ac:dyDescent="0.25">
      <c r="AP1488" s="6"/>
      <c r="AQ1488" s="5"/>
      <c r="AR1488" s="7"/>
      <c r="AS1488" s="6"/>
    </row>
    <row r="1489" spans="42:45" x14ac:dyDescent="0.25">
      <c r="AP1489" s="6"/>
      <c r="AQ1489" s="5"/>
      <c r="AR1489" s="7"/>
      <c r="AS1489" s="6"/>
    </row>
    <row r="1490" spans="42:45" x14ac:dyDescent="0.25">
      <c r="AP1490" s="6"/>
      <c r="AQ1490" s="5"/>
      <c r="AR1490" s="7"/>
      <c r="AS1490" s="6"/>
    </row>
    <row r="1491" spans="42:45" x14ac:dyDescent="0.25">
      <c r="AP1491" s="6"/>
      <c r="AQ1491" s="5"/>
      <c r="AR1491" s="7"/>
      <c r="AS1491" s="6"/>
    </row>
    <row r="1492" spans="42:45" x14ac:dyDescent="0.25">
      <c r="AP1492" s="6"/>
      <c r="AQ1492" s="5"/>
      <c r="AR1492" s="7"/>
      <c r="AS1492" s="6"/>
    </row>
    <row r="1493" spans="42:45" x14ac:dyDescent="0.25">
      <c r="AP1493" s="6"/>
      <c r="AQ1493" s="5"/>
      <c r="AR1493" s="7"/>
      <c r="AS1493" s="6"/>
    </row>
    <row r="1494" spans="42:45" x14ac:dyDescent="0.25">
      <c r="AP1494" s="6"/>
      <c r="AQ1494" s="5"/>
      <c r="AR1494" s="7"/>
      <c r="AS1494" s="6"/>
    </row>
    <row r="1495" spans="42:45" x14ac:dyDescent="0.25">
      <c r="AP1495" s="6"/>
      <c r="AQ1495" s="5"/>
      <c r="AR1495" s="7"/>
      <c r="AS1495" s="6"/>
    </row>
    <row r="1496" spans="42:45" x14ac:dyDescent="0.25">
      <c r="AP1496" s="6"/>
      <c r="AQ1496" s="5"/>
      <c r="AR1496" s="7"/>
      <c r="AS1496" s="6"/>
    </row>
    <row r="1497" spans="42:45" x14ac:dyDescent="0.25">
      <c r="AP1497" s="6"/>
      <c r="AQ1497" s="5"/>
      <c r="AR1497" s="7"/>
      <c r="AS1497" s="6"/>
    </row>
    <row r="1498" spans="42:45" x14ac:dyDescent="0.25">
      <c r="AP1498" s="6"/>
      <c r="AQ1498" s="5"/>
      <c r="AR1498" s="7"/>
      <c r="AS1498" s="6"/>
    </row>
    <row r="1499" spans="42:45" x14ac:dyDescent="0.25">
      <c r="AP1499" s="6"/>
      <c r="AQ1499" s="5"/>
      <c r="AR1499" s="7"/>
      <c r="AS1499" s="6"/>
    </row>
    <row r="1500" spans="42:45" x14ac:dyDescent="0.25">
      <c r="AP1500" s="6"/>
      <c r="AQ1500" s="5"/>
      <c r="AR1500" s="7"/>
      <c r="AS1500" s="6"/>
    </row>
    <row r="1501" spans="42:45" x14ac:dyDescent="0.25">
      <c r="AP1501" s="6"/>
      <c r="AQ1501" s="5"/>
      <c r="AR1501" s="7"/>
      <c r="AS1501" s="6"/>
    </row>
    <row r="1502" spans="42:45" x14ac:dyDescent="0.25">
      <c r="AP1502" s="6"/>
      <c r="AQ1502" s="5"/>
      <c r="AR1502" s="7"/>
      <c r="AS1502" s="6"/>
    </row>
    <row r="1503" spans="42:45" x14ac:dyDescent="0.25">
      <c r="AP1503" s="6"/>
      <c r="AQ1503" s="5"/>
      <c r="AR1503" s="7"/>
      <c r="AS1503" s="6"/>
    </row>
    <row r="1504" spans="42:45" x14ac:dyDescent="0.25">
      <c r="AP1504" s="6"/>
      <c r="AQ1504" s="5"/>
      <c r="AR1504" s="7"/>
      <c r="AS1504" s="6"/>
    </row>
    <row r="1505" spans="42:45" x14ac:dyDescent="0.25">
      <c r="AP1505" s="6"/>
      <c r="AQ1505" s="5"/>
      <c r="AR1505" s="7"/>
      <c r="AS1505" s="6"/>
    </row>
    <row r="1506" spans="42:45" x14ac:dyDescent="0.25">
      <c r="AP1506" s="6"/>
      <c r="AQ1506" s="5"/>
      <c r="AR1506" s="7"/>
      <c r="AS1506" s="6"/>
    </row>
    <row r="1507" spans="42:45" x14ac:dyDescent="0.25">
      <c r="AP1507" s="6"/>
      <c r="AQ1507" s="5"/>
      <c r="AR1507" s="7"/>
      <c r="AS1507" s="6"/>
    </row>
    <row r="1508" spans="42:45" x14ac:dyDescent="0.25">
      <c r="AP1508" s="6"/>
      <c r="AQ1508" s="5"/>
      <c r="AR1508" s="7"/>
      <c r="AS1508" s="6"/>
    </row>
    <row r="1509" spans="42:45" x14ac:dyDescent="0.25">
      <c r="AP1509" s="6"/>
      <c r="AQ1509" s="5"/>
      <c r="AR1509" s="7"/>
      <c r="AS1509" s="6"/>
    </row>
    <row r="1510" spans="42:45" x14ac:dyDescent="0.25">
      <c r="AP1510" s="6"/>
      <c r="AQ1510" s="5"/>
      <c r="AR1510" s="7"/>
      <c r="AS1510" s="6"/>
    </row>
    <row r="1511" spans="42:45" x14ac:dyDescent="0.25">
      <c r="AP1511" s="6"/>
      <c r="AQ1511" s="5"/>
      <c r="AR1511" s="7"/>
      <c r="AS1511" s="6"/>
    </row>
    <row r="1512" spans="42:45" x14ac:dyDescent="0.25">
      <c r="AP1512" s="6"/>
      <c r="AQ1512" s="5"/>
      <c r="AR1512" s="7"/>
      <c r="AS1512" s="6"/>
    </row>
    <row r="1513" spans="42:45" x14ac:dyDescent="0.25">
      <c r="AP1513" s="6"/>
      <c r="AQ1513" s="5"/>
      <c r="AR1513" s="7"/>
      <c r="AS1513" s="6"/>
    </row>
    <row r="1514" spans="42:45" x14ac:dyDescent="0.25">
      <c r="AP1514" s="6"/>
      <c r="AQ1514" s="5"/>
      <c r="AR1514" s="7"/>
      <c r="AS1514" s="6"/>
    </row>
    <row r="1515" spans="42:45" x14ac:dyDescent="0.25">
      <c r="AP1515" s="6"/>
      <c r="AQ1515" s="5"/>
      <c r="AR1515" s="7"/>
      <c r="AS1515" s="6"/>
    </row>
    <row r="1516" spans="42:45" x14ac:dyDescent="0.25">
      <c r="AP1516" s="6"/>
      <c r="AQ1516" s="5"/>
      <c r="AR1516" s="7"/>
      <c r="AS1516" s="6"/>
    </row>
    <row r="1517" spans="42:45" x14ac:dyDescent="0.25">
      <c r="AP1517" s="6"/>
      <c r="AQ1517" s="5"/>
      <c r="AR1517" s="7"/>
      <c r="AS1517" s="6"/>
    </row>
    <row r="1518" spans="42:45" x14ac:dyDescent="0.25">
      <c r="AP1518" s="6"/>
      <c r="AQ1518" s="5"/>
      <c r="AR1518" s="7"/>
      <c r="AS1518" s="6"/>
    </row>
    <row r="1519" spans="42:45" x14ac:dyDescent="0.25">
      <c r="AP1519" s="6"/>
      <c r="AQ1519" s="5"/>
      <c r="AR1519" s="7"/>
      <c r="AS1519" s="6"/>
    </row>
    <row r="1520" spans="42:45" x14ac:dyDescent="0.25">
      <c r="AP1520" s="6"/>
      <c r="AQ1520" s="5"/>
      <c r="AR1520" s="7"/>
      <c r="AS1520" s="6"/>
    </row>
    <row r="1521" spans="42:45" x14ac:dyDescent="0.25">
      <c r="AP1521" s="6"/>
      <c r="AQ1521" s="5"/>
      <c r="AR1521" s="7"/>
      <c r="AS1521" s="6"/>
    </row>
    <row r="1522" spans="42:45" x14ac:dyDescent="0.25">
      <c r="AP1522" s="6"/>
      <c r="AQ1522" s="5"/>
      <c r="AR1522" s="7"/>
      <c r="AS1522" s="6"/>
    </row>
    <row r="1523" spans="42:45" x14ac:dyDescent="0.25">
      <c r="AP1523" s="6"/>
      <c r="AQ1523" s="5"/>
      <c r="AR1523" s="7"/>
      <c r="AS1523" s="6"/>
    </row>
    <row r="1524" spans="42:45" x14ac:dyDescent="0.25">
      <c r="AP1524" s="6"/>
      <c r="AQ1524" s="5"/>
      <c r="AR1524" s="7"/>
      <c r="AS1524" s="6"/>
    </row>
    <row r="1525" spans="42:45" x14ac:dyDescent="0.25">
      <c r="AP1525" s="6"/>
      <c r="AQ1525" s="5"/>
      <c r="AR1525" s="7"/>
      <c r="AS1525" s="6"/>
    </row>
    <row r="1526" spans="42:45" x14ac:dyDescent="0.25">
      <c r="AP1526" s="6"/>
      <c r="AQ1526" s="5"/>
      <c r="AR1526" s="7"/>
      <c r="AS1526" s="6"/>
    </row>
    <row r="1527" spans="42:45" x14ac:dyDescent="0.25">
      <c r="AP1527" s="6"/>
      <c r="AQ1527" s="5"/>
      <c r="AR1527" s="7"/>
      <c r="AS1527" s="6"/>
    </row>
    <row r="1528" spans="42:45" x14ac:dyDescent="0.25">
      <c r="AP1528" s="6"/>
      <c r="AQ1528" s="5"/>
      <c r="AR1528" s="7"/>
      <c r="AS1528" s="6"/>
    </row>
    <row r="1529" spans="42:45" x14ac:dyDescent="0.25">
      <c r="AP1529" s="6"/>
      <c r="AQ1529" s="5"/>
      <c r="AR1529" s="7"/>
      <c r="AS1529" s="6"/>
    </row>
    <row r="1530" spans="42:45" x14ac:dyDescent="0.25">
      <c r="AP1530" s="6"/>
      <c r="AQ1530" s="5"/>
      <c r="AR1530" s="7"/>
      <c r="AS1530" s="6"/>
    </row>
    <row r="1531" spans="42:45" x14ac:dyDescent="0.25">
      <c r="AP1531" s="6"/>
      <c r="AQ1531" s="5"/>
      <c r="AR1531" s="7"/>
      <c r="AS1531" s="6"/>
    </row>
    <row r="1532" spans="42:45" x14ac:dyDescent="0.25">
      <c r="AP1532" s="6"/>
      <c r="AQ1532" s="5"/>
      <c r="AR1532" s="7"/>
      <c r="AS1532" s="6"/>
    </row>
    <row r="1533" spans="42:45" x14ac:dyDescent="0.25">
      <c r="AP1533" s="6"/>
      <c r="AQ1533" s="5"/>
      <c r="AR1533" s="7"/>
      <c r="AS1533" s="6"/>
    </row>
    <row r="1534" spans="42:45" x14ac:dyDescent="0.25">
      <c r="AP1534" s="6"/>
      <c r="AQ1534" s="5"/>
      <c r="AR1534" s="7"/>
      <c r="AS1534" s="6"/>
    </row>
    <row r="1535" spans="42:45" x14ac:dyDescent="0.25">
      <c r="AP1535" s="6"/>
      <c r="AQ1535" s="5"/>
      <c r="AR1535" s="7"/>
      <c r="AS1535" s="6"/>
    </row>
    <row r="1536" spans="42:45" x14ac:dyDescent="0.25">
      <c r="AP1536" s="6"/>
      <c r="AQ1536" s="5"/>
      <c r="AR1536" s="7"/>
      <c r="AS1536" s="6"/>
    </row>
    <row r="1537" spans="42:45" x14ac:dyDescent="0.25">
      <c r="AP1537" s="6"/>
      <c r="AQ1537" s="5"/>
      <c r="AR1537" s="7"/>
      <c r="AS1537" s="6"/>
    </row>
    <row r="1538" spans="42:45" x14ac:dyDescent="0.25">
      <c r="AP1538" s="6"/>
      <c r="AQ1538" s="5"/>
      <c r="AR1538" s="7"/>
      <c r="AS1538" s="6"/>
    </row>
    <row r="1539" spans="42:45" x14ac:dyDescent="0.25">
      <c r="AP1539" s="6"/>
      <c r="AQ1539" s="5"/>
      <c r="AR1539" s="7"/>
      <c r="AS1539" s="6"/>
    </row>
    <row r="1540" spans="42:45" x14ac:dyDescent="0.25">
      <c r="AP1540" s="6"/>
      <c r="AQ1540" s="5"/>
      <c r="AR1540" s="7"/>
      <c r="AS1540" s="6"/>
    </row>
    <row r="1541" spans="42:45" x14ac:dyDescent="0.25">
      <c r="AP1541" s="6"/>
      <c r="AQ1541" s="5"/>
      <c r="AR1541" s="7"/>
      <c r="AS1541" s="6"/>
    </row>
    <row r="1542" spans="42:45" x14ac:dyDescent="0.25">
      <c r="AP1542" s="6"/>
      <c r="AQ1542" s="5"/>
      <c r="AR1542" s="7"/>
      <c r="AS1542" s="6"/>
    </row>
    <row r="1543" spans="42:45" x14ac:dyDescent="0.25">
      <c r="AP1543" s="6"/>
      <c r="AQ1543" s="5"/>
      <c r="AR1543" s="7"/>
      <c r="AS1543" s="6"/>
    </row>
    <row r="1544" spans="42:45" x14ac:dyDescent="0.25">
      <c r="AP1544" s="6"/>
      <c r="AQ1544" s="5"/>
      <c r="AR1544" s="7"/>
      <c r="AS1544" s="6"/>
    </row>
    <row r="1545" spans="42:45" x14ac:dyDescent="0.25">
      <c r="AP1545" s="6"/>
      <c r="AQ1545" s="5"/>
      <c r="AR1545" s="7"/>
      <c r="AS1545" s="6"/>
    </row>
    <row r="1546" spans="42:45" x14ac:dyDescent="0.25">
      <c r="AP1546" s="6"/>
      <c r="AQ1546" s="5"/>
      <c r="AR1546" s="7"/>
      <c r="AS1546" s="6"/>
    </row>
    <row r="1547" spans="42:45" x14ac:dyDescent="0.25">
      <c r="AP1547" s="6"/>
      <c r="AQ1547" s="5"/>
      <c r="AR1547" s="7"/>
      <c r="AS1547" s="6"/>
    </row>
    <row r="1548" spans="42:45" x14ac:dyDescent="0.25">
      <c r="AP1548" s="6"/>
      <c r="AQ1548" s="5"/>
      <c r="AR1548" s="7"/>
      <c r="AS1548" s="6"/>
    </row>
    <row r="1549" spans="42:45" x14ac:dyDescent="0.25">
      <c r="AP1549" s="6"/>
      <c r="AQ1549" s="5"/>
      <c r="AR1549" s="7"/>
      <c r="AS1549" s="6"/>
    </row>
    <row r="1550" spans="42:45" x14ac:dyDescent="0.25">
      <c r="AP1550" s="6"/>
      <c r="AQ1550" s="5"/>
      <c r="AR1550" s="7"/>
      <c r="AS1550" s="6"/>
    </row>
    <row r="1551" spans="42:45" x14ac:dyDescent="0.25">
      <c r="AP1551" s="6"/>
      <c r="AQ1551" s="5"/>
      <c r="AR1551" s="7"/>
      <c r="AS1551" s="6"/>
    </row>
    <row r="1552" spans="42:45" x14ac:dyDescent="0.25">
      <c r="AP1552" s="6"/>
      <c r="AQ1552" s="5"/>
      <c r="AR1552" s="7"/>
      <c r="AS1552" s="6"/>
    </row>
    <row r="1553" spans="42:45" x14ac:dyDescent="0.25">
      <c r="AP1553" s="6"/>
      <c r="AQ1553" s="5"/>
      <c r="AR1553" s="7"/>
      <c r="AS1553" s="6"/>
    </row>
    <row r="1554" spans="42:45" x14ac:dyDescent="0.25">
      <c r="AP1554" s="6"/>
      <c r="AQ1554" s="5"/>
      <c r="AR1554" s="7"/>
      <c r="AS1554" s="6"/>
    </row>
    <row r="1555" spans="42:45" x14ac:dyDescent="0.25">
      <c r="AP1555" s="6"/>
      <c r="AQ1555" s="5"/>
      <c r="AR1555" s="7"/>
      <c r="AS1555" s="6"/>
    </row>
    <row r="1556" spans="42:45" x14ac:dyDescent="0.25">
      <c r="AP1556" s="6"/>
      <c r="AQ1556" s="5"/>
      <c r="AR1556" s="7"/>
      <c r="AS1556" s="6"/>
    </row>
    <row r="1557" spans="42:45" x14ac:dyDescent="0.25">
      <c r="AP1557" s="6"/>
      <c r="AQ1557" s="5"/>
      <c r="AR1557" s="7"/>
      <c r="AS1557" s="6"/>
    </row>
    <row r="1558" spans="42:45" x14ac:dyDescent="0.25">
      <c r="AP1558" s="6"/>
      <c r="AQ1558" s="5"/>
      <c r="AR1558" s="7"/>
      <c r="AS1558" s="6"/>
    </row>
    <row r="1559" spans="42:45" x14ac:dyDescent="0.25">
      <c r="AP1559" s="6"/>
      <c r="AQ1559" s="5"/>
      <c r="AR1559" s="7"/>
      <c r="AS1559" s="6"/>
    </row>
    <row r="1560" spans="42:45" x14ac:dyDescent="0.25">
      <c r="AP1560" s="6"/>
      <c r="AQ1560" s="5"/>
      <c r="AR1560" s="7"/>
      <c r="AS1560" s="6"/>
    </row>
    <row r="1561" spans="42:45" x14ac:dyDescent="0.25">
      <c r="AP1561" s="6"/>
      <c r="AQ1561" s="5"/>
      <c r="AR1561" s="7"/>
      <c r="AS1561" s="6"/>
    </row>
    <row r="1562" spans="42:45" x14ac:dyDescent="0.25">
      <c r="AP1562" s="6"/>
      <c r="AQ1562" s="5"/>
      <c r="AR1562" s="7"/>
      <c r="AS1562" s="6"/>
    </row>
    <row r="1563" spans="42:45" x14ac:dyDescent="0.25">
      <c r="AP1563" s="6"/>
      <c r="AQ1563" s="5"/>
      <c r="AR1563" s="7"/>
      <c r="AS1563" s="6"/>
    </row>
    <row r="1564" spans="42:45" x14ac:dyDescent="0.25">
      <c r="AP1564" s="6"/>
      <c r="AQ1564" s="5"/>
      <c r="AR1564" s="7"/>
      <c r="AS1564" s="6"/>
    </row>
    <row r="1565" spans="42:45" x14ac:dyDescent="0.25">
      <c r="AP1565" s="6"/>
      <c r="AQ1565" s="5"/>
      <c r="AR1565" s="7"/>
      <c r="AS1565" s="6"/>
    </row>
    <row r="1566" spans="42:45" x14ac:dyDescent="0.25">
      <c r="AP1566" s="6"/>
      <c r="AQ1566" s="5"/>
      <c r="AR1566" s="7"/>
      <c r="AS1566" s="6"/>
    </row>
    <row r="1567" spans="42:45" x14ac:dyDescent="0.25">
      <c r="AP1567" s="6"/>
      <c r="AQ1567" s="5"/>
      <c r="AR1567" s="7"/>
      <c r="AS1567" s="6"/>
    </row>
    <row r="1568" spans="42:45" x14ac:dyDescent="0.25">
      <c r="AP1568" s="6"/>
      <c r="AQ1568" s="5"/>
      <c r="AR1568" s="7"/>
      <c r="AS1568" s="6"/>
    </row>
    <row r="1569" spans="42:45" x14ac:dyDescent="0.25">
      <c r="AP1569" s="6"/>
      <c r="AQ1569" s="5"/>
      <c r="AR1569" s="7"/>
      <c r="AS1569" s="6"/>
    </row>
    <row r="1570" spans="42:45" x14ac:dyDescent="0.25">
      <c r="AP1570" s="6"/>
      <c r="AQ1570" s="5"/>
      <c r="AR1570" s="7"/>
      <c r="AS1570" s="6"/>
    </row>
    <row r="1571" spans="42:45" x14ac:dyDescent="0.25">
      <c r="AP1571" s="6"/>
      <c r="AQ1571" s="5"/>
      <c r="AR1571" s="7"/>
      <c r="AS1571" s="6"/>
    </row>
    <row r="1572" spans="42:45" x14ac:dyDescent="0.25">
      <c r="AP1572" s="6"/>
      <c r="AQ1572" s="5"/>
      <c r="AR1572" s="7"/>
      <c r="AS1572" s="6"/>
    </row>
    <row r="1573" spans="42:45" x14ac:dyDescent="0.25">
      <c r="AP1573" s="6"/>
      <c r="AQ1573" s="5"/>
      <c r="AR1573" s="7"/>
      <c r="AS1573" s="6"/>
    </row>
    <row r="1574" spans="42:45" x14ac:dyDescent="0.25">
      <c r="AP1574" s="6"/>
      <c r="AQ1574" s="5"/>
      <c r="AR1574" s="7"/>
      <c r="AS1574" s="6"/>
    </row>
    <row r="1575" spans="42:45" x14ac:dyDescent="0.25">
      <c r="AP1575" s="6"/>
      <c r="AQ1575" s="5"/>
      <c r="AR1575" s="7"/>
      <c r="AS1575" s="6"/>
    </row>
    <row r="1576" spans="42:45" x14ac:dyDescent="0.25">
      <c r="AP1576" s="6"/>
      <c r="AQ1576" s="5"/>
      <c r="AR1576" s="7"/>
      <c r="AS1576" s="6"/>
    </row>
    <row r="1577" spans="42:45" x14ac:dyDescent="0.25">
      <c r="AP1577" s="6"/>
      <c r="AQ1577" s="5"/>
      <c r="AR1577" s="7"/>
      <c r="AS1577" s="6"/>
    </row>
    <row r="1578" spans="42:45" x14ac:dyDescent="0.25">
      <c r="AP1578" s="6"/>
      <c r="AQ1578" s="5"/>
      <c r="AR1578" s="7"/>
      <c r="AS1578" s="6"/>
    </row>
    <row r="1579" spans="42:45" x14ac:dyDescent="0.25">
      <c r="AP1579" s="6"/>
      <c r="AQ1579" s="5"/>
      <c r="AR1579" s="7"/>
      <c r="AS1579" s="6"/>
    </row>
    <row r="1580" spans="42:45" x14ac:dyDescent="0.25">
      <c r="AP1580" s="6"/>
      <c r="AQ1580" s="5"/>
      <c r="AR1580" s="7"/>
      <c r="AS1580" s="6"/>
    </row>
    <row r="1581" spans="42:45" x14ac:dyDescent="0.25">
      <c r="AP1581" s="6"/>
      <c r="AQ1581" s="5"/>
      <c r="AR1581" s="7"/>
      <c r="AS1581" s="6"/>
    </row>
    <row r="1582" spans="42:45" x14ac:dyDescent="0.25">
      <c r="AP1582" s="6"/>
      <c r="AQ1582" s="5"/>
      <c r="AR1582" s="7"/>
      <c r="AS1582" s="6"/>
    </row>
    <row r="1583" spans="42:45" x14ac:dyDescent="0.25">
      <c r="AP1583" s="6"/>
      <c r="AQ1583" s="5"/>
      <c r="AR1583" s="7"/>
      <c r="AS1583" s="6"/>
    </row>
    <row r="1584" spans="42:45" x14ac:dyDescent="0.25">
      <c r="AP1584" s="6"/>
      <c r="AQ1584" s="5"/>
      <c r="AR1584" s="7"/>
      <c r="AS1584" s="6"/>
    </row>
    <row r="1585" spans="42:45" x14ac:dyDescent="0.25">
      <c r="AP1585" s="6"/>
      <c r="AQ1585" s="5"/>
      <c r="AR1585" s="7"/>
      <c r="AS1585" s="6"/>
    </row>
    <row r="1586" spans="42:45" x14ac:dyDescent="0.25">
      <c r="AP1586" s="6"/>
      <c r="AQ1586" s="5"/>
      <c r="AR1586" s="7"/>
      <c r="AS1586" s="6"/>
    </row>
    <row r="1587" spans="42:45" x14ac:dyDescent="0.25">
      <c r="AP1587" s="6"/>
      <c r="AQ1587" s="5"/>
      <c r="AR1587" s="7"/>
      <c r="AS1587" s="6"/>
    </row>
    <row r="1588" spans="42:45" x14ac:dyDescent="0.25">
      <c r="AP1588" s="6"/>
      <c r="AQ1588" s="5"/>
      <c r="AR1588" s="7"/>
      <c r="AS1588" s="6"/>
    </row>
    <row r="1589" spans="42:45" x14ac:dyDescent="0.25">
      <c r="AP1589" s="6"/>
      <c r="AQ1589" s="5"/>
      <c r="AR1589" s="7"/>
      <c r="AS1589" s="6"/>
    </row>
    <row r="1590" spans="42:45" x14ac:dyDescent="0.25">
      <c r="AP1590" s="6"/>
      <c r="AQ1590" s="5"/>
      <c r="AR1590" s="7"/>
      <c r="AS1590" s="6"/>
    </row>
    <row r="1591" spans="42:45" x14ac:dyDescent="0.25">
      <c r="AP1591" s="6"/>
      <c r="AQ1591" s="5"/>
      <c r="AR1591" s="7"/>
      <c r="AS1591" s="6"/>
    </row>
    <row r="1592" spans="42:45" x14ac:dyDescent="0.25">
      <c r="AP1592" s="6"/>
      <c r="AQ1592" s="5"/>
      <c r="AR1592" s="7"/>
      <c r="AS1592" s="6"/>
    </row>
    <row r="1593" spans="42:45" x14ac:dyDescent="0.25">
      <c r="AP1593" s="6"/>
      <c r="AQ1593" s="5"/>
      <c r="AR1593" s="7"/>
      <c r="AS1593" s="6"/>
    </row>
    <row r="1594" spans="42:45" x14ac:dyDescent="0.25">
      <c r="AP1594" s="6"/>
      <c r="AQ1594" s="5"/>
      <c r="AR1594" s="7"/>
      <c r="AS1594" s="6"/>
    </row>
    <row r="1595" spans="42:45" x14ac:dyDescent="0.25">
      <c r="AP1595" s="6"/>
      <c r="AQ1595" s="5"/>
      <c r="AR1595" s="7"/>
      <c r="AS1595" s="6"/>
    </row>
    <row r="1596" spans="42:45" x14ac:dyDescent="0.25">
      <c r="AP1596" s="6"/>
      <c r="AQ1596" s="5"/>
      <c r="AR1596" s="7"/>
      <c r="AS1596" s="6"/>
    </row>
    <row r="1597" spans="42:45" x14ac:dyDescent="0.25">
      <c r="AP1597" s="6"/>
      <c r="AQ1597" s="5"/>
      <c r="AR1597" s="7"/>
      <c r="AS1597" s="6"/>
    </row>
    <row r="1598" spans="42:45" x14ac:dyDescent="0.25">
      <c r="AP1598" s="6"/>
      <c r="AQ1598" s="5"/>
      <c r="AR1598" s="7"/>
      <c r="AS1598" s="6"/>
    </row>
    <row r="1599" spans="42:45" x14ac:dyDescent="0.25">
      <c r="AP1599" s="6"/>
      <c r="AQ1599" s="5"/>
      <c r="AR1599" s="7"/>
      <c r="AS1599" s="6"/>
    </row>
    <row r="1600" spans="42:45" x14ac:dyDescent="0.25">
      <c r="AP1600" s="6"/>
      <c r="AQ1600" s="5"/>
      <c r="AR1600" s="7"/>
      <c r="AS1600" s="6"/>
    </row>
    <row r="1601" spans="42:45" x14ac:dyDescent="0.25">
      <c r="AP1601" s="6"/>
      <c r="AQ1601" s="5"/>
      <c r="AR1601" s="7"/>
      <c r="AS1601" s="6"/>
    </row>
    <row r="1602" spans="42:45" x14ac:dyDescent="0.25">
      <c r="AP1602" s="6"/>
      <c r="AQ1602" s="5"/>
      <c r="AR1602" s="7"/>
      <c r="AS1602" s="6"/>
    </row>
    <row r="1603" spans="42:45" x14ac:dyDescent="0.25">
      <c r="AP1603" s="6"/>
      <c r="AQ1603" s="5"/>
      <c r="AR1603" s="7"/>
      <c r="AS1603" s="6"/>
    </row>
    <row r="1604" spans="42:45" x14ac:dyDescent="0.25">
      <c r="AP1604" s="6"/>
      <c r="AQ1604" s="5"/>
      <c r="AR1604" s="7"/>
      <c r="AS1604" s="6"/>
    </row>
    <row r="1605" spans="42:45" x14ac:dyDescent="0.25">
      <c r="AP1605" s="6"/>
      <c r="AQ1605" s="5"/>
      <c r="AR1605" s="7"/>
      <c r="AS1605" s="6"/>
    </row>
    <row r="1606" spans="42:45" x14ac:dyDescent="0.25">
      <c r="AP1606" s="6"/>
      <c r="AQ1606" s="5"/>
      <c r="AR1606" s="7"/>
      <c r="AS1606" s="6"/>
    </row>
    <row r="1607" spans="42:45" x14ac:dyDescent="0.25">
      <c r="AP1607" s="6"/>
      <c r="AQ1607" s="5"/>
      <c r="AR1607" s="7"/>
      <c r="AS1607" s="6"/>
    </row>
    <row r="1608" spans="42:45" x14ac:dyDescent="0.25">
      <c r="AP1608" s="6"/>
      <c r="AQ1608" s="5"/>
      <c r="AR1608" s="7"/>
      <c r="AS1608" s="6"/>
    </row>
    <row r="1609" spans="42:45" x14ac:dyDescent="0.25">
      <c r="AP1609" s="6"/>
      <c r="AQ1609" s="5"/>
      <c r="AR1609" s="7"/>
      <c r="AS1609" s="6"/>
    </row>
    <row r="1610" spans="42:45" x14ac:dyDescent="0.25">
      <c r="AP1610" s="6"/>
      <c r="AQ1610" s="5"/>
      <c r="AR1610" s="7"/>
      <c r="AS1610" s="6"/>
    </row>
    <row r="1611" spans="42:45" x14ac:dyDescent="0.25">
      <c r="AP1611" s="6"/>
      <c r="AQ1611" s="5"/>
      <c r="AR1611" s="7"/>
      <c r="AS1611" s="6"/>
    </row>
    <row r="1612" spans="42:45" x14ac:dyDescent="0.25">
      <c r="AP1612" s="6"/>
      <c r="AQ1612" s="5"/>
      <c r="AR1612" s="7"/>
      <c r="AS1612" s="6"/>
    </row>
    <row r="1613" spans="42:45" x14ac:dyDescent="0.25">
      <c r="AP1613" s="6"/>
      <c r="AQ1613" s="5"/>
      <c r="AR1613" s="7"/>
      <c r="AS1613" s="6"/>
    </row>
    <row r="1614" spans="42:45" x14ac:dyDescent="0.25">
      <c r="AP1614" s="6"/>
      <c r="AQ1614" s="5"/>
      <c r="AR1614" s="7"/>
      <c r="AS1614" s="6"/>
    </row>
    <row r="1615" spans="42:45" x14ac:dyDescent="0.25">
      <c r="AP1615" s="6"/>
      <c r="AQ1615" s="5"/>
      <c r="AR1615" s="7"/>
      <c r="AS1615" s="6"/>
    </row>
    <row r="1616" spans="42:45" x14ac:dyDescent="0.25">
      <c r="AP1616" s="6"/>
      <c r="AQ1616" s="5"/>
      <c r="AR1616" s="7"/>
      <c r="AS1616" s="6"/>
    </row>
    <row r="1617" spans="42:45" x14ac:dyDescent="0.25">
      <c r="AP1617" s="6"/>
      <c r="AQ1617" s="5"/>
      <c r="AR1617" s="7"/>
      <c r="AS1617" s="6"/>
    </row>
    <row r="1618" spans="42:45" x14ac:dyDescent="0.25">
      <c r="AP1618" s="6"/>
      <c r="AQ1618" s="5"/>
      <c r="AR1618" s="7"/>
      <c r="AS1618" s="6"/>
    </row>
    <row r="1619" spans="42:45" x14ac:dyDescent="0.25">
      <c r="AP1619" s="6"/>
      <c r="AQ1619" s="5"/>
      <c r="AR1619" s="7"/>
      <c r="AS1619" s="6"/>
    </row>
    <row r="1620" spans="42:45" x14ac:dyDescent="0.25">
      <c r="AP1620" s="6"/>
      <c r="AQ1620" s="5"/>
      <c r="AR1620" s="7"/>
      <c r="AS1620" s="6"/>
    </row>
    <row r="1621" spans="42:45" x14ac:dyDescent="0.25">
      <c r="AP1621" s="6"/>
      <c r="AQ1621" s="5"/>
      <c r="AR1621" s="7"/>
      <c r="AS1621" s="6"/>
    </row>
    <row r="1622" spans="42:45" x14ac:dyDescent="0.25">
      <c r="AP1622" s="6"/>
      <c r="AQ1622" s="5"/>
      <c r="AR1622" s="7"/>
      <c r="AS1622" s="6"/>
    </row>
    <row r="1623" spans="42:45" x14ac:dyDescent="0.25">
      <c r="AP1623" s="6"/>
      <c r="AQ1623" s="5"/>
      <c r="AR1623" s="7"/>
      <c r="AS1623" s="6"/>
    </row>
    <row r="1624" spans="42:45" x14ac:dyDescent="0.25">
      <c r="AP1624" s="6"/>
      <c r="AQ1624" s="5"/>
      <c r="AR1624" s="7"/>
      <c r="AS1624" s="6"/>
    </row>
    <row r="1625" spans="42:45" x14ac:dyDescent="0.25">
      <c r="AP1625" s="6"/>
      <c r="AQ1625" s="5"/>
      <c r="AR1625" s="7"/>
      <c r="AS1625" s="6"/>
    </row>
    <row r="1626" spans="42:45" x14ac:dyDescent="0.25">
      <c r="AP1626" s="6"/>
      <c r="AQ1626" s="5"/>
      <c r="AR1626" s="7"/>
      <c r="AS1626" s="6"/>
    </row>
    <row r="1627" spans="42:45" x14ac:dyDescent="0.25">
      <c r="AP1627" s="6"/>
      <c r="AQ1627" s="5"/>
      <c r="AR1627" s="7"/>
      <c r="AS1627" s="6"/>
    </row>
    <row r="1628" spans="42:45" x14ac:dyDescent="0.25">
      <c r="AP1628" s="6"/>
      <c r="AQ1628" s="5"/>
      <c r="AR1628" s="7"/>
      <c r="AS1628" s="6"/>
    </row>
    <row r="1629" spans="42:45" x14ac:dyDescent="0.25">
      <c r="AP1629" s="6"/>
      <c r="AQ1629" s="5"/>
      <c r="AR1629" s="7"/>
      <c r="AS1629" s="6"/>
    </row>
    <row r="1630" spans="42:45" x14ac:dyDescent="0.25">
      <c r="AP1630" s="6"/>
      <c r="AQ1630" s="5"/>
      <c r="AR1630" s="7"/>
      <c r="AS1630" s="6"/>
    </row>
    <row r="1631" spans="42:45" x14ac:dyDescent="0.25">
      <c r="AP1631" s="6"/>
      <c r="AQ1631" s="5"/>
      <c r="AR1631" s="7"/>
      <c r="AS1631" s="6"/>
    </row>
    <row r="1632" spans="42:45" x14ac:dyDescent="0.25">
      <c r="AP1632" s="6"/>
      <c r="AQ1632" s="5"/>
      <c r="AR1632" s="7"/>
      <c r="AS1632" s="6"/>
    </row>
    <row r="1633" spans="42:45" x14ac:dyDescent="0.25">
      <c r="AP1633" s="6"/>
      <c r="AQ1633" s="5"/>
      <c r="AR1633" s="7"/>
      <c r="AS1633" s="6"/>
    </row>
    <row r="1634" spans="42:45" x14ac:dyDescent="0.25">
      <c r="AP1634" s="6"/>
      <c r="AQ1634" s="5"/>
      <c r="AR1634" s="7"/>
      <c r="AS1634" s="6"/>
    </row>
    <row r="1635" spans="42:45" x14ac:dyDescent="0.25">
      <c r="AP1635" s="6"/>
      <c r="AQ1635" s="5"/>
      <c r="AR1635" s="7"/>
      <c r="AS1635" s="6"/>
    </row>
    <row r="1636" spans="42:45" x14ac:dyDescent="0.25">
      <c r="AP1636" s="6"/>
      <c r="AQ1636" s="5"/>
      <c r="AR1636" s="7"/>
      <c r="AS1636" s="6"/>
    </row>
    <row r="1637" spans="42:45" x14ac:dyDescent="0.25">
      <c r="AP1637" s="6"/>
      <c r="AQ1637" s="5"/>
      <c r="AR1637" s="7"/>
      <c r="AS1637" s="6"/>
    </row>
    <row r="1638" spans="42:45" x14ac:dyDescent="0.25">
      <c r="AP1638" s="6"/>
      <c r="AQ1638" s="5"/>
      <c r="AR1638" s="7"/>
      <c r="AS1638" s="6"/>
    </row>
    <row r="1639" spans="42:45" x14ac:dyDescent="0.25">
      <c r="AP1639" s="6"/>
      <c r="AQ1639" s="5"/>
      <c r="AR1639" s="7"/>
      <c r="AS1639" s="6"/>
    </row>
    <row r="1640" spans="42:45" x14ac:dyDescent="0.25">
      <c r="AP1640" s="6"/>
      <c r="AQ1640" s="5"/>
      <c r="AR1640" s="7"/>
      <c r="AS1640" s="6"/>
    </row>
    <row r="1641" spans="42:45" x14ac:dyDescent="0.25">
      <c r="AP1641" s="6"/>
      <c r="AQ1641" s="5"/>
      <c r="AR1641" s="7"/>
      <c r="AS1641" s="6"/>
    </row>
    <row r="1642" spans="42:45" x14ac:dyDescent="0.25">
      <c r="AP1642" s="6"/>
      <c r="AQ1642" s="5"/>
      <c r="AR1642" s="7"/>
      <c r="AS1642" s="6"/>
    </row>
    <row r="1643" spans="42:45" x14ac:dyDescent="0.25">
      <c r="AP1643" s="6"/>
      <c r="AQ1643" s="5"/>
      <c r="AR1643" s="7"/>
      <c r="AS1643" s="6"/>
    </row>
    <row r="1644" spans="42:45" x14ac:dyDescent="0.25">
      <c r="AP1644" s="6"/>
      <c r="AQ1644" s="5"/>
      <c r="AR1644" s="7"/>
      <c r="AS1644" s="6"/>
    </row>
    <row r="1645" spans="42:45" x14ac:dyDescent="0.25">
      <c r="AP1645" s="6"/>
      <c r="AQ1645" s="5"/>
      <c r="AR1645" s="7"/>
      <c r="AS1645" s="6"/>
    </row>
    <row r="1646" spans="42:45" x14ac:dyDescent="0.25">
      <c r="AP1646" s="6"/>
      <c r="AQ1646" s="5"/>
      <c r="AR1646" s="7"/>
      <c r="AS1646" s="6"/>
    </row>
    <row r="1647" spans="42:45" x14ac:dyDescent="0.25">
      <c r="AP1647" s="6"/>
      <c r="AQ1647" s="5"/>
      <c r="AR1647" s="7"/>
      <c r="AS1647" s="6"/>
    </row>
    <row r="1648" spans="42:45" x14ac:dyDescent="0.25">
      <c r="AP1648" s="6"/>
      <c r="AQ1648" s="5"/>
      <c r="AR1648" s="7"/>
      <c r="AS1648" s="6"/>
    </row>
    <row r="1649" spans="42:45" x14ac:dyDescent="0.25">
      <c r="AP1649" s="6"/>
      <c r="AQ1649" s="5"/>
      <c r="AR1649" s="7"/>
      <c r="AS1649" s="6"/>
    </row>
    <row r="1650" spans="42:45" x14ac:dyDescent="0.25">
      <c r="AP1650" s="6"/>
      <c r="AQ1650" s="5"/>
      <c r="AR1650" s="7"/>
      <c r="AS1650" s="6"/>
    </row>
    <row r="1651" spans="42:45" x14ac:dyDescent="0.25">
      <c r="AP1651" s="6"/>
      <c r="AQ1651" s="5"/>
      <c r="AR1651" s="7"/>
      <c r="AS1651" s="6"/>
    </row>
    <row r="1652" spans="42:45" x14ac:dyDescent="0.25">
      <c r="AP1652" s="6"/>
      <c r="AQ1652" s="5"/>
      <c r="AR1652" s="7"/>
      <c r="AS1652" s="6"/>
    </row>
    <row r="1653" spans="42:45" x14ac:dyDescent="0.25">
      <c r="AP1653" s="6"/>
      <c r="AQ1653" s="5"/>
      <c r="AR1653" s="7"/>
      <c r="AS1653" s="6"/>
    </row>
    <row r="1654" spans="42:45" x14ac:dyDescent="0.25">
      <c r="AP1654" s="6"/>
      <c r="AQ1654" s="5"/>
      <c r="AR1654" s="7"/>
      <c r="AS1654" s="6"/>
    </row>
    <row r="1655" spans="42:45" x14ac:dyDescent="0.25">
      <c r="AP1655" s="6"/>
      <c r="AQ1655" s="5"/>
      <c r="AR1655" s="7"/>
      <c r="AS1655" s="6"/>
    </row>
    <row r="1656" spans="42:45" x14ac:dyDescent="0.25">
      <c r="AP1656" s="6"/>
      <c r="AQ1656" s="5"/>
      <c r="AR1656" s="7"/>
      <c r="AS1656" s="6"/>
    </row>
    <row r="1657" spans="42:45" x14ac:dyDescent="0.25">
      <c r="AP1657" s="6"/>
      <c r="AQ1657" s="5"/>
      <c r="AR1657" s="7"/>
      <c r="AS1657" s="6"/>
    </row>
    <row r="1658" spans="42:45" x14ac:dyDescent="0.25">
      <c r="AP1658" s="6"/>
      <c r="AQ1658" s="5"/>
      <c r="AR1658" s="7"/>
      <c r="AS1658" s="6"/>
    </row>
    <row r="1659" spans="42:45" x14ac:dyDescent="0.25">
      <c r="AP1659" s="6"/>
      <c r="AQ1659" s="5"/>
      <c r="AR1659" s="7"/>
      <c r="AS1659" s="6"/>
    </row>
    <row r="1660" spans="42:45" x14ac:dyDescent="0.25">
      <c r="AP1660" s="6"/>
      <c r="AQ1660" s="5"/>
      <c r="AR1660" s="7"/>
      <c r="AS1660" s="6"/>
    </row>
    <row r="1661" spans="42:45" x14ac:dyDescent="0.25">
      <c r="AP1661" s="6"/>
      <c r="AQ1661" s="5"/>
      <c r="AR1661" s="7"/>
      <c r="AS1661" s="6"/>
    </row>
    <row r="1662" spans="42:45" x14ac:dyDescent="0.25">
      <c r="AP1662" s="6"/>
      <c r="AQ1662" s="5"/>
      <c r="AR1662" s="7"/>
      <c r="AS1662" s="6"/>
    </row>
    <row r="1663" spans="42:45" x14ac:dyDescent="0.25">
      <c r="AP1663" s="6"/>
      <c r="AQ1663" s="5"/>
      <c r="AR1663" s="7"/>
      <c r="AS1663" s="6"/>
    </row>
    <row r="1664" spans="42:45" x14ac:dyDescent="0.25">
      <c r="AP1664" s="6"/>
      <c r="AQ1664" s="5"/>
      <c r="AR1664" s="7"/>
      <c r="AS1664" s="6"/>
    </row>
    <row r="1665" spans="42:45" x14ac:dyDescent="0.25">
      <c r="AP1665" s="6"/>
      <c r="AQ1665" s="5"/>
      <c r="AR1665" s="7"/>
      <c r="AS1665" s="6"/>
    </row>
    <row r="1666" spans="42:45" x14ac:dyDescent="0.25">
      <c r="AP1666" s="6"/>
      <c r="AQ1666" s="5"/>
      <c r="AR1666" s="7"/>
      <c r="AS1666" s="6"/>
    </row>
    <row r="1667" spans="42:45" x14ac:dyDescent="0.25">
      <c r="AP1667" s="6"/>
      <c r="AQ1667" s="5"/>
      <c r="AR1667" s="7"/>
      <c r="AS1667" s="6"/>
    </row>
    <row r="1668" spans="42:45" x14ac:dyDescent="0.25">
      <c r="AP1668" s="6"/>
      <c r="AQ1668" s="5"/>
      <c r="AR1668" s="7"/>
      <c r="AS1668" s="6"/>
    </row>
    <row r="1669" spans="42:45" x14ac:dyDescent="0.25">
      <c r="AP1669" s="6"/>
      <c r="AQ1669" s="5"/>
      <c r="AR1669" s="7"/>
      <c r="AS1669" s="6"/>
    </row>
    <row r="1670" spans="42:45" x14ac:dyDescent="0.25">
      <c r="AP1670" s="6"/>
      <c r="AQ1670" s="5"/>
      <c r="AR1670" s="7"/>
      <c r="AS1670" s="6"/>
    </row>
    <row r="1671" spans="42:45" x14ac:dyDescent="0.25">
      <c r="AP1671" s="6"/>
      <c r="AQ1671" s="5"/>
      <c r="AR1671" s="7"/>
      <c r="AS1671" s="6"/>
    </row>
    <row r="1672" spans="42:45" x14ac:dyDescent="0.25">
      <c r="AP1672" s="6"/>
      <c r="AQ1672" s="5"/>
      <c r="AR1672" s="7"/>
      <c r="AS1672" s="6"/>
    </row>
    <row r="1673" spans="42:45" x14ac:dyDescent="0.25">
      <c r="AP1673" s="6"/>
      <c r="AQ1673" s="5"/>
      <c r="AR1673" s="7"/>
      <c r="AS1673" s="6"/>
    </row>
    <row r="1674" spans="42:45" x14ac:dyDescent="0.25">
      <c r="AP1674" s="6"/>
      <c r="AQ1674" s="5"/>
      <c r="AR1674" s="7"/>
      <c r="AS1674" s="6"/>
    </row>
    <row r="1675" spans="42:45" x14ac:dyDescent="0.25">
      <c r="AP1675" s="6"/>
      <c r="AQ1675" s="5"/>
      <c r="AR1675" s="7"/>
      <c r="AS1675" s="6"/>
    </row>
    <row r="1676" spans="42:45" x14ac:dyDescent="0.25">
      <c r="AP1676" s="6"/>
      <c r="AQ1676" s="5"/>
      <c r="AR1676" s="7"/>
      <c r="AS1676" s="6"/>
    </row>
    <row r="1677" spans="42:45" x14ac:dyDescent="0.25">
      <c r="AP1677" s="6"/>
      <c r="AQ1677" s="5"/>
      <c r="AR1677" s="7"/>
      <c r="AS1677" s="6"/>
    </row>
    <row r="1678" spans="42:45" x14ac:dyDescent="0.25">
      <c r="AP1678" s="6"/>
      <c r="AQ1678" s="5"/>
      <c r="AR1678" s="7"/>
      <c r="AS1678" s="6"/>
    </row>
    <row r="1679" spans="42:45" x14ac:dyDescent="0.25">
      <c r="AP1679" s="6"/>
      <c r="AQ1679" s="5"/>
      <c r="AR1679" s="7"/>
      <c r="AS1679" s="6"/>
    </row>
    <row r="1680" spans="42:45" x14ac:dyDescent="0.25">
      <c r="AP1680" s="6"/>
      <c r="AQ1680" s="5"/>
      <c r="AR1680" s="7"/>
      <c r="AS1680" s="6"/>
    </row>
    <row r="1681" spans="42:45" x14ac:dyDescent="0.25">
      <c r="AP1681" s="6"/>
      <c r="AQ1681" s="5"/>
      <c r="AR1681" s="7"/>
      <c r="AS1681" s="6"/>
    </row>
    <row r="1682" spans="42:45" x14ac:dyDescent="0.25">
      <c r="AP1682" s="6"/>
      <c r="AQ1682" s="5"/>
      <c r="AR1682" s="7"/>
      <c r="AS1682" s="6"/>
    </row>
    <row r="1683" spans="42:45" x14ac:dyDescent="0.25">
      <c r="AP1683" s="6"/>
      <c r="AQ1683" s="5"/>
      <c r="AR1683" s="7"/>
      <c r="AS1683" s="6"/>
    </row>
    <row r="1684" spans="42:45" x14ac:dyDescent="0.25">
      <c r="AP1684" s="6"/>
      <c r="AQ1684" s="5"/>
      <c r="AR1684" s="7"/>
      <c r="AS1684" s="6"/>
    </row>
    <row r="1685" spans="42:45" x14ac:dyDescent="0.25">
      <c r="AP1685" s="6"/>
      <c r="AQ1685" s="5"/>
      <c r="AR1685" s="7"/>
      <c r="AS1685" s="6"/>
    </row>
    <row r="1686" spans="42:45" x14ac:dyDescent="0.25">
      <c r="AP1686" s="6"/>
      <c r="AQ1686" s="5"/>
      <c r="AR1686" s="7"/>
      <c r="AS1686" s="6"/>
    </row>
    <row r="1687" spans="42:45" x14ac:dyDescent="0.25">
      <c r="AP1687" s="6"/>
      <c r="AQ1687" s="5"/>
      <c r="AR1687" s="7"/>
      <c r="AS1687" s="6"/>
    </row>
    <row r="1688" spans="42:45" x14ac:dyDescent="0.25">
      <c r="AP1688" s="6"/>
      <c r="AQ1688" s="5"/>
      <c r="AR1688" s="7"/>
      <c r="AS1688" s="6"/>
    </row>
    <row r="1689" spans="42:45" x14ac:dyDescent="0.25">
      <c r="AP1689" s="6"/>
      <c r="AQ1689" s="5"/>
      <c r="AR1689" s="7"/>
      <c r="AS1689" s="6"/>
    </row>
    <row r="1690" spans="42:45" x14ac:dyDescent="0.25">
      <c r="AP1690" s="6"/>
      <c r="AQ1690" s="5"/>
      <c r="AR1690" s="7"/>
      <c r="AS1690" s="6"/>
    </row>
    <row r="1691" spans="42:45" x14ac:dyDescent="0.25">
      <c r="AP1691" s="6"/>
      <c r="AQ1691" s="5"/>
      <c r="AR1691" s="7"/>
      <c r="AS1691" s="6"/>
    </row>
    <row r="1692" spans="42:45" x14ac:dyDescent="0.25">
      <c r="AP1692" s="6"/>
      <c r="AQ1692" s="5"/>
      <c r="AR1692" s="7"/>
      <c r="AS1692" s="6"/>
    </row>
    <row r="1693" spans="42:45" x14ac:dyDescent="0.25">
      <c r="AP1693" s="6"/>
      <c r="AQ1693" s="5"/>
      <c r="AR1693" s="7"/>
      <c r="AS1693" s="6"/>
    </row>
    <row r="1694" spans="42:45" x14ac:dyDescent="0.25">
      <c r="AP1694" s="6"/>
      <c r="AQ1694" s="5"/>
      <c r="AR1694" s="7"/>
      <c r="AS1694" s="6"/>
    </row>
    <row r="1695" spans="42:45" x14ac:dyDescent="0.25">
      <c r="AP1695" s="6"/>
      <c r="AQ1695" s="5"/>
      <c r="AR1695" s="7"/>
      <c r="AS1695" s="6"/>
    </row>
    <row r="1696" spans="42:45" x14ac:dyDescent="0.25">
      <c r="AP1696" s="6"/>
      <c r="AQ1696" s="5"/>
      <c r="AR1696" s="7"/>
      <c r="AS1696" s="6"/>
    </row>
    <row r="1697" spans="42:45" x14ac:dyDescent="0.25">
      <c r="AP1697" s="6"/>
      <c r="AQ1697" s="5"/>
      <c r="AR1697" s="7"/>
      <c r="AS1697" s="6"/>
    </row>
    <row r="1698" spans="42:45" x14ac:dyDescent="0.25">
      <c r="AP1698" s="6"/>
      <c r="AQ1698" s="5"/>
      <c r="AR1698" s="7"/>
      <c r="AS1698" s="6"/>
    </row>
    <row r="1699" spans="42:45" x14ac:dyDescent="0.25">
      <c r="AP1699" s="6"/>
      <c r="AQ1699" s="5"/>
      <c r="AR1699" s="7"/>
      <c r="AS1699" s="6"/>
    </row>
    <row r="1700" spans="42:45" x14ac:dyDescent="0.25">
      <c r="AP1700" s="6"/>
      <c r="AQ1700" s="5"/>
      <c r="AR1700" s="7"/>
      <c r="AS1700" s="6"/>
    </row>
    <row r="1701" spans="42:45" x14ac:dyDescent="0.25">
      <c r="AP1701" s="6"/>
      <c r="AQ1701" s="5"/>
      <c r="AR1701" s="7"/>
      <c r="AS1701" s="6"/>
    </row>
    <row r="1702" spans="42:45" x14ac:dyDescent="0.25">
      <c r="AP1702" s="6"/>
      <c r="AQ1702" s="5"/>
      <c r="AR1702" s="7"/>
      <c r="AS1702" s="6"/>
    </row>
    <row r="1703" spans="42:45" x14ac:dyDescent="0.25">
      <c r="AP1703" s="6"/>
      <c r="AQ1703" s="5"/>
      <c r="AR1703" s="7"/>
      <c r="AS1703" s="6"/>
    </row>
    <row r="1704" spans="42:45" x14ac:dyDescent="0.25">
      <c r="AP1704" s="6"/>
      <c r="AQ1704" s="5"/>
      <c r="AR1704" s="7"/>
      <c r="AS1704" s="6"/>
    </row>
    <row r="1705" spans="42:45" x14ac:dyDescent="0.25">
      <c r="AP1705" s="6"/>
      <c r="AQ1705" s="5"/>
      <c r="AR1705" s="7"/>
      <c r="AS1705" s="6"/>
    </row>
    <row r="1706" spans="42:45" x14ac:dyDescent="0.25">
      <c r="AP1706" s="6"/>
      <c r="AQ1706" s="5"/>
      <c r="AR1706" s="7"/>
      <c r="AS1706" s="6"/>
    </row>
    <row r="1707" spans="42:45" x14ac:dyDescent="0.25">
      <c r="AP1707" s="6"/>
      <c r="AQ1707" s="5"/>
      <c r="AR1707" s="7"/>
      <c r="AS1707" s="6"/>
    </row>
    <row r="1708" spans="42:45" x14ac:dyDescent="0.25">
      <c r="AP1708" s="6"/>
      <c r="AQ1708" s="5"/>
      <c r="AR1708" s="7"/>
      <c r="AS1708" s="6"/>
    </row>
    <row r="1709" spans="42:45" x14ac:dyDescent="0.25">
      <c r="AP1709" s="6"/>
      <c r="AQ1709" s="5"/>
      <c r="AR1709" s="7"/>
      <c r="AS1709" s="6"/>
    </row>
    <row r="1710" spans="42:45" x14ac:dyDescent="0.25">
      <c r="AP1710" s="6"/>
      <c r="AQ1710" s="5"/>
      <c r="AR1710" s="7"/>
      <c r="AS1710" s="6"/>
    </row>
    <row r="1711" spans="42:45" x14ac:dyDescent="0.25">
      <c r="AP1711" s="6"/>
      <c r="AQ1711" s="5"/>
      <c r="AR1711" s="7"/>
      <c r="AS1711" s="6"/>
    </row>
    <row r="1712" spans="42:45" x14ac:dyDescent="0.25">
      <c r="AP1712" s="6"/>
      <c r="AQ1712" s="5"/>
      <c r="AR1712" s="7"/>
      <c r="AS1712" s="6"/>
    </row>
    <row r="1713" spans="42:45" x14ac:dyDescent="0.25">
      <c r="AP1713" s="6"/>
      <c r="AQ1713" s="5"/>
      <c r="AR1713" s="7"/>
      <c r="AS1713" s="6"/>
    </row>
    <row r="1714" spans="42:45" x14ac:dyDescent="0.25">
      <c r="AP1714" s="6"/>
      <c r="AQ1714" s="5"/>
      <c r="AR1714" s="7"/>
      <c r="AS1714" s="6"/>
    </row>
    <row r="1715" spans="42:45" x14ac:dyDescent="0.25">
      <c r="AP1715" s="6"/>
      <c r="AQ1715" s="5"/>
      <c r="AR1715" s="7"/>
      <c r="AS1715" s="6"/>
    </row>
    <row r="1716" spans="42:45" x14ac:dyDescent="0.25">
      <c r="AP1716" s="6"/>
      <c r="AQ1716" s="5"/>
      <c r="AR1716" s="7"/>
      <c r="AS1716" s="6"/>
    </row>
    <row r="1717" spans="42:45" x14ac:dyDescent="0.25">
      <c r="AP1717" s="6"/>
      <c r="AQ1717" s="5"/>
      <c r="AR1717" s="7"/>
      <c r="AS1717" s="6"/>
    </row>
    <row r="1718" spans="42:45" x14ac:dyDescent="0.25">
      <c r="AP1718" s="6"/>
      <c r="AQ1718" s="5"/>
      <c r="AR1718" s="7"/>
      <c r="AS1718" s="6"/>
    </row>
    <row r="1719" spans="42:45" x14ac:dyDescent="0.25">
      <c r="AP1719" s="6"/>
      <c r="AQ1719" s="5"/>
      <c r="AR1719" s="7"/>
      <c r="AS1719" s="6"/>
    </row>
    <row r="1720" spans="42:45" x14ac:dyDescent="0.25">
      <c r="AP1720" s="6"/>
      <c r="AQ1720" s="5"/>
      <c r="AR1720" s="7"/>
      <c r="AS1720" s="6"/>
    </row>
    <row r="1721" spans="42:45" x14ac:dyDescent="0.25">
      <c r="AP1721" s="6"/>
      <c r="AQ1721" s="5"/>
      <c r="AR1721" s="7"/>
      <c r="AS1721" s="6"/>
    </row>
    <row r="1722" spans="42:45" x14ac:dyDescent="0.25">
      <c r="AP1722" s="6"/>
      <c r="AQ1722" s="5"/>
      <c r="AR1722" s="7"/>
      <c r="AS1722" s="6"/>
    </row>
    <row r="1723" spans="42:45" x14ac:dyDescent="0.25">
      <c r="AP1723" s="6"/>
      <c r="AQ1723" s="5"/>
      <c r="AR1723" s="7"/>
      <c r="AS1723" s="6"/>
    </row>
    <row r="1724" spans="42:45" x14ac:dyDescent="0.25">
      <c r="AP1724" s="6"/>
      <c r="AQ1724" s="5"/>
      <c r="AR1724" s="7"/>
      <c r="AS1724" s="6"/>
    </row>
    <row r="1725" spans="42:45" x14ac:dyDescent="0.25">
      <c r="AP1725" s="6"/>
      <c r="AQ1725" s="5"/>
      <c r="AR1725" s="7"/>
      <c r="AS1725" s="6"/>
    </row>
    <row r="1726" spans="42:45" x14ac:dyDescent="0.25">
      <c r="AP1726" s="6"/>
      <c r="AQ1726" s="5"/>
      <c r="AR1726" s="7"/>
      <c r="AS1726" s="6"/>
    </row>
    <row r="1727" spans="42:45" x14ac:dyDescent="0.25">
      <c r="AP1727" s="6"/>
      <c r="AQ1727" s="5"/>
      <c r="AR1727" s="7"/>
      <c r="AS1727" s="6"/>
    </row>
    <row r="1728" spans="42:45" x14ac:dyDescent="0.25">
      <c r="AP1728" s="6"/>
      <c r="AQ1728" s="5"/>
      <c r="AR1728" s="7"/>
      <c r="AS1728" s="6"/>
    </row>
    <row r="1729" spans="42:45" x14ac:dyDescent="0.25">
      <c r="AP1729" s="6"/>
      <c r="AQ1729" s="5"/>
      <c r="AR1729" s="7"/>
      <c r="AS1729" s="6"/>
    </row>
    <row r="1730" spans="42:45" x14ac:dyDescent="0.25">
      <c r="AP1730" s="6"/>
      <c r="AQ1730" s="5"/>
      <c r="AR1730" s="7"/>
      <c r="AS1730" s="6"/>
    </row>
    <row r="1731" spans="42:45" x14ac:dyDescent="0.25">
      <c r="AP1731" s="6"/>
      <c r="AQ1731" s="5"/>
      <c r="AR1731" s="7"/>
      <c r="AS1731" s="6"/>
    </row>
    <row r="1732" spans="42:45" x14ac:dyDescent="0.25">
      <c r="AP1732" s="6"/>
      <c r="AQ1732" s="5"/>
      <c r="AR1732" s="7"/>
      <c r="AS1732" s="6"/>
    </row>
    <row r="1733" spans="42:45" x14ac:dyDescent="0.25">
      <c r="AP1733" s="6"/>
      <c r="AQ1733" s="5"/>
      <c r="AR1733" s="7"/>
      <c r="AS1733" s="6"/>
    </row>
    <row r="1734" spans="42:45" x14ac:dyDescent="0.25">
      <c r="AP1734" s="6"/>
      <c r="AQ1734" s="5"/>
      <c r="AR1734" s="7"/>
      <c r="AS1734" s="6"/>
    </row>
    <row r="1735" spans="42:45" x14ac:dyDescent="0.25">
      <c r="AP1735" s="6"/>
      <c r="AQ1735" s="5"/>
      <c r="AR1735" s="7"/>
      <c r="AS1735" s="6"/>
    </row>
    <row r="1736" spans="42:45" x14ac:dyDescent="0.25">
      <c r="AP1736" s="6"/>
      <c r="AQ1736" s="5"/>
      <c r="AR1736" s="7"/>
      <c r="AS1736" s="6"/>
    </row>
    <row r="1737" spans="42:45" x14ac:dyDescent="0.25">
      <c r="AP1737" s="6"/>
      <c r="AQ1737" s="5"/>
      <c r="AR1737" s="7"/>
      <c r="AS1737" s="6"/>
    </row>
    <row r="1738" spans="42:45" x14ac:dyDescent="0.25">
      <c r="AP1738" s="6"/>
      <c r="AQ1738" s="5"/>
      <c r="AR1738" s="7"/>
      <c r="AS1738" s="6"/>
    </row>
    <row r="1739" spans="42:45" x14ac:dyDescent="0.25">
      <c r="AP1739" s="6"/>
      <c r="AQ1739" s="5"/>
      <c r="AR1739" s="7"/>
      <c r="AS1739" s="6"/>
    </row>
    <row r="1740" spans="42:45" x14ac:dyDescent="0.25">
      <c r="AP1740" s="6"/>
      <c r="AQ1740" s="5"/>
      <c r="AR1740" s="7"/>
      <c r="AS1740" s="6"/>
    </row>
    <row r="1741" spans="42:45" x14ac:dyDescent="0.25">
      <c r="AP1741" s="6"/>
      <c r="AQ1741" s="5"/>
      <c r="AR1741" s="7"/>
      <c r="AS1741" s="6"/>
    </row>
    <row r="1742" spans="42:45" x14ac:dyDescent="0.25">
      <c r="AP1742" s="6"/>
      <c r="AQ1742" s="5"/>
      <c r="AR1742" s="7"/>
      <c r="AS1742" s="6"/>
    </row>
    <row r="1743" spans="42:45" x14ac:dyDescent="0.25">
      <c r="AP1743" s="6"/>
      <c r="AQ1743" s="5"/>
      <c r="AR1743" s="7"/>
      <c r="AS1743" s="6"/>
    </row>
    <row r="1744" spans="42:45" x14ac:dyDescent="0.25">
      <c r="AP1744" s="6"/>
      <c r="AQ1744" s="5"/>
      <c r="AR1744" s="7"/>
      <c r="AS1744" s="6"/>
    </row>
    <row r="1745" spans="42:45" x14ac:dyDescent="0.25">
      <c r="AP1745" s="6"/>
      <c r="AQ1745" s="5"/>
      <c r="AR1745" s="7"/>
      <c r="AS1745" s="6"/>
    </row>
    <row r="1746" spans="42:45" x14ac:dyDescent="0.25">
      <c r="AP1746" s="6"/>
      <c r="AQ1746" s="5"/>
      <c r="AR1746" s="7"/>
      <c r="AS1746" s="6"/>
    </row>
    <row r="1747" spans="42:45" x14ac:dyDescent="0.25">
      <c r="AP1747" s="6"/>
      <c r="AQ1747" s="5"/>
      <c r="AR1747" s="7"/>
      <c r="AS1747" s="6"/>
    </row>
    <row r="1748" spans="42:45" x14ac:dyDescent="0.25">
      <c r="AP1748" s="6"/>
      <c r="AQ1748" s="5"/>
      <c r="AR1748" s="7"/>
      <c r="AS1748" s="6"/>
    </row>
    <row r="1749" spans="42:45" x14ac:dyDescent="0.25">
      <c r="AP1749" s="6"/>
      <c r="AQ1749" s="5"/>
      <c r="AR1749" s="7"/>
      <c r="AS1749" s="6"/>
    </row>
    <row r="1750" spans="42:45" x14ac:dyDescent="0.25">
      <c r="AP1750" s="6"/>
      <c r="AQ1750" s="5"/>
      <c r="AR1750" s="7"/>
      <c r="AS1750" s="6"/>
    </row>
    <row r="1751" spans="42:45" x14ac:dyDescent="0.25">
      <c r="AP1751" s="6"/>
      <c r="AQ1751" s="5"/>
      <c r="AR1751" s="7"/>
      <c r="AS1751" s="6"/>
    </row>
    <row r="1752" spans="42:45" x14ac:dyDescent="0.25">
      <c r="AP1752" s="6"/>
      <c r="AQ1752" s="5"/>
      <c r="AR1752" s="7"/>
      <c r="AS1752" s="6"/>
    </row>
    <row r="1753" spans="42:45" x14ac:dyDescent="0.25">
      <c r="AP1753" s="6"/>
      <c r="AQ1753" s="5"/>
      <c r="AR1753" s="7"/>
      <c r="AS1753" s="6"/>
    </row>
    <row r="1754" spans="42:45" x14ac:dyDescent="0.25">
      <c r="AP1754" s="6"/>
      <c r="AQ1754" s="5"/>
      <c r="AR1754" s="7"/>
      <c r="AS1754" s="6"/>
    </row>
    <row r="1755" spans="42:45" x14ac:dyDescent="0.25">
      <c r="AP1755" s="6"/>
      <c r="AQ1755" s="5"/>
      <c r="AR1755" s="7"/>
      <c r="AS1755" s="6"/>
    </row>
    <row r="1756" spans="42:45" x14ac:dyDescent="0.25">
      <c r="AP1756" s="6"/>
      <c r="AQ1756" s="5"/>
      <c r="AR1756" s="7"/>
      <c r="AS1756" s="6"/>
    </row>
    <row r="1757" spans="42:45" x14ac:dyDescent="0.25">
      <c r="AP1757" s="6"/>
      <c r="AQ1757" s="5"/>
      <c r="AR1757" s="7"/>
      <c r="AS1757" s="6"/>
    </row>
    <row r="1758" spans="42:45" x14ac:dyDescent="0.25">
      <c r="AP1758" s="6"/>
      <c r="AQ1758" s="5"/>
      <c r="AR1758" s="7"/>
      <c r="AS1758" s="6"/>
    </row>
    <row r="1759" spans="42:45" x14ac:dyDescent="0.25">
      <c r="AP1759" s="6"/>
      <c r="AQ1759" s="5"/>
      <c r="AR1759" s="7"/>
      <c r="AS1759" s="6"/>
    </row>
    <row r="1760" spans="42:45" x14ac:dyDescent="0.25">
      <c r="AP1760" s="6"/>
      <c r="AQ1760" s="5"/>
      <c r="AR1760" s="7"/>
      <c r="AS1760" s="6"/>
    </row>
    <row r="1761" spans="42:45" x14ac:dyDescent="0.25">
      <c r="AP1761" s="6"/>
      <c r="AQ1761" s="5"/>
      <c r="AR1761" s="7"/>
      <c r="AS1761" s="6"/>
    </row>
    <row r="1762" spans="42:45" x14ac:dyDescent="0.25">
      <c r="AP1762" s="6"/>
      <c r="AQ1762" s="5"/>
      <c r="AR1762" s="7"/>
      <c r="AS1762" s="6"/>
    </row>
    <row r="1763" spans="42:45" x14ac:dyDescent="0.25">
      <c r="AP1763" s="6"/>
      <c r="AQ1763" s="5"/>
      <c r="AR1763" s="7"/>
      <c r="AS1763" s="6"/>
    </row>
    <row r="1764" spans="42:45" x14ac:dyDescent="0.25">
      <c r="AP1764" s="6"/>
      <c r="AQ1764" s="5"/>
      <c r="AR1764" s="7"/>
      <c r="AS1764" s="6"/>
    </row>
    <row r="1765" spans="42:45" x14ac:dyDescent="0.25">
      <c r="AP1765" s="6"/>
      <c r="AQ1765" s="5"/>
      <c r="AR1765" s="7"/>
      <c r="AS1765" s="6"/>
    </row>
    <row r="1766" spans="42:45" x14ac:dyDescent="0.25">
      <c r="AP1766" s="6"/>
      <c r="AQ1766" s="5"/>
      <c r="AR1766" s="7"/>
      <c r="AS1766" s="6"/>
    </row>
    <row r="1767" spans="42:45" x14ac:dyDescent="0.25">
      <c r="AP1767" s="6"/>
      <c r="AQ1767" s="5"/>
      <c r="AR1767" s="7"/>
      <c r="AS1767" s="6"/>
    </row>
    <row r="1768" spans="42:45" x14ac:dyDescent="0.25">
      <c r="AP1768" s="6"/>
      <c r="AQ1768" s="5"/>
      <c r="AR1768" s="7"/>
      <c r="AS1768" s="6"/>
    </row>
    <row r="1769" spans="42:45" x14ac:dyDescent="0.25">
      <c r="AP1769" s="6"/>
      <c r="AQ1769" s="5"/>
      <c r="AR1769" s="7"/>
      <c r="AS1769" s="6"/>
    </row>
    <row r="1770" spans="42:45" x14ac:dyDescent="0.25">
      <c r="AP1770" s="6"/>
      <c r="AQ1770" s="5"/>
      <c r="AR1770" s="7"/>
      <c r="AS1770" s="6"/>
    </row>
    <row r="1771" spans="42:45" x14ac:dyDescent="0.25">
      <c r="AP1771" s="6"/>
      <c r="AQ1771" s="5"/>
      <c r="AR1771" s="7"/>
      <c r="AS1771" s="6"/>
    </row>
    <row r="1772" spans="42:45" x14ac:dyDescent="0.25">
      <c r="AP1772" s="6"/>
      <c r="AQ1772" s="5"/>
      <c r="AR1772" s="7"/>
      <c r="AS1772" s="6"/>
    </row>
    <row r="1773" spans="42:45" x14ac:dyDescent="0.25">
      <c r="AP1773" s="6"/>
      <c r="AQ1773" s="5"/>
      <c r="AR1773" s="7"/>
      <c r="AS1773" s="6"/>
    </row>
    <row r="1774" spans="42:45" x14ac:dyDescent="0.25">
      <c r="AP1774" s="6"/>
      <c r="AQ1774" s="5"/>
      <c r="AR1774" s="7"/>
      <c r="AS1774" s="6"/>
    </row>
    <row r="1775" spans="42:45" x14ac:dyDescent="0.25">
      <c r="AP1775" s="6"/>
      <c r="AQ1775" s="5"/>
      <c r="AR1775" s="7"/>
      <c r="AS1775" s="6"/>
    </row>
    <row r="1776" spans="42:45" x14ac:dyDescent="0.25">
      <c r="AP1776" s="6"/>
      <c r="AQ1776" s="5"/>
      <c r="AR1776" s="7"/>
      <c r="AS1776" s="6"/>
    </row>
    <row r="1777" spans="42:45" x14ac:dyDescent="0.25">
      <c r="AP1777" s="6"/>
      <c r="AQ1777" s="5"/>
      <c r="AR1777" s="7"/>
      <c r="AS1777" s="6"/>
    </row>
    <row r="1778" spans="42:45" x14ac:dyDescent="0.25">
      <c r="AP1778" s="6"/>
      <c r="AQ1778" s="5"/>
      <c r="AR1778" s="7"/>
      <c r="AS1778" s="6"/>
    </row>
    <row r="1779" spans="42:45" x14ac:dyDescent="0.25">
      <c r="AP1779" s="6"/>
      <c r="AQ1779" s="5"/>
      <c r="AR1779" s="7"/>
      <c r="AS1779" s="6"/>
    </row>
    <row r="1780" spans="42:45" x14ac:dyDescent="0.25">
      <c r="AP1780" s="6"/>
      <c r="AQ1780" s="5"/>
      <c r="AR1780" s="7"/>
      <c r="AS1780" s="6"/>
    </row>
    <row r="1781" spans="42:45" x14ac:dyDescent="0.25">
      <c r="AP1781" s="6"/>
      <c r="AQ1781" s="5"/>
      <c r="AR1781" s="7"/>
      <c r="AS1781" s="6"/>
    </row>
    <row r="1782" spans="42:45" x14ac:dyDescent="0.25">
      <c r="AP1782" s="6"/>
      <c r="AQ1782" s="5"/>
      <c r="AR1782" s="7"/>
      <c r="AS1782" s="6"/>
    </row>
    <row r="1783" spans="42:45" x14ac:dyDescent="0.25">
      <c r="AP1783" s="6"/>
      <c r="AQ1783" s="5"/>
      <c r="AR1783" s="7"/>
      <c r="AS1783" s="6"/>
    </row>
    <row r="1784" spans="42:45" x14ac:dyDescent="0.25">
      <c r="AP1784" s="6"/>
      <c r="AQ1784" s="5"/>
      <c r="AR1784" s="7"/>
      <c r="AS1784" s="6"/>
    </row>
    <row r="1785" spans="42:45" x14ac:dyDescent="0.25">
      <c r="AP1785" s="6"/>
      <c r="AQ1785" s="5"/>
      <c r="AR1785" s="7"/>
      <c r="AS1785" s="6"/>
    </row>
    <row r="1786" spans="42:45" x14ac:dyDescent="0.25">
      <c r="AP1786" s="6"/>
      <c r="AQ1786" s="5"/>
      <c r="AR1786" s="7"/>
      <c r="AS1786" s="6"/>
    </row>
    <row r="1787" spans="42:45" x14ac:dyDescent="0.25">
      <c r="AP1787" s="6"/>
      <c r="AQ1787" s="5"/>
      <c r="AR1787" s="7"/>
      <c r="AS1787" s="6"/>
    </row>
    <row r="1788" spans="42:45" x14ac:dyDescent="0.25">
      <c r="AP1788" s="6"/>
      <c r="AQ1788" s="5"/>
      <c r="AR1788" s="7"/>
      <c r="AS1788" s="6"/>
    </row>
    <row r="1789" spans="42:45" x14ac:dyDescent="0.25">
      <c r="AP1789" s="6"/>
      <c r="AQ1789" s="5"/>
      <c r="AR1789" s="7"/>
      <c r="AS1789" s="6"/>
    </row>
    <row r="1790" spans="42:45" x14ac:dyDescent="0.25">
      <c r="AP1790" s="6"/>
      <c r="AQ1790" s="5"/>
      <c r="AR1790" s="7"/>
      <c r="AS1790" s="6"/>
    </row>
    <row r="1791" spans="42:45" x14ac:dyDescent="0.25">
      <c r="AP1791" s="6"/>
      <c r="AQ1791" s="5"/>
      <c r="AR1791" s="7"/>
      <c r="AS1791" s="6"/>
    </row>
    <row r="1792" spans="42:45" x14ac:dyDescent="0.25">
      <c r="AP1792" s="6"/>
      <c r="AQ1792" s="5"/>
      <c r="AR1792" s="7"/>
      <c r="AS1792" s="6"/>
    </row>
    <row r="1793" spans="42:45" x14ac:dyDescent="0.25">
      <c r="AP1793" s="6"/>
      <c r="AQ1793" s="5"/>
      <c r="AR1793" s="7"/>
      <c r="AS1793" s="6"/>
    </row>
    <row r="1794" spans="42:45" x14ac:dyDescent="0.25">
      <c r="AP1794" s="6"/>
      <c r="AQ1794" s="5"/>
      <c r="AR1794" s="7"/>
      <c r="AS1794" s="6"/>
    </row>
    <row r="1795" spans="42:45" x14ac:dyDescent="0.25">
      <c r="AP1795" s="6"/>
      <c r="AQ1795" s="5"/>
      <c r="AR1795" s="7"/>
      <c r="AS1795" s="6"/>
    </row>
    <row r="1796" spans="42:45" x14ac:dyDescent="0.25">
      <c r="AP1796" s="6"/>
      <c r="AQ1796" s="5"/>
      <c r="AR1796" s="7"/>
      <c r="AS1796" s="6"/>
    </row>
    <row r="1797" spans="42:45" x14ac:dyDescent="0.25">
      <c r="AP1797" s="6"/>
      <c r="AQ1797" s="5"/>
      <c r="AR1797" s="7"/>
      <c r="AS1797" s="6"/>
    </row>
    <row r="1798" spans="42:45" x14ac:dyDescent="0.25">
      <c r="AP1798" s="6"/>
      <c r="AQ1798" s="5"/>
      <c r="AR1798" s="7"/>
      <c r="AS1798" s="6"/>
    </row>
    <row r="1799" spans="42:45" x14ac:dyDescent="0.25">
      <c r="AP1799" s="6"/>
      <c r="AQ1799" s="5"/>
      <c r="AR1799" s="7"/>
      <c r="AS1799" s="6"/>
    </row>
    <row r="1800" spans="42:45" x14ac:dyDescent="0.25">
      <c r="AP1800" s="6"/>
      <c r="AQ1800" s="5"/>
      <c r="AR1800" s="7"/>
      <c r="AS1800" s="6"/>
    </row>
    <row r="1801" spans="42:45" x14ac:dyDescent="0.25">
      <c r="AP1801" s="6"/>
      <c r="AQ1801" s="5"/>
      <c r="AR1801" s="7"/>
      <c r="AS1801" s="6"/>
    </row>
    <row r="1802" spans="42:45" x14ac:dyDescent="0.25">
      <c r="AP1802" s="6"/>
      <c r="AQ1802" s="5"/>
      <c r="AR1802" s="7"/>
      <c r="AS1802" s="6"/>
    </row>
    <row r="1803" spans="42:45" x14ac:dyDescent="0.25">
      <c r="AP1803" s="6"/>
      <c r="AQ1803" s="5"/>
      <c r="AR1803" s="7"/>
      <c r="AS1803" s="6"/>
    </row>
    <row r="1804" spans="42:45" x14ac:dyDescent="0.25">
      <c r="AP1804" s="6"/>
      <c r="AQ1804" s="5"/>
      <c r="AR1804" s="7"/>
      <c r="AS1804" s="6"/>
    </row>
    <row r="1805" spans="42:45" x14ac:dyDescent="0.25">
      <c r="AP1805" s="6"/>
      <c r="AQ1805" s="5"/>
      <c r="AR1805" s="7"/>
      <c r="AS1805" s="6"/>
    </row>
    <row r="1806" spans="42:45" x14ac:dyDescent="0.25">
      <c r="AP1806" s="6"/>
      <c r="AQ1806" s="5"/>
      <c r="AR1806" s="7"/>
      <c r="AS1806" s="6"/>
    </row>
    <row r="1807" spans="42:45" x14ac:dyDescent="0.25">
      <c r="AP1807" s="6"/>
      <c r="AQ1807" s="5"/>
      <c r="AR1807" s="7"/>
      <c r="AS1807" s="6"/>
    </row>
    <row r="1808" spans="42:45" x14ac:dyDescent="0.25">
      <c r="AP1808" s="6"/>
      <c r="AQ1808" s="5"/>
      <c r="AR1808" s="7"/>
      <c r="AS1808" s="6"/>
    </row>
    <row r="1809" spans="42:45" x14ac:dyDescent="0.25">
      <c r="AP1809" s="6"/>
      <c r="AQ1809" s="5"/>
      <c r="AR1809" s="7"/>
      <c r="AS1809" s="6"/>
    </row>
    <row r="1810" spans="42:45" x14ac:dyDescent="0.25">
      <c r="AP1810" s="6"/>
      <c r="AQ1810" s="5"/>
      <c r="AR1810" s="7"/>
      <c r="AS1810" s="6"/>
    </row>
    <row r="1811" spans="42:45" x14ac:dyDescent="0.25">
      <c r="AP1811" s="6"/>
      <c r="AQ1811" s="5"/>
      <c r="AR1811" s="7"/>
      <c r="AS1811" s="6"/>
    </row>
    <row r="1812" spans="42:45" x14ac:dyDescent="0.25">
      <c r="AP1812" s="6"/>
      <c r="AQ1812" s="5"/>
      <c r="AR1812" s="7"/>
      <c r="AS1812" s="6"/>
    </row>
    <row r="1813" spans="42:45" x14ac:dyDescent="0.25">
      <c r="AP1813" s="6"/>
      <c r="AQ1813" s="5"/>
      <c r="AR1813" s="7"/>
      <c r="AS1813" s="6"/>
    </row>
    <row r="1814" spans="42:45" x14ac:dyDescent="0.25">
      <c r="AP1814" s="6"/>
      <c r="AQ1814" s="5"/>
      <c r="AR1814" s="7"/>
      <c r="AS1814" s="6"/>
    </row>
    <row r="1815" spans="42:45" x14ac:dyDescent="0.25">
      <c r="AP1815" s="6"/>
      <c r="AQ1815" s="5"/>
      <c r="AR1815" s="7"/>
      <c r="AS1815" s="6"/>
    </row>
    <row r="1816" spans="42:45" x14ac:dyDescent="0.25">
      <c r="AP1816" s="6"/>
      <c r="AQ1816" s="5"/>
      <c r="AR1816" s="7"/>
      <c r="AS1816" s="6"/>
    </row>
    <row r="1817" spans="42:45" x14ac:dyDescent="0.25">
      <c r="AP1817" s="6"/>
      <c r="AQ1817" s="5"/>
      <c r="AR1817" s="7"/>
      <c r="AS1817" s="6"/>
    </row>
    <row r="1818" spans="42:45" x14ac:dyDescent="0.25">
      <c r="AP1818" s="6"/>
      <c r="AQ1818" s="5"/>
      <c r="AR1818" s="7"/>
      <c r="AS1818" s="6"/>
    </row>
    <row r="1819" spans="42:45" x14ac:dyDescent="0.25">
      <c r="AP1819" s="6"/>
      <c r="AQ1819" s="5"/>
      <c r="AR1819" s="7"/>
      <c r="AS1819" s="6"/>
    </row>
    <row r="1820" spans="42:45" x14ac:dyDescent="0.25">
      <c r="AP1820" s="6"/>
      <c r="AQ1820" s="5"/>
      <c r="AR1820" s="7"/>
      <c r="AS1820" s="6"/>
    </row>
    <row r="1821" spans="42:45" x14ac:dyDescent="0.25">
      <c r="AP1821" s="6"/>
      <c r="AQ1821" s="5"/>
      <c r="AR1821" s="7"/>
      <c r="AS1821" s="6"/>
    </row>
    <row r="1822" spans="42:45" x14ac:dyDescent="0.25">
      <c r="AP1822" s="6"/>
      <c r="AQ1822" s="5"/>
      <c r="AR1822" s="7"/>
      <c r="AS1822" s="6"/>
    </row>
    <row r="1823" spans="42:45" x14ac:dyDescent="0.25">
      <c r="AP1823" s="6"/>
      <c r="AQ1823" s="5"/>
      <c r="AR1823" s="7"/>
      <c r="AS1823" s="6"/>
    </row>
    <row r="1824" spans="42:45" x14ac:dyDescent="0.25">
      <c r="AP1824" s="6"/>
      <c r="AQ1824" s="5"/>
      <c r="AR1824" s="7"/>
      <c r="AS1824" s="6"/>
    </row>
    <row r="1825" spans="42:45" x14ac:dyDescent="0.25">
      <c r="AP1825" s="6"/>
      <c r="AQ1825" s="5"/>
      <c r="AR1825" s="7"/>
      <c r="AS1825" s="6"/>
    </row>
    <row r="1826" spans="42:45" x14ac:dyDescent="0.25">
      <c r="AP1826" s="6"/>
      <c r="AQ1826" s="5"/>
      <c r="AR1826" s="7"/>
      <c r="AS1826" s="6"/>
    </row>
    <row r="1827" spans="42:45" x14ac:dyDescent="0.25">
      <c r="AP1827" s="6"/>
      <c r="AQ1827" s="5"/>
      <c r="AR1827" s="7"/>
      <c r="AS1827" s="6"/>
    </row>
    <row r="1828" spans="42:45" x14ac:dyDescent="0.25">
      <c r="AP1828" s="6"/>
      <c r="AQ1828" s="5"/>
      <c r="AR1828" s="7"/>
      <c r="AS1828" s="6"/>
    </row>
    <row r="1829" spans="42:45" x14ac:dyDescent="0.25">
      <c r="AP1829" s="6"/>
      <c r="AQ1829" s="5"/>
      <c r="AR1829" s="7"/>
      <c r="AS1829" s="6"/>
    </row>
    <row r="1830" spans="42:45" x14ac:dyDescent="0.25">
      <c r="AP1830" s="6"/>
      <c r="AQ1830" s="5"/>
      <c r="AR1830" s="7"/>
      <c r="AS1830" s="6"/>
    </row>
    <row r="1831" spans="42:45" x14ac:dyDescent="0.25">
      <c r="AP1831" s="6"/>
      <c r="AQ1831" s="5"/>
      <c r="AR1831" s="7"/>
      <c r="AS1831" s="6"/>
    </row>
    <row r="1832" spans="42:45" x14ac:dyDescent="0.25">
      <c r="AP1832" s="6"/>
      <c r="AQ1832" s="5"/>
      <c r="AR1832" s="7"/>
      <c r="AS1832" s="6"/>
    </row>
    <row r="1833" spans="42:45" x14ac:dyDescent="0.25">
      <c r="AP1833" s="6"/>
      <c r="AQ1833" s="5"/>
      <c r="AR1833" s="7"/>
      <c r="AS1833" s="6"/>
    </row>
    <row r="1834" spans="42:45" x14ac:dyDescent="0.25">
      <c r="AP1834" s="6"/>
      <c r="AQ1834" s="5"/>
      <c r="AR1834" s="7"/>
      <c r="AS1834" s="6"/>
    </row>
    <row r="1835" spans="42:45" x14ac:dyDescent="0.25">
      <c r="AP1835" s="6"/>
      <c r="AQ1835" s="5"/>
      <c r="AR1835" s="7"/>
      <c r="AS1835" s="6"/>
    </row>
    <row r="1836" spans="42:45" x14ac:dyDescent="0.25">
      <c r="AP1836" s="6"/>
      <c r="AQ1836" s="5"/>
      <c r="AR1836" s="7"/>
      <c r="AS1836" s="6"/>
    </row>
    <row r="1837" spans="42:45" x14ac:dyDescent="0.25">
      <c r="AP1837" s="6"/>
      <c r="AQ1837" s="5"/>
      <c r="AR1837" s="7"/>
      <c r="AS1837" s="6"/>
    </row>
    <row r="1838" spans="42:45" x14ac:dyDescent="0.25">
      <c r="AP1838" s="6"/>
      <c r="AQ1838" s="5"/>
      <c r="AR1838" s="7"/>
      <c r="AS1838" s="6"/>
    </row>
    <row r="1839" spans="42:45" x14ac:dyDescent="0.25">
      <c r="AP1839" s="6"/>
      <c r="AQ1839" s="5"/>
      <c r="AR1839" s="7"/>
      <c r="AS1839" s="6"/>
    </row>
    <row r="1840" spans="42:45" x14ac:dyDescent="0.25">
      <c r="AP1840" s="6"/>
      <c r="AQ1840" s="5"/>
      <c r="AR1840" s="7"/>
      <c r="AS1840" s="6"/>
    </row>
    <row r="1841" spans="42:45" x14ac:dyDescent="0.25">
      <c r="AP1841" s="6"/>
      <c r="AQ1841" s="5"/>
      <c r="AR1841" s="7"/>
      <c r="AS1841" s="6"/>
    </row>
    <row r="1842" spans="42:45" x14ac:dyDescent="0.25">
      <c r="AP1842" s="6"/>
      <c r="AQ1842" s="5"/>
      <c r="AR1842" s="7"/>
      <c r="AS1842" s="6"/>
    </row>
    <row r="1843" spans="42:45" x14ac:dyDescent="0.25">
      <c r="AP1843" s="6"/>
      <c r="AQ1843" s="5"/>
      <c r="AR1843" s="7"/>
      <c r="AS1843" s="6"/>
    </row>
    <row r="1844" spans="42:45" x14ac:dyDescent="0.25">
      <c r="AP1844" s="6"/>
      <c r="AQ1844" s="5"/>
      <c r="AR1844" s="7"/>
      <c r="AS1844" s="6"/>
    </row>
    <row r="1845" spans="42:45" x14ac:dyDescent="0.25">
      <c r="AP1845" s="6"/>
      <c r="AQ1845" s="5"/>
      <c r="AR1845" s="7"/>
      <c r="AS1845" s="6"/>
    </row>
    <row r="1846" spans="42:45" x14ac:dyDescent="0.25">
      <c r="AP1846" s="6"/>
      <c r="AQ1846" s="5"/>
      <c r="AR1846" s="7"/>
      <c r="AS1846" s="6"/>
    </row>
    <row r="1847" spans="42:45" x14ac:dyDescent="0.25">
      <c r="AP1847" s="6"/>
      <c r="AQ1847" s="5"/>
      <c r="AR1847" s="7"/>
      <c r="AS1847" s="6"/>
    </row>
    <row r="1848" spans="42:45" x14ac:dyDescent="0.25">
      <c r="AP1848" s="6"/>
      <c r="AQ1848" s="5"/>
      <c r="AR1848" s="7"/>
      <c r="AS1848" s="6"/>
    </row>
    <row r="1849" spans="42:45" x14ac:dyDescent="0.25">
      <c r="AP1849" s="6"/>
      <c r="AQ1849" s="5"/>
      <c r="AR1849" s="7"/>
      <c r="AS1849" s="6"/>
    </row>
    <row r="1850" spans="42:45" x14ac:dyDescent="0.25">
      <c r="AP1850" s="6"/>
      <c r="AQ1850" s="5"/>
      <c r="AR1850" s="7"/>
      <c r="AS1850" s="6"/>
    </row>
    <row r="1851" spans="42:45" x14ac:dyDescent="0.25">
      <c r="AP1851" s="6"/>
      <c r="AQ1851" s="5"/>
      <c r="AR1851" s="7"/>
      <c r="AS1851" s="6"/>
    </row>
    <row r="1852" spans="42:45" x14ac:dyDescent="0.25">
      <c r="AP1852" s="6"/>
      <c r="AQ1852" s="5"/>
      <c r="AR1852" s="7"/>
      <c r="AS1852" s="6"/>
    </row>
    <row r="1853" spans="42:45" x14ac:dyDescent="0.25">
      <c r="AP1853" s="6"/>
      <c r="AQ1853" s="5"/>
      <c r="AR1853" s="7"/>
      <c r="AS1853" s="6"/>
    </row>
    <row r="1854" spans="42:45" x14ac:dyDescent="0.25">
      <c r="AP1854" s="6"/>
      <c r="AQ1854" s="5"/>
      <c r="AR1854" s="7"/>
      <c r="AS1854" s="6"/>
    </row>
    <row r="1855" spans="42:45" x14ac:dyDescent="0.25">
      <c r="AP1855" s="6"/>
      <c r="AQ1855" s="5"/>
      <c r="AR1855" s="7"/>
      <c r="AS1855" s="6"/>
    </row>
    <row r="1856" spans="42:45" x14ac:dyDescent="0.25">
      <c r="AP1856" s="6"/>
      <c r="AQ1856" s="5"/>
      <c r="AR1856" s="7"/>
      <c r="AS1856" s="6"/>
    </row>
    <row r="1857" spans="42:45" x14ac:dyDescent="0.25">
      <c r="AP1857" s="6"/>
      <c r="AQ1857" s="5"/>
      <c r="AR1857" s="7"/>
      <c r="AS1857" s="6"/>
    </row>
    <row r="1858" spans="42:45" x14ac:dyDescent="0.25">
      <c r="AP1858" s="6"/>
      <c r="AQ1858" s="5"/>
      <c r="AR1858" s="7"/>
      <c r="AS1858" s="6"/>
    </row>
    <row r="1859" spans="42:45" x14ac:dyDescent="0.25">
      <c r="AP1859" s="6"/>
      <c r="AQ1859" s="5"/>
      <c r="AR1859" s="7"/>
      <c r="AS1859" s="6"/>
    </row>
    <row r="1860" spans="42:45" x14ac:dyDescent="0.25">
      <c r="AP1860" s="6"/>
      <c r="AQ1860" s="5"/>
      <c r="AR1860" s="7"/>
      <c r="AS1860" s="6"/>
    </row>
    <row r="1861" spans="42:45" x14ac:dyDescent="0.25">
      <c r="AP1861" s="6"/>
      <c r="AQ1861" s="5"/>
      <c r="AR1861" s="7"/>
      <c r="AS1861" s="6"/>
    </row>
    <row r="1862" spans="42:45" x14ac:dyDescent="0.25">
      <c r="AP1862" s="6"/>
      <c r="AQ1862" s="5"/>
      <c r="AR1862" s="7"/>
      <c r="AS1862" s="6"/>
    </row>
    <row r="1863" spans="42:45" x14ac:dyDescent="0.25">
      <c r="AP1863" s="6"/>
      <c r="AQ1863" s="5"/>
      <c r="AR1863" s="7"/>
      <c r="AS1863" s="6"/>
    </row>
    <row r="1864" spans="42:45" x14ac:dyDescent="0.25">
      <c r="AP1864" s="6"/>
      <c r="AQ1864" s="5"/>
      <c r="AR1864" s="7"/>
      <c r="AS1864" s="6"/>
    </row>
    <row r="1865" spans="42:45" x14ac:dyDescent="0.25">
      <c r="AP1865" s="6"/>
      <c r="AQ1865" s="5"/>
      <c r="AR1865" s="7"/>
      <c r="AS1865" s="6"/>
    </row>
    <row r="1866" spans="42:45" x14ac:dyDescent="0.25">
      <c r="AP1866" s="6"/>
      <c r="AQ1866" s="5"/>
      <c r="AR1866" s="7"/>
      <c r="AS1866" s="6"/>
    </row>
    <row r="1867" spans="42:45" x14ac:dyDescent="0.25">
      <c r="AP1867" s="6"/>
      <c r="AQ1867" s="5"/>
      <c r="AR1867" s="7"/>
      <c r="AS1867" s="6"/>
    </row>
    <row r="1868" spans="42:45" x14ac:dyDescent="0.25">
      <c r="AP1868" s="6"/>
      <c r="AQ1868" s="5"/>
      <c r="AR1868" s="7"/>
      <c r="AS1868" s="6"/>
    </row>
    <row r="1869" spans="42:45" x14ac:dyDescent="0.25">
      <c r="AP1869" s="6"/>
      <c r="AQ1869" s="5"/>
      <c r="AR1869" s="7"/>
      <c r="AS1869" s="6"/>
    </row>
    <row r="1870" spans="42:45" x14ac:dyDescent="0.25">
      <c r="AP1870" s="6"/>
      <c r="AQ1870" s="5"/>
      <c r="AR1870" s="7"/>
      <c r="AS1870" s="6"/>
    </row>
    <row r="1871" spans="42:45" x14ac:dyDescent="0.25">
      <c r="AP1871" s="6"/>
      <c r="AQ1871" s="5"/>
      <c r="AR1871" s="7"/>
      <c r="AS1871" s="6"/>
    </row>
    <row r="1872" spans="42:45" x14ac:dyDescent="0.25">
      <c r="AP1872" s="6"/>
      <c r="AQ1872" s="5"/>
      <c r="AR1872" s="7"/>
      <c r="AS1872" s="6"/>
    </row>
    <row r="1873" spans="42:45" x14ac:dyDescent="0.25">
      <c r="AP1873" s="6"/>
      <c r="AQ1873" s="5"/>
      <c r="AR1873" s="7"/>
      <c r="AS1873" s="6"/>
    </row>
    <row r="1874" spans="42:45" x14ac:dyDescent="0.25">
      <c r="AP1874" s="6"/>
      <c r="AQ1874" s="5"/>
      <c r="AR1874" s="7"/>
      <c r="AS1874" s="6"/>
    </row>
    <row r="1875" spans="42:45" x14ac:dyDescent="0.25">
      <c r="AP1875" s="6"/>
      <c r="AQ1875" s="5"/>
      <c r="AR1875" s="7"/>
      <c r="AS1875" s="6"/>
    </row>
    <row r="1876" spans="42:45" x14ac:dyDescent="0.25">
      <c r="AP1876" s="6"/>
      <c r="AQ1876" s="5"/>
      <c r="AR1876" s="7"/>
      <c r="AS1876" s="6"/>
    </row>
    <row r="1877" spans="42:45" x14ac:dyDescent="0.25">
      <c r="AP1877" s="6"/>
      <c r="AQ1877" s="5"/>
      <c r="AR1877" s="7"/>
      <c r="AS1877" s="6"/>
    </row>
    <row r="1878" spans="42:45" x14ac:dyDescent="0.25">
      <c r="AP1878" s="6"/>
      <c r="AQ1878" s="5"/>
      <c r="AR1878" s="7"/>
      <c r="AS1878" s="6"/>
    </row>
    <row r="1879" spans="42:45" x14ac:dyDescent="0.25">
      <c r="AP1879" s="6"/>
      <c r="AQ1879" s="5"/>
      <c r="AR1879" s="7"/>
      <c r="AS1879" s="6"/>
    </row>
    <row r="1880" spans="42:45" x14ac:dyDescent="0.25">
      <c r="AP1880" s="6"/>
      <c r="AQ1880" s="5"/>
      <c r="AR1880" s="7"/>
      <c r="AS1880" s="6"/>
    </row>
    <row r="1881" spans="42:45" x14ac:dyDescent="0.25">
      <c r="AP1881" s="6"/>
      <c r="AQ1881" s="5"/>
      <c r="AR1881" s="7"/>
      <c r="AS1881" s="6"/>
    </row>
    <row r="1882" spans="42:45" x14ac:dyDescent="0.25">
      <c r="AP1882" s="6"/>
      <c r="AQ1882" s="5"/>
      <c r="AR1882" s="7"/>
      <c r="AS1882" s="6"/>
    </row>
    <row r="1883" spans="42:45" x14ac:dyDescent="0.25">
      <c r="AP1883" s="6"/>
      <c r="AQ1883" s="5"/>
      <c r="AR1883" s="7"/>
      <c r="AS1883" s="6"/>
    </row>
    <row r="1884" spans="42:45" x14ac:dyDescent="0.25">
      <c r="AP1884" s="6"/>
      <c r="AQ1884" s="5"/>
      <c r="AR1884" s="7"/>
      <c r="AS1884" s="6"/>
    </row>
    <row r="1885" spans="42:45" x14ac:dyDescent="0.25">
      <c r="AP1885" s="6"/>
      <c r="AQ1885" s="5"/>
      <c r="AR1885" s="7"/>
      <c r="AS1885" s="6"/>
    </row>
    <row r="1886" spans="42:45" x14ac:dyDescent="0.25">
      <c r="AP1886" s="6"/>
      <c r="AQ1886" s="5"/>
      <c r="AR1886" s="7"/>
      <c r="AS1886" s="6"/>
    </row>
    <row r="1887" spans="42:45" x14ac:dyDescent="0.25">
      <c r="AP1887" s="6"/>
      <c r="AQ1887" s="5"/>
      <c r="AR1887" s="7"/>
      <c r="AS1887" s="6"/>
    </row>
    <row r="1888" spans="42:45" x14ac:dyDescent="0.25">
      <c r="AP1888" s="6"/>
      <c r="AQ1888" s="5"/>
      <c r="AR1888" s="7"/>
      <c r="AS1888" s="6"/>
    </row>
    <row r="1889" spans="42:45" x14ac:dyDescent="0.25">
      <c r="AP1889" s="6"/>
      <c r="AQ1889" s="5"/>
      <c r="AR1889" s="7"/>
      <c r="AS1889" s="6"/>
    </row>
    <row r="1890" spans="42:45" x14ac:dyDescent="0.25">
      <c r="AP1890" s="6"/>
      <c r="AQ1890" s="5"/>
      <c r="AR1890" s="7"/>
      <c r="AS1890" s="6"/>
    </row>
    <row r="1891" spans="42:45" x14ac:dyDescent="0.25">
      <c r="AP1891" s="6"/>
      <c r="AQ1891" s="5"/>
      <c r="AR1891" s="7"/>
      <c r="AS1891" s="6"/>
    </row>
    <row r="1892" spans="42:45" x14ac:dyDescent="0.25">
      <c r="AP1892" s="6"/>
      <c r="AQ1892" s="5"/>
      <c r="AR1892" s="7"/>
      <c r="AS1892" s="6"/>
    </row>
    <row r="1893" spans="42:45" x14ac:dyDescent="0.25">
      <c r="AP1893" s="6"/>
      <c r="AQ1893" s="5"/>
      <c r="AR1893" s="7"/>
      <c r="AS1893" s="6"/>
    </row>
    <row r="1894" spans="42:45" x14ac:dyDescent="0.25">
      <c r="AP1894" s="6"/>
      <c r="AQ1894" s="5"/>
      <c r="AR1894" s="7"/>
      <c r="AS1894" s="6"/>
    </row>
    <row r="1895" spans="42:45" x14ac:dyDescent="0.25">
      <c r="AP1895" s="6"/>
      <c r="AQ1895" s="5"/>
      <c r="AR1895" s="7"/>
      <c r="AS1895" s="6"/>
    </row>
    <row r="1896" spans="42:45" x14ac:dyDescent="0.25">
      <c r="AP1896" s="6"/>
      <c r="AQ1896" s="5"/>
      <c r="AR1896" s="7"/>
      <c r="AS1896" s="6"/>
    </row>
    <row r="1897" spans="42:45" x14ac:dyDescent="0.25">
      <c r="AP1897" s="6"/>
      <c r="AQ1897" s="5"/>
      <c r="AR1897" s="7"/>
      <c r="AS1897" s="6"/>
    </row>
    <row r="1898" spans="42:45" x14ac:dyDescent="0.25">
      <c r="AP1898" s="6"/>
      <c r="AQ1898" s="5"/>
      <c r="AR1898" s="7"/>
      <c r="AS1898" s="6"/>
    </row>
    <row r="1899" spans="42:45" x14ac:dyDescent="0.25">
      <c r="AP1899" s="6"/>
      <c r="AQ1899" s="5"/>
      <c r="AR1899" s="7"/>
      <c r="AS1899" s="6"/>
    </row>
    <row r="1900" spans="42:45" x14ac:dyDescent="0.25">
      <c r="AP1900" s="6"/>
      <c r="AQ1900" s="5"/>
      <c r="AR1900" s="7"/>
      <c r="AS1900" s="6"/>
    </row>
    <row r="1901" spans="42:45" x14ac:dyDescent="0.25">
      <c r="AP1901" s="6"/>
      <c r="AQ1901" s="5"/>
      <c r="AR1901" s="7"/>
      <c r="AS1901" s="6"/>
    </row>
    <row r="1902" spans="42:45" x14ac:dyDescent="0.25">
      <c r="AP1902" s="6"/>
      <c r="AQ1902" s="5"/>
      <c r="AR1902" s="7"/>
      <c r="AS1902" s="6"/>
    </row>
    <row r="1903" spans="42:45" x14ac:dyDescent="0.25">
      <c r="AP1903" s="6"/>
      <c r="AQ1903" s="5"/>
      <c r="AR1903" s="7"/>
      <c r="AS1903" s="6"/>
    </row>
    <row r="1904" spans="42:45" x14ac:dyDescent="0.25">
      <c r="AP1904" s="6"/>
      <c r="AQ1904" s="5"/>
      <c r="AR1904" s="7"/>
      <c r="AS1904" s="6"/>
    </row>
    <row r="1905" spans="42:45" x14ac:dyDescent="0.25">
      <c r="AP1905" s="6"/>
      <c r="AQ1905" s="5"/>
      <c r="AR1905" s="7"/>
      <c r="AS1905" s="6"/>
    </row>
    <row r="1906" spans="42:45" x14ac:dyDescent="0.25">
      <c r="AP1906" s="6"/>
      <c r="AQ1906" s="5"/>
      <c r="AR1906" s="7"/>
      <c r="AS1906" s="6"/>
    </row>
    <row r="1907" spans="42:45" x14ac:dyDescent="0.25">
      <c r="AP1907" s="6"/>
      <c r="AQ1907" s="5"/>
      <c r="AR1907" s="7"/>
      <c r="AS1907" s="6"/>
    </row>
    <row r="1908" spans="42:45" x14ac:dyDescent="0.25">
      <c r="AP1908" s="6"/>
      <c r="AQ1908" s="5"/>
      <c r="AR1908" s="7"/>
      <c r="AS1908" s="6"/>
    </row>
    <row r="1909" spans="42:45" x14ac:dyDescent="0.25">
      <c r="AP1909" s="6"/>
      <c r="AQ1909" s="5"/>
      <c r="AR1909" s="7"/>
      <c r="AS1909" s="6"/>
    </row>
    <row r="1910" spans="42:45" x14ac:dyDescent="0.25">
      <c r="AP1910" s="6"/>
      <c r="AQ1910" s="5"/>
      <c r="AR1910" s="7"/>
      <c r="AS1910" s="6"/>
    </row>
    <row r="1911" spans="42:45" x14ac:dyDescent="0.25">
      <c r="AP1911" s="6"/>
      <c r="AQ1911" s="5"/>
      <c r="AR1911" s="7"/>
      <c r="AS1911" s="6"/>
    </row>
    <row r="1912" spans="42:45" x14ac:dyDescent="0.25">
      <c r="AP1912" s="6"/>
      <c r="AQ1912" s="5"/>
      <c r="AR1912" s="7"/>
      <c r="AS1912" s="6"/>
    </row>
    <row r="1913" spans="42:45" x14ac:dyDescent="0.25">
      <c r="AP1913" s="6"/>
      <c r="AQ1913" s="5"/>
      <c r="AR1913" s="7"/>
      <c r="AS1913" s="6"/>
    </row>
    <row r="1914" spans="42:45" x14ac:dyDescent="0.25">
      <c r="AP1914" s="6"/>
      <c r="AQ1914" s="5"/>
      <c r="AR1914" s="7"/>
      <c r="AS1914" s="6"/>
    </row>
    <row r="1915" spans="42:45" x14ac:dyDescent="0.25">
      <c r="AP1915" s="6"/>
      <c r="AQ1915" s="5"/>
      <c r="AR1915" s="7"/>
      <c r="AS1915" s="6"/>
    </row>
    <row r="1916" spans="42:45" x14ac:dyDescent="0.25">
      <c r="AP1916" s="6"/>
      <c r="AQ1916" s="5"/>
      <c r="AR1916" s="7"/>
      <c r="AS1916" s="6"/>
    </row>
    <row r="1917" spans="42:45" x14ac:dyDescent="0.25">
      <c r="AP1917" s="6"/>
      <c r="AQ1917" s="5"/>
      <c r="AR1917" s="7"/>
      <c r="AS1917" s="6"/>
    </row>
    <row r="1918" spans="42:45" x14ac:dyDescent="0.25">
      <c r="AP1918" s="6"/>
      <c r="AQ1918" s="5"/>
      <c r="AR1918" s="7"/>
      <c r="AS1918" s="6"/>
    </row>
    <row r="1919" spans="42:45" x14ac:dyDescent="0.25">
      <c r="AP1919" s="6"/>
      <c r="AQ1919" s="5"/>
      <c r="AR1919" s="7"/>
      <c r="AS1919" s="6"/>
    </row>
    <row r="1920" spans="42:45" x14ac:dyDescent="0.25">
      <c r="AP1920" s="6"/>
      <c r="AQ1920" s="5"/>
      <c r="AR1920" s="7"/>
      <c r="AS1920" s="6"/>
    </row>
    <row r="1921" spans="42:45" x14ac:dyDescent="0.25">
      <c r="AP1921" s="6"/>
      <c r="AQ1921" s="5"/>
      <c r="AR1921" s="7"/>
      <c r="AS1921" s="6"/>
    </row>
    <row r="1922" spans="42:45" x14ac:dyDescent="0.25">
      <c r="AP1922" s="6"/>
      <c r="AQ1922" s="5"/>
      <c r="AR1922" s="7"/>
      <c r="AS1922" s="6"/>
    </row>
    <row r="1923" spans="42:45" x14ac:dyDescent="0.25">
      <c r="AP1923" s="6"/>
      <c r="AQ1923" s="5"/>
      <c r="AR1923" s="7"/>
      <c r="AS1923" s="6"/>
    </row>
    <row r="1924" spans="42:45" x14ac:dyDescent="0.25">
      <c r="AP1924" s="6"/>
      <c r="AQ1924" s="5"/>
      <c r="AR1924" s="7"/>
      <c r="AS1924" s="6"/>
    </row>
    <row r="1925" spans="42:45" x14ac:dyDescent="0.25">
      <c r="AP1925" s="6"/>
      <c r="AQ1925" s="5"/>
      <c r="AR1925" s="7"/>
      <c r="AS1925" s="6"/>
    </row>
    <row r="1926" spans="42:45" x14ac:dyDescent="0.25">
      <c r="AP1926" s="6"/>
      <c r="AQ1926" s="5"/>
      <c r="AR1926" s="7"/>
      <c r="AS1926" s="6"/>
    </row>
    <row r="1927" spans="42:45" x14ac:dyDescent="0.25">
      <c r="AP1927" s="6"/>
      <c r="AQ1927" s="5"/>
      <c r="AR1927" s="7"/>
      <c r="AS1927" s="6"/>
    </row>
    <row r="1928" spans="42:45" x14ac:dyDescent="0.25">
      <c r="AP1928" s="6"/>
      <c r="AQ1928" s="5"/>
      <c r="AR1928" s="7"/>
      <c r="AS1928" s="6"/>
    </row>
    <row r="1929" spans="42:45" x14ac:dyDescent="0.25">
      <c r="AP1929" s="6"/>
      <c r="AQ1929" s="5"/>
      <c r="AR1929" s="7"/>
      <c r="AS1929" s="6"/>
    </row>
    <row r="1930" spans="42:45" x14ac:dyDescent="0.25">
      <c r="AP1930" s="6"/>
      <c r="AQ1930" s="5"/>
      <c r="AR1930" s="7"/>
      <c r="AS1930" s="6"/>
    </row>
    <row r="1931" spans="42:45" x14ac:dyDescent="0.25">
      <c r="AP1931" s="6"/>
      <c r="AQ1931" s="5"/>
      <c r="AR1931" s="7"/>
      <c r="AS1931" s="6"/>
    </row>
    <row r="1932" spans="42:45" x14ac:dyDescent="0.25">
      <c r="AP1932" s="6"/>
      <c r="AQ1932" s="5"/>
      <c r="AR1932" s="7"/>
      <c r="AS1932" s="6"/>
    </row>
    <row r="1933" spans="42:45" x14ac:dyDescent="0.25">
      <c r="AP1933" s="6"/>
      <c r="AQ1933" s="5"/>
      <c r="AR1933" s="7"/>
      <c r="AS1933" s="6"/>
    </row>
    <row r="1934" spans="42:45" x14ac:dyDescent="0.25">
      <c r="AP1934" s="6"/>
      <c r="AQ1934" s="5"/>
      <c r="AR1934" s="7"/>
      <c r="AS1934" s="6"/>
    </row>
    <row r="1935" spans="42:45" x14ac:dyDescent="0.25">
      <c r="AP1935" s="6"/>
      <c r="AQ1935" s="5"/>
      <c r="AR1935" s="7"/>
      <c r="AS1935" s="6"/>
    </row>
    <row r="1936" spans="42:45" x14ac:dyDescent="0.25">
      <c r="AP1936" s="6"/>
      <c r="AQ1936" s="5"/>
      <c r="AR1936" s="7"/>
      <c r="AS1936" s="6"/>
    </row>
    <row r="1937" spans="42:45" x14ac:dyDescent="0.25">
      <c r="AP1937" s="6"/>
      <c r="AQ1937" s="5"/>
      <c r="AR1937" s="7"/>
      <c r="AS1937" s="6"/>
    </row>
    <row r="1938" spans="42:45" x14ac:dyDescent="0.25">
      <c r="AP1938" s="6"/>
      <c r="AQ1938" s="5"/>
      <c r="AR1938" s="7"/>
      <c r="AS1938" s="6"/>
    </row>
    <row r="1939" spans="42:45" x14ac:dyDescent="0.25">
      <c r="AP1939" s="6"/>
      <c r="AQ1939" s="5"/>
      <c r="AR1939" s="7"/>
      <c r="AS1939" s="6"/>
    </row>
    <row r="1940" spans="42:45" x14ac:dyDescent="0.25">
      <c r="AP1940" s="6"/>
      <c r="AQ1940" s="5"/>
      <c r="AR1940" s="7"/>
      <c r="AS1940" s="6"/>
    </row>
    <row r="1941" spans="42:45" x14ac:dyDescent="0.25">
      <c r="AP1941" s="6"/>
      <c r="AQ1941" s="5"/>
      <c r="AR1941" s="7"/>
      <c r="AS1941" s="6"/>
    </row>
    <row r="1942" spans="42:45" x14ac:dyDescent="0.25">
      <c r="AP1942" s="6"/>
      <c r="AQ1942" s="5"/>
      <c r="AR1942" s="7"/>
      <c r="AS1942" s="6"/>
    </row>
    <row r="1943" spans="42:45" x14ac:dyDescent="0.25">
      <c r="AP1943" s="6"/>
      <c r="AQ1943" s="5"/>
      <c r="AR1943" s="7"/>
      <c r="AS1943" s="6"/>
    </row>
    <row r="1944" spans="42:45" x14ac:dyDescent="0.25">
      <c r="AP1944" s="6"/>
      <c r="AQ1944" s="5"/>
      <c r="AR1944" s="7"/>
      <c r="AS1944" s="6"/>
    </row>
    <row r="1945" spans="42:45" x14ac:dyDescent="0.25">
      <c r="AP1945" s="6"/>
      <c r="AQ1945" s="5"/>
      <c r="AR1945" s="7"/>
      <c r="AS1945" s="6"/>
    </row>
    <row r="1946" spans="42:45" x14ac:dyDescent="0.25">
      <c r="AP1946" s="6"/>
      <c r="AQ1946" s="5"/>
      <c r="AR1946" s="7"/>
      <c r="AS1946" s="6"/>
    </row>
    <row r="1947" spans="42:45" x14ac:dyDescent="0.25">
      <c r="AP1947" s="6"/>
      <c r="AQ1947" s="5"/>
      <c r="AR1947" s="7"/>
      <c r="AS1947" s="6"/>
    </row>
    <row r="1948" spans="42:45" x14ac:dyDescent="0.25">
      <c r="AP1948" s="6"/>
      <c r="AQ1948" s="5"/>
      <c r="AR1948" s="7"/>
      <c r="AS1948" s="6"/>
    </row>
    <row r="1949" spans="42:45" x14ac:dyDescent="0.25">
      <c r="AP1949" s="6"/>
      <c r="AQ1949" s="5"/>
      <c r="AR1949" s="7"/>
      <c r="AS1949" s="6"/>
    </row>
    <row r="1950" spans="42:45" x14ac:dyDescent="0.25">
      <c r="AP1950" s="6"/>
      <c r="AQ1950" s="5"/>
      <c r="AR1950" s="7"/>
      <c r="AS1950" s="6"/>
    </row>
    <row r="1951" spans="42:45" x14ac:dyDescent="0.25">
      <c r="AP1951" s="6"/>
      <c r="AQ1951" s="5"/>
      <c r="AR1951" s="7"/>
      <c r="AS1951" s="6"/>
    </row>
    <row r="1952" spans="42:45" x14ac:dyDescent="0.25">
      <c r="AP1952" s="6"/>
      <c r="AQ1952" s="5"/>
      <c r="AR1952" s="7"/>
      <c r="AS1952" s="6"/>
    </row>
    <row r="1953" spans="42:45" x14ac:dyDescent="0.25">
      <c r="AP1953" s="6"/>
      <c r="AQ1953" s="5"/>
      <c r="AR1953" s="7"/>
      <c r="AS1953" s="6"/>
    </row>
    <row r="1954" spans="42:45" x14ac:dyDescent="0.25">
      <c r="AP1954" s="6"/>
      <c r="AQ1954" s="5"/>
      <c r="AR1954" s="7"/>
      <c r="AS1954" s="6"/>
    </row>
    <row r="1955" spans="42:45" x14ac:dyDescent="0.25">
      <c r="AP1955" s="6"/>
      <c r="AQ1955" s="5"/>
      <c r="AR1955" s="7"/>
      <c r="AS1955" s="6"/>
    </row>
    <row r="1956" spans="42:45" x14ac:dyDescent="0.25">
      <c r="AP1956" s="6"/>
      <c r="AQ1956" s="5"/>
      <c r="AR1956" s="7"/>
      <c r="AS1956" s="6"/>
    </row>
    <row r="1957" spans="42:45" x14ac:dyDescent="0.25">
      <c r="AP1957" s="6"/>
      <c r="AQ1957" s="5"/>
      <c r="AR1957" s="7"/>
      <c r="AS1957" s="6"/>
    </row>
    <row r="1958" spans="42:45" x14ac:dyDescent="0.25">
      <c r="AP1958" s="6"/>
      <c r="AQ1958" s="5"/>
      <c r="AR1958" s="7"/>
      <c r="AS1958" s="6"/>
    </row>
    <row r="1959" spans="42:45" x14ac:dyDescent="0.25">
      <c r="AP1959" s="6"/>
      <c r="AQ1959" s="5"/>
      <c r="AR1959" s="7"/>
      <c r="AS1959" s="6"/>
    </row>
    <row r="1960" spans="42:45" x14ac:dyDescent="0.25">
      <c r="AP1960" s="6"/>
      <c r="AQ1960" s="5"/>
      <c r="AR1960" s="7"/>
      <c r="AS1960" s="6"/>
    </row>
    <row r="1961" spans="42:45" x14ac:dyDescent="0.25">
      <c r="AP1961" s="6"/>
      <c r="AQ1961" s="5"/>
      <c r="AR1961" s="7"/>
      <c r="AS1961" s="6"/>
    </row>
    <row r="1962" spans="42:45" x14ac:dyDescent="0.25">
      <c r="AP1962" s="6"/>
      <c r="AQ1962" s="5"/>
      <c r="AR1962" s="7"/>
      <c r="AS1962" s="6"/>
    </row>
    <row r="1963" spans="42:45" x14ac:dyDescent="0.25">
      <c r="AP1963" s="6"/>
      <c r="AQ1963" s="5"/>
      <c r="AR1963" s="7"/>
      <c r="AS1963" s="6"/>
    </row>
    <row r="1964" spans="42:45" x14ac:dyDescent="0.25">
      <c r="AP1964" s="6"/>
      <c r="AQ1964" s="5"/>
      <c r="AR1964" s="7"/>
      <c r="AS1964" s="6"/>
    </row>
    <row r="1965" spans="42:45" x14ac:dyDescent="0.25">
      <c r="AP1965" s="6"/>
      <c r="AQ1965" s="5"/>
      <c r="AR1965" s="7"/>
      <c r="AS1965" s="6"/>
    </row>
    <row r="1966" spans="42:45" x14ac:dyDescent="0.25">
      <c r="AP1966" s="6"/>
      <c r="AQ1966" s="5"/>
      <c r="AR1966" s="7"/>
      <c r="AS1966" s="6"/>
    </row>
    <row r="1967" spans="42:45" x14ac:dyDescent="0.25">
      <c r="AP1967" s="6"/>
      <c r="AQ1967" s="5"/>
      <c r="AR1967" s="7"/>
      <c r="AS1967" s="6"/>
    </row>
    <row r="1968" spans="42:45" x14ac:dyDescent="0.25">
      <c r="AP1968" s="6"/>
      <c r="AQ1968" s="5"/>
      <c r="AR1968" s="7"/>
      <c r="AS1968" s="6"/>
    </row>
    <row r="1969" spans="42:45" x14ac:dyDescent="0.25">
      <c r="AP1969" s="6"/>
      <c r="AQ1969" s="5"/>
      <c r="AR1969" s="7"/>
      <c r="AS1969" s="6"/>
    </row>
    <row r="1970" spans="42:45" x14ac:dyDescent="0.25">
      <c r="AP1970" s="6"/>
      <c r="AQ1970" s="5"/>
      <c r="AR1970" s="7"/>
      <c r="AS1970" s="6"/>
    </row>
    <row r="1971" spans="42:45" x14ac:dyDescent="0.25">
      <c r="AP1971" s="6"/>
      <c r="AQ1971" s="5"/>
      <c r="AR1971" s="7"/>
      <c r="AS1971" s="6"/>
    </row>
    <row r="1972" spans="42:45" x14ac:dyDescent="0.25">
      <c r="AP1972" s="6"/>
      <c r="AQ1972" s="5"/>
      <c r="AR1972" s="7"/>
      <c r="AS1972" s="6"/>
    </row>
    <row r="1973" spans="42:45" x14ac:dyDescent="0.25">
      <c r="AP1973" s="6"/>
      <c r="AQ1973" s="5"/>
      <c r="AR1973" s="7"/>
      <c r="AS1973" s="6"/>
    </row>
    <row r="1974" spans="42:45" x14ac:dyDescent="0.25">
      <c r="AP1974" s="6"/>
      <c r="AQ1974" s="5"/>
      <c r="AR1974" s="7"/>
      <c r="AS1974" s="6"/>
    </row>
    <row r="1975" spans="42:45" x14ac:dyDescent="0.25">
      <c r="AP1975" s="6"/>
      <c r="AQ1975" s="5"/>
      <c r="AR1975" s="7"/>
      <c r="AS1975" s="6"/>
    </row>
    <row r="1976" spans="42:45" x14ac:dyDescent="0.25">
      <c r="AP1976" s="6"/>
      <c r="AQ1976" s="5"/>
      <c r="AR1976" s="7"/>
      <c r="AS1976" s="6"/>
    </row>
    <row r="1977" spans="42:45" x14ac:dyDescent="0.25">
      <c r="AP1977" s="6"/>
      <c r="AQ1977" s="5"/>
      <c r="AR1977" s="7"/>
      <c r="AS1977" s="6"/>
    </row>
    <row r="1978" spans="42:45" x14ac:dyDescent="0.25">
      <c r="AP1978" s="6"/>
      <c r="AQ1978" s="5"/>
      <c r="AR1978" s="7"/>
      <c r="AS1978" s="6"/>
    </row>
    <row r="1979" spans="42:45" x14ac:dyDescent="0.25">
      <c r="AP1979" s="6"/>
      <c r="AQ1979" s="5"/>
      <c r="AR1979" s="7"/>
      <c r="AS1979" s="6"/>
    </row>
    <row r="1980" spans="42:45" x14ac:dyDescent="0.25">
      <c r="AP1980" s="6"/>
      <c r="AQ1980" s="5"/>
      <c r="AR1980" s="7"/>
      <c r="AS1980" s="6"/>
    </row>
    <row r="1981" spans="42:45" x14ac:dyDescent="0.25">
      <c r="AP1981" s="6"/>
      <c r="AQ1981" s="5"/>
      <c r="AR1981" s="7"/>
      <c r="AS1981" s="6"/>
    </row>
    <row r="1982" spans="42:45" x14ac:dyDescent="0.25">
      <c r="AP1982" s="6"/>
      <c r="AQ1982" s="5"/>
      <c r="AR1982" s="7"/>
      <c r="AS1982" s="6"/>
    </row>
    <row r="1983" spans="42:45" x14ac:dyDescent="0.25">
      <c r="AP1983" s="6"/>
      <c r="AQ1983" s="5"/>
      <c r="AR1983" s="7"/>
      <c r="AS1983" s="6"/>
    </row>
    <row r="1984" spans="42:45" x14ac:dyDescent="0.25">
      <c r="AP1984" s="6"/>
      <c r="AQ1984" s="5"/>
      <c r="AR1984" s="7"/>
      <c r="AS1984" s="6"/>
    </row>
    <row r="1985" spans="42:45" x14ac:dyDescent="0.25">
      <c r="AP1985" s="6"/>
      <c r="AQ1985" s="5"/>
      <c r="AR1985" s="7"/>
      <c r="AS1985" s="6"/>
    </row>
    <row r="1986" spans="42:45" x14ac:dyDescent="0.25">
      <c r="AP1986" s="6"/>
      <c r="AQ1986" s="5"/>
      <c r="AR1986" s="7"/>
      <c r="AS1986" s="6"/>
    </row>
    <row r="1987" spans="42:45" x14ac:dyDescent="0.25">
      <c r="AP1987" s="6"/>
      <c r="AQ1987" s="5"/>
      <c r="AR1987" s="7"/>
      <c r="AS1987" s="6"/>
    </row>
    <row r="1988" spans="42:45" x14ac:dyDescent="0.25">
      <c r="AP1988" s="6"/>
      <c r="AQ1988" s="5"/>
      <c r="AR1988" s="7"/>
      <c r="AS1988" s="6"/>
    </row>
    <row r="1989" spans="42:45" x14ac:dyDescent="0.25">
      <c r="AP1989" s="6"/>
      <c r="AQ1989" s="5"/>
      <c r="AR1989" s="7"/>
      <c r="AS1989" s="6"/>
    </row>
    <row r="1990" spans="42:45" x14ac:dyDescent="0.25">
      <c r="AP1990" s="6"/>
      <c r="AQ1990" s="5"/>
      <c r="AR1990" s="7"/>
      <c r="AS1990" s="6"/>
    </row>
    <row r="1991" spans="42:45" x14ac:dyDescent="0.25">
      <c r="AP1991" s="6"/>
      <c r="AQ1991" s="5"/>
      <c r="AR1991" s="7"/>
      <c r="AS1991" s="6"/>
    </row>
    <row r="1992" spans="42:45" x14ac:dyDescent="0.25">
      <c r="AP1992" s="6"/>
      <c r="AQ1992" s="5"/>
      <c r="AR1992" s="7"/>
      <c r="AS1992" s="6"/>
    </row>
    <row r="1993" spans="42:45" x14ac:dyDescent="0.25">
      <c r="AP1993" s="6"/>
      <c r="AQ1993" s="5"/>
      <c r="AR1993" s="7"/>
      <c r="AS1993" s="6"/>
    </row>
    <row r="1994" spans="42:45" x14ac:dyDescent="0.25">
      <c r="AP1994" s="6"/>
      <c r="AQ1994" s="5"/>
      <c r="AR1994" s="7"/>
      <c r="AS1994" s="6"/>
    </row>
    <row r="1995" spans="42:45" x14ac:dyDescent="0.25">
      <c r="AP1995" s="6"/>
      <c r="AQ1995" s="5"/>
      <c r="AR1995" s="7"/>
      <c r="AS1995" s="6"/>
    </row>
    <row r="1996" spans="42:45" x14ac:dyDescent="0.25">
      <c r="AP1996" s="6"/>
      <c r="AQ1996" s="5"/>
      <c r="AR1996" s="7"/>
      <c r="AS1996" s="6"/>
    </row>
    <row r="1997" spans="42:45" x14ac:dyDescent="0.25">
      <c r="AP1997" s="6"/>
      <c r="AQ1997" s="5"/>
      <c r="AR1997" s="7"/>
      <c r="AS1997" s="6"/>
    </row>
    <row r="1998" spans="42:45" x14ac:dyDescent="0.25">
      <c r="AP1998" s="6"/>
      <c r="AQ1998" s="5"/>
      <c r="AR1998" s="7"/>
      <c r="AS1998" s="6"/>
    </row>
    <row r="1999" spans="42:45" x14ac:dyDescent="0.25">
      <c r="AP1999" s="6"/>
      <c r="AQ1999" s="5"/>
      <c r="AR1999" s="7"/>
      <c r="AS1999" s="6"/>
    </row>
    <row r="2000" spans="42:45" x14ac:dyDescent="0.25">
      <c r="AP2000" s="6"/>
      <c r="AQ2000" s="5"/>
      <c r="AR2000" s="7"/>
      <c r="AS2000" s="6"/>
    </row>
    <row r="2001" spans="42:45" x14ac:dyDescent="0.25">
      <c r="AP2001" s="6"/>
      <c r="AQ2001" s="5"/>
      <c r="AR2001" s="7"/>
      <c r="AS2001" s="6"/>
    </row>
    <row r="2002" spans="42:45" x14ac:dyDescent="0.25">
      <c r="AP2002" s="6"/>
      <c r="AQ2002" s="5"/>
      <c r="AR2002" s="7"/>
      <c r="AS2002" s="6"/>
    </row>
    <row r="2003" spans="42:45" x14ac:dyDescent="0.25">
      <c r="AP2003" s="6"/>
      <c r="AQ2003" s="5"/>
      <c r="AR2003" s="7"/>
      <c r="AS2003" s="6"/>
    </row>
    <row r="2004" spans="42:45" x14ac:dyDescent="0.25">
      <c r="AP2004" s="6"/>
      <c r="AQ2004" s="5"/>
      <c r="AR2004" s="7"/>
      <c r="AS2004" s="6"/>
    </row>
    <row r="2005" spans="42:45" x14ac:dyDescent="0.25">
      <c r="AP2005" s="6"/>
      <c r="AQ2005" s="5"/>
      <c r="AR2005" s="7"/>
      <c r="AS2005" s="6"/>
    </row>
    <row r="2006" spans="42:45" x14ac:dyDescent="0.25">
      <c r="AP2006" s="6"/>
      <c r="AQ2006" s="5"/>
      <c r="AR2006" s="7"/>
      <c r="AS2006" s="6"/>
    </row>
    <row r="2007" spans="42:45" x14ac:dyDescent="0.25">
      <c r="AP2007" s="6"/>
      <c r="AQ2007" s="5"/>
      <c r="AR2007" s="7"/>
      <c r="AS2007" s="6"/>
    </row>
    <row r="2008" spans="42:45" x14ac:dyDescent="0.25">
      <c r="AP2008" s="6"/>
      <c r="AQ2008" s="5"/>
      <c r="AR2008" s="7"/>
      <c r="AS2008" s="6"/>
    </row>
    <row r="2009" spans="42:45" x14ac:dyDescent="0.25">
      <c r="AP2009" s="6"/>
      <c r="AQ2009" s="5"/>
      <c r="AR2009" s="7"/>
      <c r="AS2009" s="6"/>
    </row>
    <row r="2010" spans="42:45" x14ac:dyDescent="0.25">
      <c r="AP2010" s="6"/>
      <c r="AQ2010" s="5"/>
      <c r="AR2010" s="7"/>
      <c r="AS2010" s="6"/>
    </row>
    <row r="2011" spans="42:45" x14ac:dyDescent="0.25">
      <c r="AP2011" s="6"/>
      <c r="AQ2011" s="5"/>
      <c r="AR2011" s="7"/>
      <c r="AS2011" s="6"/>
    </row>
    <row r="2012" spans="42:45" x14ac:dyDescent="0.25">
      <c r="AP2012" s="6"/>
      <c r="AQ2012" s="5"/>
      <c r="AR2012" s="7"/>
      <c r="AS2012" s="6"/>
    </row>
    <row r="2013" spans="42:45" x14ac:dyDescent="0.25">
      <c r="AP2013" s="6"/>
      <c r="AQ2013" s="5"/>
      <c r="AR2013" s="7"/>
      <c r="AS2013" s="6"/>
    </row>
    <row r="2014" spans="42:45" x14ac:dyDescent="0.25">
      <c r="AP2014" s="6"/>
      <c r="AQ2014" s="5"/>
      <c r="AR2014" s="7"/>
      <c r="AS2014" s="6"/>
    </row>
    <row r="2015" spans="42:45" x14ac:dyDescent="0.25">
      <c r="AP2015" s="6"/>
      <c r="AQ2015" s="5"/>
      <c r="AR2015" s="7"/>
      <c r="AS2015" s="6"/>
    </row>
    <row r="2016" spans="42:45" x14ac:dyDescent="0.25">
      <c r="AP2016" s="6"/>
      <c r="AQ2016" s="5"/>
      <c r="AR2016" s="7"/>
      <c r="AS2016" s="6"/>
    </row>
    <row r="2017" spans="42:45" x14ac:dyDescent="0.25">
      <c r="AP2017" s="6"/>
      <c r="AQ2017" s="5"/>
      <c r="AR2017" s="7"/>
      <c r="AS2017" s="6"/>
    </row>
    <row r="2018" spans="42:45" x14ac:dyDescent="0.25">
      <c r="AP2018" s="6"/>
      <c r="AQ2018" s="5"/>
      <c r="AR2018" s="7"/>
      <c r="AS2018" s="6"/>
    </row>
    <row r="2019" spans="42:45" x14ac:dyDescent="0.25">
      <c r="AP2019" s="6"/>
      <c r="AQ2019" s="5"/>
      <c r="AR2019" s="7"/>
      <c r="AS2019" s="6"/>
    </row>
    <row r="2020" spans="42:45" x14ac:dyDescent="0.25">
      <c r="AP2020" s="6"/>
      <c r="AQ2020" s="5"/>
      <c r="AR2020" s="7"/>
      <c r="AS2020" s="6"/>
    </row>
    <row r="2021" spans="42:45" x14ac:dyDescent="0.25">
      <c r="AP2021" s="6"/>
      <c r="AQ2021" s="5"/>
      <c r="AR2021" s="7"/>
      <c r="AS2021" s="6"/>
    </row>
    <row r="2022" spans="42:45" x14ac:dyDescent="0.25">
      <c r="AP2022" s="6"/>
      <c r="AQ2022" s="5"/>
      <c r="AR2022" s="7"/>
      <c r="AS2022" s="6"/>
    </row>
    <row r="2023" spans="42:45" x14ac:dyDescent="0.25">
      <c r="AP2023" s="6"/>
      <c r="AQ2023" s="5"/>
      <c r="AR2023" s="7"/>
      <c r="AS2023" s="6"/>
    </row>
    <row r="2024" spans="42:45" x14ac:dyDescent="0.25">
      <c r="AP2024" s="6"/>
      <c r="AQ2024" s="5"/>
      <c r="AR2024" s="7"/>
      <c r="AS2024" s="6"/>
    </row>
    <row r="2025" spans="42:45" x14ac:dyDescent="0.25">
      <c r="AP2025" s="6"/>
      <c r="AQ2025" s="5"/>
      <c r="AR2025" s="7"/>
      <c r="AS2025" s="6"/>
    </row>
    <row r="2026" spans="42:45" x14ac:dyDescent="0.25">
      <c r="AP2026" s="6"/>
      <c r="AQ2026" s="5"/>
      <c r="AR2026" s="7"/>
      <c r="AS2026" s="6"/>
    </row>
    <row r="2027" spans="42:45" x14ac:dyDescent="0.25">
      <c r="AP2027" s="6"/>
      <c r="AQ2027" s="5"/>
      <c r="AR2027" s="7"/>
      <c r="AS2027" s="6"/>
    </row>
    <row r="2028" spans="42:45" x14ac:dyDescent="0.25">
      <c r="AP2028" s="6"/>
      <c r="AQ2028" s="5"/>
      <c r="AR2028" s="7"/>
      <c r="AS2028" s="6"/>
    </row>
    <row r="2029" spans="42:45" x14ac:dyDescent="0.25">
      <c r="AP2029" s="6"/>
      <c r="AQ2029" s="5"/>
      <c r="AR2029" s="7"/>
      <c r="AS2029" s="6"/>
    </row>
    <row r="2030" spans="42:45" x14ac:dyDescent="0.25">
      <c r="AP2030" s="6"/>
      <c r="AQ2030" s="5"/>
      <c r="AR2030" s="7"/>
      <c r="AS2030" s="6"/>
    </row>
    <row r="2031" spans="42:45" x14ac:dyDescent="0.25">
      <c r="AP2031" s="6"/>
      <c r="AQ2031" s="5"/>
      <c r="AR2031" s="7"/>
      <c r="AS2031" s="6"/>
    </row>
    <row r="2032" spans="42:45" x14ac:dyDescent="0.25">
      <c r="AP2032" s="6"/>
      <c r="AQ2032" s="5"/>
      <c r="AR2032" s="7"/>
      <c r="AS2032" s="6"/>
    </row>
    <row r="2033" spans="42:45" x14ac:dyDescent="0.25">
      <c r="AP2033" s="6"/>
      <c r="AQ2033" s="5"/>
      <c r="AR2033" s="7"/>
      <c r="AS2033" s="6"/>
    </row>
    <row r="2034" spans="42:45" x14ac:dyDescent="0.25">
      <c r="AP2034" s="6"/>
      <c r="AQ2034" s="5"/>
      <c r="AR2034" s="7"/>
      <c r="AS2034" s="6"/>
    </row>
    <row r="2035" spans="42:45" x14ac:dyDescent="0.25">
      <c r="AP2035" s="6"/>
      <c r="AQ2035" s="5"/>
      <c r="AR2035" s="7"/>
      <c r="AS2035" s="6"/>
    </row>
    <row r="2036" spans="42:45" x14ac:dyDescent="0.25">
      <c r="AP2036" s="6"/>
      <c r="AQ2036" s="5"/>
      <c r="AR2036" s="7"/>
      <c r="AS2036" s="6"/>
    </row>
    <row r="2037" spans="42:45" x14ac:dyDescent="0.25">
      <c r="AP2037" s="6"/>
      <c r="AQ2037" s="5"/>
      <c r="AR2037" s="7"/>
      <c r="AS2037" s="6"/>
    </row>
    <row r="2038" spans="42:45" x14ac:dyDescent="0.25">
      <c r="AP2038" s="6"/>
      <c r="AQ2038" s="5"/>
      <c r="AR2038" s="7"/>
      <c r="AS2038" s="6"/>
    </row>
    <row r="2039" spans="42:45" x14ac:dyDescent="0.25">
      <c r="AP2039" s="6"/>
      <c r="AQ2039" s="5"/>
      <c r="AR2039" s="7"/>
      <c r="AS2039" s="6"/>
    </row>
    <row r="2040" spans="42:45" x14ac:dyDescent="0.25">
      <c r="AP2040" s="6"/>
      <c r="AQ2040" s="5"/>
      <c r="AR2040" s="7"/>
      <c r="AS2040" s="6"/>
    </row>
    <row r="2041" spans="42:45" x14ac:dyDescent="0.25">
      <c r="AP2041" s="6"/>
      <c r="AQ2041" s="5"/>
      <c r="AR2041" s="7"/>
      <c r="AS2041" s="6"/>
    </row>
    <row r="2042" spans="42:45" x14ac:dyDescent="0.25">
      <c r="AP2042" s="6"/>
      <c r="AQ2042" s="5"/>
      <c r="AR2042" s="7"/>
      <c r="AS2042" s="6"/>
    </row>
    <row r="2043" spans="42:45" x14ac:dyDescent="0.25">
      <c r="AP2043" s="6"/>
      <c r="AQ2043" s="5"/>
      <c r="AR2043" s="7"/>
      <c r="AS2043" s="6"/>
    </row>
    <row r="2044" spans="42:45" x14ac:dyDescent="0.25">
      <c r="AP2044" s="6"/>
      <c r="AQ2044" s="5"/>
      <c r="AR2044" s="7"/>
      <c r="AS2044" s="6"/>
    </row>
    <row r="2045" spans="42:45" x14ac:dyDescent="0.25">
      <c r="AP2045" s="6"/>
      <c r="AQ2045" s="5"/>
      <c r="AR2045" s="7"/>
      <c r="AS2045" s="6"/>
    </row>
    <row r="2046" spans="42:45" x14ac:dyDescent="0.25">
      <c r="AP2046" s="6"/>
      <c r="AQ2046" s="5"/>
      <c r="AR2046" s="7"/>
      <c r="AS2046" s="6"/>
    </row>
    <row r="2047" spans="42:45" x14ac:dyDescent="0.25">
      <c r="AP2047" s="6"/>
      <c r="AQ2047" s="5"/>
      <c r="AR2047" s="7"/>
      <c r="AS2047" s="6"/>
    </row>
    <row r="2048" spans="42:45" x14ac:dyDescent="0.25">
      <c r="AP2048" s="6"/>
      <c r="AQ2048" s="5"/>
      <c r="AR2048" s="7"/>
      <c r="AS2048" s="6"/>
    </row>
    <row r="2049" spans="42:45" x14ac:dyDescent="0.25">
      <c r="AP2049" s="6"/>
      <c r="AQ2049" s="5"/>
      <c r="AR2049" s="7"/>
      <c r="AS2049" s="6"/>
    </row>
    <row r="2050" spans="42:45" x14ac:dyDescent="0.25">
      <c r="AP2050" s="6"/>
      <c r="AQ2050" s="5"/>
      <c r="AR2050" s="7"/>
      <c r="AS2050" s="6"/>
    </row>
    <row r="2051" spans="42:45" x14ac:dyDescent="0.25">
      <c r="AP2051" s="6"/>
      <c r="AQ2051" s="5"/>
      <c r="AR2051" s="7"/>
      <c r="AS2051" s="6"/>
    </row>
    <row r="2052" spans="42:45" x14ac:dyDescent="0.25">
      <c r="AP2052" s="6"/>
      <c r="AQ2052" s="5"/>
      <c r="AR2052" s="7"/>
      <c r="AS2052" s="6"/>
    </row>
    <row r="2053" spans="42:45" x14ac:dyDescent="0.25">
      <c r="AP2053" s="6"/>
      <c r="AQ2053" s="5"/>
      <c r="AR2053" s="7"/>
      <c r="AS2053" s="6"/>
    </row>
    <row r="2054" spans="42:45" x14ac:dyDescent="0.25">
      <c r="AP2054" s="6"/>
      <c r="AQ2054" s="5"/>
      <c r="AR2054" s="7"/>
      <c r="AS2054" s="6"/>
    </row>
    <row r="2055" spans="42:45" x14ac:dyDescent="0.25">
      <c r="AP2055" s="6"/>
      <c r="AQ2055" s="5"/>
      <c r="AR2055" s="7"/>
      <c r="AS2055" s="6"/>
    </row>
    <row r="2056" spans="42:45" x14ac:dyDescent="0.25">
      <c r="AP2056" s="6"/>
      <c r="AQ2056" s="5"/>
      <c r="AR2056" s="7"/>
      <c r="AS2056" s="6"/>
    </row>
    <row r="2057" spans="42:45" x14ac:dyDescent="0.25">
      <c r="AP2057" s="6"/>
      <c r="AQ2057" s="5"/>
      <c r="AR2057" s="7"/>
      <c r="AS2057" s="6"/>
    </row>
    <row r="2058" spans="42:45" x14ac:dyDescent="0.25">
      <c r="AP2058" s="6"/>
      <c r="AQ2058" s="5"/>
      <c r="AR2058" s="7"/>
      <c r="AS2058" s="6"/>
    </row>
    <row r="2059" spans="42:45" x14ac:dyDescent="0.25">
      <c r="AP2059" s="6"/>
      <c r="AQ2059" s="5"/>
      <c r="AR2059" s="7"/>
      <c r="AS2059" s="6"/>
    </row>
    <row r="2060" spans="42:45" x14ac:dyDescent="0.25">
      <c r="AP2060" s="6"/>
      <c r="AQ2060" s="5"/>
      <c r="AR2060" s="7"/>
      <c r="AS2060" s="6"/>
    </row>
    <row r="2061" spans="42:45" x14ac:dyDescent="0.25">
      <c r="AP2061" s="6"/>
      <c r="AQ2061" s="5"/>
      <c r="AR2061" s="7"/>
      <c r="AS2061" s="6"/>
    </row>
    <row r="2062" spans="42:45" x14ac:dyDescent="0.25">
      <c r="AP2062" s="6"/>
      <c r="AQ2062" s="5"/>
      <c r="AR2062" s="7"/>
      <c r="AS2062" s="6"/>
    </row>
    <row r="2063" spans="42:45" x14ac:dyDescent="0.25">
      <c r="AP2063" s="6"/>
      <c r="AQ2063" s="5"/>
      <c r="AR2063" s="7"/>
      <c r="AS2063" s="6"/>
    </row>
    <row r="2064" spans="42:45" x14ac:dyDescent="0.25">
      <c r="AP2064" s="6"/>
      <c r="AQ2064" s="5"/>
      <c r="AR2064" s="7"/>
      <c r="AS2064" s="6"/>
    </row>
    <row r="2065" spans="42:45" x14ac:dyDescent="0.25">
      <c r="AP2065" s="6"/>
      <c r="AQ2065" s="5"/>
      <c r="AR2065" s="7"/>
      <c r="AS2065" s="6"/>
    </row>
    <row r="2066" spans="42:45" x14ac:dyDescent="0.25">
      <c r="AP2066" s="6"/>
      <c r="AQ2066" s="5"/>
      <c r="AR2066" s="7"/>
      <c r="AS2066" s="6"/>
    </row>
    <row r="2067" spans="42:45" x14ac:dyDescent="0.25">
      <c r="AP2067" s="6"/>
      <c r="AQ2067" s="5"/>
      <c r="AR2067" s="7"/>
      <c r="AS2067" s="6"/>
    </row>
    <row r="2068" spans="42:45" x14ac:dyDescent="0.25">
      <c r="AP2068" s="6"/>
      <c r="AQ2068" s="5"/>
      <c r="AR2068" s="7"/>
      <c r="AS2068" s="6"/>
    </row>
    <row r="2069" spans="42:45" x14ac:dyDescent="0.25">
      <c r="AP2069" s="6"/>
      <c r="AQ2069" s="5"/>
      <c r="AR2069" s="7"/>
      <c r="AS2069" s="6"/>
    </row>
    <row r="2070" spans="42:45" x14ac:dyDescent="0.25">
      <c r="AP2070" s="6"/>
      <c r="AQ2070" s="5"/>
      <c r="AR2070" s="7"/>
      <c r="AS2070" s="6"/>
    </row>
    <row r="2071" spans="42:45" x14ac:dyDescent="0.25">
      <c r="AP2071" s="6"/>
      <c r="AQ2071" s="5"/>
      <c r="AR2071" s="7"/>
      <c r="AS2071" s="6"/>
    </row>
    <row r="2072" spans="42:45" x14ac:dyDescent="0.25">
      <c r="AP2072" s="6"/>
      <c r="AQ2072" s="5"/>
      <c r="AR2072" s="7"/>
      <c r="AS2072" s="6"/>
    </row>
    <row r="2073" spans="42:45" x14ac:dyDescent="0.25">
      <c r="AP2073" s="6"/>
      <c r="AQ2073" s="5"/>
      <c r="AR2073" s="7"/>
      <c r="AS2073" s="6"/>
    </row>
    <row r="2074" spans="42:45" x14ac:dyDescent="0.25">
      <c r="AP2074" s="6"/>
      <c r="AQ2074" s="5"/>
      <c r="AR2074" s="7"/>
      <c r="AS2074" s="6"/>
    </row>
    <row r="2075" spans="42:45" x14ac:dyDescent="0.25">
      <c r="AP2075" s="6"/>
      <c r="AQ2075" s="5"/>
      <c r="AR2075" s="7"/>
      <c r="AS2075" s="6"/>
    </row>
    <row r="2076" spans="42:45" x14ac:dyDescent="0.25">
      <c r="AP2076" s="6"/>
      <c r="AQ2076" s="5"/>
      <c r="AR2076" s="7"/>
      <c r="AS2076" s="6"/>
    </row>
    <row r="2077" spans="42:45" x14ac:dyDescent="0.25">
      <c r="AP2077" s="6"/>
      <c r="AQ2077" s="5"/>
      <c r="AR2077" s="7"/>
      <c r="AS2077" s="6"/>
    </row>
    <row r="2078" spans="42:45" x14ac:dyDescent="0.25">
      <c r="AP2078" s="6"/>
      <c r="AQ2078" s="5"/>
      <c r="AR2078" s="7"/>
      <c r="AS2078" s="6"/>
    </row>
    <row r="2079" spans="42:45" x14ac:dyDescent="0.25">
      <c r="AP2079" s="6"/>
      <c r="AQ2079" s="5"/>
      <c r="AR2079" s="7"/>
      <c r="AS2079" s="6"/>
    </row>
    <row r="2080" spans="42:45" x14ac:dyDescent="0.25">
      <c r="AP2080" s="6"/>
      <c r="AQ2080" s="5"/>
      <c r="AR2080" s="7"/>
      <c r="AS2080" s="6"/>
    </row>
    <row r="2081" spans="42:45" x14ac:dyDescent="0.25">
      <c r="AP2081" s="6"/>
      <c r="AQ2081" s="5"/>
      <c r="AR2081" s="7"/>
      <c r="AS2081" s="6"/>
    </row>
    <row r="2082" spans="42:45" x14ac:dyDescent="0.25">
      <c r="AP2082" s="6"/>
      <c r="AQ2082" s="5"/>
      <c r="AR2082" s="7"/>
      <c r="AS2082" s="6"/>
    </row>
    <row r="2083" spans="42:45" x14ac:dyDescent="0.25">
      <c r="AP2083" s="6"/>
      <c r="AQ2083" s="5"/>
      <c r="AR2083" s="7"/>
      <c r="AS2083" s="6"/>
    </row>
    <row r="2084" spans="42:45" x14ac:dyDescent="0.25">
      <c r="AP2084" s="6"/>
      <c r="AQ2084" s="5"/>
      <c r="AR2084" s="7"/>
      <c r="AS2084" s="6"/>
    </row>
    <row r="2085" spans="42:45" x14ac:dyDescent="0.25">
      <c r="AP2085" s="6"/>
      <c r="AQ2085" s="5"/>
      <c r="AR2085" s="7"/>
      <c r="AS2085" s="6"/>
    </row>
    <row r="2086" spans="42:45" x14ac:dyDescent="0.25">
      <c r="AP2086" s="6"/>
      <c r="AQ2086" s="5"/>
      <c r="AR2086" s="7"/>
      <c r="AS2086" s="6"/>
    </row>
    <row r="2087" spans="42:45" x14ac:dyDescent="0.25">
      <c r="AP2087" s="6"/>
      <c r="AQ2087" s="5"/>
      <c r="AR2087" s="7"/>
      <c r="AS2087" s="6"/>
    </row>
    <row r="2088" spans="42:45" x14ac:dyDescent="0.25">
      <c r="AP2088" s="6"/>
      <c r="AQ2088" s="5"/>
      <c r="AR2088" s="7"/>
      <c r="AS2088" s="6"/>
    </row>
    <row r="2089" spans="42:45" x14ac:dyDescent="0.25">
      <c r="AP2089" s="6"/>
      <c r="AQ2089" s="5"/>
      <c r="AR2089" s="7"/>
      <c r="AS2089" s="6"/>
    </row>
    <row r="2090" spans="42:45" x14ac:dyDescent="0.25">
      <c r="AP2090" s="6"/>
      <c r="AQ2090" s="5"/>
      <c r="AR2090" s="7"/>
      <c r="AS2090" s="6"/>
    </row>
    <row r="2091" spans="42:45" x14ac:dyDescent="0.25">
      <c r="AP2091" s="6"/>
      <c r="AQ2091" s="5"/>
      <c r="AR2091" s="7"/>
      <c r="AS2091" s="6"/>
    </row>
    <row r="2092" spans="42:45" x14ac:dyDescent="0.25">
      <c r="AP2092" s="6"/>
      <c r="AQ2092" s="5"/>
      <c r="AR2092" s="7"/>
      <c r="AS2092" s="6"/>
    </row>
    <row r="2093" spans="42:45" x14ac:dyDescent="0.25">
      <c r="AP2093" s="6"/>
      <c r="AQ2093" s="5"/>
      <c r="AR2093" s="7"/>
      <c r="AS2093" s="6"/>
    </row>
    <row r="2094" spans="42:45" x14ac:dyDescent="0.25">
      <c r="AP2094" s="6"/>
      <c r="AQ2094" s="5"/>
      <c r="AR2094" s="7"/>
      <c r="AS2094" s="6"/>
    </row>
    <row r="2095" spans="42:45" x14ac:dyDescent="0.25">
      <c r="AP2095" s="6"/>
      <c r="AQ2095" s="5"/>
      <c r="AR2095" s="7"/>
      <c r="AS2095" s="6"/>
    </row>
    <row r="2096" spans="42:45" x14ac:dyDescent="0.25">
      <c r="AP2096" s="6"/>
      <c r="AQ2096" s="5"/>
      <c r="AR2096" s="7"/>
      <c r="AS2096" s="6"/>
    </row>
    <row r="2097" spans="42:45" x14ac:dyDescent="0.25">
      <c r="AP2097" s="6"/>
      <c r="AQ2097" s="5"/>
      <c r="AR2097" s="7"/>
      <c r="AS2097" s="6"/>
    </row>
    <row r="2098" spans="42:45" x14ac:dyDescent="0.25">
      <c r="AP2098" s="6"/>
      <c r="AQ2098" s="5"/>
      <c r="AR2098" s="7"/>
      <c r="AS2098" s="6"/>
    </row>
    <row r="2099" spans="42:45" x14ac:dyDescent="0.25">
      <c r="AP2099" s="6"/>
      <c r="AQ2099" s="5"/>
      <c r="AR2099" s="7"/>
      <c r="AS2099" s="6"/>
    </row>
    <row r="2100" spans="42:45" x14ac:dyDescent="0.25">
      <c r="AP2100" s="6"/>
      <c r="AQ2100" s="5"/>
      <c r="AR2100" s="7"/>
      <c r="AS2100" s="6"/>
    </row>
    <row r="2101" spans="42:45" x14ac:dyDescent="0.25">
      <c r="AP2101" s="6"/>
      <c r="AQ2101" s="5"/>
      <c r="AR2101" s="7"/>
      <c r="AS2101" s="6"/>
    </row>
    <row r="2102" spans="42:45" x14ac:dyDescent="0.25">
      <c r="AP2102" s="6"/>
      <c r="AQ2102" s="5"/>
      <c r="AR2102" s="7"/>
      <c r="AS2102" s="6"/>
    </row>
    <row r="2103" spans="42:45" x14ac:dyDescent="0.25">
      <c r="AP2103" s="6"/>
      <c r="AQ2103" s="5"/>
      <c r="AR2103" s="7"/>
      <c r="AS2103" s="6"/>
    </row>
    <row r="2104" spans="42:45" x14ac:dyDescent="0.25">
      <c r="AP2104" s="6"/>
      <c r="AQ2104" s="5"/>
      <c r="AR2104" s="7"/>
      <c r="AS2104" s="6"/>
    </row>
    <row r="2105" spans="42:45" x14ac:dyDescent="0.25">
      <c r="AP2105" s="6"/>
      <c r="AQ2105" s="5"/>
      <c r="AR2105" s="7"/>
      <c r="AS2105" s="6"/>
    </row>
    <row r="2106" spans="42:45" x14ac:dyDescent="0.25">
      <c r="AP2106" s="6"/>
      <c r="AQ2106" s="5"/>
      <c r="AR2106" s="7"/>
      <c r="AS2106" s="6"/>
    </row>
    <row r="2107" spans="42:45" x14ac:dyDescent="0.25">
      <c r="AP2107" s="6"/>
      <c r="AQ2107" s="5"/>
      <c r="AR2107" s="7"/>
      <c r="AS2107" s="6"/>
    </row>
    <row r="2108" spans="42:45" x14ac:dyDescent="0.25">
      <c r="AP2108" s="6"/>
      <c r="AQ2108" s="5"/>
      <c r="AR2108" s="7"/>
      <c r="AS2108" s="6"/>
    </row>
    <row r="2109" spans="42:45" x14ac:dyDescent="0.25">
      <c r="AP2109" s="6"/>
      <c r="AQ2109" s="5"/>
      <c r="AR2109" s="7"/>
      <c r="AS2109" s="6"/>
    </row>
    <row r="2110" spans="42:45" x14ac:dyDescent="0.25">
      <c r="AP2110" s="6"/>
      <c r="AQ2110" s="5"/>
      <c r="AR2110" s="7"/>
      <c r="AS2110" s="6"/>
    </row>
    <row r="2111" spans="42:45" x14ac:dyDescent="0.25">
      <c r="AP2111" s="6"/>
      <c r="AQ2111" s="5"/>
      <c r="AR2111" s="7"/>
      <c r="AS2111" s="6"/>
    </row>
    <row r="2112" spans="42:45" x14ac:dyDescent="0.25">
      <c r="AP2112" s="6"/>
      <c r="AQ2112" s="5"/>
      <c r="AR2112" s="7"/>
      <c r="AS2112" s="6"/>
    </row>
    <row r="2113" spans="42:45" x14ac:dyDescent="0.25">
      <c r="AP2113" s="6"/>
      <c r="AQ2113" s="5"/>
      <c r="AR2113" s="7"/>
      <c r="AS2113" s="6"/>
    </row>
    <row r="2114" spans="42:45" x14ac:dyDescent="0.25">
      <c r="AP2114" s="6"/>
      <c r="AQ2114" s="5"/>
      <c r="AR2114" s="7"/>
      <c r="AS2114" s="6"/>
    </row>
    <row r="2115" spans="42:45" x14ac:dyDescent="0.25">
      <c r="AP2115" s="6"/>
      <c r="AQ2115" s="5"/>
      <c r="AR2115" s="7"/>
      <c r="AS2115" s="6"/>
    </row>
    <row r="2116" spans="42:45" x14ac:dyDescent="0.25">
      <c r="AP2116" s="6"/>
      <c r="AQ2116" s="5"/>
      <c r="AR2116" s="7"/>
      <c r="AS2116" s="6"/>
    </row>
    <row r="2117" spans="42:45" x14ac:dyDescent="0.25">
      <c r="AP2117" s="6"/>
      <c r="AQ2117" s="5"/>
      <c r="AR2117" s="7"/>
      <c r="AS2117" s="6"/>
    </row>
    <row r="2118" spans="42:45" x14ac:dyDescent="0.25">
      <c r="AP2118" s="6"/>
      <c r="AQ2118" s="5"/>
      <c r="AR2118" s="7"/>
      <c r="AS2118" s="6"/>
    </row>
    <row r="2119" spans="42:45" x14ac:dyDescent="0.25">
      <c r="AP2119" s="6"/>
      <c r="AQ2119" s="5"/>
      <c r="AR2119" s="7"/>
      <c r="AS2119" s="6"/>
    </row>
    <row r="2120" spans="42:45" x14ac:dyDescent="0.25">
      <c r="AP2120" s="6"/>
      <c r="AQ2120" s="5"/>
      <c r="AR2120" s="7"/>
      <c r="AS2120" s="6"/>
    </row>
    <row r="2121" spans="42:45" x14ac:dyDescent="0.25">
      <c r="AP2121" s="6"/>
      <c r="AQ2121" s="5"/>
      <c r="AR2121" s="7"/>
      <c r="AS2121" s="6"/>
    </row>
    <row r="2122" spans="42:45" x14ac:dyDescent="0.25">
      <c r="AP2122" s="6"/>
      <c r="AQ2122" s="5"/>
      <c r="AR2122" s="7"/>
      <c r="AS2122" s="6"/>
    </row>
    <row r="2123" spans="42:45" x14ac:dyDescent="0.25">
      <c r="AP2123" s="6"/>
      <c r="AQ2123" s="5"/>
      <c r="AR2123" s="7"/>
      <c r="AS2123" s="6"/>
    </row>
    <row r="2124" spans="42:45" x14ac:dyDescent="0.25">
      <c r="AP2124" s="6"/>
      <c r="AQ2124" s="5"/>
      <c r="AR2124" s="7"/>
      <c r="AS2124" s="6"/>
    </row>
    <row r="2125" spans="42:45" x14ac:dyDescent="0.25">
      <c r="AP2125" s="6"/>
      <c r="AQ2125" s="5"/>
      <c r="AR2125" s="7"/>
      <c r="AS2125" s="6"/>
    </row>
    <row r="2126" spans="42:45" x14ac:dyDescent="0.25">
      <c r="AP2126" s="6"/>
      <c r="AQ2126" s="5"/>
      <c r="AR2126" s="7"/>
      <c r="AS2126" s="6"/>
    </row>
    <row r="2127" spans="42:45" x14ac:dyDescent="0.25">
      <c r="AP2127" s="6"/>
      <c r="AQ2127" s="5"/>
      <c r="AR2127" s="7"/>
      <c r="AS2127" s="6"/>
    </row>
    <row r="2128" spans="42:45" x14ac:dyDescent="0.25">
      <c r="AP2128" s="6"/>
      <c r="AQ2128" s="5"/>
      <c r="AR2128" s="7"/>
      <c r="AS2128" s="6"/>
    </row>
    <row r="2129" spans="42:45" x14ac:dyDescent="0.25">
      <c r="AP2129" s="6"/>
      <c r="AQ2129" s="5"/>
      <c r="AR2129" s="7"/>
      <c r="AS2129" s="6"/>
    </row>
    <row r="2130" spans="42:45" x14ac:dyDescent="0.25">
      <c r="AP2130" s="6"/>
      <c r="AQ2130" s="5"/>
      <c r="AR2130" s="7"/>
      <c r="AS2130" s="6"/>
    </row>
    <row r="2131" spans="42:45" x14ac:dyDescent="0.25">
      <c r="AP2131" s="6"/>
      <c r="AQ2131" s="5"/>
      <c r="AR2131" s="7"/>
      <c r="AS2131" s="6"/>
    </row>
    <row r="2132" spans="42:45" x14ac:dyDescent="0.25">
      <c r="AP2132" s="6"/>
      <c r="AQ2132" s="5"/>
      <c r="AR2132" s="7"/>
      <c r="AS2132" s="6"/>
    </row>
    <row r="2133" spans="42:45" x14ac:dyDescent="0.25">
      <c r="AP2133" s="6"/>
      <c r="AQ2133" s="5"/>
      <c r="AR2133" s="7"/>
      <c r="AS2133" s="6"/>
    </row>
    <row r="2134" spans="42:45" x14ac:dyDescent="0.25">
      <c r="AP2134" s="6"/>
      <c r="AQ2134" s="5"/>
      <c r="AR2134" s="7"/>
      <c r="AS2134" s="6"/>
    </row>
    <row r="2135" spans="42:45" x14ac:dyDescent="0.25">
      <c r="AP2135" s="6"/>
      <c r="AQ2135" s="5"/>
      <c r="AR2135" s="7"/>
      <c r="AS2135" s="6"/>
    </row>
    <row r="2136" spans="42:45" x14ac:dyDescent="0.25">
      <c r="AP2136" s="6"/>
      <c r="AQ2136" s="5"/>
      <c r="AR2136" s="7"/>
      <c r="AS2136" s="6"/>
    </row>
    <row r="2137" spans="42:45" x14ac:dyDescent="0.25">
      <c r="AP2137" s="6"/>
      <c r="AQ2137" s="5"/>
      <c r="AR2137" s="7"/>
      <c r="AS2137" s="6"/>
    </row>
    <row r="2138" spans="42:45" x14ac:dyDescent="0.25">
      <c r="AP2138" s="6"/>
      <c r="AQ2138" s="5"/>
      <c r="AR2138" s="7"/>
      <c r="AS2138" s="6"/>
    </row>
    <row r="2139" spans="42:45" x14ac:dyDescent="0.25">
      <c r="AP2139" s="6"/>
      <c r="AQ2139" s="5"/>
      <c r="AR2139" s="7"/>
      <c r="AS2139" s="6"/>
    </row>
    <row r="2140" spans="42:45" x14ac:dyDescent="0.25">
      <c r="AP2140" s="6"/>
      <c r="AQ2140" s="5"/>
      <c r="AR2140" s="7"/>
      <c r="AS2140" s="6"/>
    </row>
    <row r="2141" spans="42:45" x14ac:dyDescent="0.25">
      <c r="AP2141" s="6"/>
      <c r="AQ2141" s="5"/>
      <c r="AR2141" s="7"/>
      <c r="AS2141" s="6"/>
    </row>
    <row r="2142" spans="42:45" x14ac:dyDescent="0.25">
      <c r="AP2142" s="6"/>
      <c r="AQ2142" s="5"/>
      <c r="AR2142" s="7"/>
      <c r="AS2142" s="6"/>
    </row>
    <row r="2143" spans="42:45" x14ac:dyDescent="0.25">
      <c r="AP2143" s="6"/>
      <c r="AQ2143" s="5"/>
      <c r="AR2143" s="7"/>
      <c r="AS2143" s="6"/>
    </row>
    <row r="2144" spans="42:45" x14ac:dyDescent="0.25">
      <c r="AP2144" s="6"/>
      <c r="AQ2144" s="5"/>
      <c r="AR2144" s="7"/>
      <c r="AS2144" s="6"/>
    </row>
    <row r="2145" spans="42:45" x14ac:dyDescent="0.25">
      <c r="AP2145" s="6"/>
      <c r="AQ2145" s="5"/>
      <c r="AR2145" s="7"/>
      <c r="AS2145" s="6"/>
    </row>
    <row r="2146" spans="42:45" x14ac:dyDescent="0.25">
      <c r="AP2146" s="6"/>
      <c r="AQ2146" s="5"/>
      <c r="AR2146" s="7"/>
      <c r="AS2146" s="6"/>
    </row>
    <row r="2147" spans="42:45" x14ac:dyDescent="0.25">
      <c r="AP2147" s="6"/>
      <c r="AQ2147" s="5"/>
      <c r="AR2147" s="7"/>
      <c r="AS2147" s="6"/>
    </row>
    <row r="2148" spans="42:45" x14ac:dyDescent="0.25">
      <c r="AP2148" s="6"/>
      <c r="AQ2148" s="5"/>
      <c r="AR2148" s="7"/>
      <c r="AS2148" s="6"/>
    </row>
    <row r="2149" spans="42:45" x14ac:dyDescent="0.25">
      <c r="AP2149" s="6"/>
      <c r="AQ2149" s="5"/>
      <c r="AR2149" s="7"/>
      <c r="AS2149" s="6"/>
    </row>
    <row r="2150" spans="42:45" x14ac:dyDescent="0.25">
      <c r="AP2150" s="6"/>
      <c r="AQ2150" s="5"/>
      <c r="AR2150" s="7"/>
      <c r="AS2150" s="6"/>
    </row>
    <row r="2151" spans="42:45" x14ac:dyDescent="0.25">
      <c r="AP2151" s="6"/>
      <c r="AQ2151" s="5"/>
      <c r="AR2151" s="7"/>
      <c r="AS2151" s="6"/>
    </row>
    <row r="2152" spans="42:45" x14ac:dyDescent="0.25">
      <c r="AP2152" s="6"/>
      <c r="AQ2152" s="5"/>
      <c r="AR2152" s="7"/>
      <c r="AS2152" s="6"/>
    </row>
    <row r="2153" spans="42:45" x14ac:dyDescent="0.25">
      <c r="AP2153" s="6"/>
      <c r="AQ2153" s="5"/>
      <c r="AR2153" s="7"/>
      <c r="AS2153" s="6"/>
    </row>
    <row r="2154" spans="42:45" x14ac:dyDescent="0.25">
      <c r="AP2154" s="6"/>
      <c r="AQ2154" s="5"/>
      <c r="AR2154" s="7"/>
      <c r="AS2154" s="6"/>
    </row>
    <row r="2155" spans="42:45" x14ac:dyDescent="0.25">
      <c r="AP2155" s="6"/>
      <c r="AQ2155" s="5"/>
      <c r="AR2155" s="7"/>
      <c r="AS2155" s="6"/>
    </row>
    <row r="2156" spans="42:45" x14ac:dyDescent="0.25">
      <c r="AP2156" s="6"/>
      <c r="AQ2156" s="5"/>
      <c r="AR2156" s="7"/>
      <c r="AS2156" s="6"/>
    </row>
    <row r="2157" spans="42:45" x14ac:dyDescent="0.25">
      <c r="AP2157" s="6"/>
      <c r="AQ2157" s="5"/>
      <c r="AR2157" s="7"/>
      <c r="AS2157" s="6"/>
    </row>
    <row r="2158" spans="42:45" x14ac:dyDescent="0.25">
      <c r="AP2158" s="6"/>
      <c r="AQ2158" s="5"/>
      <c r="AR2158" s="7"/>
      <c r="AS2158" s="6"/>
    </row>
    <row r="2159" spans="42:45" x14ac:dyDescent="0.25">
      <c r="AP2159" s="6"/>
      <c r="AQ2159" s="5"/>
      <c r="AR2159" s="7"/>
      <c r="AS2159" s="6"/>
    </row>
    <row r="2160" spans="42:45" x14ac:dyDescent="0.25">
      <c r="AP2160" s="6"/>
      <c r="AQ2160" s="5"/>
      <c r="AR2160" s="7"/>
      <c r="AS2160" s="6"/>
    </row>
    <row r="2161" spans="42:45" x14ac:dyDescent="0.25">
      <c r="AP2161" s="6"/>
      <c r="AQ2161" s="5"/>
      <c r="AR2161" s="7"/>
      <c r="AS2161" s="6"/>
    </row>
    <row r="2162" spans="42:45" x14ac:dyDescent="0.25">
      <c r="AP2162" s="6"/>
      <c r="AQ2162" s="5"/>
      <c r="AR2162" s="7"/>
      <c r="AS2162" s="6"/>
    </row>
    <row r="2163" spans="42:45" x14ac:dyDescent="0.25">
      <c r="AP2163" s="6"/>
      <c r="AQ2163" s="5"/>
      <c r="AR2163" s="7"/>
      <c r="AS2163" s="6"/>
    </row>
    <row r="2164" spans="42:45" x14ac:dyDescent="0.25">
      <c r="AP2164" s="6"/>
      <c r="AQ2164" s="5"/>
      <c r="AR2164" s="7"/>
      <c r="AS2164" s="6"/>
    </row>
    <row r="2165" spans="42:45" x14ac:dyDescent="0.25">
      <c r="AP2165" s="6"/>
      <c r="AQ2165" s="5"/>
      <c r="AR2165" s="7"/>
      <c r="AS2165" s="6"/>
    </row>
    <row r="2166" spans="42:45" x14ac:dyDescent="0.25">
      <c r="AP2166" s="6"/>
      <c r="AQ2166" s="5"/>
      <c r="AR2166" s="7"/>
      <c r="AS2166" s="6"/>
    </row>
    <row r="2167" spans="42:45" x14ac:dyDescent="0.25">
      <c r="AP2167" s="6"/>
      <c r="AQ2167" s="5"/>
      <c r="AR2167" s="7"/>
      <c r="AS2167" s="6"/>
    </row>
    <row r="2168" spans="42:45" x14ac:dyDescent="0.25">
      <c r="AP2168" s="6"/>
      <c r="AQ2168" s="5"/>
      <c r="AR2168" s="7"/>
      <c r="AS2168" s="6"/>
    </row>
    <row r="2169" spans="42:45" x14ac:dyDescent="0.25">
      <c r="AP2169" s="6"/>
      <c r="AQ2169" s="5"/>
      <c r="AR2169" s="7"/>
      <c r="AS2169" s="6"/>
    </row>
    <row r="2170" spans="42:45" x14ac:dyDescent="0.25">
      <c r="AP2170" s="6"/>
      <c r="AQ2170" s="5"/>
      <c r="AR2170" s="7"/>
      <c r="AS2170" s="6"/>
    </row>
    <row r="2171" spans="42:45" x14ac:dyDescent="0.25">
      <c r="AP2171" s="6"/>
      <c r="AQ2171" s="5"/>
      <c r="AR2171" s="7"/>
      <c r="AS2171" s="6"/>
    </row>
    <row r="2172" spans="42:45" x14ac:dyDescent="0.25">
      <c r="AP2172" s="6"/>
      <c r="AQ2172" s="5"/>
      <c r="AR2172" s="7"/>
      <c r="AS2172" s="6"/>
    </row>
    <row r="2173" spans="42:45" x14ac:dyDescent="0.25">
      <c r="AP2173" s="6"/>
      <c r="AQ2173" s="5"/>
      <c r="AR2173" s="7"/>
      <c r="AS2173" s="6"/>
    </row>
    <row r="2174" spans="42:45" x14ac:dyDescent="0.25">
      <c r="AP2174" s="6"/>
      <c r="AQ2174" s="5"/>
      <c r="AR2174" s="7"/>
      <c r="AS2174" s="6"/>
    </row>
    <row r="2175" spans="42:45" x14ac:dyDescent="0.25">
      <c r="AP2175" s="6"/>
      <c r="AQ2175" s="5"/>
      <c r="AR2175" s="7"/>
      <c r="AS2175" s="6"/>
    </row>
    <row r="2176" spans="42:45" x14ac:dyDescent="0.25">
      <c r="AP2176" s="6"/>
      <c r="AQ2176" s="5"/>
      <c r="AR2176" s="7"/>
      <c r="AS2176" s="6"/>
    </row>
    <row r="2177" spans="42:45" x14ac:dyDescent="0.25">
      <c r="AP2177" s="6"/>
      <c r="AQ2177" s="5"/>
      <c r="AR2177" s="7"/>
      <c r="AS2177" s="6"/>
    </row>
    <row r="2178" spans="42:45" x14ac:dyDescent="0.25">
      <c r="AP2178" s="6"/>
      <c r="AQ2178" s="5"/>
      <c r="AR2178" s="7"/>
      <c r="AS2178" s="6"/>
    </row>
    <row r="2179" spans="42:45" x14ac:dyDescent="0.25">
      <c r="AP2179" s="6"/>
      <c r="AQ2179" s="5"/>
      <c r="AR2179" s="7"/>
      <c r="AS2179" s="6"/>
    </row>
    <row r="2180" spans="42:45" x14ac:dyDescent="0.25">
      <c r="AP2180" s="6"/>
      <c r="AQ2180" s="5"/>
      <c r="AR2180" s="7"/>
      <c r="AS2180" s="6"/>
    </row>
    <row r="2181" spans="42:45" x14ac:dyDescent="0.25">
      <c r="AP2181" s="6"/>
      <c r="AQ2181" s="5"/>
      <c r="AR2181" s="7"/>
      <c r="AS2181" s="6"/>
    </row>
    <row r="2182" spans="42:45" x14ac:dyDescent="0.25">
      <c r="AP2182" s="6"/>
      <c r="AQ2182" s="5"/>
      <c r="AR2182" s="7"/>
      <c r="AS2182" s="6"/>
    </row>
    <row r="2183" spans="42:45" x14ac:dyDescent="0.25">
      <c r="AP2183" s="6"/>
      <c r="AQ2183" s="5"/>
      <c r="AR2183" s="7"/>
      <c r="AS2183" s="6"/>
    </row>
    <row r="2184" spans="42:45" x14ac:dyDescent="0.25">
      <c r="AP2184" s="6"/>
      <c r="AQ2184" s="5"/>
      <c r="AR2184" s="7"/>
      <c r="AS2184" s="6"/>
    </row>
    <row r="2185" spans="42:45" x14ac:dyDescent="0.25">
      <c r="AP2185" s="6"/>
      <c r="AQ2185" s="5"/>
      <c r="AR2185" s="7"/>
      <c r="AS2185" s="6"/>
    </row>
    <row r="2186" spans="42:45" x14ac:dyDescent="0.25">
      <c r="AP2186" s="6"/>
      <c r="AQ2186" s="5"/>
      <c r="AR2186" s="7"/>
      <c r="AS2186" s="6"/>
    </row>
    <row r="2187" spans="42:45" x14ac:dyDescent="0.25">
      <c r="AP2187" s="6"/>
      <c r="AQ2187" s="5"/>
      <c r="AR2187" s="7"/>
      <c r="AS2187" s="6"/>
    </row>
    <row r="2188" spans="42:45" x14ac:dyDescent="0.25">
      <c r="AP2188" s="6"/>
      <c r="AQ2188" s="5"/>
      <c r="AR2188" s="7"/>
      <c r="AS2188" s="6"/>
    </row>
    <row r="2189" spans="42:45" x14ac:dyDescent="0.25">
      <c r="AP2189" s="6"/>
      <c r="AQ2189" s="5"/>
      <c r="AR2189" s="7"/>
      <c r="AS2189" s="6"/>
    </row>
    <row r="2190" spans="42:45" x14ac:dyDescent="0.25">
      <c r="AP2190" s="6"/>
      <c r="AQ2190" s="5"/>
      <c r="AR2190" s="7"/>
      <c r="AS2190" s="6"/>
    </row>
    <row r="2191" spans="42:45" x14ac:dyDescent="0.25">
      <c r="AP2191" s="6"/>
      <c r="AQ2191" s="5"/>
      <c r="AR2191" s="7"/>
      <c r="AS2191" s="6"/>
    </row>
    <row r="2192" spans="42:45" x14ac:dyDescent="0.25">
      <c r="AP2192" s="6"/>
      <c r="AQ2192" s="5"/>
      <c r="AR2192" s="7"/>
      <c r="AS2192" s="6"/>
    </row>
    <row r="2193" spans="42:45" x14ac:dyDescent="0.25">
      <c r="AP2193" s="6"/>
      <c r="AQ2193" s="5"/>
      <c r="AR2193" s="7"/>
      <c r="AS2193" s="6"/>
    </row>
    <row r="2194" spans="42:45" x14ac:dyDescent="0.25">
      <c r="AP2194" s="6"/>
      <c r="AQ2194" s="5"/>
      <c r="AR2194" s="7"/>
      <c r="AS2194" s="6"/>
    </row>
    <row r="2195" spans="42:45" x14ac:dyDescent="0.25">
      <c r="AP2195" s="6"/>
      <c r="AQ2195" s="5"/>
      <c r="AR2195" s="7"/>
      <c r="AS2195" s="6"/>
    </row>
    <row r="2196" spans="42:45" x14ac:dyDescent="0.25">
      <c r="AP2196" s="6"/>
      <c r="AQ2196" s="5"/>
      <c r="AR2196" s="7"/>
      <c r="AS2196" s="6"/>
    </row>
    <row r="2197" spans="42:45" x14ac:dyDescent="0.25">
      <c r="AP2197" s="6"/>
      <c r="AQ2197" s="5"/>
      <c r="AR2197" s="7"/>
      <c r="AS2197" s="6"/>
    </row>
    <row r="2198" spans="42:45" x14ac:dyDescent="0.25">
      <c r="AP2198" s="6"/>
      <c r="AQ2198" s="5"/>
      <c r="AR2198" s="7"/>
      <c r="AS2198" s="6"/>
    </row>
    <row r="2199" spans="42:45" x14ac:dyDescent="0.25">
      <c r="AP2199" s="6"/>
      <c r="AQ2199" s="5"/>
      <c r="AR2199" s="7"/>
      <c r="AS2199" s="6"/>
    </row>
    <row r="2200" spans="42:45" x14ac:dyDescent="0.25">
      <c r="AP2200" s="6"/>
      <c r="AQ2200" s="5"/>
      <c r="AR2200" s="7"/>
      <c r="AS2200" s="6"/>
    </row>
    <row r="2201" spans="42:45" x14ac:dyDescent="0.25">
      <c r="AP2201" s="6"/>
      <c r="AQ2201" s="5"/>
      <c r="AR2201" s="7"/>
      <c r="AS2201" s="6"/>
    </row>
    <row r="2202" spans="42:45" x14ac:dyDescent="0.25">
      <c r="AP2202" s="6"/>
      <c r="AQ2202" s="5"/>
      <c r="AR2202" s="7"/>
      <c r="AS2202" s="6"/>
    </row>
    <row r="2203" spans="42:45" x14ac:dyDescent="0.25">
      <c r="AP2203" s="6"/>
      <c r="AQ2203" s="5"/>
      <c r="AR2203" s="7"/>
      <c r="AS2203" s="6"/>
    </row>
    <row r="2204" spans="42:45" x14ac:dyDescent="0.25">
      <c r="AP2204" s="6"/>
      <c r="AQ2204" s="5"/>
      <c r="AR2204" s="7"/>
      <c r="AS2204" s="6"/>
    </row>
    <row r="2205" spans="42:45" x14ac:dyDescent="0.25">
      <c r="AP2205" s="6"/>
      <c r="AQ2205" s="5"/>
      <c r="AR2205" s="7"/>
      <c r="AS2205" s="6"/>
    </row>
    <row r="2206" spans="42:45" x14ac:dyDescent="0.25">
      <c r="AP2206" s="6"/>
      <c r="AQ2206" s="5"/>
      <c r="AR2206" s="7"/>
      <c r="AS2206" s="6"/>
    </row>
    <row r="2207" spans="42:45" x14ac:dyDescent="0.25">
      <c r="AP2207" s="6"/>
      <c r="AQ2207" s="5"/>
      <c r="AR2207" s="7"/>
      <c r="AS2207" s="6"/>
    </row>
    <row r="2208" spans="42:45" x14ac:dyDescent="0.25">
      <c r="AP2208" s="6"/>
      <c r="AQ2208" s="5"/>
      <c r="AR2208" s="7"/>
      <c r="AS2208" s="6"/>
    </row>
    <row r="2209" spans="42:45" x14ac:dyDescent="0.25">
      <c r="AP2209" s="6"/>
      <c r="AQ2209" s="5"/>
      <c r="AR2209" s="7"/>
      <c r="AS2209" s="6"/>
    </row>
    <row r="2210" spans="42:45" x14ac:dyDescent="0.25">
      <c r="AP2210" s="6"/>
      <c r="AQ2210" s="5"/>
      <c r="AR2210" s="7"/>
      <c r="AS2210" s="6"/>
    </row>
    <row r="2211" spans="42:45" x14ac:dyDescent="0.25">
      <c r="AP2211" s="6"/>
      <c r="AQ2211" s="5"/>
      <c r="AR2211" s="7"/>
      <c r="AS2211" s="6"/>
    </row>
    <row r="2212" spans="42:45" x14ac:dyDescent="0.25">
      <c r="AP2212" s="6"/>
      <c r="AQ2212" s="5"/>
      <c r="AR2212" s="7"/>
      <c r="AS2212" s="6"/>
    </row>
    <row r="2213" spans="42:45" x14ac:dyDescent="0.25">
      <c r="AP2213" s="6"/>
      <c r="AQ2213" s="5"/>
      <c r="AR2213" s="7"/>
      <c r="AS2213" s="6"/>
    </row>
    <row r="2214" spans="42:45" x14ac:dyDescent="0.25">
      <c r="AP2214" s="6"/>
      <c r="AQ2214" s="5"/>
      <c r="AR2214" s="7"/>
      <c r="AS2214" s="6"/>
    </row>
    <row r="2215" spans="42:45" x14ac:dyDescent="0.25">
      <c r="AP2215" s="6"/>
      <c r="AQ2215" s="5"/>
      <c r="AR2215" s="7"/>
      <c r="AS2215" s="6"/>
    </row>
    <row r="2216" spans="42:45" x14ac:dyDescent="0.25">
      <c r="AP2216" s="6"/>
      <c r="AQ2216" s="5"/>
      <c r="AR2216" s="7"/>
      <c r="AS2216" s="6"/>
    </row>
    <row r="2217" spans="42:45" x14ac:dyDescent="0.25">
      <c r="AP2217" s="6"/>
      <c r="AQ2217" s="5"/>
      <c r="AR2217" s="7"/>
      <c r="AS2217" s="6"/>
    </row>
    <row r="2218" spans="42:45" x14ac:dyDescent="0.25">
      <c r="AP2218" s="6"/>
      <c r="AQ2218" s="5"/>
      <c r="AR2218" s="7"/>
      <c r="AS2218" s="6"/>
    </row>
    <row r="2219" spans="42:45" x14ac:dyDescent="0.25">
      <c r="AP2219" s="6"/>
      <c r="AQ2219" s="5"/>
      <c r="AR2219" s="7"/>
      <c r="AS2219" s="6"/>
    </row>
    <row r="2220" spans="42:45" x14ac:dyDescent="0.25">
      <c r="AP2220" s="6"/>
      <c r="AQ2220" s="5"/>
      <c r="AR2220" s="7"/>
      <c r="AS2220" s="6"/>
    </row>
    <row r="2221" spans="42:45" x14ac:dyDescent="0.25">
      <c r="AP2221" s="6"/>
      <c r="AQ2221" s="5"/>
      <c r="AR2221" s="7"/>
      <c r="AS2221" s="6"/>
    </row>
    <row r="2222" spans="42:45" x14ac:dyDescent="0.25">
      <c r="AP2222" s="6"/>
      <c r="AQ2222" s="5"/>
      <c r="AR2222" s="7"/>
      <c r="AS2222" s="6"/>
    </row>
    <row r="2223" spans="42:45" x14ac:dyDescent="0.25">
      <c r="AP2223" s="6"/>
      <c r="AQ2223" s="5"/>
      <c r="AR2223" s="7"/>
      <c r="AS2223" s="6"/>
    </row>
    <row r="2224" spans="42:45" x14ac:dyDescent="0.25">
      <c r="AP2224" s="6"/>
      <c r="AQ2224" s="5"/>
      <c r="AR2224" s="7"/>
      <c r="AS2224" s="6"/>
    </row>
    <row r="2225" spans="42:45" x14ac:dyDescent="0.25">
      <c r="AP2225" s="6"/>
      <c r="AQ2225" s="5"/>
      <c r="AR2225" s="7"/>
      <c r="AS2225" s="6"/>
    </row>
    <row r="2226" spans="42:45" x14ac:dyDescent="0.25">
      <c r="AP2226" s="6"/>
      <c r="AQ2226" s="5"/>
      <c r="AR2226" s="7"/>
      <c r="AS2226" s="6"/>
    </row>
    <row r="2227" spans="42:45" x14ac:dyDescent="0.25">
      <c r="AP2227" s="6"/>
      <c r="AQ2227" s="5"/>
      <c r="AR2227" s="7"/>
      <c r="AS2227" s="6"/>
    </row>
    <row r="2228" spans="42:45" x14ac:dyDescent="0.25">
      <c r="AP2228" s="6"/>
      <c r="AQ2228" s="5"/>
      <c r="AR2228" s="7"/>
      <c r="AS2228" s="6"/>
    </row>
    <row r="2229" spans="42:45" x14ac:dyDescent="0.25">
      <c r="AP2229" s="6"/>
      <c r="AQ2229" s="5"/>
      <c r="AR2229" s="7"/>
      <c r="AS2229" s="6"/>
    </row>
    <row r="2230" spans="42:45" x14ac:dyDescent="0.25">
      <c r="AP2230" s="6"/>
      <c r="AQ2230" s="5"/>
      <c r="AR2230" s="7"/>
      <c r="AS2230" s="6"/>
    </row>
    <row r="2231" spans="42:45" x14ac:dyDescent="0.25">
      <c r="AP2231" s="6"/>
      <c r="AQ2231" s="5"/>
      <c r="AR2231" s="7"/>
      <c r="AS2231" s="6"/>
    </row>
    <row r="2232" spans="42:45" x14ac:dyDescent="0.25">
      <c r="AP2232" s="6"/>
      <c r="AQ2232" s="5"/>
      <c r="AR2232" s="7"/>
      <c r="AS2232" s="6"/>
    </row>
    <row r="2233" spans="42:45" x14ac:dyDescent="0.25">
      <c r="AP2233" s="6"/>
      <c r="AQ2233" s="5"/>
      <c r="AR2233" s="7"/>
      <c r="AS2233" s="6"/>
    </row>
    <row r="2234" spans="42:45" x14ac:dyDescent="0.25">
      <c r="AP2234" s="6"/>
      <c r="AQ2234" s="5"/>
      <c r="AR2234" s="7"/>
      <c r="AS2234" s="6"/>
    </row>
    <row r="2235" spans="42:45" x14ac:dyDescent="0.25">
      <c r="AP2235" s="6"/>
      <c r="AQ2235" s="5"/>
      <c r="AR2235" s="7"/>
      <c r="AS2235" s="6"/>
    </row>
    <row r="2236" spans="42:45" x14ac:dyDescent="0.25">
      <c r="AP2236" s="6"/>
      <c r="AQ2236" s="5"/>
      <c r="AR2236" s="7"/>
      <c r="AS2236" s="6"/>
    </row>
    <row r="2237" spans="42:45" x14ac:dyDescent="0.25">
      <c r="AP2237" s="6"/>
      <c r="AQ2237" s="5"/>
      <c r="AR2237" s="7"/>
      <c r="AS2237" s="6"/>
    </row>
    <row r="2238" spans="42:45" x14ac:dyDescent="0.25">
      <c r="AP2238" s="6"/>
      <c r="AQ2238" s="5"/>
      <c r="AR2238" s="7"/>
      <c r="AS2238" s="6"/>
    </row>
    <row r="2239" spans="42:45" x14ac:dyDescent="0.25">
      <c r="AP2239" s="6"/>
      <c r="AQ2239" s="5"/>
      <c r="AR2239" s="7"/>
      <c r="AS2239" s="6"/>
    </row>
    <row r="2240" spans="42:45" x14ac:dyDescent="0.25">
      <c r="AP2240" s="6"/>
      <c r="AQ2240" s="5"/>
      <c r="AR2240" s="7"/>
      <c r="AS2240" s="6"/>
    </row>
    <row r="2241" spans="42:45" x14ac:dyDescent="0.25">
      <c r="AP2241" s="6"/>
      <c r="AQ2241" s="5"/>
      <c r="AR2241" s="7"/>
      <c r="AS2241" s="6"/>
    </row>
    <row r="2242" spans="42:45" x14ac:dyDescent="0.25">
      <c r="AP2242" s="6"/>
      <c r="AQ2242" s="5"/>
      <c r="AR2242" s="7"/>
      <c r="AS2242" s="6"/>
    </row>
    <row r="2243" spans="42:45" x14ac:dyDescent="0.25">
      <c r="AP2243" s="6"/>
      <c r="AQ2243" s="5"/>
      <c r="AR2243" s="7"/>
      <c r="AS2243" s="6"/>
    </row>
    <row r="2244" spans="42:45" x14ac:dyDescent="0.25">
      <c r="AP2244" s="6"/>
      <c r="AQ2244" s="5"/>
      <c r="AR2244" s="7"/>
      <c r="AS2244" s="6"/>
    </row>
    <row r="2245" spans="42:45" x14ac:dyDescent="0.25">
      <c r="AP2245" s="6"/>
      <c r="AQ2245" s="5"/>
      <c r="AR2245" s="7"/>
      <c r="AS2245" s="6"/>
    </row>
    <row r="2246" spans="42:45" x14ac:dyDescent="0.25">
      <c r="AP2246" s="6"/>
      <c r="AQ2246" s="5"/>
      <c r="AR2246" s="7"/>
      <c r="AS2246" s="6"/>
    </row>
    <row r="2247" spans="42:45" x14ac:dyDescent="0.25">
      <c r="AP2247" s="6"/>
      <c r="AQ2247" s="5"/>
      <c r="AR2247" s="7"/>
      <c r="AS2247" s="6"/>
    </row>
    <row r="2248" spans="42:45" x14ac:dyDescent="0.25">
      <c r="AP2248" s="6"/>
      <c r="AQ2248" s="5"/>
      <c r="AR2248" s="7"/>
      <c r="AS2248" s="6"/>
    </row>
    <row r="2249" spans="42:45" x14ac:dyDescent="0.25">
      <c r="AP2249" s="6"/>
      <c r="AQ2249" s="5"/>
      <c r="AR2249" s="7"/>
      <c r="AS2249" s="6"/>
    </row>
    <row r="2250" spans="42:45" x14ac:dyDescent="0.25">
      <c r="AP2250" s="6"/>
      <c r="AQ2250" s="5"/>
      <c r="AR2250" s="7"/>
      <c r="AS2250" s="6"/>
    </row>
    <row r="2251" spans="42:45" x14ac:dyDescent="0.25">
      <c r="AP2251" s="6"/>
      <c r="AQ2251" s="5"/>
      <c r="AR2251" s="7"/>
      <c r="AS2251" s="6"/>
    </row>
    <row r="2252" spans="42:45" x14ac:dyDescent="0.25">
      <c r="AP2252" s="6"/>
      <c r="AQ2252" s="5"/>
      <c r="AR2252" s="7"/>
      <c r="AS2252" s="6"/>
    </row>
    <row r="2253" spans="42:45" x14ac:dyDescent="0.25">
      <c r="AP2253" s="6"/>
      <c r="AQ2253" s="5"/>
      <c r="AR2253" s="7"/>
      <c r="AS2253" s="6"/>
    </row>
    <row r="2254" spans="42:45" x14ac:dyDescent="0.25">
      <c r="AP2254" s="6"/>
      <c r="AQ2254" s="5"/>
      <c r="AR2254" s="7"/>
      <c r="AS2254" s="6"/>
    </row>
    <row r="2255" spans="42:45" x14ac:dyDescent="0.25">
      <c r="AP2255" s="6"/>
      <c r="AQ2255" s="5"/>
      <c r="AR2255" s="7"/>
      <c r="AS2255" s="6"/>
    </row>
    <row r="2256" spans="42:45" x14ac:dyDescent="0.25">
      <c r="AP2256" s="6"/>
      <c r="AQ2256" s="5"/>
      <c r="AR2256" s="7"/>
      <c r="AS2256" s="6"/>
    </row>
    <row r="2257" spans="42:45" x14ac:dyDescent="0.25">
      <c r="AP2257" s="6"/>
      <c r="AQ2257" s="5"/>
      <c r="AR2257" s="7"/>
      <c r="AS2257" s="6"/>
    </row>
    <row r="2258" spans="42:45" x14ac:dyDescent="0.25">
      <c r="AP2258" s="6"/>
      <c r="AQ2258" s="5"/>
      <c r="AR2258" s="7"/>
      <c r="AS2258" s="6"/>
    </row>
    <row r="2259" spans="42:45" x14ac:dyDescent="0.25">
      <c r="AP2259" s="6"/>
      <c r="AQ2259" s="5"/>
      <c r="AR2259" s="7"/>
      <c r="AS2259" s="6"/>
    </row>
    <row r="2260" spans="42:45" x14ac:dyDescent="0.25">
      <c r="AP2260" s="6"/>
      <c r="AQ2260" s="5"/>
      <c r="AR2260" s="7"/>
      <c r="AS2260" s="6"/>
    </row>
    <row r="2261" spans="42:45" x14ac:dyDescent="0.25">
      <c r="AP2261" s="6"/>
      <c r="AQ2261" s="5"/>
      <c r="AR2261" s="7"/>
      <c r="AS2261" s="6"/>
    </row>
    <row r="2262" spans="42:45" x14ac:dyDescent="0.25">
      <c r="AP2262" s="6"/>
      <c r="AQ2262" s="5"/>
      <c r="AR2262" s="7"/>
      <c r="AS2262" s="6"/>
    </row>
    <row r="2263" spans="42:45" x14ac:dyDescent="0.25">
      <c r="AP2263" s="6"/>
      <c r="AQ2263" s="5"/>
      <c r="AR2263" s="7"/>
      <c r="AS2263" s="6"/>
    </row>
    <row r="2264" spans="42:45" x14ac:dyDescent="0.25">
      <c r="AP2264" s="6"/>
      <c r="AQ2264" s="5"/>
      <c r="AR2264" s="7"/>
      <c r="AS2264" s="6"/>
    </row>
    <row r="2265" spans="42:45" x14ac:dyDescent="0.25">
      <c r="AP2265" s="6"/>
      <c r="AQ2265" s="5"/>
      <c r="AR2265" s="7"/>
      <c r="AS2265" s="6"/>
    </row>
    <row r="2266" spans="42:45" x14ac:dyDescent="0.25">
      <c r="AP2266" s="6"/>
      <c r="AQ2266" s="5"/>
      <c r="AR2266" s="7"/>
      <c r="AS2266" s="6"/>
    </row>
    <row r="2267" spans="42:45" x14ac:dyDescent="0.25">
      <c r="AP2267" s="6"/>
      <c r="AQ2267" s="5"/>
      <c r="AR2267" s="7"/>
      <c r="AS2267" s="6"/>
    </row>
    <row r="2268" spans="42:45" x14ac:dyDescent="0.25">
      <c r="AP2268" s="6"/>
      <c r="AQ2268" s="5"/>
      <c r="AR2268" s="7"/>
      <c r="AS2268" s="6"/>
    </row>
    <row r="2269" spans="42:45" x14ac:dyDescent="0.25">
      <c r="AP2269" s="6"/>
      <c r="AQ2269" s="5"/>
      <c r="AR2269" s="7"/>
      <c r="AS2269" s="6"/>
    </row>
    <row r="2270" spans="42:45" x14ac:dyDescent="0.25">
      <c r="AP2270" s="6"/>
      <c r="AQ2270" s="5"/>
      <c r="AR2270" s="7"/>
      <c r="AS2270" s="6"/>
    </row>
    <row r="2271" spans="42:45" x14ac:dyDescent="0.25">
      <c r="AP2271" s="6"/>
      <c r="AQ2271" s="5"/>
      <c r="AR2271" s="7"/>
      <c r="AS2271" s="6"/>
    </row>
    <row r="2272" spans="42:45" x14ac:dyDescent="0.25">
      <c r="AP2272" s="6"/>
      <c r="AQ2272" s="5"/>
      <c r="AR2272" s="7"/>
      <c r="AS2272" s="6"/>
    </row>
    <row r="2273" spans="42:45" x14ac:dyDescent="0.25">
      <c r="AP2273" s="6"/>
      <c r="AQ2273" s="5"/>
      <c r="AR2273" s="7"/>
      <c r="AS2273" s="6"/>
    </row>
    <row r="2274" spans="42:45" x14ac:dyDescent="0.25">
      <c r="AP2274" s="6"/>
      <c r="AQ2274" s="5"/>
      <c r="AR2274" s="7"/>
      <c r="AS2274" s="6"/>
    </row>
    <row r="2275" spans="42:45" x14ac:dyDescent="0.25">
      <c r="AP2275" s="6"/>
      <c r="AQ2275" s="5"/>
      <c r="AR2275" s="7"/>
      <c r="AS2275" s="6"/>
    </row>
    <row r="2276" spans="42:45" x14ac:dyDescent="0.25">
      <c r="AP2276" s="6"/>
      <c r="AQ2276" s="5"/>
      <c r="AR2276" s="7"/>
      <c r="AS2276" s="6"/>
    </row>
    <row r="2277" spans="42:45" x14ac:dyDescent="0.25">
      <c r="AP2277" s="6"/>
      <c r="AQ2277" s="5"/>
      <c r="AR2277" s="7"/>
      <c r="AS2277" s="6"/>
    </row>
    <row r="2278" spans="42:45" x14ac:dyDescent="0.25">
      <c r="AP2278" s="6"/>
      <c r="AQ2278" s="5"/>
      <c r="AR2278" s="7"/>
      <c r="AS2278" s="6"/>
    </row>
    <row r="2279" spans="42:45" x14ac:dyDescent="0.25">
      <c r="AP2279" s="6"/>
      <c r="AQ2279" s="5"/>
      <c r="AR2279" s="7"/>
      <c r="AS2279" s="6"/>
    </row>
    <row r="2280" spans="42:45" x14ac:dyDescent="0.25">
      <c r="AP2280" s="6"/>
      <c r="AQ2280" s="5"/>
      <c r="AR2280" s="7"/>
      <c r="AS2280" s="6"/>
    </row>
    <row r="2281" spans="42:45" x14ac:dyDescent="0.25">
      <c r="AP2281" s="6"/>
      <c r="AQ2281" s="5"/>
      <c r="AR2281" s="7"/>
      <c r="AS2281" s="6"/>
    </row>
    <row r="2282" spans="42:45" x14ac:dyDescent="0.25">
      <c r="AP2282" s="6"/>
      <c r="AQ2282" s="5"/>
      <c r="AR2282" s="7"/>
      <c r="AS2282" s="6"/>
    </row>
    <row r="2283" spans="42:45" x14ac:dyDescent="0.25">
      <c r="AP2283" s="6"/>
      <c r="AQ2283" s="5"/>
      <c r="AR2283" s="7"/>
      <c r="AS2283" s="6"/>
    </row>
    <row r="2284" spans="42:45" x14ac:dyDescent="0.25">
      <c r="AP2284" s="6"/>
      <c r="AQ2284" s="5"/>
      <c r="AR2284" s="7"/>
      <c r="AS2284" s="6"/>
    </row>
    <row r="2285" spans="42:45" x14ac:dyDescent="0.25">
      <c r="AP2285" s="6"/>
      <c r="AQ2285" s="5"/>
      <c r="AR2285" s="7"/>
      <c r="AS2285" s="6"/>
    </row>
    <row r="2286" spans="42:45" x14ac:dyDescent="0.25">
      <c r="AP2286" s="6"/>
      <c r="AQ2286" s="5"/>
      <c r="AR2286" s="7"/>
      <c r="AS2286" s="6"/>
    </row>
    <row r="2287" spans="42:45" x14ac:dyDescent="0.25">
      <c r="AP2287" s="6"/>
      <c r="AQ2287" s="5"/>
      <c r="AR2287" s="7"/>
      <c r="AS2287" s="6"/>
    </row>
    <row r="2288" spans="42:45" x14ac:dyDescent="0.25">
      <c r="AP2288" s="6"/>
      <c r="AQ2288" s="5"/>
      <c r="AR2288" s="7"/>
      <c r="AS2288" s="6"/>
    </row>
    <row r="2289" spans="42:45" x14ac:dyDescent="0.25">
      <c r="AP2289" s="6"/>
      <c r="AQ2289" s="5"/>
      <c r="AR2289" s="7"/>
      <c r="AS2289" s="6"/>
    </row>
    <row r="2290" spans="42:45" x14ac:dyDescent="0.25">
      <c r="AP2290" s="6"/>
      <c r="AQ2290" s="5"/>
      <c r="AR2290" s="7"/>
      <c r="AS2290" s="6"/>
    </row>
    <row r="2291" spans="42:45" x14ac:dyDescent="0.25">
      <c r="AP2291" s="6"/>
      <c r="AQ2291" s="5"/>
      <c r="AR2291" s="7"/>
      <c r="AS2291" s="6"/>
    </row>
    <row r="2292" spans="42:45" x14ac:dyDescent="0.25">
      <c r="AP2292" s="6"/>
      <c r="AQ2292" s="5"/>
      <c r="AR2292" s="7"/>
      <c r="AS2292" s="6"/>
    </row>
    <row r="2293" spans="42:45" x14ac:dyDescent="0.25">
      <c r="AP2293" s="6"/>
      <c r="AQ2293" s="5"/>
      <c r="AR2293" s="7"/>
      <c r="AS2293" s="6"/>
    </row>
    <row r="2294" spans="42:45" x14ac:dyDescent="0.25">
      <c r="AP2294" s="6"/>
      <c r="AQ2294" s="5"/>
      <c r="AR2294" s="7"/>
      <c r="AS2294" s="6"/>
    </row>
    <row r="2295" spans="42:45" x14ac:dyDescent="0.25">
      <c r="AP2295" s="6"/>
      <c r="AQ2295" s="5"/>
      <c r="AR2295" s="7"/>
      <c r="AS2295" s="6"/>
    </row>
    <row r="2296" spans="42:45" x14ac:dyDescent="0.25">
      <c r="AP2296" s="6"/>
      <c r="AQ2296" s="5"/>
      <c r="AR2296" s="7"/>
      <c r="AS2296" s="6"/>
    </row>
    <row r="2297" spans="42:45" x14ac:dyDescent="0.25">
      <c r="AP2297" s="6"/>
      <c r="AQ2297" s="5"/>
      <c r="AR2297" s="7"/>
      <c r="AS2297" s="6"/>
    </row>
    <row r="2298" spans="42:45" x14ac:dyDescent="0.25">
      <c r="AP2298" s="6"/>
      <c r="AQ2298" s="5"/>
      <c r="AR2298" s="7"/>
      <c r="AS2298" s="6"/>
    </row>
    <row r="2299" spans="42:45" x14ac:dyDescent="0.25">
      <c r="AP2299" s="6"/>
      <c r="AQ2299" s="5"/>
      <c r="AR2299" s="7"/>
      <c r="AS2299" s="6"/>
    </row>
    <row r="2300" spans="42:45" x14ac:dyDescent="0.25">
      <c r="AP2300" s="6"/>
      <c r="AQ2300" s="5"/>
      <c r="AR2300" s="7"/>
      <c r="AS2300" s="6"/>
    </row>
    <row r="2301" spans="42:45" x14ac:dyDescent="0.25">
      <c r="AP2301" s="6"/>
      <c r="AQ2301" s="5"/>
      <c r="AR2301" s="7"/>
      <c r="AS2301" s="6"/>
    </row>
    <row r="2302" spans="42:45" x14ac:dyDescent="0.25">
      <c r="AP2302" s="6"/>
      <c r="AQ2302" s="5"/>
      <c r="AR2302" s="7"/>
      <c r="AS2302" s="6"/>
    </row>
    <row r="2303" spans="42:45" x14ac:dyDescent="0.25">
      <c r="AP2303" s="6"/>
      <c r="AQ2303" s="5"/>
      <c r="AR2303" s="7"/>
      <c r="AS2303" s="6"/>
    </row>
    <row r="2304" spans="42:45" x14ac:dyDescent="0.25">
      <c r="AP2304" s="6"/>
      <c r="AQ2304" s="5"/>
      <c r="AR2304" s="7"/>
      <c r="AS2304" s="6"/>
    </row>
    <row r="2305" spans="42:45" x14ac:dyDescent="0.25">
      <c r="AP2305" s="6"/>
      <c r="AQ2305" s="5"/>
      <c r="AR2305" s="7"/>
      <c r="AS2305" s="6"/>
    </row>
    <row r="2306" spans="42:45" x14ac:dyDescent="0.25">
      <c r="AP2306" s="6"/>
      <c r="AQ2306" s="5"/>
      <c r="AR2306" s="7"/>
      <c r="AS2306" s="6"/>
    </row>
    <row r="2307" spans="42:45" x14ac:dyDescent="0.25">
      <c r="AP2307" s="6"/>
      <c r="AQ2307" s="5"/>
      <c r="AR2307" s="7"/>
      <c r="AS2307" s="6"/>
    </row>
    <row r="2308" spans="42:45" x14ac:dyDescent="0.25">
      <c r="AP2308" s="6"/>
      <c r="AQ2308" s="5"/>
      <c r="AR2308" s="7"/>
      <c r="AS2308" s="6"/>
    </row>
    <row r="2309" spans="42:45" x14ac:dyDescent="0.25">
      <c r="AP2309" s="6"/>
      <c r="AQ2309" s="5"/>
      <c r="AR2309" s="7"/>
      <c r="AS2309" s="6"/>
    </row>
    <row r="2310" spans="42:45" x14ac:dyDescent="0.25">
      <c r="AP2310" s="6"/>
      <c r="AQ2310" s="5"/>
      <c r="AR2310" s="7"/>
      <c r="AS2310" s="6"/>
    </row>
    <row r="2311" spans="42:45" x14ac:dyDescent="0.25">
      <c r="AP2311" s="6"/>
      <c r="AQ2311" s="5"/>
      <c r="AR2311" s="7"/>
      <c r="AS2311" s="6"/>
    </row>
    <row r="2312" spans="42:45" x14ac:dyDescent="0.25">
      <c r="AP2312" s="6"/>
      <c r="AQ2312" s="5"/>
      <c r="AR2312" s="7"/>
      <c r="AS2312" s="6"/>
    </row>
    <row r="2313" spans="42:45" x14ac:dyDescent="0.25">
      <c r="AP2313" s="6"/>
      <c r="AQ2313" s="5"/>
      <c r="AR2313" s="7"/>
      <c r="AS2313" s="6"/>
    </row>
    <row r="2314" spans="42:45" x14ac:dyDescent="0.25">
      <c r="AP2314" s="6"/>
      <c r="AQ2314" s="5"/>
      <c r="AR2314" s="7"/>
      <c r="AS2314" s="6"/>
    </row>
    <row r="2315" spans="42:45" x14ac:dyDescent="0.25">
      <c r="AP2315" s="6"/>
      <c r="AQ2315" s="5"/>
      <c r="AR2315" s="7"/>
      <c r="AS2315" s="6"/>
    </row>
    <row r="2316" spans="42:45" x14ac:dyDescent="0.25">
      <c r="AP2316" s="6"/>
      <c r="AQ2316" s="5"/>
      <c r="AR2316" s="7"/>
      <c r="AS2316" s="6"/>
    </row>
    <row r="2317" spans="42:45" x14ac:dyDescent="0.25">
      <c r="AP2317" s="6"/>
      <c r="AQ2317" s="5"/>
      <c r="AR2317" s="7"/>
      <c r="AS2317" s="6"/>
    </row>
    <row r="2318" spans="42:45" x14ac:dyDescent="0.25">
      <c r="AP2318" s="6"/>
      <c r="AQ2318" s="5"/>
      <c r="AR2318" s="7"/>
      <c r="AS2318" s="6"/>
    </row>
    <row r="2319" spans="42:45" x14ac:dyDescent="0.25">
      <c r="AP2319" s="6"/>
      <c r="AQ2319" s="5"/>
      <c r="AR2319" s="7"/>
      <c r="AS2319" s="6"/>
    </row>
    <row r="2320" spans="42:45" x14ac:dyDescent="0.25">
      <c r="AP2320" s="6"/>
      <c r="AQ2320" s="5"/>
      <c r="AR2320" s="7"/>
      <c r="AS2320" s="6"/>
    </row>
    <row r="2321" spans="42:45" x14ac:dyDescent="0.25">
      <c r="AP2321" s="6"/>
      <c r="AQ2321" s="5"/>
      <c r="AR2321" s="7"/>
      <c r="AS2321" s="6"/>
    </row>
    <row r="2322" spans="42:45" x14ac:dyDescent="0.25">
      <c r="AP2322" s="6"/>
      <c r="AQ2322" s="5"/>
      <c r="AR2322" s="7"/>
      <c r="AS2322" s="6"/>
    </row>
    <row r="2323" spans="42:45" x14ac:dyDescent="0.25">
      <c r="AP2323" s="6"/>
      <c r="AQ2323" s="5"/>
      <c r="AR2323" s="7"/>
      <c r="AS2323" s="6"/>
    </row>
    <row r="2324" spans="42:45" x14ac:dyDescent="0.25">
      <c r="AP2324" s="6"/>
      <c r="AQ2324" s="5"/>
      <c r="AR2324" s="7"/>
      <c r="AS2324" s="6"/>
    </row>
    <row r="2325" spans="42:45" x14ac:dyDescent="0.25">
      <c r="AP2325" s="6"/>
      <c r="AQ2325" s="5"/>
      <c r="AR2325" s="7"/>
      <c r="AS2325" s="6"/>
    </row>
    <row r="2326" spans="42:45" x14ac:dyDescent="0.25">
      <c r="AP2326" s="6"/>
      <c r="AQ2326" s="5"/>
      <c r="AR2326" s="7"/>
      <c r="AS2326" s="6"/>
    </row>
    <row r="2327" spans="42:45" x14ac:dyDescent="0.25">
      <c r="AP2327" s="6"/>
      <c r="AQ2327" s="5"/>
      <c r="AR2327" s="7"/>
      <c r="AS2327" s="6"/>
    </row>
    <row r="2328" spans="42:45" x14ac:dyDescent="0.25">
      <c r="AP2328" s="6"/>
      <c r="AQ2328" s="5"/>
      <c r="AR2328" s="7"/>
      <c r="AS2328" s="6"/>
    </row>
    <row r="2329" spans="42:45" x14ac:dyDescent="0.25">
      <c r="AP2329" s="6"/>
      <c r="AQ2329" s="5"/>
      <c r="AR2329" s="7"/>
      <c r="AS2329" s="6"/>
    </row>
    <row r="2330" spans="42:45" x14ac:dyDescent="0.25">
      <c r="AP2330" s="6"/>
      <c r="AQ2330" s="5"/>
      <c r="AR2330" s="7"/>
      <c r="AS2330" s="6"/>
    </row>
    <row r="2331" spans="42:45" x14ac:dyDescent="0.25">
      <c r="AP2331" s="6"/>
      <c r="AQ2331" s="5"/>
      <c r="AR2331" s="7"/>
      <c r="AS2331" s="6"/>
    </row>
    <row r="2332" spans="42:45" x14ac:dyDescent="0.25">
      <c r="AP2332" s="6"/>
      <c r="AQ2332" s="5"/>
      <c r="AR2332" s="7"/>
      <c r="AS2332" s="6"/>
    </row>
    <row r="2333" spans="42:45" x14ac:dyDescent="0.25">
      <c r="AP2333" s="6"/>
      <c r="AQ2333" s="5"/>
      <c r="AR2333" s="7"/>
      <c r="AS2333" s="6"/>
    </row>
    <row r="2334" spans="42:45" x14ac:dyDescent="0.25">
      <c r="AP2334" s="6"/>
      <c r="AQ2334" s="5"/>
      <c r="AR2334" s="7"/>
      <c r="AS2334" s="6"/>
    </row>
    <row r="2335" spans="42:45" x14ac:dyDescent="0.25">
      <c r="AP2335" s="6"/>
      <c r="AQ2335" s="5"/>
      <c r="AR2335" s="7"/>
      <c r="AS2335" s="6"/>
    </row>
    <row r="2336" spans="42:45" x14ac:dyDescent="0.25">
      <c r="AP2336" s="6"/>
      <c r="AQ2336" s="5"/>
      <c r="AR2336" s="7"/>
      <c r="AS2336" s="6"/>
    </row>
    <row r="2337" spans="42:45" x14ac:dyDescent="0.25">
      <c r="AP2337" s="6"/>
      <c r="AQ2337" s="5"/>
      <c r="AR2337" s="7"/>
      <c r="AS2337" s="6"/>
    </row>
    <row r="2338" spans="42:45" x14ac:dyDescent="0.25">
      <c r="AP2338" s="6"/>
      <c r="AQ2338" s="5"/>
      <c r="AR2338" s="7"/>
      <c r="AS2338" s="6"/>
    </row>
    <row r="2339" spans="42:45" x14ac:dyDescent="0.25">
      <c r="AP2339" s="6"/>
      <c r="AQ2339" s="5"/>
      <c r="AR2339" s="7"/>
      <c r="AS2339" s="6"/>
    </row>
    <row r="2340" spans="42:45" x14ac:dyDescent="0.25">
      <c r="AP2340" s="6"/>
      <c r="AQ2340" s="5"/>
      <c r="AR2340" s="7"/>
      <c r="AS2340" s="6"/>
    </row>
    <row r="2341" spans="42:45" x14ac:dyDescent="0.25">
      <c r="AP2341" s="6"/>
      <c r="AQ2341" s="5"/>
      <c r="AR2341" s="7"/>
      <c r="AS2341" s="6"/>
    </row>
    <row r="2342" spans="42:45" x14ac:dyDescent="0.25">
      <c r="AP2342" s="6"/>
      <c r="AQ2342" s="5"/>
      <c r="AR2342" s="7"/>
      <c r="AS2342" s="6"/>
    </row>
    <row r="2343" spans="42:45" x14ac:dyDescent="0.25">
      <c r="AP2343" s="6"/>
      <c r="AQ2343" s="5"/>
      <c r="AR2343" s="7"/>
      <c r="AS2343" s="6"/>
    </row>
    <row r="2344" spans="42:45" x14ac:dyDescent="0.25">
      <c r="AP2344" s="6"/>
      <c r="AQ2344" s="5"/>
      <c r="AR2344" s="7"/>
      <c r="AS2344" s="6"/>
    </row>
    <row r="2345" spans="42:45" x14ac:dyDescent="0.25">
      <c r="AP2345" s="6"/>
      <c r="AQ2345" s="5"/>
      <c r="AR2345" s="7"/>
      <c r="AS2345" s="6"/>
    </row>
    <row r="2346" spans="42:45" x14ac:dyDescent="0.25">
      <c r="AP2346" s="6"/>
      <c r="AQ2346" s="5"/>
      <c r="AR2346" s="7"/>
      <c r="AS2346" s="6"/>
    </row>
    <row r="2347" spans="42:45" x14ac:dyDescent="0.25">
      <c r="AP2347" s="6"/>
      <c r="AQ2347" s="5"/>
      <c r="AR2347" s="7"/>
      <c r="AS2347" s="6"/>
    </row>
    <row r="2348" spans="42:45" x14ac:dyDescent="0.25">
      <c r="AP2348" s="6"/>
      <c r="AQ2348" s="5"/>
      <c r="AR2348" s="7"/>
      <c r="AS2348" s="6"/>
    </row>
    <row r="2349" spans="42:45" x14ac:dyDescent="0.25">
      <c r="AP2349" s="6"/>
      <c r="AQ2349" s="5"/>
      <c r="AR2349" s="7"/>
      <c r="AS2349" s="6"/>
    </row>
    <row r="2350" spans="42:45" x14ac:dyDescent="0.25">
      <c r="AP2350" s="6"/>
      <c r="AQ2350" s="5"/>
      <c r="AR2350" s="7"/>
      <c r="AS2350" s="6"/>
    </row>
    <row r="2351" spans="42:45" x14ac:dyDescent="0.25">
      <c r="AP2351" s="6"/>
      <c r="AQ2351" s="5"/>
      <c r="AR2351" s="7"/>
      <c r="AS2351" s="6"/>
    </row>
    <row r="2352" spans="42:45" x14ac:dyDescent="0.25">
      <c r="AP2352" s="6"/>
      <c r="AQ2352" s="5"/>
      <c r="AR2352" s="7"/>
      <c r="AS2352" s="6"/>
    </row>
    <row r="2353" spans="42:45" x14ac:dyDescent="0.25">
      <c r="AP2353" s="6"/>
      <c r="AQ2353" s="5"/>
      <c r="AR2353" s="7"/>
      <c r="AS2353" s="6"/>
    </row>
    <row r="2354" spans="42:45" x14ac:dyDescent="0.25">
      <c r="AP2354" s="6"/>
      <c r="AQ2354" s="5"/>
      <c r="AR2354" s="7"/>
      <c r="AS2354" s="6"/>
    </row>
    <row r="2355" spans="42:45" x14ac:dyDescent="0.25">
      <c r="AP2355" s="6"/>
      <c r="AQ2355" s="5"/>
      <c r="AR2355" s="7"/>
      <c r="AS2355" s="6"/>
    </row>
    <row r="2356" spans="42:45" x14ac:dyDescent="0.25">
      <c r="AP2356" s="6"/>
      <c r="AQ2356" s="5"/>
      <c r="AR2356" s="7"/>
      <c r="AS2356" s="6"/>
    </row>
    <row r="2357" spans="42:45" x14ac:dyDescent="0.25">
      <c r="AP2357" s="6"/>
      <c r="AQ2357" s="5"/>
      <c r="AR2357" s="7"/>
      <c r="AS2357" s="6"/>
    </row>
    <row r="2358" spans="42:45" x14ac:dyDescent="0.25">
      <c r="AP2358" s="6"/>
      <c r="AQ2358" s="5"/>
      <c r="AR2358" s="7"/>
      <c r="AS2358" s="6"/>
    </row>
    <row r="2359" spans="42:45" x14ac:dyDescent="0.25">
      <c r="AP2359" s="6"/>
      <c r="AQ2359" s="5"/>
      <c r="AR2359" s="7"/>
      <c r="AS2359" s="6"/>
    </row>
    <row r="2360" spans="42:45" x14ac:dyDescent="0.25">
      <c r="AP2360" s="6"/>
      <c r="AQ2360" s="5"/>
      <c r="AR2360" s="7"/>
      <c r="AS2360" s="6"/>
    </row>
    <row r="2361" spans="42:45" x14ac:dyDescent="0.25">
      <c r="AP2361" s="6"/>
      <c r="AQ2361" s="5"/>
      <c r="AR2361" s="7"/>
      <c r="AS2361" s="6"/>
    </row>
    <row r="2362" spans="42:45" x14ac:dyDescent="0.25">
      <c r="AP2362" s="6"/>
      <c r="AQ2362" s="5"/>
      <c r="AR2362" s="7"/>
      <c r="AS2362" s="6"/>
    </row>
    <row r="2363" spans="42:45" x14ac:dyDescent="0.25">
      <c r="AP2363" s="6"/>
      <c r="AQ2363" s="5"/>
      <c r="AR2363" s="7"/>
      <c r="AS2363" s="6"/>
    </row>
    <row r="2364" spans="42:45" x14ac:dyDescent="0.25">
      <c r="AP2364" s="6"/>
      <c r="AQ2364" s="5"/>
      <c r="AR2364" s="7"/>
      <c r="AS2364" s="6"/>
    </row>
    <row r="2365" spans="42:45" x14ac:dyDescent="0.25">
      <c r="AP2365" s="6"/>
      <c r="AQ2365" s="5"/>
      <c r="AR2365" s="7"/>
      <c r="AS2365" s="6"/>
    </row>
    <row r="2366" spans="42:45" x14ac:dyDescent="0.25">
      <c r="AP2366" s="6"/>
      <c r="AQ2366" s="5"/>
      <c r="AR2366" s="7"/>
      <c r="AS2366" s="6"/>
    </row>
    <row r="2367" spans="42:45" x14ac:dyDescent="0.25">
      <c r="AP2367" s="6"/>
      <c r="AQ2367" s="5"/>
      <c r="AR2367" s="7"/>
      <c r="AS2367" s="6"/>
    </row>
    <row r="2368" spans="42:45" x14ac:dyDescent="0.25">
      <c r="AP2368" s="6"/>
      <c r="AQ2368" s="5"/>
      <c r="AR2368" s="7"/>
      <c r="AS2368" s="6"/>
    </row>
    <row r="2369" spans="42:45" x14ac:dyDescent="0.25">
      <c r="AP2369" s="6"/>
      <c r="AQ2369" s="5"/>
      <c r="AR2369" s="7"/>
      <c r="AS2369" s="6"/>
    </row>
    <row r="2370" spans="42:45" x14ac:dyDescent="0.25">
      <c r="AP2370" s="6"/>
      <c r="AQ2370" s="5"/>
      <c r="AR2370" s="7"/>
      <c r="AS2370" s="6"/>
    </row>
    <row r="2371" spans="42:45" x14ac:dyDescent="0.25">
      <c r="AP2371" s="6"/>
      <c r="AQ2371" s="5"/>
      <c r="AR2371" s="7"/>
      <c r="AS2371" s="6"/>
    </row>
    <row r="2372" spans="42:45" x14ac:dyDescent="0.25">
      <c r="AP2372" s="6"/>
      <c r="AQ2372" s="5"/>
      <c r="AR2372" s="7"/>
      <c r="AS2372" s="6"/>
    </row>
    <row r="2373" spans="42:45" x14ac:dyDescent="0.25">
      <c r="AP2373" s="6"/>
      <c r="AQ2373" s="5"/>
      <c r="AR2373" s="7"/>
      <c r="AS2373" s="6"/>
    </row>
    <row r="2374" spans="42:45" x14ac:dyDescent="0.25">
      <c r="AP2374" s="6"/>
      <c r="AQ2374" s="5"/>
      <c r="AR2374" s="7"/>
      <c r="AS2374" s="6"/>
    </row>
    <row r="2375" spans="42:45" x14ac:dyDescent="0.25">
      <c r="AP2375" s="6"/>
      <c r="AQ2375" s="5"/>
      <c r="AR2375" s="7"/>
      <c r="AS2375" s="6"/>
    </row>
    <row r="2376" spans="42:45" x14ac:dyDescent="0.25">
      <c r="AP2376" s="6"/>
      <c r="AQ2376" s="5"/>
      <c r="AR2376" s="7"/>
      <c r="AS2376" s="6"/>
    </row>
    <row r="2377" spans="42:45" x14ac:dyDescent="0.25">
      <c r="AP2377" s="6"/>
      <c r="AQ2377" s="5"/>
      <c r="AR2377" s="7"/>
      <c r="AS2377" s="6"/>
    </row>
    <row r="2378" spans="42:45" x14ac:dyDescent="0.25">
      <c r="AP2378" s="6"/>
      <c r="AQ2378" s="5"/>
      <c r="AR2378" s="7"/>
      <c r="AS2378" s="6"/>
    </row>
    <row r="2379" spans="42:45" x14ac:dyDescent="0.25">
      <c r="AP2379" s="6"/>
      <c r="AQ2379" s="5"/>
      <c r="AR2379" s="7"/>
      <c r="AS2379" s="6"/>
    </row>
    <row r="2380" spans="42:45" x14ac:dyDescent="0.25">
      <c r="AP2380" s="6"/>
      <c r="AQ2380" s="5"/>
      <c r="AR2380" s="7"/>
      <c r="AS2380" s="6"/>
    </row>
    <row r="2381" spans="42:45" x14ac:dyDescent="0.25">
      <c r="AP2381" s="6"/>
      <c r="AQ2381" s="5"/>
      <c r="AR2381" s="7"/>
      <c r="AS2381" s="6"/>
    </row>
    <row r="2382" spans="42:45" x14ac:dyDescent="0.25">
      <c r="AP2382" s="6"/>
      <c r="AQ2382" s="5"/>
      <c r="AR2382" s="7"/>
      <c r="AS2382" s="6"/>
    </row>
    <row r="2383" spans="42:45" x14ac:dyDescent="0.25">
      <c r="AP2383" s="6"/>
      <c r="AQ2383" s="5"/>
      <c r="AR2383" s="7"/>
      <c r="AS2383" s="6"/>
    </row>
    <row r="2384" spans="42:45" x14ac:dyDescent="0.25">
      <c r="AP2384" s="6"/>
      <c r="AQ2384" s="5"/>
      <c r="AR2384" s="7"/>
      <c r="AS2384" s="6"/>
    </row>
    <row r="2385" spans="42:45" x14ac:dyDescent="0.25">
      <c r="AP2385" s="6"/>
      <c r="AQ2385" s="5"/>
      <c r="AR2385" s="7"/>
      <c r="AS2385" s="6"/>
    </row>
    <row r="2386" spans="42:45" x14ac:dyDescent="0.25">
      <c r="AP2386" s="6"/>
      <c r="AQ2386" s="5"/>
      <c r="AR2386" s="7"/>
      <c r="AS2386" s="6"/>
    </row>
    <row r="2387" spans="42:45" x14ac:dyDescent="0.25">
      <c r="AP2387" s="6"/>
      <c r="AQ2387" s="5"/>
      <c r="AR2387" s="7"/>
      <c r="AS2387" s="6"/>
    </row>
    <row r="2388" spans="42:45" x14ac:dyDescent="0.25">
      <c r="AP2388" s="6"/>
      <c r="AQ2388" s="5"/>
      <c r="AR2388" s="7"/>
      <c r="AS2388" s="6"/>
    </row>
    <row r="2389" spans="42:45" x14ac:dyDescent="0.25">
      <c r="AP2389" s="6"/>
      <c r="AQ2389" s="5"/>
      <c r="AR2389" s="7"/>
      <c r="AS2389" s="6"/>
    </row>
    <row r="2390" spans="42:45" x14ac:dyDescent="0.25">
      <c r="AP2390" s="6"/>
      <c r="AQ2390" s="5"/>
      <c r="AR2390" s="7"/>
      <c r="AS2390" s="6"/>
    </row>
    <row r="2391" spans="42:45" x14ac:dyDescent="0.25">
      <c r="AP2391" s="6"/>
      <c r="AQ2391" s="5"/>
      <c r="AR2391" s="7"/>
      <c r="AS2391" s="6"/>
    </row>
    <row r="2392" spans="42:45" x14ac:dyDescent="0.25">
      <c r="AP2392" s="6"/>
      <c r="AQ2392" s="5"/>
      <c r="AR2392" s="7"/>
      <c r="AS2392" s="6"/>
    </row>
    <row r="2393" spans="42:45" x14ac:dyDescent="0.25">
      <c r="AP2393" s="6"/>
      <c r="AQ2393" s="5"/>
      <c r="AR2393" s="7"/>
      <c r="AS2393" s="6"/>
    </row>
    <row r="2394" spans="42:45" x14ac:dyDescent="0.25">
      <c r="AP2394" s="6"/>
      <c r="AQ2394" s="5"/>
      <c r="AR2394" s="7"/>
      <c r="AS2394" s="6"/>
    </row>
    <row r="2395" spans="42:45" x14ac:dyDescent="0.25">
      <c r="AP2395" s="6"/>
      <c r="AQ2395" s="5"/>
      <c r="AR2395" s="7"/>
      <c r="AS2395" s="6"/>
    </row>
    <row r="2396" spans="42:45" x14ac:dyDescent="0.25">
      <c r="AP2396" s="6"/>
      <c r="AQ2396" s="5"/>
      <c r="AR2396" s="7"/>
      <c r="AS2396" s="6"/>
    </row>
    <row r="2397" spans="42:45" x14ac:dyDescent="0.25">
      <c r="AP2397" s="6"/>
      <c r="AQ2397" s="5"/>
      <c r="AR2397" s="7"/>
      <c r="AS2397" s="6"/>
    </row>
    <row r="2398" spans="42:45" x14ac:dyDescent="0.25">
      <c r="AP2398" s="6"/>
      <c r="AQ2398" s="5"/>
      <c r="AR2398" s="7"/>
      <c r="AS2398" s="6"/>
    </row>
    <row r="2399" spans="42:45" x14ac:dyDescent="0.25">
      <c r="AP2399" s="6"/>
      <c r="AQ2399" s="5"/>
      <c r="AR2399" s="7"/>
      <c r="AS2399" s="6"/>
    </row>
    <row r="2400" spans="42:45" x14ac:dyDescent="0.25">
      <c r="AP2400" s="6"/>
      <c r="AQ2400" s="5"/>
      <c r="AR2400" s="7"/>
      <c r="AS2400" s="6"/>
    </row>
    <row r="2401" spans="42:45" x14ac:dyDescent="0.25">
      <c r="AP2401" s="6"/>
      <c r="AQ2401" s="5"/>
      <c r="AR2401" s="7"/>
      <c r="AS2401" s="6"/>
    </row>
    <row r="2402" spans="42:45" x14ac:dyDescent="0.25">
      <c r="AP2402" s="6"/>
      <c r="AQ2402" s="5"/>
      <c r="AR2402" s="7"/>
      <c r="AS2402" s="6"/>
    </row>
    <row r="2403" spans="42:45" x14ac:dyDescent="0.25">
      <c r="AP2403" s="6"/>
      <c r="AQ2403" s="5"/>
      <c r="AR2403" s="7"/>
      <c r="AS2403" s="6"/>
    </row>
    <row r="2404" spans="42:45" x14ac:dyDescent="0.25">
      <c r="AP2404" s="6"/>
      <c r="AQ2404" s="5"/>
      <c r="AR2404" s="7"/>
      <c r="AS2404" s="6"/>
    </row>
    <row r="2405" spans="42:45" x14ac:dyDescent="0.25">
      <c r="AP2405" s="6"/>
      <c r="AQ2405" s="5"/>
      <c r="AR2405" s="7"/>
      <c r="AS2405" s="6"/>
    </row>
    <row r="2406" spans="42:45" x14ac:dyDescent="0.25">
      <c r="AP2406" s="6"/>
      <c r="AQ2406" s="5"/>
      <c r="AR2406" s="7"/>
      <c r="AS2406" s="6"/>
    </row>
    <row r="2407" spans="42:45" x14ac:dyDescent="0.25">
      <c r="AP2407" s="6"/>
      <c r="AQ2407" s="5"/>
      <c r="AR2407" s="7"/>
      <c r="AS2407" s="6"/>
    </row>
    <row r="2408" spans="42:45" x14ac:dyDescent="0.25">
      <c r="AP2408" s="6"/>
      <c r="AQ2408" s="5"/>
      <c r="AR2408" s="7"/>
      <c r="AS2408" s="6"/>
    </row>
    <row r="2409" spans="42:45" x14ac:dyDescent="0.25">
      <c r="AP2409" s="6"/>
      <c r="AQ2409" s="5"/>
      <c r="AR2409" s="7"/>
      <c r="AS2409" s="6"/>
    </row>
    <row r="2410" spans="42:45" x14ac:dyDescent="0.25">
      <c r="AP2410" s="6"/>
      <c r="AQ2410" s="5"/>
      <c r="AR2410" s="7"/>
      <c r="AS2410" s="6"/>
    </row>
    <row r="2411" spans="42:45" x14ac:dyDescent="0.25">
      <c r="AP2411" s="6"/>
      <c r="AQ2411" s="5"/>
      <c r="AR2411" s="7"/>
      <c r="AS2411" s="6"/>
    </row>
    <row r="2412" spans="42:45" x14ac:dyDescent="0.25">
      <c r="AP2412" s="6"/>
      <c r="AQ2412" s="5"/>
      <c r="AR2412" s="7"/>
      <c r="AS2412" s="6"/>
    </row>
    <row r="2413" spans="42:45" x14ac:dyDescent="0.25">
      <c r="AP2413" s="6"/>
      <c r="AQ2413" s="5"/>
      <c r="AR2413" s="7"/>
      <c r="AS2413" s="6"/>
    </row>
    <row r="2414" spans="42:45" x14ac:dyDescent="0.25">
      <c r="AP2414" s="6"/>
      <c r="AQ2414" s="5"/>
      <c r="AR2414" s="7"/>
      <c r="AS2414" s="6"/>
    </row>
    <row r="2415" spans="42:45" x14ac:dyDescent="0.25">
      <c r="AP2415" s="6"/>
      <c r="AQ2415" s="5"/>
      <c r="AR2415" s="7"/>
      <c r="AS2415" s="6"/>
    </row>
    <row r="2416" spans="42:45" x14ac:dyDescent="0.25">
      <c r="AP2416" s="6"/>
      <c r="AQ2416" s="5"/>
      <c r="AR2416" s="7"/>
      <c r="AS2416" s="6"/>
    </row>
    <row r="2417" spans="42:45" x14ac:dyDescent="0.25">
      <c r="AP2417" s="6"/>
      <c r="AQ2417" s="5"/>
      <c r="AR2417" s="7"/>
      <c r="AS2417" s="6"/>
    </row>
    <row r="2418" spans="42:45" x14ac:dyDescent="0.25">
      <c r="AP2418" s="6"/>
      <c r="AQ2418" s="5"/>
      <c r="AR2418" s="7"/>
      <c r="AS2418" s="6"/>
    </row>
    <row r="2419" spans="42:45" x14ac:dyDescent="0.25">
      <c r="AP2419" s="6"/>
      <c r="AQ2419" s="5"/>
      <c r="AR2419" s="7"/>
      <c r="AS2419" s="6"/>
    </row>
    <row r="2420" spans="42:45" x14ac:dyDescent="0.25">
      <c r="AP2420" s="6"/>
      <c r="AQ2420" s="5"/>
      <c r="AR2420" s="7"/>
      <c r="AS2420" s="6"/>
    </row>
    <row r="2421" spans="42:45" x14ac:dyDescent="0.25">
      <c r="AP2421" s="6"/>
      <c r="AQ2421" s="5"/>
      <c r="AR2421" s="7"/>
      <c r="AS2421" s="6"/>
    </row>
    <row r="2422" spans="42:45" x14ac:dyDescent="0.25">
      <c r="AP2422" s="6"/>
      <c r="AQ2422" s="5"/>
      <c r="AR2422" s="7"/>
      <c r="AS2422" s="6"/>
    </row>
    <row r="2423" spans="42:45" x14ac:dyDescent="0.25">
      <c r="AP2423" s="6"/>
      <c r="AQ2423" s="5"/>
      <c r="AR2423" s="7"/>
      <c r="AS2423" s="6"/>
    </row>
    <row r="2424" spans="42:45" x14ac:dyDescent="0.25">
      <c r="AP2424" s="6"/>
      <c r="AQ2424" s="5"/>
      <c r="AR2424" s="7"/>
      <c r="AS2424" s="6"/>
    </row>
    <row r="2425" spans="42:45" x14ac:dyDescent="0.25">
      <c r="AP2425" s="6"/>
      <c r="AQ2425" s="5"/>
      <c r="AR2425" s="7"/>
      <c r="AS2425" s="6"/>
    </row>
    <row r="2426" spans="42:45" x14ac:dyDescent="0.25">
      <c r="AP2426" s="6"/>
      <c r="AQ2426" s="5"/>
      <c r="AR2426" s="7"/>
      <c r="AS2426" s="6"/>
    </row>
    <row r="2427" spans="42:45" x14ac:dyDescent="0.25">
      <c r="AP2427" s="6"/>
      <c r="AQ2427" s="5"/>
      <c r="AR2427" s="7"/>
      <c r="AS2427" s="6"/>
    </row>
    <row r="2428" spans="42:45" x14ac:dyDescent="0.25">
      <c r="AP2428" s="6"/>
      <c r="AQ2428" s="5"/>
      <c r="AR2428" s="7"/>
      <c r="AS2428" s="6"/>
    </row>
    <row r="2429" spans="42:45" x14ac:dyDescent="0.25">
      <c r="AP2429" s="6"/>
      <c r="AQ2429" s="5"/>
      <c r="AR2429" s="7"/>
      <c r="AS2429" s="6"/>
    </row>
    <row r="2430" spans="42:45" x14ac:dyDescent="0.25">
      <c r="AP2430" s="6"/>
      <c r="AQ2430" s="5"/>
      <c r="AR2430" s="7"/>
      <c r="AS2430" s="6"/>
    </row>
    <row r="2431" spans="42:45" x14ac:dyDescent="0.25">
      <c r="AP2431" s="6"/>
      <c r="AQ2431" s="5"/>
      <c r="AR2431" s="7"/>
      <c r="AS2431" s="6"/>
    </row>
    <row r="2432" spans="42:45" x14ac:dyDescent="0.25">
      <c r="AP2432" s="6"/>
      <c r="AQ2432" s="5"/>
      <c r="AR2432" s="7"/>
      <c r="AS2432" s="6"/>
    </row>
    <row r="2433" spans="42:45" x14ac:dyDescent="0.25">
      <c r="AP2433" s="6"/>
      <c r="AQ2433" s="5"/>
      <c r="AR2433" s="7"/>
      <c r="AS2433" s="6"/>
    </row>
    <row r="2434" spans="42:45" x14ac:dyDescent="0.25">
      <c r="AP2434" s="6"/>
      <c r="AQ2434" s="5"/>
      <c r="AR2434" s="7"/>
      <c r="AS2434" s="6"/>
    </row>
    <row r="2435" spans="42:45" x14ac:dyDescent="0.25">
      <c r="AP2435" s="6"/>
      <c r="AQ2435" s="5"/>
      <c r="AR2435" s="7"/>
      <c r="AS2435" s="6"/>
    </row>
    <row r="2436" spans="42:45" x14ac:dyDescent="0.25">
      <c r="AP2436" s="6"/>
      <c r="AQ2436" s="5"/>
      <c r="AR2436" s="7"/>
      <c r="AS2436" s="6"/>
    </row>
    <row r="2437" spans="42:45" x14ac:dyDescent="0.25">
      <c r="AP2437" s="6"/>
      <c r="AQ2437" s="5"/>
      <c r="AR2437" s="7"/>
      <c r="AS2437" s="6"/>
    </row>
    <row r="2438" spans="42:45" x14ac:dyDescent="0.25">
      <c r="AP2438" s="6"/>
      <c r="AQ2438" s="5"/>
      <c r="AR2438" s="7"/>
      <c r="AS2438" s="6"/>
    </row>
    <row r="2439" spans="42:45" x14ac:dyDescent="0.25">
      <c r="AP2439" s="6"/>
      <c r="AQ2439" s="5"/>
      <c r="AR2439" s="7"/>
      <c r="AS2439" s="6"/>
    </row>
    <row r="2440" spans="42:45" x14ac:dyDescent="0.25">
      <c r="AP2440" s="6"/>
      <c r="AQ2440" s="5"/>
      <c r="AR2440" s="7"/>
      <c r="AS2440" s="6"/>
    </row>
    <row r="2441" spans="42:45" x14ac:dyDescent="0.25">
      <c r="AP2441" s="6"/>
      <c r="AQ2441" s="5"/>
      <c r="AR2441" s="7"/>
      <c r="AS2441" s="6"/>
    </row>
    <row r="2442" spans="42:45" x14ac:dyDescent="0.25">
      <c r="AP2442" s="6"/>
      <c r="AQ2442" s="5"/>
      <c r="AR2442" s="7"/>
      <c r="AS2442" s="6"/>
    </row>
    <row r="2443" spans="42:45" x14ac:dyDescent="0.25">
      <c r="AP2443" s="6"/>
      <c r="AQ2443" s="5"/>
      <c r="AR2443" s="7"/>
      <c r="AS2443" s="6"/>
    </row>
    <row r="2444" spans="42:45" x14ac:dyDescent="0.25">
      <c r="AP2444" s="6"/>
      <c r="AQ2444" s="5"/>
      <c r="AR2444" s="7"/>
      <c r="AS2444" s="6"/>
    </row>
    <row r="2445" spans="42:45" x14ac:dyDescent="0.25">
      <c r="AP2445" s="6"/>
      <c r="AQ2445" s="5"/>
      <c r="AR2445" s="7"/>
      <c r="AS2445" s="6"/>
    </row>
    <row r="2446" spans="42:45" x14ac:dyDescent="0.25">
      <c r="AP2446" s="6"/>
      <c r="AQ2446" s="5"/>
      <c r="AR2446" s="7"/>
      <c r="AS2446" s="6"/>
    </row>
    <row r="2447" spans="42:45" x14ac:dyDescent="0.25">
      <c r="AP2447" s="6"/>
      <c r="AQ2447" s="5"/>
      <c r="AR2447" s="7"/>
      <c r="AS2447" s="6"/>
    </row>
    <row r="2448" spans="42:45" x14ac:dyDescent="0.25">
      <c r="AP2448" s="6"/>
      <c r="AQ2448" s="5"/>
      <c r="AR2448" s="7"/>
      <c r="AS2448" s="6"/>
    </row>
    <row r="2449" spans="42:45" x14ac:dyDescent="0.25">
      <c r="AP2449" s="6"/>
      <c r="AQ2449" s="5"/>
      <c r="AR2449" s="7"/>
      <c r="AS2449" s="6"/>
    </row>
    <row r="2450" spans="42:45" x14ac:dyDescent="0.25">
      <c r="AP2450" s="6"/>
      <c r="AQ2450" s="5"/>
      <c r="AR2450" s="7"/>
      <c r="AS2450" s="6"/>
    </row>
    <row r="2451" spans="42:45" x14ac:dyDescent="0.25">
      <c r="AP2451" s="6"/>
      <c r="AQ2451" s="5"/>
      <c r="AR2451" s="7"/>
      <c r="AS2451" s="6"/>
    </row>
    <row r="2452" spans="42:45" x14ac:dyDescent="0.25">
      <c r="AP2452" s="6"/>
      <c r="AQ2452" s="5"/>
      <c r="AR2452" s="7"/>
      <c r="AS2452" s="6"/>
    </row>
    <row r="2453" spans="42:45" x14ac:dyDescent="0.25">
      <c r="AP2453" s="6"/>
      <c r="AQ2453" s="5"/>
      <c r="AR2453" s="7"/>
      <c r="AS2453" s="6"/>
    </row>
    <row r="2454" spans="42:45" x14ac:dyDescent="0.25">
      <c r="AP2454" s="6"/>
      <c r="AQ2454" s="5"/>
      <c r="AR2454" s="7"/>
      <c r="AS2454" s="6"/>
    </row>
    <row r="2455" spans="42:45" x14ac:dyDescent="0.25">
      <c r="AP2455" s="6"/>
      <c r="AQ2455" s="5"/>
      <c r="AR2455" s="7"/>
      <c r="AS2455" s="6"/>
    </row>
    <row r="2456" spans="42:45" x14ac:dyDescent="0.25">
      <c r="AP2456" s="6"/>
      <c r="AQ2456" s="5"/>
      <c r="AR2456" s="7"/>
      <c r="AS2456" s="6"/>
    </row>
    <row r="2457" spans="42:45" x14ac:dyDescent="0.25">
      <c r="AP2457" s="6"/>
      <c r="AQ2457" s="5"/>
      <c r="AR2457" s="7"/>
      <c r="AS2457" s="6"/>
    </row>
    <row r="2458" spans="42:45" x14ac:dyDescent="0.25">
      <c r="AP2458" s="6"/>
      <c r="AQ2458" s="5"/>
      <c r="AR2458" s="7"/>
      <c r="AS2458" s="6"/>
    </row>
    <row r="2459" spans="42:45" x14ac:dyDescent="0.25">
      <c r="AP2459" s="6"/>
      <c r="AQ2459" s="5"/>
      <c r="AR2459" s="7"/>
      <c r="AS2459" s="6"/>
    </row>
    <row r="2460" spans="42:45" x14ac:dyDescent="0.25">
      <c r="AP2460" s="6"/>
      <c r="AQ2460" s="5"/>
      <c r="AR2460" s="7"/>
      <c r="AS2460" s="6"/>
    </row>
    <row r="2461" spans="42:45" x14ac:dyDescent="0.25">
      <c r="AP2461" s="6"/>
      <c r="AQ2461" s="5"/>
      <c r="AR2461" s="7"/>
      <c r="AS2461" s="6"/>
    </row>
    <row r="2462" spans="42:45" x14ac:dyDescent="0.25">
      <c r="AP2462" s="6"/>
      <c r="AQ2462" s="5"/>
      <c r="AR2462" s="7"/>
      <c r="AS2462" s="6"/>
    </row>
    <row r="2463" spans="42:45" x14ac:dyDescent="0.25">
      <c r="AP2463" s="6"/>
      <c r="AQ2463" s="5"/>
      <c r="AR2463" s="7"/>
      <c r="AS2463" s="6"/>
    </row>
    <row r="2464" spans="42:45" x14ac:dyDescent="0.25">
      <c r="AP2464" s="6"/>
      <c r="AQ2464" s="5"/>
      <c r="AR2464" s="7"/>
      <c r="AS2464" s="6"/>
    </row>
    <row r="2465" spans="42:45" x14ac:dyDescent="0.25">
      <c r="AP2465" s="6"/>
      <c r="AQ2465" s="5"/>
      <c r="AR2465" s="7"/>
      <c r="AS2465" s="6"/>
    </row>
    <row r="2466" spans="42:45" x14ac:dyDescent="0.25">
      <c r="AP2466" s="6"/>
      <c r="AQ2466" s="5"/>
      <c r="AR2466" s="7"/>
      <c r="AS2466" s="6"/>
    </row>
    <row r="2467" spans="42:45" x14ac:dyDescent="0.25">
      <c r="AP2467" s="6"/>
      <c r="AQ2467" s="5"/>
      <c r="AR2467" s="7"/>
      <c r="AS2467" s="6"/>
    </row>
    <row r="2468" spans="42:45" x14ac:dyDescent="0.25">
      <c r="AP2468" s="6"/>
      <c r="AQ2468" s="5"/>
      <c r="AR2468" s="7"/>
      <c r="AS2468" s="6"/>
    </row>
    <row r="2469" spans="42:45" x14ac:dyDescent="0.25">
      <c r="AP2469" s="6"/>
      <c r="AQ2469" s="5"/>
      <c r="AR2469" s="7"/>
      <c r="AS2469" s="6"/>
    </row>
    <row r="2470" spans="42:45" x14ac:dyDescent="0.25">
      <c r="AP2470" s="6"/>
      <c r="AQ2470" s="5"/>
      <c r="AR2470" s="7"/>
      <c r="AS2470" s="6"/>
    </row>
    <row r="2471" spans="42:45" x14ac:dyDescent="0.25">
      <c r="AP2471" s="6"/>
      <c r="AQ2471" s="5"/>
      <c r="AR2471" s="7"/>
      <c r="AS2471" s="6"/>
    </row>
    <row r="2472" spans="42:45" x14ac:dyDescent="0.25">
      <c r="AP2472" s="6"/>
      <c r="AQ2472" s="5"/>
      <c r="AR2472" s="7"/>
      <c r="AS2472" s="6"/>
    </row>
    <row r="2473" spans="42:45" x14ac:dyDescent="0.25">
      <c r="AP2473" s="6"/>
      <c r="AQ2473" s="5"/>
      <c r="AR2473" s="7"/>
      <c r="AS2473" s="6"/>
    </row>
    <row r="2474" spans="42:45" x14ac:dyDescent="0.25">
      <c r="AP2474" s="6"/>
      <c r="AQ2474" s="5"/>
      <c r="AR2474" s="7"/>
      <c r="AS2474" s="6"/>
    </row>
    <row r="2475" spans="42:45" x14ac:dyDescent="0.25">
      <c r="AP2475" s="6"/>
      <c r="AQ2475" s="5"/>
      <c r="AR2475" s="7"/>
      <c r="AS2475" s="6"/>
    </row>
    <row r="2476" spans="42:45" x14ac:dyDescent="0.25">
      <c r="AP2476" s="6"/>
      <c r="AQ2476" s="5"/>
      <c r="AR2476" s="7"/>
      <c r="AS2476" s="6"/>
    </row>
    <row r="2477" spans="42:45" x14ac:dyDescent="0.25">
      <c r="AP2477" s="6"/>
      <c r="AQ2477" s="5"/>
      <c r="AR2477" s="7"/>
      <c r="AS2477" s="6"/>
    </row>
    <row r="2478" spans="42:45" x14ac:dyDescent="0.25">
      <c r="AP2478" s="6"/>
      <c r="AQ2478" s="5"/>
      <c r="AR2478" s="7"/>
      <c r="AS2478" s="6"/>
    </row>
    <row r="2479" spans="42:45" x14ac:dyDescent="0.25">
      <c r="AP2479" s="6"/>
      <c r="AQ2479" s="5"/>
      <c r="AR2479" s="7"/>
      <c r="AS2479" s="6"/>
    </row>
    <row r="2480" spans="42:45" x14ac:dyDescent="0.25">
      <c r="AP2480" s="6"/>
      <c r="AQ2480" s="5"/>
      <c r="AR2480" s="7"/>
      <c r="AS2480" s="6"/>
    </row>
    <row r="2481" spans="42:45" x14ac:dyDescent="0.25">
      <c r="AP2481" s="6"/>
      <c r="AQ2481" s="5"/>
      <c r="AR2481" s="7"/>
      <c r="AS2481" s="6"/>
    </row>
    <row r="2482" spans="42:45" x14ac:dyDescent="0.25">
      <c r="AP2482" s="6"/>
      <c r="AQ2482" s="5"/>
      <c r="AR2482" s="7"/>
      <c r="AS2482" s="6"/>
    </row>
    <row r="2483" spans="42:45" x14ac:dyDescent="0.25">
      <c r="AP2483" s="6"/>
      <c r="AQ2483" s="5"/>
      <c r="AR2483" s="7"/>
      <c r="AS2483" s="6"/>
    </row>
    <row r="2484" spans="42:45" x14ac:dyDescent="0.25">
      <c r="AP2484" s="6"/>
      <c r="AQ2484" s="5"/>
      <c r="AR2484" s="7"/>
      <c r="AS2484" s="6"/>
    </row>
    <row r="2485" spans="42:45" x14ac:dyDescent="0.25">
      <c r="AP2485" s="6"/>
      <c r="AQ2485" s="5"/>
      <c r="AR2485" s="7"/>
      <c r="AS2485" s="6"/>
    </row>
    <row r="2486" spans="42:45" x14ac:dyDescent="0.25">
      <c r="AP2486" s="6"/>
      <c r="AQ2486" s="5"/>
      <c r="AR2486" s="7"/>
      <c r="AS2486" s="6"/>
    </row>
    <row r="2487" spans="42:45" x14ac:dyDescent="0.25">
      <c r="AP2487" s="6"/>
      <c r="AQ2487" s="5"/>
      <c r="AR2487" s="7"/>
      <c r="AS2487" s="6"/>
    </row>
    <row r="2488" spans="42:45" x14ac:dyDescent="0.25">
      <c r="AP2488" s="6"/>
      <c r="AQ2488" s="5"/>
      <c r="AR2488" s="7"/>
      <c r="AS2488" s="6"/>
    </row>
    <row r="2489" spans="42:45" x14ac:dyDescent="0.25">
      <c r="AP2489" s="6"/>
      <c r="AQ2489" s="5"/>
      <c r="AR2489" s="7"/>
      <c r="AS2489" s="6"/>
    </row>
    <row r="2490" spans="42:45" x14ac:dyDescent="0.25">
      <c r="AP2490" s="6"/>
      <c r="AQ2490" s="5"/>
      <c r="AR2490" s="7"/>
      <c r="AS2490" s="6"/>
    </row>
    <row r="2491" spans="42:45" x14ac:dyDescent="0.25">
      <c r="AP2491" s="6"/>
      <c r="AQ2491" s="5"/>
      <c r="AR2491" s="7"/>
      <c r="AS2491" s="6"/>
    </row>
    <row r="2492" spans="42:45" x14ac:dyDescent="0.25">
      <c r="AP2492" s="6"/>
      <c r="AQ2492" s="5"/>
      <c r="AR2492" s="7"/>
      <c r="AS2492" s="6"/>
    </row>
    <row r="2493" spans="42:45" x14ac:dyDescent="0.25">
      <c r="AP2493" s="6"/>
      <c r="AQ2493" s="5"/>
      <c r="AR2493" s="7"/>
      <c r="AS2493" s="6"/>
    </row>
    <row r="2494" spans="42:45" x14ac:dyDescent="0.25">
      <c r="AP2494" s="6"/>
      <c r="AQ2494" s="5"/>
      <c r="AR2494" s="7"/>
      <c r="AS2494" s="6"/>
    </row>
    <row r="2495" spans="42:45" x14ac:dyDescent="0.25">
      <c r="AP2495" s="6"/>
      <c r="AQ2495" s="5"/>
      <c r="AR2495" s="7"/>
      <c r="AS2495" s="6"/>
    </row>
    <row r="2496" spans="42:45" x14ac:dyDescent="0.25">
      <c r="AP2496" s="6"/>
      <c r="AQ2496" s="5"/>
      <c r="AR2496" s="7"/>
      <c r="AS2496" s="6"/>
    </row>
    <row r="2497" spans="42:45" x14ac:dyDescent="0.25">
      <c r="AP2497" s="6"/>
      <c r="AQ2497" s="5"/>
      <c r="AR2497" s="7"/>
      <c r="AS2497" s="6"/>
    </row>
    <row r="2498" spans="42:45" x14ac:dyDescent="0.25">
      <c r="AP2498" s="6"/>
      <c r="AQ2498" s="5"/>
      <c r="AR2498" s="7"/>
      <c r="AS2498" s="6"/>
    </row>
    <row r="2499" spans="42:45" x14ac:dyDescent="0.25">
      <c r="AP2499" s="6"/>
      <c r="AQ2499" s="5"/>
      <c r="AR2499" s="7"/>
      <c r="AS2499" s="6"/>
    </row>
    <row r="2500" spans="42:45" x14ac:dyDescent="0.25">
      <c r="AP2500" s="6"/>
      <c r="AQ2500" s="5"/>
      <c r="AR2500" s="7"/>
      <c r="AS2500" s="6"/>
    </row>
    <row r="2501" spans="42:45" x14ac:dyDescent="0.25">
      <c r="AP2501" s="6"/>
      <c r="AQ2501" s="5"/>
      <c r="AR2501" s="7"/>
      <c r="AS2501" s="6"/>
    </row>
    <row r="2502" spans="42:45" x14ac:dyDescent="0.25">
      <c r="AP2502" s="6"/>
      <c r="AQ2502" s="5"/>
      <c r="AR2502" s="7"/>
      <c r="AS2502" s="6"/>
    </row>
    <row r="2503" spans="42:45" x14ac:dyDescent="0.25">
      <c r="AP2503" s="6"/>
      <c r="AQ2503" s="5"/>
      <c r="AR2503" s="7"/>
      <c r="AS2503" s="6"/>
    </row>
    <row r="2504" spans="42:45" x14ac:dyDescent="0.25">
      <c r="AP2504" s="6"/>
      <c r="AQ2504" s="5"/>
      <c r="AR2504" s="7"/>
      <c r="AS2504" s="6"/>
    </row>
    <row r="2505" spans="42:45" x14ac:dyDescent="0.25">
      <c r="AP2505" s="6"/>
      <c r="AQ2505" s="5"/>
      <c r="AR2505" s="7"/>
      <c r="AS2505" s="6"/>
    </row>
    <row r="2506" spans="42:45" x14ac:dyDescent="0.25">
      <c r="AP2506" s="6"/>
      <c r="AQ2506" s="5"/>
      <c r="AR2506" s="7"/>
      <c r="AS2506" s="6"/>
    </row>
    <row r="2507" spans="42:45" x14ac:dyDescent="0.25">
      <c r="AP2507" s="6"/>
      <c r="AQ2507" s="5"/>
      <c r="AR2507" s="7"/>
      <c r="AS2507" s="6"/>
    </row>
    <row r="2508" spans="42:45" x14ac:dyDescent="0.25">
      <c r="AP2508" s="6"/>
      <c r="AQ2508" s="5"/>
      <c r="AR2508" s="7"/>
      <c r="AS2508" s="6"/>
    </row>
    <row r="2509" spans="42:45" x14ac:dyDescent="0.25">
      <c r="AP2509" s="6"/>
      <c r="AQ2509" s="5"/>
      <c r="AR2509" s="7"/>
      <c r="AS2509" s="6"/>
    </row>
    <row r="2510" spans="42:45" x14ac:dyDescent="0.25">
      <c r="AP2510" s="6"/>
      <c r="AQ2510" s="5"/>
      <c r="AR2510" s="7"/>
      <c r="AS2510" s="6"/>
    </row>
    <row r="2511" spans="42:45" x14ac:dyDescent="0.25">
      <c r="AP2511" s="6"/>
      <c r="AQ2511" s="5"/>
      <c r="AR2511" s="7"/>
      <c r="AS2511" s="6"/>
    </row>
    <row r="2512" spans="42:45" x14ac:dyDescent="0.25">
      <c r="AP2512" s="6"/>
      <c r="AQ2512" s="5"/>
      <c r="AR2512" s="7"/>
      <c r="AS2512" s="6"/>
    </row>
    <row r="2513" spans="42:45" x14ac:dyDescent="0.25">
      <c r="AP2513" s="6"/>
      <c r="AQ2513" s="5"/>
      <c r="AR2513" s="7"/>
      <c r="AS2513" s="6"/>
    </row>
    <row r="2514" spans="42:45" x14ac:dyDescent="0.25">
      <c r="AP2514" s="6"/>
      <c r="AQ2514" s="5"/>
      <c r="AR2514" s="7"/>
      <c r="AS2514" s="6"/>
    </row>
    <row r="2515" spans="42:45" x14ac:dyDescent="0.25">
      <c r="AP2515" s="6"/>
      <c r="AQ2515" s="5"/>
      <c r="AR2515" s="7"/>
      <c r="AS2515" s="6"/>
    </row>
    <row r="2516" spans="42:45" x14ac:dyDescent="0.25">
      <c r="AP2516" s="6"/>
      <c r="AQ2516" s="5"/>
      <c r="AR2516" s="7"/>
      <c r="AS2516" s="6"/>
    </row>
    <row r="2517" spans="42:45" x14ac:dyDescent="0.25">
      <c r="AP2517" s="6"/>
      <c r="AQ2517" s="5"/>
      <c r="AR2517" s="7"/>
      <c r="AS2517" s="6"/>
    </row>
    <row r="2518" spans="42:45" x14ac:dyDescent="0.25">
      <c r="AP2518" s="6"/>
      <c r="AQ2518" s="5"/>
      <c r="AR2518" s="7"/>
      <c r="AS2518" s="6"/>
    </row>
    <row r="2519" spans="42:45" x14ac:dyDescent="0.25">
      <c r="AP2519" s="6"/>
      <c r="AQ2519" s="5"/>
      <c r="AR2519" s="7"/>
      <c r="AS2519" s="6"/>
    </row>
    <row r="2520" spans="42:45" x14ac:dyDescent="0.25">
      <c r="AP2520" s="6"/>
      <c r="AQ2520" s="5"/>
      <c r="AR2520" s="7"/>
      <c r="AS2520" s="6"/>
    </row>
    <row r="2521" spans="42:45" x14ac:dyDescent="0.25">
      <c r="AP2521" s="6"/>
      <c r="AQ2521" s="5"/>
      <c r="AR2521" s="7"/>
      <c r="AS2521" s="6"/>
    </row>
    <row r="2522" spans="42:45" x14ac:dyDescent="0.25">
      <c r="AP2522" s="6"/>
      <c r="AQ2522" s="5"/>
      <c r="AR2522" s="7"/>
      <c r="AS2522" s="6"/>
    </row>
    <row r="2523" spans="42:45" x14ac:dyDescent="0.25">
      <c r="AP2523" s="6"/>
      <c r="AQ2523" s="5"/>
      <c r="AR2523" s="7"/>
      <c r="AS2523" s="6"/>
    </row>
    <row r="2524" spans="42:45" x14ac:dyDescent="0.25">
      <c r="AP2524" s="6"/>
      <c r="AQ2524" s="5"/>
      <c r="AR2524" s="7"/>
      <c r="AS2524" s="6"/>
    </row>
    <row r="2525" spans="42:45" x14ac:dyDescent="0.25">
      <c r="AP2525" s="6"/>
      <c r="AQ2525" s="5"/>
      <c r="AR2525" s="7"/>
      <c r="AS2525" s="6"/>
    </row>
    <row r="2526" spans="42:45" x14ac:dyDescent="0.25">
      <c r="AP2526" s="6"/>
      <c r="AQ2526" s="5"/>
      <c r="AR2526" s="7"/>
      <c r="AS2526" s="6"/>
    </row>
    <row r="2527" spans="42:45" x14ac:dyDescent="0.25">
      <c r="AP2527" s="6"/>
      <c r="AQ2527" s="5"/>
      <c r="AR2527" s="7"/>
      <c r="AS2527" s="6"/>
    </row>
    <row r="2528" spans="42:45" x14ac:dyDescent="0.25">
      <c r="AP2528" s="6"/>
      <c r="AQ2528" s="5"/>
      <c r="AR2528" s="7"/>
      <c r="AS2528" s="6"/>
    </row>
    <row r="2529" spans="42:45" x14ac:dyDescent="0.25">
      <c r="AP2529" s="6"/>
      <c r="AQ2529" s="5"/>
      <c r="AR2529" s="7"/>
      <c r="AS2529" s="6"/>
    </row>
    <row r="2530" spans="42:45" x14ac:dyDescent="0.25">
      <c r="AP2530" s="6"/>
      <c r="AQ2530" s="5"/>
      <c r="AR2530" s="7"/>
      <c r="AS2530" s="6"/>
    </row>
    <row r="2531" spans="42:45" x14ac:dyDescent="0.25">
      <c r="AP2531" s="6"/>
      <c r="AQ2531" s="5"/>
      <c r="AR2531" s="7"/>
      <c r="AS2531" s="6"/>
    </row>
    <row r="2532" spans="42:45" x14ac:dyDescent="0.25">
      <c r="AP2532" s="6"/>
      <c r="AQ2532" s="5"/>
      <c r="AR2532" s="7"/>
      <c r="AS2532" s="6"/>
    </row>
    <row r="2533" spans="42:45" x14ac:dyDescent="0.25">
      <c r="AP2533" s="6"/>
      <c r="AQ2533" s="5"/>
      <c r="AR2533" s="7"/>
      <c r="AS2533" s="6"/>
    </row>
    <row r="2534" spans="42:45" x14ac:dyDescent="0.25">
      <c r="AP2534" s="6"/>
      <c r="AQ2534" s="5"/>
      <c r="AR2534" s="7"/>
      <c r="AS2534" s="6"/>
    </row>
    <row r="2535" spans="42:45" x14ac:dyDescent="0.25">
      <c r="AP2535" s="6"/>
      <c r="AQ2535" s="5"/>
      <c r="AR2535" s="7"/>
      <c r="AS2535" s="6"/>
    </row>
    <row r="2536" spans="42:45" x14ac:dyDescent="0.25">
      <c r="AP2536" s="6"/>
      <c r="AQ2536" s="5"/>
      <c r="AR2536" s="7"/>
      <c r="AS2536" s="6"/>
    </row>
    <row r="2537" spans="42:45" x14ac:dyDescent="0.25">
      <c r="AP2537" s="6"/>
      <c r="AQ2537" s="5"/>
      <c r="AR2537" s="7"/>
      <c r="AS2537" s="6"/>
    </row>
    <row r="2538" spans="42:45" x14ac:dyDescent="0.25">
      <c r="AP2538" s="6"/>
      <c r="AQ2538" s="5"/>
      <c r="AR2538" s="7"/>
      <c r="AS2538" s="6"/>
    </row>
    <row r="2539" spans="42:45" x14ac:dyDescent="0.25">
      <c r="AP2539" s="6"/>
      <c r="AQ2539" s="5"/>
      <c r="AR2539" s="7"/>
      <c r="AS2539" s="6"/>
    </row>
    <row r="2540" spans="42:45" x14ac:dyDescent="0.25">
      <c r="AP2540" s="6"/>
      <c r="AQ2540" s="5"/>
      <c r="AR2540" s="7"/>
      <c r="AS2540" s="6"/>
    </row>
    <row r="2541" spans="42:45" x14ac:dyDescent="0.25">
      <c r="AP2541" s="6"/>
      <c r="AQ2541" s="5"/>
      <c r="AR2541" s="7"/>
      <c r="AS2541" s="6"/>
    </row>
    <row r="2542" spans="42:45" x14ac:dyDescent="0.25">
      <c r="AP2542" s="6"/>
      <c r="AQ2542" s="5"/>
      <c r="AR2542" s="7"/>
      <c r="AS2542" s="6"/>
    </row>
    <row r="2543" spans="42:45" x14ac:dyDescent="0.25">
      <c r="AP2543" s="6"/>
      <c r="AQ2543" s="5"/>
      <c r="AR2543" s="7"/>
      <c r="AS2543" s="6"/>
    </row>
    <row r="2544" spans="42:45" x14ac:dyDescent="0.25">
      <c r="AP2544" s="6"/>
      <c r="AQ2544" s="5"/>
      <c r="AR2544" s="7"/>
      <c r="AS2544" s="6"/>
    </row>
    <row r="2545" spans="42:45" x14ac:dyDescent="0.25">
      <c r="AP2545" s="6"/>
      <c r="AQ2545" s="5"/>
      <c r="AR2545" s="7"/>
      <c r="AS2545" s="6"/>
    </row>
    <row r="2546" spans="42:45" x14ac:dyDescent="0.25">
      <c r="AP2546" s="6"/>
      <c r="AQ2546" s="5"/>
      <c r="AR2546" s="7"/>
      <c r="AS2546" s="6"/>
    </row>
    <row r="2547" spans="42:45" x14ac:dyDescent="0.25">
      <c r="AP2547" s="6"/>
      <c r="AQ2547" s="5"/>
      <c r="AR2547" s="7"/>
      <c r="AS2547" s="6"/>
    </row>
    <row r="2548" spans="42:45" x14ac:dyDescent="0.25">
      <c r="AP2548" s="6"/>
      <c r="AQ2548" s="5"/>
      <c r="AR2548" s="7"/>
      <c r="AS2548" s="6"/>
    </row>
    <row r="2549" spans="42:45" x14ac:dyDescent="0.25">
      <c r="AP2549" s="6"/>
      <c r="AQ2549" s="5"/>
      <c r="AR2549" s="7"/>
      <c r="AS2549" s="6"/>
    </row>
    <row r="2550" spans="42:45" x14ac:dyDescent="0.25">
      <c r="AP2550" s="6"/>
      <c r="AQ2550" s="5"/>
      <c r="AR2550" s="7"/>
      <c r="AS2550" s="6"/>
    </row>
    <row r="2551" spans="42:45" x14ac:dyDescent="0.25">
      <c r="AP2551" s="6"/>
      <c r="AQ2551" s="5"/>
      <c r="AR2551" s="7"/>
      <c r="AS2551" s="6"/>
    </row>
    <row r="2552" spans="42:45" x14ac:dyDescent="0.25">
      <c r="AP2552" s="6"/>
      <c r="AQ2552" s="5"/>
      <c r="AR2552" s="7"/>
      <c r="AS2552" s="6"/>
    </row>
    <row r="2553" spans="42:45" x14ac:dyDescent="0.25">
      <c r="AP2553" s="6"/>
      <c r="AQ2553" s="5"/>
      <c r="AR2553" s="7"/>
      <c r="AS2553" s="6"/>
    </row>
    <row r="2554" spans="42:45" x14ac:dyDescent="0.25">
      <c r="AP2554" s="6"/>
      <c r="AQ2554" s="5"/>
      <c r="AR2554" s="7"/>
      <c r="AS2554" s="6"/>
    </row>
    <row r="2555" spans="42:45" x14ac:dyDescent="0.25">
      <c r="AP2555" s="6"/>
      <c r="AQ2555" s="5"/>
      <c r="AR2555" s="7"/>
      <c r="AS2555" s="6"/>
    </row>
    <row r="2556" spans="42:45" x14ac:dyDescent="0.25">
      <c r="AP2556" s="6"/>
      <c r="AQ2556" s="5"/>
      <c r="AR2556" s="7"/>
      <c r="AS2556" s="6"/>
    </row>
    <row r="2557" spans="42:45" x14ac:dyDescent="0.25">
      <c r="AP2557" s="6"/>
      <c r="AQ2557" s="5"/>
      <c r="AR2557" s="7"/>
      <c r="AS2557" s="6"/>
    </row>
    <row r="2558" spans="42:45" x14ac:dyDescent="0.25">
      <c r="AP2558" s="6"/>
      <c r="AQ2558" s="5"/>
      <c r="AR2558" s="7"/>
      <c r="AS2558" s="6"/>
    </row>
    <row r="2559" spans="42:45" x14ac:dyDescent="0.25">
      <c r="AP2559" s="6"/>
      <c r="AQ2559" s="5"/>
      <c r="AR2559" s="7"/>
      <c r="AS2559" s="6"/>
    </row>
    <row r="2560" spans="42:45" x14ac:dyDescent="0.25">
      <c r="AP2560" s="6"/>
      <c r="AQ2560" s="5"/>
      <c r="AR2560" s="7"/>
      <c r="AS2560" s="6"/>
    </row>
    <row r="2561" spans="42:45" x14ac:dyDescent="0.25">
      <c r="AP2561" s="6"/>
      <c r="AQ2561" s="5"/>
      <c r="AR2561" s="7"/>
      <c r="AS2561" s="6"/>
    </row>
    <row r="2562" spans="42:45" x14ac:dyDescent="0.25">
      <c r="AP2562" s="6"/>
      <c r="AQ2562" s="5"/>
      <c r="AR2562" s="7"/>
      <c r="AS2562" s="6"/>
    </row>
    <row r="2563" spans="42:45" x14ac:dyDescent="0.25">
      <c r="AP2563" s="6"/>
      <c r="AQ2563" s="5"/>
      <c r="AR2563" s="7"/>
      <c r="AS2563" s="6"/>
    </row>
    <row r="2564" spans="42:45" x14ac:dyDescent="0.25">
      <c r="AP2564" s="6"/>
      <c r="AQ2564" s="5"/>
      <c r="AR2564" s="7"/>
      <c r="AS2564" s="6"/>
    </row>
    <row r="2565" spans="42:45" x14ac:dyDescent="0.25">
      <c r="AP2565" s="6"/>
      <c r="AQ2565" s="5"/>
      <c r="AR2565" s="7"/>
      <c r="AS2565" s="6"/>
    </row>
    <row r="2566" spans="42:45" x14ac:dyDescent="0.25">
      <c r="AP2566" s="6"/>
      <c r="AQ2566" s="5"/>
      <c r="AR2566" s="7"/>
      <c r="AS2566" s="6"/>
    </row>
    <row r="2567" spans="42:45" x14ac:dyDescent="0.25">
      <c r="AP2567" s="6"/>
      <c r="AQ2567" s="5"/>
      <c r="AR2567" s="7"/>
      <c r="AS2567" s="6"/>
    </row>
    <row r="2568" spans="42:45" x14ac:dyDescent="0.25">
      <c r="AP2568" s="6"/>
      <c r="AQ2568" s="5"/>
      <c r="AR2568" s="7"/>
      <c r="AS2568" s="6"/>
    </row>
    <row r="2569" spans="42:45" x14ac:dyDescent="0.25">
      <c r="AP2569" s="6"/>
      <c r="AQ2569" s="5"/>
      <c r="AR2569" s="7"/>
      <c r="AS2569" s="6"/>
    </row>
    <row r="2570" spans="42:45" x14ac:dyDescent="0.25">
      <c r="AP2570" s="6"/>
      <c r="AQ2570" s="5"/>
      <c r="AR2570" s="7"/>
      <c r="AS2570" s="6"/>
    </row>
    <row r="2571" spans="42:45" x14ac:dyDescent="0.25">
      <c r="AP2571" s="6"/>
      <c r="AQ2571" s="5"/>
      <c r="AR2571" s="7"/>
      <c r="AS2571" s="6"/>
    </row>
    <row r="2572" spans="42:45" x14ac:dyDescent="0.25">
      <c r="AP2572" s="6"/>
      <c r="AQ2572" s="5"/>
      <c r="AR2572" s="7"/>
      <c r="AS2572" s="6"/>
    </row>
    <row r="2573" spans="42:45" x14ac:dyDescent="0.25">
      <c r="AP2573" s="6"/>
      <c r="AQ2573" s="5"/>
      <c r="AR2573" s="7"/>
      <c r="AS2573" s="6"/>
    </row>
    <row r="2574" spans="42:45" x14ac:dyDescent="0.25">
      <c r="AP2574" s="6"/>
      <c r="AQ2574" s="5"/>
      <c r="AR2574" s="7"/>
      <c r="AS2574" s="6"/>
    </row>
    <row r="2575" spans="42:45" x14ac:dyDescent="0.25">
      <c r="AP2575" s="6"/>
      <c r="AQ2575" s="5"/>
      <c r="AR2575" s="7"/>
      <c r="AS2575" s="6"/>
    </row>
    <row r="2576" spans="42:45" x14ac:dyDescent="0.25">
      <c r="AP2576" s="6"/>
      <c r="AQ2576" s="5"/>
      <c r="AR2576" s="7"/>
      <c r="AS2576" s="6"/>
    </row>
    <row r="2577" spans="42:45" x14ac:dyDescent="0.25">
      <c r="AP2577" s="6"/>
      <c r="AQ2577" s="5"/>
      <c r="AR2577" s="7"/>
      <c r="AS2577" s="6"/>
    </row>
    <row r="2578" spans="42:45" x14ac:dyDescent="0.25">
      <c r="AP2578" s="6"/>
      <c r="AQ2578" s="5"/>
      <c r="AR2578" s="7"/>
      <c r="AS2578" s="6"/>
    </row>
    <row r="2579" spans="42:45" x14ac:dyDescent="0.25">
      <c r="AP2579" s="6"/>
      <c r="AQ2579" s="5"/>
      <c r="AR2579" s="7"/>
      <c r="AS2579" s="6"/>
    </row>
    <row r="2580" spans="42:45" x14ac:dyDescent="0.25">
      <c r="AP2580" s="6"/>
      <c r="AQ2580" s="5"/>
      <c r="AR2580" s="7"/>
      <c r="AS2580" s="6"/>
    </row>
    <row r="2581" spans="42:45" x14ac:dyDescent="0.25">
      <c r="AP2581" s="6"/>
      <c r="AQ2581" s="5"/>
      <c r="AR2581" s="7"/>
      <c r="AS2581" s="6"/>
    </row>
    <row r="2582" spans="42:45" x14ac:dyDescent="0.25">
      <c r="AP2582" s="6"/>
      <c r="AQ2582" s="5"/>
      <c r="AR2582" s="7"/>
      <c r="AS2582" s="6"/>
    </row>
    <row r="2583" spans="42:45" x14ac:dyDescent="0.25">
      <c r="AP2583" s="6"/>
      <c r="AQ2583" s="5"/>
      <c r="AR2583" s="7"/>
      <c r="AS2583" s="6"/>
    </row>
    <row r="2584" spans="42:45" x14ac:dyDescent="0.25">
      <c r="AP2584" s="6"/>
      <c r="AQ2584" s="5"/>
      <c r="AR2584" s="7"/>
      <c r="AS2584" s="6"/>
    </row>
    <row r="2585" spans="42:45" x14ac:dyDescent="0.25">
      <c r="AP2585" s="6"/>
      <c r="AQ2585" s="5"/>
      <c r="AR2585" s="7"/>
      <c r="AS2585" s="6"/>
    </row>
    <row r="2586" spans="42:45" x14ac:dyDescent="0.25">
      <c r="AP2586" s="6"/>
      <c r="AQ2586" s="5"/>
      <c r="AR2586" s="7"/>
      <c r="AS2586" s="6"/>
    </row>
    <row r="2587" spans="42:45" x14ac:dyDescent="0.25">
      <c r="AP2587" s="6"/>
      <c r="AQ2587" s="5"/>
      <c r="AR2587" s="7"/>
      <c r="AS2587" s="6"/>
    </row>
    <row r="2588" spans="42:45" x14ac:dyDescent="0.25">
      <c r="AP2588" s="6"/>
      <c r="AQ2588" s="5"/>
      <c r="AR2588" s="7"/>
      <c r="AS2588" s="6"/>
    </row>
    <row r="2589" spans="42:45" x14ac:dyDescent="0.25">
      <c r="AP2589" s="6"/>
      <c r="AQ2589" s="5"/>
      <c r="AR2589" s="7"/>
      <c r="AS2589" s="6"/>
    </row>
    <row r="2590" spans="42:45" x14ac:dyDescent="0.25">
      <c r="AP2590" s="6"/>
      <c r="AQ2590" s="5"/>
      <c r="AR2590" s="7"/>
      <c r="AS2590" s="6"/>
    </row>
    <row r="2591" spans="42:45" x14ac:dyDescent="0.25">
      <c r="AP2591" s="6"/>
      <c r="AQ2591" s="5"/>
      <c r="AR2591" s="7"/>
      <c r="AS2591" s="6"/>
    </row>
    <row r="2592" spans="42:45" x14ac:dyDescent="0.25">
      <c r="AP2592" s="6"/>
      <c r="AQ2592" s="5"/>
      <c r="AR2592" s="7"/>
      <c r="AS2592" s="6"/>
    </row>
    <row r="2593" spans="42:45" x14ac:dyDescent="0.25">
      <c r="AP2593" s="6"/>
      <c r="AQ2593" s="5"/>
      <c r="AR2593" s="7"/>
      <c r="AS2593" s="6"/>
    </row>
    <row r="2594" spans="42:45" x14ac:dyDescent="0.25">
      <c r="AP2594" s="6"/>
      <c r="AQ2594" s="5"/>
      <c r="AR2594" s="7"/>
      <c r="AS2594" s="6"/>
    </row>
    <row r="2595" spans="42:45" x14ac:dyDescent="0.25">
      <c r="AP2595" s="6"/>
      <c r="AQ2595" s="5"/>
      <c r="AR2595" s="7"/>
      <c r="AS2595" s="6"/>
    </row>
    <row r="2596" spans="42:45" x14ac:dyDescent="0.25">
      <c r="AP2596" s="6"/>
      <c r="AQ2596" s="5"/>
      <c r="AR2596" s="7"/>
      <c r="AS2596" s="6"/>
    </row>
    <row r="2597" spans="42:45" x14ac:dyDescent="0.25">
      <c r="AP2597" s="6"/>
      <c r="AQ2597" s="5"/>
      <c r="AR2597" s="7"/>
      <c r="AS2597" s="6"/>
    </row>
    <row r="2598" spans="42:45" x14ac:dyDescent="0.25">
      <c r="AP2598" s="6"/>
      <c r="AQ2598" s="5"/>
      <c r="AR2598" s="7"/>
      <c r="AS2598" s="6"/>
    </row>
    <row r="2599" spans="42:45" x14ac:dyDescent="0.25">
      <c r="AP2599" s="6"/>
      <c r="AQ2599" s="5"/>
      <c r="AR2599" s="7"/>
      <c r="AS2599" s="6"/>
    </row>
    <row r="2600" spans="42:45" x14ac:dyDescent="0.25">
      <c r="AP2600" s="6"/>
      <c r="AQ2600" s="5"/>
      <c r="AR2600" s="7"/>
      <c r="AS2600" s="6"/>
    </row>
    <row r="2601" spans="42:45" x14ac:dyDescent="0.25">
      <c r="AP2601" s="6"/>
      <c r="AQ2601" s="5"/>
      <c r="AR2601" s="7"/>
      <c r="AS2601" s="6"/>
    </row>
    <row r="2602" spans="42:45" x14ac:dyDescent="0.25">
      <c r="AP2602" s="6"/>
      <c r="AQ2602" s="5"/>
      <c r="AR2602" s="7"/>
      <c r="AS2602" s="6"/>
    </row>
    <row r="2603" spans="42:45" x14ac:dyDescent="0.25">
      <c r="AP2603" s="6"/>
      <c r="AQ2603" s="5"/>
      <c r="AR2603" s="7"/>
      <c r="AS2603" s="6"/>
    </row>
    <row r="2604" spans="42:45" x14ac:dyDescent="0.25">
      <c r="AP2604" s="6"/>
      <c r="AQ2604" s="5"/>
      <c r="AR2604" s="7"/>
      <c r="AS2604" s="6"/>
    </row>
    <row r="2605" spans="42:45" x14ac:dyDescent="0.25">
      <c r="AP2605" s="6"/>
      <c r="AQ2605" s="5"/>
      <c r="AR2605" s="7"/>
      <c r="AS2605" s="6"/>
    </row>
    <row r="2606" spans="42:45" x14ac:dyDescent="0.25">
      <c r="AP2606" s="6"/>
      <c r="AQ2606" s="5"/>
      <c r="AR2606" s="7"/>
      <c r="AS2606" s="6"/>
    </row>
    <row r="2607" spans="42:45" x14ac:dyDescent="0.25">
      <c r="AP2607" s="6"/>
      <c r="AQ2607" s="5"/>
      <c r="AR2607" s="7"/>
      <c r="AS2607" s="6"/>
    </row>
    <row r="2608" spans="42:45" x14ac:dyDescent="0.25">
      <c r="AP2608" s="6"/>
      <c r="AQ2608" s="5"/>
      <c r="AR2608" s="7"/>
      <c r="AS2608" s="6"/>
    </row>
    <row r="2609" spans="42:45" x14ac:dyDescent="0.25">
      <c r="AP2609" s="6"/>
      <c r="AQ2609" s="5"/>
      <c r="AR2609" s="7"/>
      <c r="AS2609" s="6"/>
    </row>
    <row r="2610" spans="42:45" x14ac:dyDescent="0.25">
      <c r="AP2610" s="6"/>
      <c r="AQ2610" s="5"/>
      <c r="AR2610" s="7"/>
      <c r="AS2610" s="6"/>
    </row>
    <row r="2611" spans="42:45" x14ac:dyDescent="0.25">
      <c r="AP2611" s="6"/>
      <c r="AQ2611" s="5"/>
      <c r="AR2611" s="7"/>
      <c r="AS2611" s="6"/>
    </row>
    <row r="2612" spans="42:45" x14ac:dyDescent="0.25">
      <c r="AP2612" s="6"/>
      <c r="AQ2612" s="5"/>
      <c r="AR2612" s="7"/>
      <c r="AS2612" s="6"/>
    </row>
    <row r="2613" spans="42:45" x14ac:dyDescent="0.25">
      <c r="AP2613" s="6"/>
      <c r="AQ2613" s="5"/>
      <c r="AR2613" s="7"/>
      <c r="AS2613" s="6"/>
    </row>
    <row r="2614" spans="42:45" x14ac:dyDescent="0.25">
      <c r="AP2614" s="6"/>
      <c r="AQ2614" s="5"/>
      <c r="AR2614" s="7"/>
      <c r="AS2614" s="6"/>
    </row>
    <row r="2615" spans="42:45" x14ac:dyDescent="0.25">
      <c r="AP2615" s="6"/>
      <c r="AQ2615" s="5"/>
      <c r="AR2615" s="7"/>
      <c r="AS2615" s="6"/>
    </row>
    <row r="2616" spans="42:45" x14ac:dyDescent="0.25">
      <c r="AP2616" s="6"/>
      <c r="AQ2616" s="5"/>
      <c r="AR2616" s="7"/>
      <c r="AS2616" s="6"/>
    </row>
    <row r="2617" spans="42:45" x14ac:dyDescent="0.25">
      <c r="AP2617" s="6"/>
      <c r="AQ2617" s="5"/>
      <c r="AR2617" s="7"/>
      <c r="AS2617" s="6"/>
    </row>
    <row r="2618" spans="42:45" x14ac:dyDescent="0.25">
      <c r="AP2618" s="6"/>
      <c r="AQ2618" s="5"/>
      <c r="AR2618" s="7"/>
      <c r="AS2618" s="6"/>
    </row>
    <row r="2619" spans="42:45" x14ac:dyDescent="0.25">
      <c r="AP2619" s="6"/>
      <c r="AQ2619" s="5"/>
      <c r="AR2619" s="7"/>
      <c r="AS2619" s="6"/>
    </row>
    <row r="2620" spans="42:45" x14ac:dyDescent="0.25">
      <c r="AP2620" s="6"/>
      <c r="AQ2620" s="5"/>
      <c r="AR2620" s="7"/>
      <c r="AS2620" s="6"/>
    </row>
    <row r="2621" spans="42:45" x14ac:dyDescent="0.25">
      <c r="AP2621" s="6"/>
      <c r="AQ2621" s="5"/>
      <c r="AR2621" s="7"/>
      <c r="AS2621" s="6"/>
    </row>
    <row r="2622" spans="42:45" x14ac:dyDescent="0.25">
      <c r="AP2622" s="6"/>
      <c r="AQ2622" s="5"/>
      <c r="AR2622" s="7"/>
      <c r="AS2622" s="6"/>
    </row>
    <row r="2623" spans="42:45" x14ac:dyDescent="0.25">
      <c r="AP2623" s="6"/>
      <c r="AQ2623" s="5"/>
      <c r="AR2623" s="7"/>
      <c r="AS2623" s="6"/>
    </row>
    <row r="2624" spans="42:45" x14ac:dyDescent="0.25">
      <c r="AP2624" s="6"/>
      <c r="AQ2624" s="5"/>
      <c r="AR2624" s="7"/>
      <c r="AS2624" s="6"/>
    </row>
    <row r="2625" spans="42:45" x14ac:dyDescent="0.25">
      <c r="AP2625" s="6"/>
      <c r="AQ2625" s="5"/>
      <c r="AR2625" s="7"/>
      <c r="AS2625" s="6"/>
    </row>
    <row r="2626" spans="42:45" x14ac:dyDescent="0.25">
      <c r="AP2626" s="6"/>
      <c r="AQ2626" s="5"/>
      <c r="AR2626" s="7"/>
      <c r="AS2626" s="6"/>
    </row>
    <row r="2627" spans="42:45" x14ac:dyDescent="0.25">
      <c r="AP2627" s="6"/>
      <c r="AQ2627" s="5"/>
      <c r="AR2627" s="7"/>
      <c r="AS2627" s="6"/>
    </row>
    <row r="2628" spans="42:45" x14ac:dyDescent="0.25">
      <c r="AP2628" s="6"/>
      <c r="AQ2628" s="5"/>
      <c r="AR2628" s="7"/>
      <c r="AS2628" s="6"/>
    </row>
    <row r="2629" spans="42:45" x14ac:dyDescent="0.25">
      <c r="AP2629" s="6"/>
      <c r="AQ2629" s="5"/>
      <c r="AR2629" s="7"/>
      <c r="AS2629" s="6"/>
    </row>
    <row r="2630" spans="42:45" x14ac:dyDescent="0.25">
      <c r="AP2630" s="6"/>
      <c r="AQ2630" s="5"/>
      <c r="AR2630" s="7"/>
      <c r="AS2630" s="6"/>
    </row>
    <row r="2631" spans="42:45" x14ac:dyDescent="0.25">
      <c r="AP2631" s="6"/>
      <c r="AQ2631" s="5"/>
      <c r="AR2631" s="7"/>
      <c r="AS2631" s="6"/>
    </row>
    <row r="2632" spans="42:45" x14ac:dyDescent="0.25">
      <c r="AP2632" s="6"/>
      <c r="AQ2632" s="5"/>
      <c r="AR2632" s="7"/>
      <c r="AS2632" s="6"/>
    </row>
    <row r="2633" spans="42:45" x14ac:dyDescent="0.25">
      <c r="AP2633" s="6"/>
      <c r="AQ2633" s="5"/>
      <c r="AR2633" s="7"/>
      <c r="AS2633" s="6"/>
    </row>
    <row r="2634" spans="42:45" x14ac:dyDescent="0.25">
      <c r="AP2634" s="6"/>
      <c r="AQ2634" s="5"/>
      <c r="AR2634" s="7"/>
      <c r="AS2634" s="6"/>
    </row>
    <row r="2635" spans="42:45" x14ac:dyDescent="0.25">
      <c r="AP2635" s="6"/>
      <c r="AQ2635" s="5"/>
      <c r="AR2635" s="7"/>
      <c r="AS2635" s="6"/>
    </row>
    <row r="2636" spans="42:45" x14ac:dyDescent="0.25">
      <c r="AP2636" s="6"/>
      <c r="AQ2636" s="5"/>
      <c r="AR2636" s="7"/>
      <c r="AS2636" s="6"/>
    </row>
    <row r="2637" spans="42:45" x14ac:dyDescent="0.25">
      <c r="AP2637" s="6"/>
      <c r="AQ2637" s="5"/>
      <c r="AR2637" s="7"/>
      <c r="AS2637" s="6"/>
    </row>
    <row r="2638" spans="42:45" x14ac:dyDescent="0.25">
      <c r="AP2638" s="6"/>
      <c r="AQ2638" s="5"/>
      <c r="AR2638" s="7"/>
      <c r="AS2638" s="6"/>
    </row>
    <row r="2639" spans="42:45" x14ac:dyDescent="0.25">
      <c r="AP2639" s="6"/>
      <c r="AQ2639" s="5"/>
      <c r="AR2639" s="7"/>
      <c r="AS2639" s="6"/>
    </row>
    <row r="2640" spans="42:45" x14ac:dyDescent="0.25">
      <c r="AP2640" s="6"/>
      <c r="AQ2640" s="5"/>
      <c r="AR2640" s="7"/>
      <c r="AS2640" s="6"/>
    </row>
    <row r="2641" spans="42:45" x14ac:dyDescent="0.25">
      <c r="AP2641" s="6"/>
      <c r="AQ2641" s="5"/>
      <c r="AR2641" s="7"/>
      <c r="AS2641" s="6"/>
    </row>
    <row r="2642" spans="42:45" x14ac:dyDescent="0.25">
      <c r="AP2642" s="6"/>
      <c r="AQ2642" s="5"/>
      <c r="AR2642" s="7"/>
      <c r="AS2642" s="6"/>
    </row>
    <row r="2643" spans="42:45" x14ac:dyDescent="0.25">
      <c r="AP2643" s="6"/>
      <c r="AQ2643" s="5"/>
      <c r="AR2643" s="7"/>
      <c r="AS2643" s="6"/>
    </row>
    <row r="2644" spans="42:45" x14ac:dyDescent="0.25">
      <c r="AP2644" s="6"/>
      <c r="AQ2644" s="5"/>
      <c r="AR2644" s="7"/>
      <c r="AS2644" s="6"/>
    </row>
    <row r="2645" spans="42:45" x14ac:dyDescent="0.25">
      <c r="AP2645" s="6"/>
      <c r="AQ2645" s="5"/>
      <c r="AR2645" s="7"/>
      <c r="AS2645" s="6"/>
    </row>
    <row r="2646" spans="42:45" x14ac:dyDescent="0.25">
      <c r="AP2646" s="6"/>
      <c r="AQ2646" s="5"/>
      <c r="AR2646" s="7"/>
      <c r="AS2646" s="6"/>
    </row>
    <row r="2647" spans="42:45" x14ac:dyDescent="0.25">
      <c r="AP2647" s="6"/>
      <c r="AQ2647" s="5"/>
      <c r="AR2647" s="7"/>
      <c r="AS2647" s="6"/>
    </row>
    <row r="2648" spans="42:45" x14ac:dyDescent="0.25">
      <c r="AP2648" s="6"/>
      <c r="AQ2648" s="5"/>
      <c r="AR2648" s="7"/>
      <c r="AS2648" s="6"/>
    </row>
    <row r="2649" spans="42:45" x14ac:dyDescent="0.25">
      <c r="AP2649" s="6"/>
      <c r="AQ2649" s="5"/>
      <c r="AR2649" s="7"/>
      <c r="AS2649" s="6"/>
    </row>
    <row r="2650" spans="42:45" x14ac:dyDescent="0.25">
      <c r="AP2650" s="6"/>
      <c r="AQ2650" s="5"/>
      <c r="AR2650" s="7"/>
      <c r="AS2650" s="6"/>
    </row>
    <row r="2651" spans="42:45" x14ac:dyDescent="0.25">
      <c r="AP2651" s="6"/>
      <c r="AQ2651" s="5"/>
      <c r="AR2651" s="7"/>
      <c r="AS2651" s="6"/>
    </row>
    <row r="2652" spans="42:45" x14ac:dyDescent="0.25">
      <c r="AP2652" s="6"/>
      <c r="AQ2652" s="5"/>
      <c r="AR2652" s="7"/>
      <c r="AS2652" s="6"/>
    </row>
    <row r="2653" spans="42:45" x14ac:dyDescent="0.25">
      <c r="AP2653" s="6"/>
      <c r="AQ2653" s="5"/>
      <c r="AR2653" s="7"/>
      <c r="AS2653" s="6"/>
    </row>
    <row r="2654" spans="42:45" x14ac:dyDescent="0.25">
      <c r="AP2654" s="6"/>
      <c r="AQ2654" s="5"/>
      <c r="AR2654" s="7"/>
      <c r="AS2654" s="6"/>
    </row>
    <row r="2655" spans="42:45" x14ac:dyDescent="0.25">
      <c r="AP2655" s="6"/>
      <c r="AQ2655" s="5"/>
      <c r="AR2655" s="7"/>
      <c r="AS2655" s="6"/>
    </row>
    <row r="2656" spans="42:45" x14ac:dyDescent="0.25">
      <c r="AP2656" s="6"/>
      <c r="AQ2656" s="5"/>
      <c r="AR2656" s="7"/>
      <c r="AS2656" s="6"/>
    </row>
    <row r="2657" spans="42:45" x14ac:dyDescent="0.25">
      <c r="AP2657" s="6"/>
      <c r="AQ2657" s="5"/>
      <c r="AR2657" s="7"/>
      <c r="AS2657" s="6"/>
    </row>
    <row r="2658" spans="42:45" x14ac:dyDescent="0.25">
      <c r="AP2658" s="6"/>
      <c r="AQ2658" s="5"/>
      <c r="AR2658" s="7"/>
      <c r="AS2658" s="6"/>
    </row>
    <row r="2659" spans="42:45" x14ac:dyDescent="0.25">
      <c r="AP2659" s="6"/>
      <c r="AQ2659" s="5"/>
      <c r="AR2659" s="7"/>
      <c r="AS2659" s="6"/>
    </row>
    <row r="2660" spans="42:45" x14ac:dyDescent="0.25">
      <c r="AP2660" s="6"/>
      <c r="AQ2660" s="5"/>
      <c r="AR2660" s="7"/>
      <c r="AS2660" s="6"/>
    </row>
    <row r="2661" spans="42:45" x14ac:dyDescent="0.25">
      <c r="AP2661" s="6"/>
      <c r="AQ2661" s="5"/>
      <c r="AR2661" s="7"/>
      <c r="AS2661" s="6"/>
    </row>
    <row r="2662" spans="42:45" x14ac:dyDescent="0.25">
      <c r="AP2662" s="6"/>
      <c r="AQ2662" s="5"/>
      <c r="AR2662" s="7"/>
      <c r="AS2662" s="6"/>
    </row>
    <row r="2663" spans="42:45" x14ac:dyDescent="0.25">
      <c r="AP2663" s="6"/>
      <c r="AQ2663" s="5"/>
      <c r="AR2663" s="7"/>
      <c r="AS2663" s="6"/>
    </row>
    <row r="2664" spans="42:45" x14ac:dyDescent="0.25">
      <c r="AP2664" s="6"/>
      <c r="AQ2664" s="5"/>
      <c r="AR2664" s="7"/>
      <c r="AS2664" s="6"/>
    </row>
    <row r="2665" spans="42:45" x14ac:dyDescent="0.25">
      <c r="AP2665" s="6"/>
      <c r="AQ2665" s="5"/>
      <c r="AR2665" s="7"/>
      <c r="AS2665" s="6"/>
    </row>
    <row r="2666" spans="42:45" x14ac:dyDescent="0.25">
      <c r="AP2666" s="6"/>
      <c r="AQ2666" s="5"/>
      <c r="AR2666" s="7"/>
      <c r="AS2666" s="6"/>
    </row>
    <row r="2667" spans="42:45" x14ac:dyDescent="0.25">
      <c r="AP2667" s="6"/>
      <c r="AQ2667" s="5"/>
      <c r="AR2667" s="7"/>
      <c r="AS2667" s="6"/>
    </row>
    <row r="2668" spans="42:45" x14ac:dyDescent="0.25">
      <c r="AP2668" s="6"/>
      <c r="AQ2668" s="5"/>
      <c r="AR2668" s="7"/>
      <c r="AS2668" s="6"/>
    </row>
    <row r="2669" spans="42:45" x14ac:dyDescent="0.25">
      <c r="AP2669" s="6"/>
      <c r="AQ2669" s="5"/>
      <c r="AR2669" s="7"/>
      <c r="AS2669" s="6"/>
    </row>
    <row r="2670" spans="42:45" x14ac:dyDescent="0.25">
      <c r="AP2670" s="6"/>
      <c r="AQ2670" s="5"/>
      <c r="AR2670" s="7"/>
      <c r="AS2670" s="6"/>
    </row>
    <row r="2671" spans="42:45" x14ac:dyDescent="0.25">
      <c r="AP2671" s="6"/>
      <c r="AQ2671" s="5"/>
      <c r="AR2671" s="7"/>
      <c r="AS2671" s="6"/>
    </row>
    <row r="2672" spans="42:45" x14ac:dyDescent="0.25">
      <c r="AP2672" s="6"/>
      <c r="AQ2672" s="5"/>
      <c r="AR2672" s="7"/>
      <c r="AS2672" s="6"/>
    </row>
    <row r="2673" spans="42:45" x14ac:dyDescent="0.25">
      <c r="AP2673" s="6"/>
      <c r="AQ2673" s="5"/>
      <c r="AR2673" s="7"/>
      <c r="AS2673" s="6"/>
    </row>
    <row r="2674" spans="42:45" x14ac:dyDescent="0.25">
      <c r="AP2674" s="6"/>
      <c r="AQ2674" s="5"/>
      <c r="AR2674" s="7"/>
      <c r="AS2674" s="6"/>
    </row>
    <row r="2675" spans="42:45" x14ac:dyDescent="0.25">
      <c r="AP2675" s="6"/>
      <c r="AQ2675" s="5"/>
      <c r="AR2675" s="7"/>
      <c r="AS2675" s="6"/>
    </row>
    <row r="2676" spans="42:45" x14ac:dyDescent="0.25">
      <c r="AP2676" s="6"/>
      <c r="AQ2676" s="5"/>
      <c r="AR2676" s="7"/>
      <c r="AS2676" s="6"/>
    </row>
    <row r="2677" spans="42:45" x14ac:dyDescent="0.25">
      <c r="AP2677" s="6"/>
      <c r="AQ2677" s="5"/>
      <c r="AR2677" s="7"/>
      <c r="AS2677" s="6"/>
    </row>
    <row r="2678" spans="42:45" x14ac:dyDescent="0.25">
      <c r="AP2678" s="6"/>
      <c r="AQ2678" s="5"/>
      <c r="AR2678" s="7"/>
      <c r="AS2678" s="6"/>
    </row>
    <row r="2679" spans="42:45" x14ac:dyDescent="0.25">
      <c r="AP2679" s="6"/>
      <c r="AQ2679" s="5"/>
      <c r="AR2679" s="7"/>
      <c r="AS2679" s="6"/>
    </row>
    <row r="2680" spans="42:45" x14ac:dyDescent="0.25">
      <c r="AP2680" s="6"/>
      <c r="AQ2680" s="5"/>
      <c r="AR2680" s="7"/>
      <c r="AS2680" s="6"/>
    </row>
    <row r="2681" spans="42:45" x14ac:dyDescent="0.25">
      <c r="AP2681" s="6"/>
      <c r="AQ2681" s="5"/>
      <c r="AR2681" s="7"/>
      <c r="AS2681" s="6"/>
    </row>
    <row r="2682" spans="42:45" x14ac:dyDescent="0.25">
      <c r="AP2682" s="6"/>
      <c r="AQ2682" s="5"/>
      <c r="AR2682" s="7"/>
      <c r="AS2682" s="6"/>
    </row>
    <row r="2683" spans="42:45" x14ac:dyDescent="0.25">
      <c r="AP2683" s="6"/>
      <c r="AQ2683" s="5"/>
      <c r="AR2683" s="7"/>
      <c r="AS2683" s="6"/>
    </row>
    <row r="2684" spans="42:45" x14ac:dyDescent="0.25">
      <c r="AP2684" s="6"/>
      <c r="AQ2684" s="5"/>
      <c r="AR2684" s="7"/>
      <c r="AS2684" s="6"/>
    </row>
    <row r="2685" spans="42:45" x14ac:dyDescent="0.25">
      <c r="AP2685" s="6"/>
      <c r="AQ2685" s="5"/>
      <c r="AR2685" s="7"/>
      <c r="AS2685" s="6"/>
    </row>
    <row r="2686" spans="42:45" x14ac:dyDescent="0.25">
      <c r="AP2686" s="6"/>
      <c r="AQ2686" s="5"/>
      <c r="AR2686" s="7"/>
      <c r="AS2686" s="6"/>
    </row>
    <row r="2687" spans="42:45" x14ac:dyDescent="0.25">
      <c r="AP2687" s="6"/>
      <c r="AQ2687" s="5"/>
      <c r="AR2687" s="7"/>
      <c r="AS2687" s="6"/>
    </row>
    <row r="2688" spans="42:45" x14ac:dyDescent="0.25">
      <c r="AP2688" s="6"/>
      <c r="AQ2688" s="5"/>
      <c r="AR2688" s="7"/>
      <c r="AS2688" s="6"/>
    </row>
    <row r="2689" spans="42:45" x14ac:dyDescent="0.25">
      <c r="AP2689" s="6"/>
      <c r="AQ2689" s="5"/>
      <c r="AR2689" s="7"/>
      <c r="AS2689" s="6"/>
    </row>
    <row r="2690" spans="42:45" x14ac:dyDescent="0.25">
      <c r="AP2690" s="6"/>
      <c r="AQ2690" s="5"/>
      <c r="AR2690" s="7"/>
      <c r="AS2690" s="6"/>
    </row>
    <row r="2691" spans="42:45" x14ac:dyDescent="0.25">
      <c r="AP2691" s="6"/>
      <c r="AQ2691" s="5"/>
      <c r="AR2691" s="7"/>
      <c r="AS2691" s="6"/>
    </row>
    <row r="2692" spans="42:45" x14ac:dyDescent="0.25">
      <c r="AP2692" s="6"/>
      <c r="AQ2692" s="5"/>
      <c r="AR2692" s="7"/>
      <c r="AS2692" s="6"/>
    </row>
    <row r="2693" spans="42:45" x14ac:dyDescent="0.25">
      <c r="AP2693" s="6"/>
      <c r="AQ2693" s="5"/>
      <c r="AR2693" s="7"/>
      <c r="AS2693" s="6"/>
    </row>
    <row r="2694" spans="42:45" x14ac:dyDescent="0.25">
      <c r="AP2694" s="6"/>
      <c r="AQ2694" s="5"/>
      <c r="AR2694" s="7"/>
      <c r="AS2694" s="6"/>
    </row>
    <row r="2695" spans="42:45" x14ac:dyDescent="0.25">
      <c r="AP2695" s="6"/>
      <c r="AQ2695" s="5"/>
      <c r="AR2695" s="7"/>
      <c r="AS2695" s="6"/>
    </row>
    <row r="2696" spans="42:45" x14ac:dyDescent="0.25">
      <c r="AP2696" s="6"/>
      <c r="AQ2696" s="5"/>
      <c r="AR2696" s="7"/>
      <c r="AS2696" s="6"/>
    </row>
    <row r="2697" spans="42:45" x14ac:dyDescent="0.25">
      <c r="AP2697" s="6"/>
      <c r="AQ2697" s="5"/>
      <c r="AR2697" s="7"/>
      <c r="AS2697" s="6"/>
    </row>
    <row r="2698" spans="42:45" x14ac:dyDescent="0.25">
      <c r="AP2698" s="6"/>
      <c r="AQ2698" s="5"/>
      <c r="AR2698" s="7"/>
      <c r="AS2698" s="6"/>
    </row>
    <row r="2699" spans="42:45" x14ac:dyDescent="0.25">
      <c r="AP2699" s="6"/>
      <c r="AQ2699" s="5"/>
      <c r="AR2699" s="7"/>
      <c r="AS2699" s="6"/>
    </row>
    <row r="2700" spans="42:45" x14ac:dyDescent="0.25">
      <c r="AP2700" s="6"/>
      <c r="AQ2700" s="5"/>
      <c r="AR2700" s="7"/>
      <c r="AS2700" s="6"/>
    </row>
    <row r="2701" spans="42:45" x14ac:dyDescent="0.25">
      <c r="AP2701" s="6"/>
      <c r="AQ2701" s="5"/>
      <c r="AR2701" s="7"/>
      <c r="AS2701" s="6"/>
    </row>
    <row r="2702" spans="42:45" x14ac:dyDescent="0.25">
      <c r="AP2702" s="6"/>
      <c r="AQ2702" s="5"/>
      <c r="AR2702" s="7"/>
      <c r="AS2702" s="6"/>
    </row>
    <row r="2703" spans="42:45" x14ac:dyDescent="0.25">
      <c r="AP2703" s="6"/>
      <c r="AQ2703" s="5"/>
      <c r="AR2703" s="7"/>
      <c r="AS2703" s="6"/>
    </row>
    <row r="2704" spans="42:45" x14ac:dyDescent="0.25">
      <c r="AP2704" s="6"/>
      <c r="AQ2704" s="5"/>
      <c r="AR2704" s="7"/>
      <c r="AS2704" s="6"/>
    </row>
    <row r="2705" spans="42:45" x14ac:dyDescent="0.25">
      <c r="AP2705" s="6"/>
      <c r="AQ2705" s="5"/>
      <c r="AR2705" s="7"/>
      <c r="AS2705" s="6"/>
    </row>
    <row r="2706" spans="42:45" x14ac:dyDescent="0.25">
      <c r="AP2706" s="6"/>
      <c r="AQ2706" s="5"/>
      <c r="AR2706" s="7"/>
      <c r="AS2706" s="6"/>
    </row>
    <row r="2707" spans="42:45" x14ac:dyDescent="0.25">
      <c r="AP2707" s="6"/>
      <c r="AQ2707" s="5"/>
      <c r="AR2707" s="7"/>
      <c r="AS2707" s="6"/>
    </row>
    <row r="2708" spans="42:45" x14ac:dyDescent="0.25">
      <c r="AP2708" s="6"/>
      <c r="AQ2708" s="5"/>
      <c r="AR2708" s="7"/>
      <c r="AS2708" s="6"/>
    </row>
    <row r="2709" spans="42:45" x14ac:dyDescent="0.25">
      <c r="AP2709" s="6"/>
      <c r="AQ2709" s="5"/>
      <c r="AR2709" s="7"/>
      <c r="AS2709" s="6"/>
    </row>
    <row r="2710" spans="42:45" x14ac:dyDescent="0.25">
      <c r="AP2710" s="6"/>
      <c r="AQ2710" s="5"/>
      <c r="AR2710" s="7"/>
      <c r="AS2710" s="6"/>
    </row>
    <row r="2711" spans="42:45" x14ac:dyDescent="0.25">
      <c r="AP2711" s="6"/>
      <c r="AQ2711" s="5"/>
      <c r="AR2711" s="7"/>
      <c r="AS2711" s="6"/>
    </row>
    <row r="2712" spans="42:45" x14ac:dyDescent="0.25">
      <c r="AP2712" s="6"/>
      <c r="AQ2712" s="5"/>
      <c r="AR2712" s="7"/>
      <c r="AS2712" s="6"/>
    </row>
    <row r="2713" spans="42:45" x14ac:dyDescent="0.25">
      <c r="AP2713" s="6"/>
      <c r="AQ2713" s="5"/>
      <c r="AR2713" s="7"/>
      <c r="AS2713" s="6"/>
    </row>
    <row r="2714" spans="42:45" x14ac:dyDescent="0.25">
      <c r="AP2714" s="6"/>
      <c r="AQ2714" s="5"/>
      <c r="AR2714" s="7"/>
      <c r="AS2714" s="6"/>
    </row>
    <row r="2715" spans="42:45" x14ac:dyDescent="0.25">
      <c r="AP2715" s="6"/>
      <c r="AQ2715" s="5"/>
      <c r="AR2715" s="7"/>
      <c r="AS2715" s="6"/>
    </row>
    <row r="2716" spans="42:45" x14ac:dyDescent="0.25">
      <c r="AP2716" s="6"/>
      <c r="AQ2716" s="5"/>
      <c r="AR2716" s="7"/>
      <c r="AS2716" s="6"/>
    </row>
    <row r="2717" spans="42:45" x14ac:dyDescent="0.25">
      <c r="AP2717" s="6"/>
      <c r="AQ2717" s="5"/>
      <c r="AR2717" s="7"/>
      <c r="AS2717" s="6"/>
    </row>
    <row r="2718" spans="42:45" x14ac:dyDescent="0.25">
      <c r="AP2718" s="6"/>
      <c r="AQ2718" s="5"/>
      <c r="AR2718" s="7"/>
      <c r="AS2718" s="6"/>
    </row>
    <row r="2719" spans="42:45" x14ac:dyDescent="0.25">
      <c r="AP2719" s="6"/>
      <c r="AQ2719" s="5"/>
      <c r="AR2719" s="7"/>
      <c r="AS2719" s="6"/>
    </row>
    <row r="2720" spans="42:45" x14ac:dyDescent="0.25">
      <c r="AP2720" s="6"/>
      <c r="AQ2720" s="5"/>
      <c r="AR2720" s="7"/>
      <c r="AS2720" s="6"/>
    </row>
    <row r="2721" spans="42:45" x14ac:dyDescent="0.25">
      <c r="AP2721" s="6"/>
      <c r="AQ2721" s="5"/>
      <c r="AR2721" s="7"/>
      <c r="AS2721" s="6"/>
    </row>
    <row r="2722" spans="42:45" x14ac:dyDescent="0.25">
      <c r="AP2722" s="6"/>
      <c r="AQ2722" s="5"/>
      <c r="AR2722" s="7"/>
      <c r="AS2722" s="6"/>
    </row>
    <row r="2723" spans="42:45" x14ac:dyDescent="0.25">
      <c r="AP2723" s="6"/>
      <c r="AQ2723" s="5"/>
      <c r="AR2723" s="7"/>
      <c r="AS2723" s="6"/>
    </row>
    <row r="2724" spans="42:45" x14ac:dyDescent="0.25">
      <c r="AP2724" s="6"/>
      <c r="AQ2724" s="5"/>
      <c r="AR2724" s="7"/>
      <c r="AS2724" s="6"/>
    </row>
    <row r="2725" spans="42:45" x14ac:dyDescent="0.25">
      <c r="AP2725" s="6"/>
      <c r="AQ2725" s="5"/>
      <c r="AR2725" s="7"/>
      <c r="AS2725" s="6"/>
    </row>
    <row r="2726" spans="42:45" x14ac:dyDescent="0.25">
      <c r="AP2726" s="6"/>
      <c r="AQ2726" s="5"/>
      <c r="AR2726" s="7"/>
      <c r="AS2726" s="6"/>
    </row>
    <row r="2727" spans="42:45" x14ac:dyDescent="0.25">
      <c r="AP2727" s="6"/>
      <c r="AQ2727" s="5"/>
      <c r="AR2727" s="7"/>
      <c r="AS2727" s="6"/>
    </row>
    <row r="2728" spans="42:45" x14ac:dyDescent="0.25">
      <c r="AP2728" s="6"/>
      <c r="AQ2728" s="5"/>
      <c r="AR2728" s="7"/>
      <c r="AS2728" s="6"/>
    </row>
    <row r="2729" spans="42:45" x14ac:dyDescent="0.25">
      <c r="AP2729" s="6"/>
      <c r="AQ2729" s="5"/>
      <c r="AR2729" s="7"/>
      <c r="AS2729" s="6"/>
    </row>
    <row r="2730" spans="42:45" x14ac:dyDescent="0.25">
      <c r="AP2730" s="6"/>
      <c r="AQ2730" s="5"/>
      <c r="AR2730" s="7"/>
      <c r="AS2730" s="6"/>
    </row>
    <row r="2731" spans="42:45" x14ac:dyDescent="0.25">
      <c r="AP2731" s="6"/>
      <c r="AQ2731" s="5"/>
      <c r="AR2731" s="7"/>
      <c r="AS2731" s="6"/>
    </row>
    <row r="2732" spans="42:45" x14ac:dyDescent="0.25">
      <c r="AP2732" s="6"/>
      <c r="AQ2732" s="5"/>
      <c r="AR2732" s="7"/>
      <c r="AS2732" s="6"/>
    </row>
    <row r="2733" spans="42:45" x14ac:dyDescent="0.25">
      <c r="AP2733" s="6"/>
      <c r="AQ2733" s="5"/>
      <c r="AR2733" s="7"/>
      <c r="AS2733" s="6"/>
    </row>
    <row r="2734" spans="42:45" x14ac:dyDescent="0.25">
      <c r="AP2734" s="6"/>
      <c r="AQ2734" s="5"/>
      <c r="AR2734" s="7"/>
      <c r="AS2734" s="6"/>
    </row>
    <row r="2735" spans="42:45" x14ac:dyDescent="0.25">
      <c r="AP2735" s="6"/>
      <c r="AQ2735" s="5"/>
      <c r="AR2735" s="7"/>
      <c r="AS2735" s="6"/>
    </row>
    <row r="2736" spans="42:45" x14ac:dyDescent="0.25">
      <c r="AP2736" s="6"/>
      <c r="AQ2736" s="5"/>
      <c r="AR2736" s="7"/>
      <c r="AS2736" s="6"/>
    </row>
    <row r="2737" spans="42:45" x14ac:dyDescent="0.25">
      <c r="AP2737" s="6"/>
      <c r="AQ2737" s="5"/>
      <c r="AR2737" s="7"/>
      <c r="AS2737" s="6"/>
    </row>
    <row r="2738" spans="42:45" x14ac:dyDescent="0.25">
      <c r="AP2738" s="6"/>
      <c r="AQ2738" s="5"/>
      <c r="AR2738" s="7"/>
      <c r="AS2738" s="6"/>
    </row>
    <row r="2739" spans="42:45" x14ac:dyDescent="0.25">
      <c r="AP2739" s="6"/>
      <c r="AQ2739" s="5"/>
      <c r="AR2739" s="7"/>
      <c r="AS2739" s="6"/>
    </row>
    <row r="2740" spans="42:45" x14ac:dyDescent="0.25">
      <c r="AP2740" s="6"/>
      <c r="AQ2740" s="5"/>
      <c r="AR2740" s="7"/>
      <c r="AS2740" s="6"/>
    </row>
    <row r="2741" spans="42:45" x14ac:dyDescent="0.25">
      <c r="AP2741" s="6"/>
      <c r="AQ2741" s="5"/>
      <c r="AR2741" s="7"/>
      <c r="AS2741" s="6"/>
    </row>
    <row r="2742" spans="42:45" x14ac:dyDescent="0.25">
      <c r="AP2742" s="6"/>
      <c r="AQ2742" s="5"/>
      <c r="AR2742" s="7"/>
      <c r="AS2742" s="6"/>
    </row>
    <row r="2743" spans="42:45" x14ac:dyDescent="0.25">
      <c r="AP2743" s="6"/>
      <c r="AQ2743" s="5"/>
      <c r="AR2743" s="7"/>
      <c r="AS2743" s="6"/>
    </row>
    <row r="2744" spans="42:45" x14ac:dyDescent="0.25">
      <c r="AP2744" s="6"/>
      <c r="AQ2744" s="5"/>
      <c r="AR2744" s="7"/>
      <c r="AS2744" s="6"/>
    </row>
    <row r="2745" spans="42:45" x14ac:dyDescent="0.25">
      <c r="AP2745" s="6"/>
      <c r="AQ2745" s="5"/>
      <c r="AR2745" s="7"/>
      <c r="AS2745" s="6"/>
    </row>
    <row r="2746" spans="42:45" x14ac:dyDescent="0.25">
      <c r="AP2746" s="6"/>
      <c r="AQ2746" s="5"/>
      <c r="AR2746" s="7"/>
      <c r="AS2746" s="6"/>
    </row>
    <row r="2747" spans="42:45" x14ac:dyDescent="0.25">
      <c r="AP2747" s="6"/>
      <c r="AQ2747" s="5"/>
      <c r="AR2747" s="7"/>
      <c r="AS2747" s="6"/>
    </row>
    <row r="2748" spans="42:45" x14ac:dyDescent="0.25">
      <c r="AP2748" s="6"/>
      <c r="AQ2748" s="5"/>
      <c r="AR2748" s="7"/>
      <c r="AS2748" s="6"/>
    </row>
    <row r="2749" spans="42:45" x14ac:dyDescent="0.25">
      <c r="AP2749" s="6"/>
      <c r="AQ2749" s="5"/>
      <c r="AR2749" s="7"/>
      <c r="AS2749" s="6"/>
    </row>
    <row r="2750" spans="42:45" x14ac:dyDescent="0.25">
      <c r="AP2750" s="6"/>
      <c r="AQ2750" s="5"/>
      <c r="AR2750" s="7"/>
      <c r="AS2750" s="6"/>
    </row>
    <row r="2751" spans="42:45" x14ac:dyDescent="0.25">
      <c r="AP2751" s="6"/>
      <c r="AQ2751" s="5"/>
      <c r="AR2751" s="7"/>
      <c r="AS2751" s="6"/>
    </row>
    <row r="2752" spans="42:45" x14ac:dyDescent="0.25">
      <c r="AP2752" s="6"/>
      <c r="AQ2752" s="5"/>
      <c r="AR2752" s="7"/>
      <c r="AS2752" s="6"/>
    </row>
    <row r="2753" spans="42:45" x14ac:dyDescent="0.25">
      <c r="AP2753" s="6"/>
      <c r="AQ2753" s="5"/>
      <c r="AR2753" s="7"/>
      <c r="AS2753" s="6"/>
    </row>
    <row r="2754" spans="42:45" x14ac:dyDescent="0.25">
      <c r="AP2754" s="6"/>
      <c r="AQ2754" s="5"/>
      <c r="AR2754" s="7"/>
      <c r="AS2754" s="6"/>
    </row>
    <row r="2755" spans="42:45" x14ac:dyDescent="0.25">
      <c r="AP2755" s="6"/>
      <c r="AQ2755" s="5"/>
      <c r="AR2755" s="7"/>
      <c r="AS2755" s="6"/>
    </row>
    <row r="2756" spans="42:45" x14ac:dyDescent="0.25">
      <c r="AP2756" s="6"/>
      <c r="AQ2756" s="5"/>
      <c r="AR2756" s="7"/>
      <c r="AS2756" s="6"/>
    </row>
    <row r="2757" spans="42:45" x14ac:dyDescent="0.25">
      <c r="AP2757" s="6"/>
      <c r="AQ2757" s="5"/>
      <c r="AR2757" s="7"/>
      <c r="AS2757" s="6"/>
    </row>
    <row r="2758" spans="42:45" x14ac:dyDescent="0.25">
      <c r="AP2758" s="6"/>
      <c r="AQ2758" s="5"/>
      <c r="AR2758" s="7"/>
      <c r="AS2758" s="6"/>
    </row>
    <row r="2759" spans="42:45" x14ac:dyDescent="0.25">
      <c r="AP2759" s="6"/>
      <c r="AQ2759" s="5"/>
      <c r="AR2759" s="7"/>
      <c r="AS2759" s="6"/>
    </row>
    <row r="2760" spans="42:45" x14ac:dyDescent="0.25">
      <c r="AP2760" s="6"/>
      <c r="AQ2760" s="5"/>
      <c r="AR2760" s="7"/>
      <c r="AS2760" s="6"/>
    </row>
    <row r="2761" spans="42:45" x14ac:dyDescent="0.25">
      <c r="AP2761" s="6"/>
      <c r="AQ2761" s="5"/>
      <c r="AR2761" s="7"/>
      <c r="AS2761" s="6"/>
    </row>
    <row r="2762" spans="42:45" x14ac:dyDescent="0.25">
      <c r="AP2762" s="6"/>
      <c r="AQ2762" s="5"/>
      <c r="AR2762" s="7"/>
      <c r="AS2762" s="6"/>
    </row>
    <row r="2763" spans="42:45" x14ac:dyDescent="0.25">
      <c r="AP2763" s="6"/>
      <c r="AQ2763" s="5"/>
      <c r="AR2763" s="7"/>
      <c r="AS2763" s="6"/>
    </row>
    <row r="2764" spans="42:45" x14ac:dyDescent="0.25">
      <c r="AP2764" s="6"/>
      <c r="AQ2764" s="5"/>
      <c r="AR2764" s="7"/>
      <c r="AS2764" s="6"/>
    </row>
    <row r="2765" spans="42:45" x14ac:dyDescent="0.25">
      <c r="AP2765" s="6"/>
      <c r="AQ2765" s="5"/>
      <c r="AR2765" s="7"/>
      <c r="AS2765" s="6"/>
    </row>
    <row r="2766" spans="42:45" x14ac:dyDescent="0.25">
      <c r="AP2766" s="6"/>
      <c r="AQ2766" s="5"/>
      <c r="AR2766" s="7"/>
      <c r="AS2766" s="6"/>
    </row>
    <row r="2767" spans="42:45" x14ac:dyDescent="0.25">
      <c r="AP2767" s="6"/>
      <c r="AQ2767" s="5"/>
      <c r="AR2767" s="7"/>
      <c r="AS2767" s="6"/>
    </row>
    <row r="2768" spans="42:45" x14ac:dyDescent="0.25">
      <c r="AP2768" s="6"/>
      <c r="AQ2768" s="5"/>
      <c r="AR2768" s="7"/>
      <c r="AS2768" s="6"/>
    </row>
    <row r="2769" spans="42:45" x14ac:dyDescent="0.25">
      <c r="AP2769" s="6"/>
      <c r="AQ2769" s="5"/>
      <c r="AR2769" s="7"/>
      <c r="AS2769" s="6"/>
    </row>
    <row r="2770" spans="42:45" x14ac:dyDescent="0.25">
      <c r="AP2770" s="6"/>
      <c r="AQ2770" s="5"/>
      <c r="AR2770" s="7"/>
      <c r="AS2770" s="6"/>
    </row>
    <row r="2771" spans="42:45" x14ac:dyDescent="0.25">
      <c r="AP2771" s="6"/>
      <c r="AQ2771" s="5"/>
      <c r="AR2771" s="7"/>
      <c r="AS2771" s="6"/>
    </row>
    <row r="2772" spans="42:45" x14ac:dyDescent="0.25">
      <c r="AP2772" s="6"/>
      <c r="AQ2772" s="5"/>
      <c r="AR2772" s="7"/>
      <c r="AS2772" s="6"/>
    </row>
    <row r="2773" spans="42:45" x14ac:dyDescent="0.25">
      <c r="AP2773" s="6"/>
      <c r="AQ2773" s="5"/>
      <c r="AR2773" s="7"/>
      <c r="AS2773" s="6"/>
    </row>
    <row r="2774" spans="42:45" x14ac:dyDescent="0.25">
      <c r="AP2774" s="6"/>
      <c r="AQ2774" s="5"/>
      <c r="AR2774" s="7"/>
      <c r="AS2774" s="6"/>
    </row>
    <row r="2775" spans="42:45" x14ac:dyDescent="0.25">
      <c r="AP2775" s="6"/>
      <c r="AQ2775" s="5"/>
      <c r="AR2775" s="7"/>
      <c r="AS2775" s="6"/>
    </row>
    <row r="2776" spans="42:45" x14ac:dyDescent="0.25">
      <c r="AP2776" s="6"/>
      <c r="AQ2776" s="5"/>
      <c r="AR2776" s="7"/>
      <c r="AS2776" s="6"/>
    </row>
    <row r="2777" spans="42:45" x14ac:dyDescent="0.25">
      <c r="AP2777" s="6"/>
      <c r="AQ2777" s="5"/>
      <c r="AR2777" s="7"/>
      <c r="AS2777" s="6"/>
    </row>
    <row r="2778" spans="42:45" x14ac:dyDescent="0.25">
      <c r="AP2778" s="6"/>
      <c r="AQ2778" s="5"/>
      <c r="AR2778" s="7"/>
      <c r="AS2778" s="6"/>
    </row>
    <row r="2779" spans="42:45" x14ac:dyDescent="0.25">
      <c r="AP2779" s="6"/>
      <c r="AQ2779" s="5"/>
      <c r="AR2779" s="7"/>
      <c r="AS2779" s="6"/>
    </row>
    <row r="2780" spans="42:45" x14ac:dyDescent="0.25">
      <c r="AP2780" s="6"/>
      <c r="AQ2780" s="5"/>
      <c r="AR2780" s="7"/>
      <c r="AS2780" s="6"/>
    </row>
    <row r="2781" spans="42:45" x14ac:dyDescent="0.25">
      <c r="AP2781" s="6"/>
      <c r="AQ2781" s="5"/>
      <c r="AR2781" s="7"/>
      <c r="AS2781" s="6"/>
    </row>
    <row r="2782" spans="42:45" x14ac:dyDescent="0.25">
      <c r="AP2782" s="6"/>
      <c r="AQ2782" s="5"/>
      <c r="AR2782" s="7"/>
      <c r="AS2782" s="6"/>
    </row>
    <row r="2783" spans="42:45" x14ac:dyDescent="0.25">
      <c r="AP2783" s="6"/>
      <c r="AQ2783" s="5"/>
      <c r="AR2783" s="7"/>
      <c r="AS2783" s="6"/>
    </row>
    <row r="2784" spans="42:45" x14ac:dyDescent="0.25">
      <c r="AP2784" s="6"/>
      <c r="AQ2784" s="5"/>
      <c r="AR2784" s="7"/>
      <c r="AS2784" s="6"/>
    </row>
    <row r="2785" spans="42:45" x14ac:dyDescent="0.25">
      <c r="AP2785" s="6"/>
      <c r="AQ2785" s="5"/>
      <c r="AR2785" s="7"/>
      <c r="AS2785" s="6"/>
    </row>
    <row r="2786" spans="42:45" x14ac:dyDescent="0.25">
      <c r="AP2786" s="6"/>
      <c r="AQ2786" s="5"/>
      <c r="AR2786" s="7"/>
      <c r="AS2786" s="6"/>
    </row>
    <row r="2787" spans="42:45" x14ac:dyDescent="0.25">
      <c r="AP2787" s="6"/>
      <c r="AQ2787" s="5"/>
      <c r="AR2787" s="7"/>
      <c r="AS2787" s="6"/>
    </row>
    <row r="2788" spans="42:45" x14ac:dyDescent="0.25">
      <c r="AP2788" s="6"/>
      <c r="AQ2788" s="5"/>
      <c r="AR2788" s="7"/>
      <c r="AS2788" s="6"/>
    </row>
    <row r="2789" spans="42:45" x14ac:dyDescent="0.25">
      <c r="AP2789" s="6"/>
      <c r="AQ2789" s="5"/>
      <c r="AR2789" s="7"/>
      <c r="AS2789" s="6"/>
    </row>
    <row r="2790" spans="42:45" x14ac:dyDescent="0.25">
      <c r="AP2790" s="6"/>
      <c r="AQ2790" s="5"/>
      <c r="AR2790" s="7"/>
      <c r="AS2790" s="6"/>
    </row>
    <row r="2791" spans="42:45" x14ac:dyDescent="0.25">
      <c r="AP2791" s="6"/>
      <c r="AQ2791" s="5"/>
      <c r="AR2791" s="7"/>
      <c r="AS2791" s="6"/>
    </row>
    <row r="2792" spans="42:45" x14ac:dyDescent="0.25">
      <c r="AP2792" s="6"/>
      <c r="AQ2792" s="5"/>
      <c r="AR2792" s="7"/>
      <c r="AS2792" s="6"/>
    </row>
    <row r="2793" spans="42:45" x14ac:dyDescent="0.25">
      <c r="AP2793" s="6"/>
      <c r="AQ2793" s="5"/>
      <c r="AR2793" s="7"/>
      <c r="AS2793" s="6"/>
    </row>
    <row r="2794" spans="42:45" x14ac:dyDescent="0.25">
      <c r="AP2794" s="6"/>
      <c r="AQ2794" s="5"/>
      <c r="AR2794" s="7"/>
      <c r="AS2794" s="6"/>
    </row>
    <row r="2795" spans="42:45" x14ac:dyDescent="0.25">
      <c r="AP2795" s="6"/>
      <c r="AQ2795" s="5"/>
      <c r="AR2795" s="7"/>
      <c r="AS2795" s="6"/>
    </row>
    <row r="2796" spans="42:45" x14ac:dyDescent="0.25">
      <c r="AP2796" s="6"/>
      <c r="AQ2796" s="5"/>
      <c r="AR2796" s="7"/>
      <c r="AS2796" s="6"/>
    </row>
    <row r="2797" spans="42:45" x14ac:dyDescent="0.25">
      <c r="AP2797" s="6"/>
      <c r="AQ2797" s="5"/>
      <c r="AR2797" s="7"/>
      <c r="AS2797" s="6"/>
    </row>
    <row r="2798" spans="42:45" x14ac:dyDescent="0.25">
      <c r="AP2798" s="6"/>
      <c r="AQ2798" s="5"/>
      <c r="AR2798" s="7"/>
      <c r="AS2798" s="6"/>
    </row>
    <row r="2799" spans="42:45" x14ac:dyDescent="0.25">
      <c r="AP2799" s="6"/>
      <c r="AQ2799" s="5"/>
      <c r="AR2799" s="7"/>
      <c r="AS2799" s="6"/>
    </row>
    <row r="2800" spans="42:45" x14ac:dyDescent="0.25">
      <c r="AP2800" s="6"/>
      <c r="AQ2800" s="5"/>
      <c r="AR2800" s="7"/>
      <c r="AS2800" s="6"/>
    </row>
    <row r="2801" spans="42:45" x14ac:dyDescent="0.25">
      <c r="AP2801" s="6"/>
      <c r="AQ2801" s="5"/>
      <c r="AR2801" s="7"/>
      <c r="AS2801" s="6"/>
    </row>
    <row r="2802" spans="42:45" x14ac:dyDescent="0.25">
      <c r="AP2802" s="6"/>
      <c r="AQ2802" s="5"/>
      <c r="AR2802" s="7"/>
      <c r="AS2802" s="6"/>
    </row>
    <row r="2803" spans="42:45" x14ac:dyDescent="0.25">
      <c r="AP2803" s="6"/>
      <c r="AQ2803" s="5"/>
      <c r="AR2803" s="7"/>
      <c r="AS2803" s="6"/>
    </row>
    <row r="2804" spans="42:45" x14ac:dyDescent="0.25">
      <c r="AP2804" s="6"/>
      <c r="AQ2804" s="5"/>
      <c r="AR2804" s="7"/>
      <c r="AS2804" s="6"/>
    </row>
    <row r="2805" spans="42:45" x14ac:dyDescent="0.25">
      <c r="AP2805" s="6"/>
      <c r="AQ2805" s="5"/>
      <c r="AR2805" s="7"/>
      <c r="AS2805" s="6"/>
    </row>
    <row r="2806" spans="42:45" x14ac:dyDescent="0.25">
      <c r="AP2806" s="6"/>
      <c r="AQ2806" s="5"/>
      <c r="AR2806" s="7"/>
      <c r="AS2806" s="6"/>
    </row>
    <row r="2807" spans="42:45" x14ac:dyDescent="0.25">
      <c r="AP2807" s="6"/>
      <c r="AQ2807" s="5"/>
      <c r="AR2807" s="7"/>
      <c r="AS2807" s="6"/>
    </row>
    <row r="2808" spans="42:45" x14ac:dyDescent="0.25">
      <c r="AP2808" s="6"/>
      <c r="AQ2808" s="5"/>
      <c r="AR2808" s="7"/>
      <c r="AS2808" s="6"/>
    </row>
    <row r="2809" spans="42:45" x14ac:dyDescent="0.25">
      <c r="AP2809" s="6"/>
      <c r="AQ2809" s="5"/>
      <c r="AR2809" s="7"/>
      <c r="AS2809" s="6"/>
    </row>
    <row r="2810" spans="42:45" x14ac:dyDescent="0.25">
      <c r="AP2810" s="6"/>
      <c r="AQ2810" s="5"/>
      <c r="AR2810" s="7"/>
      <c r="AS2810" s="6"/>
    </row>
    <row r="2811" spans="42:45" x14ac:dyDescent="0.25">
      <c r="AP2811" s="6"/>
      <c r="AQ2811" s="5"/>
      <c r="AR2811" s="7"/>
      <c r="AS2811" s="6"/>
    </row>
    <row r="2812" spans="42:45" x14ac:dyDescent="0.25">
      <c r="AP2812" s="6"/>
      <c r="AQ2812" s="5"/>
      <c r="AR2812" s="7"/>
      <c r="AS2812" s="6"/>
    </row>
    <row r="2813" spans="42:45" x14ac:dyDescent="0.25">
      <c r="AP2813" s="6"/>
      <c r="AQ2813" s="5"/>
      <c r="AR2813" s="7"/>
      <c r="AS2813" s="6"/>
    </row>
    <row r="2814" spans="42:45" x14ac:dyDescent="0.25">
      <c r="AP2814" s="6"/>
      <c r="AQ2814" s="5"/>
      <c r="AR2814" s="7"/>
      <c r="AS2814" s="6"/>
    </row>
    <row r="2815" spans="42:45" x14ac:dyDescent="0.25">
      <c r="AP2815" s="6"/>
      <c r="AQ2815" s="5"/>
      <c r="AR2815" s="7"/>
      <c r="AS2815" s="6"/>
    </row>
    <row r="2816" spans="42:45" x14ac:dyDescent="0.25">
      <c r="AP2816" s="6"/>
      <c r="AQ2816" s="5"/>
      <c r="AR2816" s="7"/>
      <c r="AS2816" s="6"/>
    </row>
    <row r="2817" spans="42:45" x14ac:dyDescent="0.25">
      <c r="AP2817" s="6"/>
      <c r="AQ2817" s="5"/>
      <c r="AR2817" s="7"/>
      <c r="AS2817" s="6"/>
    </row>
    <row r="2818" spans="42:45" x14ac:dyDescent="0.25">
      <c r="AP2818" s="6"/>
      <c r="AQ2818" s="5"/>
      <c r="AR2818" s="7"/>
      <c r="AS2818" s="6"/>
    </row>
    <row r="2819" spans="42:45" x14ac:dyDescent="0.25">
      <c r="AP2819" s="6"/>
      <c r="AQ2819" s="5"/>
      <c r="AR2819" s="7"/>
      <c r="AS2819" s="6"/>
    </row>
    <row r="2820" spans="42:45" x14ac:dyDescent="0.25">
      <c r="AP2820" s="6"/>
      <c r="AQ2820" s="5"/>
      <c r="AR2820" s="7"/>
      <c r="AS2820" s="6"/>
    </row>
    <row r="2821" spans="42:45" x14ac:dyDescent="0.25">
      <c r="AP2821" s="6"/>
      <c r="AQ2821" s="5"/>
      <c r="AR2821" s="7"/>
      <c r="AS2821" s="6"/>
    </row>
    <row r="2822" spans="42:45" x14ac:dyDescent="0.25">
      <c r="AP2822" s="6"/>
      <c r="AQ2822" s="5"/>
      <c r="AR2822" s="7"/>
      <c r="AS2822" s="6"/>
    </row>
    <row r="2823" spans="42:45" x14ac:dyDescent="0.25">
      <c r="AP2823" s="6"/>
      <c r="AQ2823" s="5"/>
      <c r="AR2823" s="7"/>
      <c r="AS2823" s="6"/>
    </row>
    <row r="2824" spans="42:45" x14ac:dyDescent="0.25">
      <c r="AP2824" s="6"/>
      <c r="AQ2824" s="5"/>
      <c r="AR2824" s="7"/>
      <c r="AS2824" s="6"/>
    </row>
    <row r="2825" spans="42:45" x14ac:dyDescent="0.25">
      <c r="AP2825" s="6"/>
      <c r="AQ2825" s="5"/>
      <c r="AR2825" s="7"/>
      <c r="AS2825" s="6"/>
    </row>
    <row r="2826" spans="42:45" x14ac:dyDescent="0.25">
      <c r="AP2826" s="6"/>
      <c r="AQ2826" s="5"/>
      <c r="AR2826" s="7"/>
      <c r="AS2826" s="6"/>
    </row>
    <row r="2827" spans="42:45" x14ac:dyDescent="0.25">
      <c r="AP2827" s="6"/>
      <c r="AQ2827" s="5"/>
      <c r="AR2827" s="7"/>
      <c r="AS2827" s="6"/>
    </row>
    <row r="2828" spans="42:45" x14ac:dyDescent="0.25">
      <c r="AP2828" s="6"/>
      <c r="AQ2828" s="5"/>
      <c r="AR2828" s="7"/>
      <c r="AS2828" s="6"/>
    </row>
    <row r="2829" spans="42:45" x14ac:dyDescent="0.25">
      <c r="AP2829" s="6"/>
      <c r="AQ2829" s="5"/>
      <c r="AR2829" s="7"/>
      <c r="AS2829" s="6"/>
    </row>
    <row r="2830" spans="42:45" x14ac:dyDescent="0.25">
      <c r="AP2830" s="6"/>
      <c r="AQ2830" s="5"/>
      <c r="AR2830" s="7"/>
      <c r="AS2830" s="6"/>
    </row>
    <row r="2831" spans="42:45" x14ac:dyDescent="0.25">
      <c r="AP2831" s="6"/>
      <c r="AQ2831" s="5"/>
      <c r="AR2831" s="7"/>
      <c r="AS2831" s="6"/>
    </row>
    <row r="2832" spans="42:45" x14ac:dyDescent="0.25">
      <c r="AP2832" s="6"/>
      <c r="AQ2832" s="5"/>
      <c r="AR2832" s="7"/>
      <c r="AS2832" s="6"/>
    </row>
    <row r="2833" spans="42:45" x14ac:dyDescent="0.25">
      <c r="AP2833" s="6"/>
      <c r="AQ2833" s="5"/>
      <c r="AR2833" s="7"/>
      <c r="AS2833" s="6"/>
    </row>
    <row r="2834" spans="42:45" x14ac:dyDescent="0.25">
      <c r="AP2834" s="6"/>
      <c r="AQ2834" s="5"/>
      <c r="AR2834" s="7"/>
      <c r="AS2834" s="6"/>
    </row>
    <row r="2835" spans="42:45" x14ac:dyDescent="0.25">
      <c r="AP2835" s="6"/>
      <c r="AQ2835" s="5"/>
      <c r="AR2835" s="7"/>
      <c r="AS2835" s="6"/>
    </row>
    <row r="2836" spans="42:45" x14ac:dyDescent="0.25">
      <c r="AP2836" s="6"/>
      <c r="AQ2836" s="5"/>
      <c r="AR2836" s="7"/>
      <c r="AS2836" s="6"/>
    </row>
    <row r="2837" spans="42:45" x14ac:dyDescent="0.25">
      <c r="AP2837" s="6"/>
      <c r="AQ2837" s="5"/>
      <c r="AR2837" s="7"/>
      <c r="AS2837" s="6"/>
    </row>
    <row r="2838" spans="42:45" x14ac:dyDescent="0.25">
      <c r="AP2838" s="6"/>
      <c r="AQ2838" s="5"/>
      <c r="AR2838" s="7"/>
      <c r="AS2838" s="6"/>
    </row>
    <row r="2839" spans="42:45" x14ac:dyDescent="0.25">
      <c r="AP2839" s="6"/>
      <c r="AQ2839" s="5"/>
      <c r="AR2839" s="7"/>
      <c r="AS2839" s="6"/>
    </row>
    <row r="2840" spans="42:45" x14ac:dyDescent="0.25">
      <c r="AP2840" s="6"/>
      <c r="AQ2840" s="5"/>
      <c r="AR2840" s="7"/>
      <c r="AS2840" s="6"/>
    </row>
    <row r="2841" spans="42:45" x14ac:dyDescent="0.25">
      <c r="AP2841" s="6"/>
      <c r="AQ2841" s="5"/>
      <c r="AR2841" s="7"/>
      <c r="AS2841" s="6"/>
    </row>
    <row r="2842" spans="42:45" x14ac:dyDescent="0.25">
      <c r="AP2842" s="6"/>
      <c r="AQ2842" s="5"/>
      <c r="AR2842" s="7"/>
      <c r="AS2842" s="6"/>
    </row>
    <row r="2843" spans="42:45" x14ac:dyDescent="0.25">
      <c r="AP2843" s="6"/>
      <c r="AQ2843" s="5"/>
      <c r="AR2843" s="7"/>
      <c r="AS2843" s="6"/>
    </row>
    <row r="2844" spans="42:45" x14ac:dyDescent="0.25">
      <c r="AP2844" s="6"/>
      <c r="AQ2844" s="5"/>
      <c r="AR2844" s="7"/>
      <c r="AS2844" s="6"/>
    </row>
    <row r="2845" spans="42:45" x14ac:dyDescent="0.25">
      <c r="AP2845" s="6"/>
      <c r="AQ2845" s="5"/>
      <c r="AR2845" s="7"/>
      <c r="AS2845" s="6"/>
    </row>
    <row r="2846" spans="42:45" x14ac:dyDescent="0.25">
      <c r="AP2846" s="6"/>
      <c r="AQ2846" s="5"/>
      <c r="AR2846" s="7"/>
      <c r="AS2846" s="6"/>
    </row>
    <row r="2847" spans="42:45" x14ac:dyDescent="0.25">
      <c r="AP2847" s="6"/>
      <c r="AQ2847" s="5"/>
      <c r="AR2847" s="7"/>
      <c r="AS2847" s="6"/>
    </row>
    <row r="2848" spans="42:45" x14ac:dyDescent="0.25">
      <c r="AP2848" s="6"/>
      <c r="AQ2848" s="5"/>
      <c r="AR2848" s="7"/>
      <c r="AS2848" s="6"/>
    </row>
    <row r="2849" spans="42:45" x14ac:dyDescent="0.25">
      <c r="AP2849" s="6"/>
      <c r="AQ2849" s="5"/>
      <c r="AR2849" s="7"/>
      <c r="AS2849" s="6"/>
    </row>
    <row r="2850" spans="42:45" x14ac:dyDescent="0.25">
      <c r="AP2850" s="6"/>
      <c r="AQ2850" s="5"/>
      <c r="AR2850" s="7"/>
      <c r="AS2850" s="6"/>
    </row>
    <row r="2851" spans="42:45" x14ac:dyDescent="0.25">
      <c r="AP2851" s="6"/>
      <c r="AQ2851" s="5"/>
      <c r="AR2851" s="7"/>
      <c r="AS2851" s="6"/>
    </row>
    <row r="2852" spans="42:45" x14ac:dyDescent="0.25">
      <c r="AP2852" s="6"/>
      <c r="AQ2852" s="5"/>
      <c r="AR2852" s="7"/>
      <c r="AS2852" s="6"/>
    </row>
    <row r="2853" spans="42:45" x14ac:dyDescent="0.25">
      <c r="AP2853" s="6"/>
      <c r="AQ2853" s="5"/>
      <c r="AR2853" s="7"/>
      <c r="AS2853" s="6"/>
    </row>
    <row r="2854" spans="42:45" x14ac:dyDescent="0.25">
      <c r="AP2854" s="6"/>
      <c r="AQ2854" s="5"/>
      <c r="AR2854" s="7"/>
      <c r="AS2854" s="6"/>
    </row>
    <row r="2855" spans="42:45" x14ac:dyDescent="0.25">
      <c r="AP2855" s="6"/>
      <c r="AQ2855" s="5"/>
      <c r="AR2855" s="7"/>
      <c r="AS2855" s="6"/>
    </row>
    <row r="2856" spans="42:45" x14ac:dyDescent="0.25">
      <c r="AP2856" s="6"/>
      <c r="AQ2856" s="5"/>
      <c r="AR2856" s="7"/>
      <c r="AS2856" s="6"/>
    </row>
    <row r="2857" spans="42:45" x14ac:dyDescent="0.25">
      <c r="AP2857" s="6"/>
      <c r="AQ2857" s="5"/>
      <c r="AR2857" s="7"/>
      <c r="AS2857" s="6"/>
    </row>
    <row r="2858" spans="42:45" x14ac:dyDescent="0.25">
      <c r="AP2858" s="6"/>
      <c r="AQ2858" s="5"/>
      <c r="AR2858" s="7"/>
      <c r="AS2858" s="6"/>
    </row>
    <row r="2859" spans="42:45" x14ac:dyDescent="0.25">
      <c r="AP2859" s="6"/>
      <c r="AQ2859" s="5"/>
      <c r="AR2859" s="7"/>
      <c r="AS2859" s="6"/>
    </row>
    <row r="2860" spans="42:45" x14ac:dyDescent="0.25">
      <c r="AP2860" s="6"/>
      <c r="AQ2860" s="5"/>
      <c r="AR2860" s="7"/>
      <c r="AS2860" s="6"/>
    </row>
    <row r="2861" spans="42:45" x14ac:dyDescent="0.25">
      <c r="AP2861" s="6"/>
      <c r="AQ2861" s="5"/>
      <c r="AR2861" s="7"/>
      <c r="AS2861" s="6"/>
    </row>
    <row r="2862" spans="42:45" x14ac:dyDescent="0.25">
      <c r="AP2862" s="6"/>
      <c r="AQ2862" s="5"/>
      <c r="AR2862" s="7"/>
      <c r="AS2862" s="6"/>
    </row>
    <row r="2863" spans="42:45" x14ac:dyDescent="0.25">
      <c r="AP2863" s="6"/>
      <c r="AQ2863" s="5"/>
      <c r="AR2863" s="7"/>
      <c r="AS2863" s="6"/>
    </row>
    <row r="2864" spans="42:45" x14ac:dyDescent="0.25">
      <c r="AP2864" s="6"/>
      <c r="AQ2864" s="5"/>
      <c r="AR2864" s="7"/>
      <c r="AS2864" s="6"/>
    </row>
    <row r="2865" spans="42:45" x14ac:dyDescent="0.25">
      <c r="AP2865" s="6"/>
      <c r="AQ2865" s="5"/>
      <c r="AR2865" s="7"/>
      <c r="AS2865" s="6"/>
    </row>
    <row r="2866" spans="42:45" x14ac:dyDescent="0.25">
      <c r="AP2866" s="6"/>
      <c r="AQ2866" s="5"/>
      <c r="AR2866" s="7"/>
      <c r="AS2866" s="6"/>
    </row>
    <row r="2867" spans="42:45" x14ac:dyDescent="0.25">
      <c r="AP2867" s="6"/>
      <c r="AQ2867" s="5"/>
      <c r="AR2867" s="7"/>
      <c r="AS2867" s="6"/>
    </row>
    <row r="2868" spans="42:45" x14ac:dyDescent="0.25">
      <c r="AP2868" s="6"/>
      <c r="AQ2868" s="5"/>
      <c r="AR2868" s="7"/>
      <c r="AS2868" s="6"/>
    </row>
    <row r="2869" spans="42:45" x14ac:dyDescent="0.25">
      <c r="AP2869" s="6"/>
      <c r="AQ2869" s="5"/>
      <c r="AR2869" s="7"/>
      <c r="AS2869" s="6"/>
    </row>
    <row r="2870" spans="42:45" x14ac:dyDescent="0.25">
      <c r="AP2870" s="6"/>
      <c r="AQ2870" s="5"/>
      <c r="AR2870" s="7"/>
      <c r="AS2870" s="6"/>
    </row>
    <row r="2871" spans="42:45" x14ac:dyDescent="0.25">
      <c r="AP2871" s="6"/>
      <c r="AQ2871" s="5"/>
      <c r="AR2871" s="7"/>
      <c r="AS2871" s="6"/>
    </row>
    <row r="2872" spans="42:45" x14ac:dyDescent="0.25">
      <c r="AP2872" s="6"/>
      <c r="AQ2872" s="5"/>
      <c r="AR2872" s="7"/>
      <c r="AS2872" s="6"/>
    </row>
    <row r="2873" spans="42:45" x14ac:dyDescent="0.25">
      <c r="AP2873" s="6"/>
      <c r="AQ2873" s="5"/>
      <c r="AR2873" s="7"/>
      <c r="AS2873" s="6"/>
    </row>
    <row r="2874" spans="42:45" x14ac:dyDescent="0.25">
      <c r="AP2874" s="6"/>
      <c r="AQ2874" s="5"/>
      <c r="AR2874" s="7"/>
      <c r="AS2874" s="6"/>
    </row>
    <row r="2875" spans="42:45" x14ac:dyDescent="0.25">
      <c r="AP2875" s="6"/>
      <c r="AQ2875" s="5"/>
      <c r="AR2875" s="7"/>
      <c r="AS2875" s="6"/>
    </row>
    <row r="2876" spans="42:45" x14ac:dyDescent="0.25">
      <c r="AP2876" s="6"/>
      <c r="AQ2876" s="5"/>
      <c r="AR2876" s="7"/>
      <c r="AS2876" s="6"/>
    </row>
    <row r="2877" spans="42:45" x14ac:dyDescent="0.25">
      <c r="AP2877" s="6"/>
      <c r="AQ2877" s="5"/>
      <c r="AR2877" s="7"/>
      <c r="AS2877" s="6"/>
    </row>
    <row r="2878" spans="42:45" x14ac:dyDescent="0.25">
      <c r="AP2878" s="6"/>
      <c r="AQ2878" s="5"/>
      <c r="AR2878" s="7"/>
      <c r="AS2878" s="6"/>
    </row>
    <row r="2879" spans="42:45" x14ac:dyDescent="0.25">
      <c r="AP2879" s="6"/>
      <c r="AQ2879" s="5"/>
      <c r="AR2879" s="7"/>
      <c r="AS2879" s="6"/>
    </row>
    <row r="2880" spans="42:45" x14ac:dyDescent="0.25">
      <c r="AP2880" s="6"/>
      <c r="AQ2880" s="5"/>
      <c r="AR2880" s="7"/>
      <c r="AS2880" s="6"/>
    </row>
    <row r="2881" spans="42:45" x14ac:dyDescent="0.25">
      <c r="AP2881" s="6"/>
      <c r="AQ2881" s="5"/>
      <c r="AR2881" s="7"/>
      <c r="AS2881" s="6"/>
    </row>
    <row r="2882" spans="42:45" x14ac:dyDescent="0.25">
      <c r="AP2882" s="6"/>
      <c r="AQ2882" s="5"/>
      <c r="AR2882" s="7"/>
      <c r="AS2882" s="6"/>
    </row>
    <row r="2883" spans="42:45" x14ac:dyDescent="0.25">
      <c r="AP2883" s="6"/>
      <c r="AQ2883" s="5"/>
      <c r="AR2883" s="7"/>
      <c r="AS2883" s="6"/>
    </row>
    <row r="2884" spans="42:45" x14ac:dyDescent="0.25">
      <c r="AP2884" s="6"/>
      <c r="AQ2884" s="5"/>
      <c r="AR2884" s="7"/>
      <c r="AS2884" s="6"/>
    </row>
    <row r="2885" spans="42:45" x14ac:dyDescent="0.25">
      <c r="AP2885" s="6"/>
      <c r="AQ2885" s="5"/>
      <c r="AR2885" s="7"/>
      <c r="AS2885" s="6"/>
    </row>
    <row r="2886" spans="42:45" x14ac:dyDescent="0.25">
      <c r="AP2886" s="6"/>
      <c r="AQ2886" s="5"/>
      <c r="AR2886" s="7"/>
      <c r="AS2886" s="6"/>
    </row>
    <row r="2887" spans="42:45" x14ac:dyDescent="0.25">
      <c r="AP2887" s="6"/>
      <c r="AQ2887" s="5"/>
      <c r="AR2887" s="7"/>
      <c r="AS2887" s="6"/>
    </row>
    <row r="2888" spans="42:45" x14ac:dyDescent="0.25">
      <c r="AP2888" s="6"/>
      <c r="AQ2888" s="5"/>
      <c r="AR2888" s="7"/>
      <c r="AS2888" s="6"/>
    </row>
    <row r="2889" spans="42:45" x14ac:dyDescent="0.25">
      <c r="AP2889" s="6"/>
      <c r="AQ2889" s="5"/>
      <c r="AR2889" s="7"/>
      <c r="AS2889" s="6"/>
    </row>
    <row r="2890" spans="42:45" x14ac:dyDescent="0.25">
      <c r="AP2890" s="6"/>
      <c r="AQ2890" s="5"/>
      <c r="AR2890" s="7"/>
      <c r="AS2890" s="6"/>
    </row>
    <row r="2891" spans="42:45" x14ac:dyDescent="0.25">
      <c r="AP2891" s="6"/>
      <c r="AQ2891" s="5"/>
      <c r="AR2891" s="7"/>
      <c r="AS2891" s="6"/>
    </row>
    <row r="2892" spans="42:45" x14ac:dyDescent="0.25">
      <c r="AP2892" s="6"/>
      <c r="AQ2892" s="5"/>
      <c r="AR2892" s="7"/>
      <c r="AS2892" s="6"/>
    </row>
    <row r="2893" spans="42:45" x14ac:dyDescent="0.25">
      <c r="AP2893" s="6"/>
      <c r="AQ2893" s="5"/>
      <c r="AR2893" s="7"/>
      <c r="AS2893" s="6"/>
    </row>
    <row r="2894" spans="42:45" x14ac:dyDescent="0.25">
      <c r="AP2894" s="6"/>
      <c r="AQ2894" s="5"/>
      <c r="AR2894" s="7"/>
      <c r="AS2894" s="6"/>
    </row>
    <row r="2895" spans="42:45" x14ac:dyDescent="0.25">
      <c r="AP2895" s="6"/>
      <c r="AQ2895" s="5"/>
      <c r="AR2895" s="7"/>
      <c r="AS2895" s="6"/>
    </row>
    <row r="2896" spans="42:45" x14ac:dyDescent="0.25">
      <c r="AP2896" s="6"/>
      <c r="AQ2896" s="5"/>
      <c r="AR2896" s="7"/>
      <c r="AS2896" s="6"/>
    </row>
    <row r="2897" spans="42:45" x14ac:dyDescent="0.25">
      <c r="AP2897" s="6"/>
      <c r="AQ2897" s="5"/>
      <c r="AR2897" s="7"/>
      <c r="AS2897" s="6"/>
    </row>
    <row r="2898" spans="42:45" x14ac:dyDescent="0.25">
      <c r="AP2898" s="6"/>
      <c r="AQ2898" s="5"/>
      <c r="AR2898" s="7"/>
      <c r="AS2898" s="6"/>
    </row>
    <row r="2899" spans="42:45" x14ac:dyDescent="0.25">
      <c r="AP2899" s="6"/>
      <c r="AQ2899" s="5"/>
      <c r="AR2899" s="7"/>
      <c r="AS2899" s="6"/>
    </row>
    <row r="2900" spans="42:45" x14ac:dyDescent="0.25">
      <c r="AP2900" s="6"/>
      <c r="AQ2900" s="5"/>
      <c r="AR2900" s="7"/>
      <c r="AS2900" s="6"/>
    </row>
    <row r="2901" spans="42:45" x14ac:dyDescent="0.25">
      <c r="AP2901" s="6"/>
      <c r="AQ2901" s="5"/>
      <c r="AR2901" s="7"/>
      <c r="AS2901" s="6"/>
    </row>
    <row r="2902" spans="42:45" x14ac:dyDescent="0.25">
      <c r="AP2902" s="6"/>
      <c r="AQ2902" s="5"/>
      <c r="AR2902" s="7"/>
      <c r="AS2902" s="6"/>
    </row>
    <row r="2903" spans="42:45" x14ac:dyDescent="0.25">
      <c r="AP2903" s="6"/>
      <c r="AQ2903" s="5"/>
      <c r="AR2903" s="7"/>
      <c r="AS2903" s="6"/>
    </row>
    <row r="2904" spans="42:45" x14ac:dyDescent="0.25">
      <c r="AP2904" s="6"/>
      <c r="AQ2904" s="5"/>
      <c r="AR2904" s="7"/>
      <c r="AS2904" s="6"/>
    </row>
    <row r="2905" spans="42:45" x14ac:dyDescent="0.25">
      <c r="AP2905" s="6"/>
      <c r="AQ2905" s="5"/>
      <c r="AR2905" s="7"/>
      <c r="AS2905" s="6"/>
    </row>
    <row r="2906" spans="42:45" x14ac:dyDescent="0.25">
      <c r="AP2906" s="6"/>
      <c r="AQ2906" s="5"/>
      <c r="AR2906" s="7"/>
      <c r="AS2906" s="6"/>
    </row>
    <row r="2907" spans="42:45" x14ac:dyDescent="0.25">
      <c r="AP2907" s="6"/>
      <c r="AQ2907" s="5"/>
      <c r="AR2907" s="7"/>
      <c r="AS2907" s="6"/>
    </row>
    <row r="2908" spans="42:45" x14ac:dyDescent="0.25">
      <c r="AP2908" s="6"/>
      <c r="AQ2908" s="5"/>
      <c r="AR2908" s="7"/>
      <c r="AS2908" s="6"/>
    </row>
    <row r="2909" spans="42:45" x14ac:dyDescent="0.25">
      <c r="AP2909" s="6"/>
      <c r="AQ2909" s="5"/>
      <c r="AR2909" s="7"/>
      <c r="AS2909" s="6"/>
    </row>
    <row r="2910" spans="42:45" x14ac:dyDescent="0.25">
      <c r="AP2910" s="6"/>
      <c r="AQ2910" s="5"/>
      <c r="AR2910" s="7"/>
      <c r="AS2910" s="6"/>
    </row>
    <row r="2911" spans="42:45" x14ac:dyDescent="0.25">
      <c r="AP2911" s="6"/>
      <c r="AQ2911" s="5"/>
      <c r="AR2911" s="7"/>
      <c r="AS2911" s="6"/>
    </row>
    <row r="2912" spans="42:45" x14ac:dyDescent="0.25">
      <c r="AP2912" s="6"/>
      <c r="AQ2912" s="5"/>
      <c r="AR2912" s="7"/>
      <c r="AS2912" s="6"/>
    </row>
    <row r="2913" spans="42:45" x14ac:dyDescent="0.25">
      <c r="AP2913" s="6"/>
      <c r="AQ2913" s="5"/>
      <c r="AR2913" s="7"/>
      <c r="AS2913" s="6"/>
    </row>
    <row r="2914" spans="42:45" x14ac:dyDescent="0.25">
      <c r="AP2914" s="6"/>
      <c r="AQ2914" s="5"/>
      <c r="AR2914" s="7"/>
      <c r="AS2914" s="6"/>
    </row>
    <row r="2915" spans="42:45" x14ac:dyDescent="0.25">
      <c r="AP2915" s="6"/>
      <c r="AQ2915" s="5"/>
      <c r="AR2915" s="7"/>
      <c r="AS2915" s="6"/>
    </row>
    <row r="2916" spans="42:45" x14ac:dyDescent="0.25">
      <c r="AP2916" s="6"/>
      <c r="AQ2916" s="5"/>
      <c r="AR2916" s="7"/>
      <c r="AS2916" s="6"/>
    </row>
    <row r="2917" spans="42:45" x14ac:dyDescent="0.25">
      <c r="AP2917" s="6"/>
      <c r="AQ2917" s="5"/>
      <c r="AR2917" s="7"/>
      <c r="AS2917" s="6"/>
    </row>
    <row r="2918" spans="42:45" x14ac:dyDescent="0.25">
      <c r="AP2918" s="6"/>
      <c r="AQ2918" s="5"/>
      <c r="AR2918" s="7"/>
      <c r="AS2918" s="6"/>
    </row>
    <row r="2919" spans="42:45" x14ac:dyDescent="0.25">
      <c r="AP2919" s="6"/>
      <c r="AQ2919" s="5"/>
      <c r="AR2919" s="7"/>
      <c r="AS2919" s="6"/>
    </row>
    <row r="2920" spans="42:45" x14ac:dyDescent="0.25">
      <c r="AP2920" s="6"/>
      <c r="AQ2920" s="5"/>
      <c r="AR2920" s="7"/>
      <c r="AS2920" s="6"/>
    </row>
    <row r="2921" spans="42:45" x14ac:dyDescent="0.25">
      <c r="AP2921" s="6"/>
      <c r="AQ2921" s="5"/>
      <c r="AR2921" s="7"/>
      <c r="AS2921" s="6"/>
    </row>
    <row r="2922" spans="42:45" x14ac:dyDescent="0.25">
      <c r="AP2922" s="6"/>
      <c r="AQ2922" s="5"/>
      <c r="AR2922" s="7"/>
      <c r="AS2922" s="6"/>
    </row>
    <row r="2923" spans="42:45" x14ac:dyDescent="0.25">
      <c r="AP2923" s="6"/>
      <c r="AQ2923" s="5"/>
      <c r="AR2923" s="7"/>
      <c r="AS2923" s="6"/>
    </row>
    <row r="2924" spans="42:45" x14ac:dyDescent="0.25">
      <c r="AP2924" s="6"/>
      <c r="AQ2924" s="5"/>
      <c r="AR2924" s="7"/>
      <c r="AS2924" s="6"/>
    </row>
    <row r="2925" spans="42:45" x14ac:dyDescent="0.25">
      <c r="AP2925" s="6"/>
      <c r="AQ2925" s="5"/>
      <c r="AR2925" s="7"/>
      <c r="AS2925" s="6"/>
    </row>
    <row r="2926" spans="42:45" x14ac:dyDescent="0.25">
      <c r="AP2926" s="6"/>
      <c r="AQ2926" s="5"/>
      <c r="AR2926" s="7"/>
      <c r="AS2926" s="6"/>
    </row>
    <row r="2927" spans="42:45" x14ac:dyDescent="0.25">
      <c r="AP2927" s="6"/>
      <c r="AQ2927" s="5"/>
      <c r="AR2927" s="7"/>
      <c r="AS2927" s="6"/>
    </row>
    <row r="2928" spans="42:45" x14ac:dyDescent="0.25">
      <c r="AP2928" s="6"/>
      <c r="AQ2928" s="5"/>
      <c r="AR2928" s="7"/>
      <c r="AS2928" s="6"/>
    </row>
    <row r="2929" spans="42:45" x14ac:dyDescent="0.25">
      <c r="AP2929" s="6"/>
      <c r="AQ2929" s="5"/>
      <c r="AR2929" s="7"/>
      <c r="AS2929" s="6"/>
    </row>
    <row r="2930" spans="42:45" x14ac:dyDescent="0.25">
      <c r="AP2930" s="6"/>
      <c r="AQ2930" s="5"/>
      <c r="AR2930" s="7"/>
      <c r="AS2930" s="6"/>
    </row>
    <row r="2931" spans="42:45" x14ac:dyDescent="0.25">
      <c r="AP2931" s="6"/>
      <c r="AQ2931" s="5"/>
      <c r="AR2931" s="7"/>
      <c r="AS2931" s="6"/>
    </row>
    <row r="2932" spans="42:45" x14ac:dyDescent="0.25">
      <c r="AP2932" s="6"/>
      <c r="AQ2932" s="5"/>
      <c r="AR2932" s="7"/>
      <c r="AS2932" s="6"/>
    </row>
    <row r="2933" spans="42:45" x14ac:dyDescent="0.25">
      <c r="AP2933" s="6"/>
      <c r="AQ2933" s="5"/>
      <c r="AR2933" s="7"/>
      <c r="AS2933" s="6"/>
    </row>
    <row r="2934" spans="42:45" x14ac:dyDescent="0.25">
      <c r="AP2934" s="6"/>
      <c r="AQ2934" s="5"/>
      <c r="AR2934" s="7"/>
      <c r="AS2934" s="6"/>
    </row>
    <row r="2935" spans="42:45" x14ac:dyDescent="0.25">
      <c r="AP2935" s="6"/>
      <c r="AQ2935" s="5"/>
      <c r="AR2935" s="7"/>
      <c r="AS2935" s="6"/>
    </row>
    <row r="2936" spans="42:45" x14ac:dyDescent="0.25">
      <c r="AP2936" s="6"/>
      <c r="AQ2936" s="5"/>
      <c r="AR2936" s="7"/>
      <c r="AS2936" s="6"/>
    </row>
    <row r="2937" spans="42:45" x14ac:dyDescent="0.25">
      <c r="AP2937" s="6"/>
      <c r="AQ2937" s="5"/>
      <c r="AR2937" s="7"/>
      <c r="AS2937" s="6"/>
    </row>
    <row r="2938" spans="42:45" x14ac:dyDescent="0.25">
      <c r="AP2938" s="6"/>
      <c r="AQ2938" s="5"/>
      <c r="AR2938" s="7"/>
      <c r="AS2938" s="6"/>
    </row>
    <row r="2939" spans="42:45" x14ac:dyDescent="0.25">
      <c r="AP2939" s="6"/>
      <c r="AQ2939" s="5"/>
      <c r="AR2939" s="7"/>
      <c r="AS2939" s="6"/>
    </row>
    <row r="2940" spans="42:45" x14ac:dyDescent="0.25">
      <c r="AP2940" s="6"/>
      <c r="AQ2940" s="5"/>
      <c r="AR2940" s="7"/>
      <c r="AS2940" s="6"/>
    </row>
    <row r="2941" spans="42:45" x14ac:dyDescent="0.25">
      <c r="AP2941" s="6"/>
      <c r="AQ2941" s="5"/>
      <c r="AR2941" s="7"/>
      <c r="AS2941" s="6"/>
    </row>
    <row r="2942" spans="42:45" x14ac:dyDescent="0.25">
      <c r="AP2942" s="6"/>
      <c r="AQ2942" s="5"/>
      <c r="AR2942" s="7"/>
      <c r="AS2942" s="6"/>
    </row>
    <row r="2943" spans="42:45" x14ac:dyDescent="0.25">
      <c r="AP2943" s="6"/>
      <c r="AQ2943" s="5"/>
      <c r="AR2943" s="7"/>
      <c r="AS2943" s="6"/>
    </row>
    <row r="2944" spans="42:45" x14ac:dyDescent="0.25">
      <c r="AP2944" s="6"/>
      <c r="AQ2944" s="5"/>
      <c r="AR2944" s="7"/>
      <c r="AS2944" s="6"/>
    </row>
    <row r="2945" spans="42:45" x14ac:dyDescent="0.25">
      <c r="AP2945" s="6"/>
      <c r="AQ2945" s="5"/>
      <c r="AR2945" s="7"/>
      <c r="AS2945" s="6"/>
    </row>
    <row r="2946" spans="42:45" x14ac:dyDescent="0.25">
      <c r="AP2946" s="6"/>
      <c r="AQ2946" s="5"/>
      <c r="AR2946" s="7"/>
      <c r="AS2946" s="6"/>
    </row>
    <row r="2947" spans="42:45" x14ac:dyDescent="0.25">
      <c r="AP2947" s="6"/>
      <c r="AQ2947" s="5"/>
      <c r="AR2947" s="7"/>
      <c r="AS2947" s="6"/>
    </row>
    <row r="2948" spans="42:45" x14ac:dyDescent="0.25">
      <c r="AP2948" s="6"/>
      <c r="AQ2948" s="5"/>
      <c r="AR2948" s="7"/>
      <c r="AS2948" s="6"/>
    </row>
    <row r="2949" spans="42:45" x14ac:dyDescent="0.25">
      <c r="AP2949" s="6"/>
      <c r="AQ2949" s="5"/>
      <c r="AR2949" s="7"/>
      <c r="AS2949" s="6"/>
    </row>
    <row r="2950" spans="42:45" x14ac:dyDescent="0.25">
      <c r="AP2950" s="6"/>
      <c r="AQ2950" s="5"/>
      <c r="AR2950" s="7"/>
      <c r="AS2950" s="6"/>
    </row>
    <row r="2951" spans="42:45" x14ac:dyDescent="0.25">
      <c r="AP2951" s="6"/>
      <c r="AQ2951" s="5"/>
      <c r="AR2951" s="7"/>
      <c r="AS2951" s="6"/>
    </row>
    <row r="2952" spans="42:45" x14ac:dyDescent="0.25">
      <c r="AP2952" s="6"/>
      <c r="AQ2952" s="5"/>
      <c r="AR2952" s="7"/>
      <c r="AS2952" s="6"/>
    </row>
    <row r="2953" spans="42:45" x14ac:dyDescent="0.25">
      <c r="AP2953" s="6"/>
      <c r="AQ2953" s="5"/>
      <c r="AR2953" s="7"/>
      <c r="AS2953" s="6"/>
    </row>
    <row r="2954" spans="42:45" x14ac:dyDescent="0.25">
      <c r="AP2954" s="6"/>
      <c r="AQ2954" s="5"/>
      <c r="AR2954" s="7"/>
      <c r="AS2954" s="6"/>
    </row>
    <row r="2955" spans="42:45" x14ac:dyDescent="0.25">
      <c r="AP2955" s="6"/>
      <c r="AQ2955" s="5"/>
      <c r="AR2955" s="7"/>
      <c r="AS2955" s="6"/>
    </row>
    <row r="2956" spans="42:45" x14ac:dyDescent="0.25">
      <c r="AP2956" s="6"/>
      <c r="AQ2956" s="5"/>
      <c r="AR2956" s="7"/>
      <c r="AS2956" s="6"/>
    </row>
    <row r="2957" spans="42:45" x14ac:dyDescent="0.25">
      <c r="AP2957" s="6"/>
      <c r="AQ2957" s="5"/>
      <c r="AR2957" s="7"/>
      <c r="AS2957" s="6"/>
    </row>
    <row r="2958" spans="42:45" x14ac:dyDescent="0.25">
      <c r="AP2958" s="6"/>
      <c r="AQ2958" s="5"/>
      <c r="AR2958" s="7"/>
      <c r="AS2958" s="6"/>
    </row>
    <row r="2959" spans="42:45" x14ac:dyDescent="0.25">
      <c r="AP2959" s="6"/>
      <c r="AQ2959" s="5"/>
      <c r="AR2959" s="7"/>
      <c r="AS2959" s="6"/>
    </row>
    <row r="2960" spans="42:45" x14ac:dyDescent="0.25">
      <c r="AP2960" s="6"/>
      <c r="AQ2960" s="5"/>
      <c r="AR2960" s="7"/>
      <c r="AS2960" s="6"/>
    </row>
    <row r="2961" spans="42:45" x14ac:dyDescent="0.25">
      <c r="AP2961" s="6"/>
      <c r="AQ2961" s="5"/>
      <c r="AR2961" s="7"/>
      <c r="AS2961" s="6"/>
    </row>
    <row r="2962" spans="42:45" x14ac:dyDescent="0.25">
      <c r="AP2962" s="6"/>
      <c r="AQ2962" s="5"/>
      <c r="AR2962" s="7"/>
      <c r="AS2962" s="6"/>
    </row>
    <row r="2963" spans="42:45" x14ac:dyDescent="0.25">
      <c r="AP2963" s="6"/>
      <c r="AQ2963" s="5"/>
      <c r="AR2963" s="7"/>
      <c r="AS2963" s="6"/>
    </row>
    <row r="2964" spans="42:45" x14ac:dyDescent="0.25">
      <c r="AP2964" s="6"/>
      <c r="AQ2964" s="5"/>
      <c r="AR2964" s="7"/>
      <c r="AS2964" s="6"/>
    </row>
    <row r="2965" spans="42:45" x14ac:dyDescent="0.25">
      <c r="AP2965" s="6"/>
      <c r="AQ2965" s="5"/>
      <c r="AR2965" s="7"/>
      <c r="AS2965" s="6"/>
    </row>
    <row r="2966" spans="42:45" x14ac:dyDescent="0.25">
      <c r="AP2966" s="6"/>
      <c r="AQ2966" s="5"/>
      <c r="AR2966" s="7"/>
      <c r="AS2966" s="6"/>
    </row>
    <row r="2967" spans="42:45" x14ac:dyDescent="0.25">
      <c r="AP2967" s="6"/>
      <c r="AQ2967" s="5"/>
      <c r="AR2967" s="7"/>
      <c r="AS2967" s="6"/>
    </row>
    <row r="2968" spans="42:45" x14ac:dyDescent="0.25">
      <c r="AP2968" s="6"/>
      <c r="AQ2968" s="5"/>
      <c r="AR2968" s="7"/>
      <c r="AS2968" s="6"/>
    </row>
    <row r="2969" spans="42:45" x14ac:dyDescent="0.25">
      <c r="AP2969" s="6"/>
      <c r="AQ2969" s="5"/>
      <c r="AR2969" s="7"/>
      <c r="AS2969" s="6"/>
    </row>
    <row r="2970" spans="42:45" x14ac:dyDescent="0.25">
      <c r="AP2970" s="6"/>
      <c r="AQ2970" s="5"/>
      <c r="AR2970" s="7"/>
      <c r="AS2970" s="6"/>
    </row>
    <row r="2971" spans="42:45" x14ac:dyDescent="0.25">
      <c r="AP2971" s="6"/>
      <c r="AQ2971" s="5"/>
      <c r="AR2971" s="7"/>
      <c r="AS2971" s="6"/>
    </row>
    <row r="2972" spans="42:45" x14ac:dyDescent="0.25">
      <c r="AP2972" s="6"/>
      <c r="AQ2972" s="5"/>
      <c r="AR2972" s="7"/>
      <c r="AS2972" s="6"/>
    </row>
    <row r="2973" spans="42:45" x14ac:dyDescent="0.25">
      <c r="AP2973" s="6"/>
      <c r="AQ2973" s="5"/>
      <c r="AR2973" s="7"/>
      <c r="AS2973" s="6"/>
    </row>
    <row r="2974" spans="42:45" x14ac:dyDescent="0.25">
      <c r="AP2974" s="6"/>
      <c r="AQ2974" s="5"/>
      <c r="AR2974" s="7"/>
      <c r="AS2974" s="6"/>
    </row>
    <row r="2975" spans="42:45" x14ac:dyDescent="0.25">
      <c r="AP2975" s="6"/>
      <c r="AQ2975" s="5"/>
      <c r="AR2975" s="7"/>
      <c r="AS2975" s="6"/>
    </row>
    <row r="2976" spans="42:45" x14ac:dyDescent="0.25">
      <c r="AP2976" s="6"/>
      <c r="AQ2976" s="5"/>
      <c r="AR2976" s="7"/>
      <c r="AS2976" s="6"/>
    </row>
    <row r="2977" spans="42:45" x14ac:dyDescent="0.25">
      <c r="AP2977" s="6"/>
      <c r="AQ2977" s="5"/>
      <c r="AR2977" s="7"/>
      <c r="AS2977" s="6"/>
    </row>
    <row r="2978" spans="42:45" x14ac:dyDescent="0.25">
      <c r="AP2978" s="6"/>
      <c r="AQ2978" s="5"/>
      <c r="AR2978" s="7"/>
      <c r="AS2978" s="6"/>
    </row>
    <row r="2979" spans="42:45" x14ac:dyDescent="0.25">
      <c r="AP2979" s="6"/>
      <c r="AQ2979" s="5"/>
      <c r="AR2979" s="7"/>
      <c r="AS2979" s="6"/>
    </row>
    <row r="2980" spans="42:45" x14ac:dyDescent="0.25">
      <c r="AP2980" s="6"/>
      <c r="AQ2980" s="5"/>
      <c r="AR2980" s="7"/>
      <c r="AS2980" s="6"/>
    </row>
    <row r="2981" spans="42:45" x14ac:dyDescent="0.25">
      <c r="AP2981" s="6"/>
      <c r="AQ2981" s="5"/>
      <c r="AR2981" s="7"/>
      <c r="AS2981" s="6"/>
    </row>
    <row r="2982" spans="42:45" x14ac:dyDescent="0.25">
      <c r="AP2982" s="6"/>
      <c r="AQ2982" s="5"/>
      <c r="AR2982" s="7"/>
      <c r="AS2982" s="6"/>
    </row>
    <row r="2983" spans="42:45" x14ac:dyDescent="0.25">
      <c r="AP2983" s="6"/>
      <c r="AQ2983" s="5"/>
      <c r="AR2983" s="7"/>
      <c r="AS2983" s="6"/>
    </row>
    <row r="2984" spans="42:45" x14ac:dyDescent="0.25">
      <c r="AP2984" s="6"/>
      <c r="AQ2984" s="5"/>
      <c r="AR2984" s="7"/>
      <c r="AS2984" s="6"/>
    </row>
    <row r="2985" spans="42:45" x14ac:dyDescent="0.25">
      <c r="AP2985" s="6"/>
      <c r="AQ2985" s="5"/>
      <c r="AR2985" s="7"/>
      <c r="AS2985" s="6"/>
    </row>
    <row r="2986" spans="42:45" x14ac:dyDescent="0.25">
      <c r="AP2986" s="6"/>
      <c r="AQ2986" s="5"/>
      <c r="AR2986" s="7"/>
      <c r="AS2986" s="6"/>
    </row>
    <row r="2987" spans="42:45" x14ac:dyDescent="0.25">
      <c r="AP2987" s="6"/>
      <c r="AQ2987" s="5"/>
      <c r="AR2987" s="7"/>
      <c r="AS2987" s="6"/>
    </row>
    <row r="2988" spans="42:45" x14ac:dyDescent="0.25">
      <c r="AP2988" s="6"/>
      <c r="AQ2988" s="5"/>
      <c r="AR2988" s="7"/>
      <c r="AS2988" s="6"/>
    </row>
    <row r="2989" spans="42:45" x14ac:dyDescent="0.25">
      <c r="AP2989" s="6"/>
      <c r="AQ2989" s="5"/>
      <c r="AR2989" s="7"/>
      <c r="AS2989" s="6"/>
    </row>
    <row r="2990" spans="42:45" x14ac:dyDescent="0.25">
      <c r="AP2990" s="6"/>
      <c r="AQ2990" s="5"/>
      <c r="AR2990" s="7"/>
      <c r="AS2990" s="6"/>
    </row>
    <row r="2991" spans="42:45" x14ac:dyDescent="0.25">
      <c r="AP2991" s="6"/>
      <c r="AQ2991" s="5"/>
      <c r="AR2991" s="7"/>
      <c r="AS2991" s="6"/>
    </row>
    <row r="2992" spans="42:45" x14ac:dyDescent="0.25">
      <c r="AP2992" s="6"/>
      <c r="AQ2992" s="5"/>
      <c r="AR2992" s="7"/>
      <c r="AS2992" s="6"/>
    </row>
    <row r="2993" spans="42:45" x14ac:dyDescent="0.25">
      <c r="AP2993" s="6"/>
      <c r="AQ2993" s="5"/>
      <c r="AR2993" s="7"/>
      <c r="AS2993" s="6"/>
    </row>
    <row r="2994" spans="42:45" x14ac:dyDescent="0.25">
      <c r="AP2994" s="6"/>
      <c r="AQ2994" s="5"/>
      <c r="AR2994" s="7"/>
      <c r="AS2994" s="6"/>
    </row>
    <row r="2995" spans="42:45" x14ac:dyDescent="0.25">
      <c r="AP2995" s="6"/>
      <c r="AQ2995" s="5"/>
      <c r="AR2995" s="7"/>
      <c r="AS2995" s="6"/>
    </row>
    <row r="2996" spans="42:45" x14ac:dyDescent="0.25">
      <c r="AP2996" s="6"/>
      <c r="AQ2996" s="5"/>
      <c r="AR2996" s="7"/>
      <c r="AS2996" s="6"/>
    </row>
    <row r="2997" spans="42:45" x14ac:dyDescent="0.25">
      <c r="AP2997" s="6"/>
      <c r="AQ2997" s="5"/>
      <c r="AR2997" s="7"/>
      <c r="AS2997" s="6"/>
    </row>
    <row r="2998" spans="42:45" x14ac:dyDescent="0.25">
      <c r="AP2998" s="6"/>
      <c r="AQ2998" s="5"/>
      <c r="AR2998" s="7"/>
      <c r="AS2998" s="6"/>
    </row>
    <row r="2999" spans="42:45" x14ac:dyDescent="0.25">
      <c r="AP2999" s="6"/>
      <c r="AQ2999" s="5"/>
      <c r="AR2999" s="7"/>
      <c r="AS2999" s="6"/>
    </row>
    <row r="3000" spans="42:45" x14ac:dyDescent="0.25">
      <c r="AP3000" s="6"/>
      <c r="AQ3000" s="5"/>
      <c r="AR3000" s="7"/>
      <c r="AS3000" s="6"/>
    </row>
    <row r="3001" spans="42:45" x14ac:dyDescent="0.25">
      <c r="AP3001" s="6"/>
      <c r="AQ3001" s="5"/>
      <c r="AR3001" s="7"/>
      <c r="AS3001" s="6"/>
    </row>
    <row r="3002" spans="42:45" x14ac:dyDescent="0.25">
      <c r="AP3002" s="6"/>
      <c r="AQ3002" s="5"/>
      <c r="AR3002" s="7"/>
      <c r="AS3002" s="6"/>
    </row>
    <row r="3003" spans="42:45" x14ac:dyDescent="0.25">
      <c r="AP3003" s="6"/>
      <c r="AQ3003" s="5"/>
      <c r="AR3003" s="7"/>
      <c r="AS3003" s="6"/>
    </row>
    <row r="3004" spans="42:45" x14ac:dyDescent="0.25">
      <c r="AP3004" s="6"/>
      <c r="AQ3004" s="5"/>
      <c r="AR3004" s="7"/>
      <c r="AS3004" s="6"/>
    </row>
    <row r="3005" spans="42:45" x14ac:dyDescent="0.25">
      <c r="AP3005" s="6"/>
      <c r="AQ3005" s="5"/>
      <c r="AR3005" s="7"/>
      <c r="AS3005" s="6"/>
    </row>
    <row r="3006" spans="42:45" x14ac:dyDescent="0.25">
      <c r="AP3006" s="6"/>
      <c r="AQ3006" s="5"/>
      <c r="AR3006" s="7"/>
      <c r="AS3006" s="6"/>
    </row>
    <row r="3007" spans="42:45" x14ac:dyDescent="0.25">
      <c r="AP3007" s="6"/>
      <c r="AQ3007" s="5"/>
      <c r="AR3007" s="7"/>
      <c r="AS3007" s="6"/>
    </row>
    <row r="3008" spans="42:45" x14ac:dyDescent="0.25">
      <c r="AP3008" s="6"/>
      <c r="AQ3008" s="5"/>
      <c r="AR3008" s="7"/>
      <c r="AS3008" s="6"/>
    </row>
    <row r="3009" spans="42:45" x14ac:dyDescent="0.25">
      <c r="AP3009" s="6"/>
      <c r="AQ3009" s="5"/>
      <c r="AR3009" s="7"/>
      <c r="AS3009" s="6"/>
    </row>
    <row r="3010" spans="42:45" x14ac:dyDescent="0.25">
      <c r="AP3010" s="6"/>
      <c r="AQ3010" s="5"/>
      <c r="AR3010" s="7"/>
      <c r="AS3010" s="6"/>
    </row>
    <row r="3011" spans="42:45" x14ac:dyDescent="0.25">
      <c r="AP3011" s="6"/>
      <c r="AQ3011" s="5"/>
      <c r="AR3011" s="7"/>
      <c r="AS3011" s="6"/>
    </row>
    <row r="3012" spans="42:45" x14ac:dyDescent="0.25">
      <c r="AP3012" s="6"/>
      <c r="AQ3012" s="5"/>
      <c r="AR3012" s="7"/>
      <c r="AS3012" s="6"/>
    </row>
    <row r="3013" spans="42:45" x14ac:dyDescent="0.25">
      <c r="AP3013" s="6"/>
      <c r="AQ3013" s="5"/>
      <c r="AR3013" s="7"/>
      <c r="AS3013" s="6"/>
    </row>
    <row r="3014" spans="42:45" x14ac:dyDescent="0.25">
      <c r="AP3014" s="6"/>
      <c r="AQ3014" s="5"/>
      <c r="AR3014" s="7"/>
      <c r="AS3014" s="6"/>
    </row>
    <row r="3015" spans="42:45" x14ac:dyDescent="0.25">
      <c r="AP3015" s="6"/>
      <c r="AQ3015" s="5"/>
      <c r="AR3015" s="7"/>
      <c r="AS3015" s="6"/>
    </row>
    <row r="3016" spans="42:45" x14ac:dyDescent="0.25">
      <c r="AP3016" s="6"/>
      <c r="AQ3016" s="5"/>
      <c r="AR3016" s="7"/>
      <c r="AS3016" s="6"/>
    </row>
    <row r="3017" spans="42:45" x14ac:dyDescent="0.25">
      <c r="AP3017" s="6"/>
      <c r="AQ3017" s="5"/>
      <c r="AR3017" s="7"/>
      <c r="AS3017" s="6"/>
    </row>
    <row r="3018" spans="42:45" x14ac:dyDescent="0.25">
      <c r="AP3018" s="6"/>
      <c r="AQ3018" s="5"/>
      <c r="AR3018" s="7"/>
      <c r="AS3018" s="6"/>
    </row>
    <row r="3019" spans="42:45" x14ac:dyDescent="0.25">
      <c r="AP3019" s="6"/>
      <c r="AQ3019" s="5"/>
      <c r="AR3019" s="7"/>
      <c r="AS3019" s="6"/>
    </row>
    <row r="3020" spans="42:45" x14ac:dyDescent="0.25">
      <c r="AP3020" s="6"/>
      <c r="AQ3020" s="5"/>
      <c r="AR3020" s="7"/>
      <c r="AS3020" s="6"/>
    </row>
    <row r="3021" spans="42:45" x14ac:dyDescent="0.25">
      <c r="AP3021" s="6"/>
      <c r="AQ3021" s="5"/>
      <c r="AR3021" s="7"/>
      <c r="AS3021" s="6"/>
    </row>
    <row r="3022" spans="42:45" x14ac:dyDescent="0.25">
      <c r="AP3022" s="6"/>
      <c r="AQ3022" s="5"/>
      <c r="AR3022" s="7"/>
      <c r="AS3022" s="6"/>
    </row>
    <row r="3023" spans="42:45" x14ac:dyDescent="0.25">
      <c r="AP3023" s="6"/>
      <c r="AQ3023" s="5"/>
      <c r="AR3023" s="7"/>
      <c r="AS3023" s="6"/>
    </row>
    <row r="3024" spans="42:45" x14ac:dyDescent="0.25">
      <c r="AP3024" s="6"/>
      <c r="AQ3024" s="5"/>
      <c r="AR3024" s="7"/>
      <c r="AS3024" s="6"/>
    </row>
    <row r="3025" spans="42:45" x14ac:dyDescent="0.25">
      <c r="AP3025" s="6"/>
      <c r="AQ3025" s="5"/>
      <c r="AR3025" s="7"/>
      <c r="AS3025" s="6"/>
    </row>
    <row r="3026" spans="42:45" x14ac:dyDescent="0.25">
      <c r="AP3026" s="6"/>
      <c r="AQ3026" s="5"/>
      <c r="AR3026" s="7"/>
      <c r="AS3026" s="6"/>
    </row>
    <row r="3027" spans="42:45" x14ac:dyDescent="0.25">
      <c r="AP3027" s="6"/>
      <c r="AQ3027" s="5"/>
      <c r="AR3027" s="7"/>
      <c r="AS3027" s="6"/>
    </row>
    <row r="3028" spans="42:45" x14ac:dyDescent="0.25">
      <c r="AP3028" s="6"/>
      <c r="AQ3028" s="5"/>
      <c r="AR3028" s="7"/>
      <c r="AS3028" s="6"/>
    </row>
    <row r="3029" spans="42:45" x14ac:dyDescent="0.25">
      <c r="AP3029" s="6"/>
      <c r="AQ3029" s="5"/>
      <c r="AR3029" s="7"/>
      <c r="AS3029" s="6"/>
    </row>
    <row r="3030" spans="42:45" x14ac:dyDescent="0.25">
      <c r="AP3030" s="6"/>
      <c r="AQ3030" s="5"/>
      <c r="AR3030" s="7"/>
      <c r="AS3030" s="6"/>
    </row>
    <row r="3031" spans="42:45" x14ac:dyDescent="0.25">
      <c r="AP3031" s="6"/>
      <c r="AQ3031" s="5"/>
      <c r="AR3031" s="7"/>
      <c r="AS3031" s="6"/>
    </row>
    <row r="3032" spans="42:45" x14ac:dyDescent="0.25">
      <c r="AP3032" s="6"/>
      <c r="AQ3032" s="5"/>
      <c r="AR3032" s="7"/>
      <c r="AS3032" s="6"/>
    </row>
    <row r="3033" spans="42:45" x14ac:dyDescent="0.25">
      <c r="AP3033" s="6"/>
      <c r="AQ3033" s="5"/>
      <c r="AR3033" s="7"/>
      <c r="AS3033" s="6"/>
    </row>
    <row r="3034" spans="42:45" x14ac:dyDescent="0.25">
      <c r="AP3034" s="6"/>
      <c r="AQ3034" s="5"/>
      <c r="AR3034" s="7"/>
      <c r="AS3034" s="6"/>
    </row>
    <row r="3035" spans="42:45" x14ac:dyDescent="0.25">
      <c r="AP3035" s="6"/>
      <c r="AQ3035" s="5"/>
      <c r="AR3035" s="7"/>
      <c r="AS3035" s="6"/>
    </row>
    <row r="3036" spans="42:45" x14ac:dyDescent="0.25">
      <c r="AP3036" s="6"/>
      <c r="AQ3036" s="5"/>
      <c r="AR3036" s="7"/>
      <c r="AS3036" s="6"/>
    </row>
    <row r="3037" spans="42:45" x14ac:dyDescent="0.25">
      <c r="AP3037" s="6"/>
      <c r="AQ3037" s="5"/>
      <c r="AR3037" s="7"/>
      <c r="AS3037" s="6"/>
    </row>
    <row r="3038" spans="42:45" x14ac:dyDescent="0.25">
      <c r="AP3038" s="6"/>
      <c r="AQ3038" s="5"/>
      <c r="AR3038" s="7"/>
      <c r="AS3038" s="6"/>
    </row>
    <row r="3039" spans="42:45" x14ac:dyDescent="0.25">
      <c r="AP3039" s="6"/>
      <c r="AQ3039" s="5"/>
      <c r="AR3039" s="7"/>
      <c r="AS3039" s="6"/>
    </row>
    <row r="3040" spans="42:45" x14ac:dyDescent="0.25">
      <c r="AP3040" s="6"/>
      <c r="AQ3040" s="5"/>
      <c r="AR3040" s="7"/>
      <c r="AS3040" s="6"/>
    </row>
    <row r="3041" spans="42:45" x14ac:dyDescent="0.25">
      <c r="AP3041" s="6"/>
      <c r="AQ3041" s="5"/>
      <c r="AR3041" s="7"/>
      <c r="AS3041" s="6"/>
    </row>
    <row r="3042" spans="42:45" x14ac:dyDescent="0.25">
      <c r="AP3042" s="6"/>
      <c r="AQ3042" s="5"/>
      <c r="AR3042" s="7"/>
      <c r="AS3042" s="6"/>
    </row>
    <row r="3043" spans="42:45" x14ac:dyDescent="0.25">
      <c r="AP3043" s="6"/>
      <c r="AQ3043" s="5"/>
      <c r="AR3043" s="7"/>
      <c r="AS3043" s="6"/>
    </row>
    <row r="3044" spans="42:45" x14ac:dyDescent="0.25">
      <c r="AP3044" s="6"/>
      <c r="AQ3044" s="5"/>
      <c r="AR3044" s="7"/>
      <c r="AS3044" s="6"/>
    </row>
    <row r="3045" spans="42:45" x14ac:dyDescent="0.25">
      <c r="AP3045" s="6"/>
      <c r="AQ3045" s="5"/>
      <c r="AR3045" s="7"/>
      <c r="AS3045" s="6"/>
    </row>
    <row r="3046" spans="42:45" x14ac:dyDescent="0.25">
      <c r="AP3046" s="6"/>
      <c r="AQ3046" s="5"/>
      <c r="AR3046" s="7"/>
      <c r="AS3046" s="6"/>
    </row>
    <row r="3047" spans="42:45" x14ac:dyDescent="0.25">
      <c r="AP3047" s="6"/>
      <c r="AQ3047" s="5"/>
      <c r="AR3047" s="7"/>
      <c r="AS3047" s="6"/>
    </row>
    <row r="3048" spans="42:45" x14ac:dyDescent="0.25">
      <c r="AP3048" s="6"/>
      <c r="AQ3048" s="5"/>
      <c r="AR3048" s="7"/>
      <c r="AS3048" s="6"/>
    </row>
    <row r="3049" spans="42:45" x14ac:dyDescent="0.25">
      <c r="AP3049" s="6"/>
      <c r="AQ3049" s="5"/>
      <c r="AR3049" s="7"/>
      <c r="AS3049" s="6"/>
    </row>
    <row r="3050" spans="42:45" x14ac:dyDescent="0.25">
      <c r="AP3050" s="6"/>
      <c r="AQ3050" s="5"/>
      <c r="AR3050" s="7"/>
      <c r="AS3050" s="6"/>
    </row>
    <row r="3051" spans="42:45" x14ac:dyDescent="0.25">
      <c r="AP3051" s="6"/>
      <c r="AQ3051" s="5"/>
      <c r="AR3051" s="7"/>
      <c r="AS3051" s="6"/>
    </row>
    <row r="3052" spans="42:45" x14ac:dyDescent="0.25">
      <c r="AP3052" s="6"/>
      <c r="AQ3052" s="5"/>
      <c r="AR3052" s="7"/>
      <c r="AS3052" s="6"/>
    </row>
    <row r="3053" spans="42:45" x14ac:dyDescent="0.25">
      <c r="AP3053" s="6"/>
      <c r="AQ3053" s="5"/>
      <c r="AR3053" s="7"/>
      <c r="AS3053" s="6"/>
    </row>
    <row r="3054" spans="42:45" x14ac:dyDescent="0.25">
      <c r="AP3054" s="6"/>
      <c r="AQ3054" s="5"/>
      <c r="AR3054" s="7"/>
      <c r="AS3054" s="6"/>
    </row>
    <row r="3055" spans="42:45" x14ac:dyDescent="0.25">
      <c r="AP3055" s="6"/>
      <c r="AQ3055" s="5"/>
      <c r="AR3055" s="7"/>
      <c r="AS3055" s="6"/>
    </row>
    <row r="3056" spans="42:45" x14ac:dyDescent="0.25">
      <c r="AP3056" s="6"/>
      <c r="AQ3056" s="5"/>
      <c r="AR3056" s="7"/>
      <c r="AS3056" s="6"/>
    </row>
    <row r="3057" spans="42:45" x14ac:dyDescent="0.25">
      <c r="AP3057" s="6"/>
      <c r="AQ3057" s="5"/>
      <c r="AR3057" s="7"/>
      <c r="AS3057" s="6"/>
    </row>
    <row r="3058" spans="42:45" x14ac:dyDescent="0.25">
      <c r="AP3058" s="6"/>
      <c r="AQ3058" s="5"/>
      <c r="AR3058" s="7"/>
      <c r="AS3058" s="6"/>
    </row>
    <row r="3059" spans="42:45" x14ac:dyDescent="0.25">
      <c r="AP3059" s="6"/>
      <c r="AQ3059" s="5"/>
      <c r="AR3059" s="7"/>
      <c r="AS3059" s="6"/>
    </row>
    <row r="3060" spans="42:45" x14ac:dyDescent="0.25">
      <c r="AP3060" s="6"/>
      <c r="AQ3060" s="5"/>
      <c r="AR3060" s="7"/>
      <c r="AS3060" s="6"/>
    </row>
    <row r="3061" spans="42:45" x14ac:dyDescent="0.25">
      <c r="AP3061" s="6"/>
      <c r="AQ3061" s="5"/>
      <c r="AR3061" s="7"/>
      <c r="AS3061" s="6"/>
    </row>
    <row r="3062" spans="42:45" x14ac:dyDescent="0.25">
      <c r="AP3062" s="6"/>
      <c r="AQ3062" s="5"/>
      <c r="AR3062" s="7"/>
      <c r="AS3062" s="6"/>
    </row>
    <row r="3063" spans="42:45" x14ac:dyDescent="0.25">
      <c r="AP3063" s="6"/>
      <c r="AQ3063" s="5"/>
      <c r="AR3063" s="7"/>
      <c r="AS3063" s="6"/>
    </row>
    <row r="3064" spans="42:45" x14ac:dyDescent="0.25">
      <c r="AP3064" s="6"/>
      <c r="AQ3064" s="5"/>
      <c r="AR3064" s="7"/>
      <c r="AS3064" s="6"/>
    </row>
    <row r="3065" spans="42:45" x14ac:dyDescent="0.25">
      <c r="AP3065" s="6"/>
      <c r="AQ3065" s="5"/>
      <c r="AR3065" s="7"/>
      <c r="AS3065" s="6"/>
    </row>
    <row r="3066" spans="42:45" x14ac:dyDescent="0.25">
      <c r="AP3066" s="6"/>
      <c r="AQ3066" s="5"/>
      <c r="AR3066" s="7"/>
      <c r="AS3066" s="6"/>
    </row>
    <row r="3067" spans="42:45" x14ac:dyDescent="0.25">
      <c r="AP3067" s="6"/>
      <c r="AQ3067" s="5"/>
      <c r="AR3067" s="7"/>
      <c r="AS3067" s="6"/>
    </row>
    <row r="3068" spans="42:45" x14ac:dyDescent="0.25">
      <c r="AP3068" s="6"/>
      <c r="AQ3068" s="5"/>
      <c r="AR3068" s="7"/>
      <c r="AS3068" s="6"/>
    </row>
    <row r="3069" spans="42:45" x14ac:dyDescent="0.25">
      <c r="AP3069" s="6"/>
      <c r="AQ3069" s="5"/>
      <c r="AR3069" s="7"/>
      <c r="AS3069" s="6"/>
    </row>
    <row r="3070" spans="42:45" x14ac:dyDescent="0.25">
      <c r="AP3070" s="6"/>
      <c r="AQ3070" s="5"/>
      <c r="AR3070" s="7"/>
      <c r="AS3070" s="6"/>
    </row>
    <row r="3071" spans="42:45" x14ac:dyDescent="0.25">
      <c r="AP3071" s="6"/>
      <c r="AQ3071" s="5"/>
      <c r="AR3071" s="7"/>
      <c r="AS3071" s="6"/>
    </row>
    <row r="3072" spans="42:45" x14ac:dyDescent="0.25">
      <c r="AP3072" s="6"/>
      <c r="AQ3072" s="5"/>
      <c r="AR3072" s="7"/>
      <c r="AS3072" s="6"/>
    </row>
    <row r="3073" spans="42:45" x14ac:dyDescent="0.25">
      <c r="AP3073" s="6"/>
      <c r="AQ3073" s="5"/>
      <c r="AR3073" s="7"/>
      <c r="AS3073" s="6"/>
    </row>
    <row r="3074" spans="42:45" x14ac:dyDescent="0.25">
      <c r="AP3074" s="6"/>
      <c r="AQ3074" s="5"/>
      <c r="AR3074" s="7"/>
      <c r="AS3074" s="6"/>
    </row>
    <row r="3075" spans="42:45" x14ac:dyDescent="0.25">
      <c r="AP3075" s="6"/>
      <c r="AQ3075" s="5"/>
      <c r="AR3075" s="7"/>
      <c r="AS3075" s="6"/>
    </row>
    <row r="3076" spans="42:45" x14ac:dyDescent="0.25">
      <c r="AP3076" s="6"/>
      <c r="AQ3076" s="5"/>
      <c r="AR3076" s="7"/>
      <c r="AS3076" s="6"/>
    </row>
    <row r="3077" spans="42:45" x14ac:dyDescent="0.25">
      <c r="AP3077" s="6"/>
      <c r="AQ3077" s="5"/>
      <c r="AR3077" s="7"/>
      <c r="AS3077" s="6"/>
    </row>
    <row r="3078" spans="42:45" x14ac:dyDescent="0.25">
      <c r="AP3078" s="6"/>
      <c r="AQ3078" s="5"/>
      <c r="AR3078" s="7"/>
      <c r="AS3078" s="6"/>
    </row>
    <row r="3079" spans="42:45" x14ac:dyDescent="0.25">
      <c r="AP3079" s="6"/>
      <c r="AQ3079" s="5"/>
      <c r="AR3079" s="7"/>
      <c r="AS3079" s="6"/>
    </row>
    <row r="3080" spans="42:45" x14ac:dyDescent="0.25">
      <c r="AP3080" s="6"/>
      <c r="AQ3080" s="5"/>
      <c r="AR3080" s="7"/>
      <c r="AS3080" s="6"/>
    </row>
    <row r="3081" spans="42:45" x14ac:dyDescent="0.25">
      <c r="AP3081" s="6"/>
      <c r="AQ3081" s="5"/>
      <c r="AR3081" s="7"/>
      <c r="AS3081" s="6"/>
    </row>
    <row r="3082" spans="42:45" x14ac:dyDescent="0.25">
      <c r="AP3082" s="6"/>
      <c r="AQ3082" s="5"/>
      <c r="AR3082" s="7"/>
      <c r="AS3082" s="6"/>
    </row>
    <row r="3083" spans="42:45" x14ac:dyDescent="0.25">
      <c r="AP3083" s="6"/>
      <c r="AQ3083" s="5"/>
      <c r="AR3083" s="7"/>
      <c r="AS3083" s="6"/>
    </row>
    <row r="3084" spans="42:45" x14ac:dyDescent="0.25">
      <c r="AP3084" s="6"/>
      <c r="AQ3084" s="5"/>
      <c r="AR3084" s="7"/>
      <c r="AS3084" s="6"/>
    </row>
    <row r="3085" spans="42:45" x14ac:dyDescent="0.25">
      <c r="AP3085" s="6"/>
      <c r="AQ3085" s="5"/>
      <c r="AR3085" s="7"/>
      <c r="AS3085" s="6"/>
    </row>
    <row r="3086" spans="42:45" x14ac:dyDescent="0.25">
      <c r="AP3086" s="6"/>
      <c r="AQ3086" s="5"/>
      <c r="AR3086" s="7"/>
      <c r="AS3086" s="6"/>
    </row>
    <row r="3087" spans="42:45" x14ac:dyDescent="0.25">
      <c r="AP3087" s="6"/>
      <c r="AQ3087" s="5"/>
      <c r="AR3087" s="7"/>
      <c r="AS3087" s="6"/>
    </row>
    <row r="3088" spans="42:45" x14ac:dyDescent="0.25">
      <c r="AP3088" s="6"/>
      <c r="AQ3088" s="5"/>
      <c r="AR3088" s="7"/>
      <c r="AS3088" s="6"/>
    </row>
    <row r="3089" spans="42:45" x14ac:dyDescent="0.25">
      <c r="AP3089" s="6"/>
      <c r="AQ3089" s="5"/>
      <c r="AR3089" s="7"/>
      <c r="AS3089" s="6"/>
    </row>
    <row r="3090" spans="42:45" x14ac:dyDescent="0.25">
      <c r="AP3090" s="6"/>
      <c r="AQ3090" s="5"/>
      <c r="AR3090" s="7"/>
      <c r="AS3090" s="6"/>
    </row>
    <row r="3091" spans="42:45" x14ac:dyDescent="0.25">
      <c r="AP3091" s="6"/>
      <c r="AQ3091" s="5"/>
      <c r="AR3091" s="7"/>
      <c r="AS3091" s="6"/>
    </row>
    <row r="3092" spans="42:45" x14ac:dyDescent="0.25">
      <c r="AP3092" s="6"/>
      <c r="AQ3092" s="5"/>
      <c r="AR3092" s="7"/>
      <c r="AS3092" s="6"/>
    </row>
    <row r="3093" spans="42:45" x14ac:dyDescent="0.25">
      <c r="AP3093" s="6"/>
      <c r="AQ3093" s="5"/>
      <c r="AR3093" s="7"/>
      <c r="AS3093" s="6"/>
    </row>
    <row r="3094" spans="42:45" x14ac:dyDescent="0.25">
      <c r="AP3094" s="6"/>
      <c r="AQ3094" s="5"/>
      <c r="AR3094" s="7"/>
      <c r="AS3094" s="6"/>
    </row>
    <row r="3095" spans="42:45" x14ac:dyDescent="0.25">
      <c r="AP3095" s="6"/>
      <c r="AQ3095" s="5"/>
      <c r="AR3095" s="7"/>
      <c r="AS3095" s="6"/>
    </row>
    <row r="3096" spans="42:45" x14ac:dyDescent="0.25">
      <c r="AP3096" s="6"/>
      <c r="AQ3096" s="5"/>
      <c r="AR3096" s="7"/>
      <c r="AS3096" s="6"/>
    </row>
    <row r="3097" spans="42:45" x14ac:dyDescent="0.25">
      <c r="AP3097" s="6"/>
      <c r="AQ3097" s="5"/>
      <c r="AR3097" s="7"/>
      <c r="AS3097" s="6"/>
    </row>
    <row r="3098" spans="42:45" x14ac:dyDescent="0.25">
      <c r="AP3098" s="6"/>
      <c r="AQ3098" s="5"/>
      <c r="AR3098" s="7"/>
      <c r="AS3098" s="6"/>
    </row>
    <row r="3099" spans="42:45" x14ac:dyDescent="0.25">
      <c r="AP3099" s="6"/>
      <c r="AQ3099" s="5"/>
      <c r="AR3099" s="7"/>
      <c r="AS3099" s="6"/>
    </row>
    <row r="3100" spans="42:45" x14ac:dyDescent="0.25">
      <c r="AP3100" s="6"/>
      <c r="AQ3100" s="5"/>
      <c r="AR3100" s="7"/>
      <c r="AS3100" s="6"/>
    </row>
    <row r="3101" spans="42:45" x14ac:dyDescent="0.25">
      <c r="AP3101" s="6"/>
      <c r="AQ3101" s="5"/>
      <c r="AR3101" s="7"/>
      <c r="AS3101" s="6"/>
    </row>
    <row r="3102" spans="42:45" x14ac:dyDescent="0.25">
      <c r="AP3102" s="6"/>
      <c r="AQ3102" s="5"/>
      <c r="AR3102" s="7"/>
      <c r="AS3102" s="6"/>
    </row>
    <row r="3103" spans="42:45" x14ac:dyDescent="0.25">
      <c r="AP3103" s="6"/>
      <c r="AQ3103" s="5"/>
      <c r="AR3103" s="7"/>
      <c r="AS3103" s="6"/>
    </row>
    <row r="3104" spans="42:45" x14ac:dyDescent="0.25">
      <c r="AP3104" s="6"/>
      <c r="AQ3104" s="5"/>
      <c r="AR3104" s="7"/>
      <c r="AS3104" s="6"/>
    </row>
    <row r="3105" spans="42:45" x14ac:dyDescent="0.25">
      <c r="AP3105" s="6"/>
      <c r="AQ3105" s="5"/>
      <c r="AR3105" s="7"/>
      <c r="AS3105" s="6"/>
    </row>
    <row r="3106" spans="42:45" x14ac:dyDescent="0.25">
      <c r="AP3106" s="6"/>
      <c r="AQ3106" s="5"/>
      <c r="AR3106" s="7"/>
      <c r="AS3106" s="6"/>
    </row>
    <row r="3107" spans="42:45" x14ac:dyDescent="0.25">
      <c r="AP3107" s="6"/>
      <c r="AQ3107" s="5"/>
      <c r="AR3107" s="7"/>
      <c r="AS3107" s="6"/>
    </row>
    <row r="3108" spans="42:45" x14ac:dyDescent="0.25">
      <c r="AP3108" s="6"/>
      <c r="AQ3108" s="5"/>
      <c r="AR3108" s="7"/>
      <c r="AS3108" s="6"/>
    </row>
    <row r="3109" spans="42:45" x14ac:dyDescent="0.25">
      <c r="AP3109" s="6"/>
      <c r="AQ3109" s="5"/>
      <c r="AR3109" s="7"/>
      <c r="AS3109" s="6"/>
    </row>
    <row r="3110" spans="42:45" x14ac:dyDescent="0.25">
      <c r="AP3110" s="6"/>
      <c r="AQ3110" s="5"/>
      <c r="AR3110" s="7"/>
      <c r="AS3110" s="6"/>
    </row>
    <row r="3111" spans="42:45" x14ac:dyDescent="0.25">
      <c r="AP3111" s="6"/>
      <c r="AQ3111" s="5"/>
      <c r="AR3111" s="7"/>
      <c r="AS3111" s="6"/>
    </row>
    <row r="3112" spans="42:45" x14ac:dyDescent="0.25">
      <c r="AP3112" s="6"/>
      <c r="AQ3112" s="5"/>
      <c r="AR3112" s="7"/>
      <c r="AS3112" s="6"/>
    </row>
    <row r="3113" spans="42:45" x14ac:dyDescent="0.25">
      <c r="AP3113" s="6"/>
      <c r="AQ3113" s="5"/>
      <c r="AR3113" s="7"/>
      <c r="AS3113" s="6"/>
    </row>
    <row r="3114" spans="42:45" x14ac:dyDescent="0.25">
      <c r="AP3114" s="6"/>
      <c r="AQ3114" s="5"/>
      <c r="AR3114" s="7"/>
      <c r="AS3114" s="6"/>
    </row>
    <row r="3115" spans="42:45" x14ac:dyDescent="0.25">
      <c r="AP3115" s="6"/>
      <c r="AQ3115" s="5"/>
      <c r="AR3115" s="7"/>
      <c r="AS3115" s="6"/>
    </row>
    <row r="3116" spans="42:45" x14ac:dyDescent="0.25">
      <c r="AP3116" s="6"/>
      <c r="AQ3116" s="5"/>
      <c r="AR3116" s="7"/>
      <c r="AS3116" s="6"/>
    </row>
    <row r="3117" spans="42:45" x14ac:dyDescent="0.25">
      <c r="AP3117" s="6"/>
      <c r="AQ3117" s="5"/>
      <c r="AR3117" s="7"/>
      <c r="AS3117" s="6"/>
    </row>
    <row r="3118" spans="42:45" x14ac:dyDescent="0.25">
      <c r="AP3118" s="6"/>
      <c r="AQ3118" s="5"/>
      <c r="AR3118" s="7"/>
      <c r="AS3118" s="6"/>
    </row>
    <row r="3119" spans="42:45" x14ac:dyDescent="0.25">
      <c r="AP3119" s="6"/>
      <c r="AQ3119" s="5"/>
      <c r="AR3119" s="7"/>
      <c r="AS3119" s="6"/>
    </row>
    <row r="3120" spans="42:45" x14ac:dyDescent="0.25">
      <c r="AP3120" s="6"/>
      <c r="AQ3120" s="5"/>
      <c r="AR3120" s="7"/>
      <c r="AS3120" s="6"/>
    </row>
    <row r="3121" spans="42:45" x14ac:dyDescent="0.25">
      <c r="AP3121" s="6"/>
      <c r="AQ3121" s="5"/>
      <c r="AR3121" s="7"/>
      <c r="AS3121" s="6"/>
    </row>
    <row r="3122" spans="42:45" x14ac:dyDescent="0.25">
      <c r="AP3122" s="6"/>
      <c r="AQ3122" s="5"/>
      <c r="AR3122" s="7"/>
      <c r="AS3122" s="6"/>
    </row>
    <row r="3123" spans="42:45" x14ac:dyDescent="0.25">
      <c r="AP3123" s="6"/>
      <c r="AQ3123" s="5"/>
      <c r="AR3123" s="7"/>
      <c r="AS3123" s="6"/>
    </row>
    <row r="3124" spans="42:45" x14ac:dyDescent="0.25">
      <c r="AP3124" s="6"/>
      <c r="AQ3124" s="5"/>
      <c r="AR3124" s="7"/>
      <c r="AS3124" s="6"/>
    </row>
    <row r="3125" spans="42:45" x14ac:dyDescent="0.25">
      <c r="AP3125" s="6"/>
      <c r="AQ3125" s="5"/>
      <c r="AR3125" s="7"/>
      <c r="AS3125" s="6"/>
    </row>
    <row r="3126" spans="42:45" x14ac:dyDescent="0.25">
      <c r="AP3126" s="6"/>
      <c r="AQ3126" s="5"/>
      <c r="AR3126" s="7"/>
      <c r="AS3126" s="6"/>
    </row>
    <row r="3127" spans="42:45" x14ac:dyDescent="0.25">
      <c r="AP3127" s="6"/>
      <c r="AQ3127" s="5"/>
      <c r="AR3127" s="7"/>
      <c r="AS3127" s="6"/>
    </row>
    <row r="3128" spans="42:45" x14ac:dyDescent="0.25">
      <c r="AP3128" s="6"/>
      <c r="AQ3128" s="5"/>
      <c r="AR3128" s="7"/>
      <c r="AS3128" s="6"/>
    </row>
    <row r="3129" spans="42:45" x14ac:dyDescent="0.25">
      <c r="AP3129" s="6"/>
      <c r="AQ3129" s="5"/>
      <c r="AR3129" s="7"/>
      <c r="AS3129" s="6"/>
    </row>
    <row r="3130" spans="42:45" x14ac:dyDescent="0.25">
      <c r="AP3130" s="6"/>
      <c r="AQ3130" s="5"/>
      <c r="AR3130" s="7"/>
      <c r="AS3130" s="6"/>
    </row>
    <row r="3131" spans="42:45" x14ac:dyDescent="0.25">
      <c r="AP3131" s="6"/>
      <c r="AQ3131" s="5"/>
      <c r="AR3131" s="7"/>
      <c r="AS3131" s="6"/>
    </row>
    <row r="3132" spans="42:45" x14ac:dyDescent="0.25">
      <c r="AP3132" s="6"/>
      <c r="AQ3132" s="5"/>
      <c r="AR3132" s="7"/>
      <c r="AS3132" s="6"/>
    </row>
    <row r="3133" spans="42:45" x14ac:dyDescent="0.25">
      <c r="AP3133" s="6"/>
      <c r="AQ3133" s="5"/>
      <c r="AR3133" s="7"/>
      <c r="AS3133" s="6"/>
    </row>
    <row r="3134" spans="42:45" x14ac:dyDescent="0.25">
      <c r="AP3134" s="6"/>
      <c r="AQ3134" s="5"/>
      <c r="AR3134" s="7"/>
      <c r="AS3134" s="6"/>
    </row>
    <row r="3135" spans="42:45" x14ac:dyDescent="0.25">
      <c r="AP3135" s="6"/>
      <c r="AQ3135" s="5"/>
      <c r="AR3135" s="7"/>
      <c r="AS3135" s="6"/>
    </row>
    <row r="3136" spans="42:45" x14ac:dyDescent="0.25">
      <c r="AP3136" s="6"/>
      <c r="AQ3136" s="5"/>
      <c r="AR3136" s="7"/>
      <c r="AS3136" s="6"/>
    </row>
    <row r="3137" spans="42:45" x14ac:dyDescent="0.25">
      <c r="AP3137" s="6"/>
      <c r="AQ3137" s="5"/>
      <c r="AR3137" s="7"/>
      <c r="AS3137" s="6"/>
    </row>
    <row r="3138" spans="42:45" x14ac:dyDescent="0.25">
      <c r="AP3138" s="6"/>
      <c r="AQ3138" s="5"/>
      <c r="AR3138" s="7"/>
      <c r="AS3138" s="6"/>
    </row>
    <row r="3139" spans="42:45" x14ac:dyDescent="0.25">
      <c r="AP3139" s="6"/>
      <c r="AQ3139" s="5"/>
      <c r="AR3139" s="7"/>
      <c r="AS3139" s="6"/>
    </row>
    <row r="3140" spans="42:45" x14ac:dyDescent="0.25">
      <c r="AP3140" s="6"/>
      <c r="AQ3140" s="5"/>
      <c r="AR3140" s="7"/>
      <c r="AS3140" s="6"/>
    </row>
    <row r="3141" spans="42:45" x14ac:dyDescent="0.25">
      <c r="AP3141" s="6"/>
      <c r="AQ3141" s="5"/>
      <c r="AR3141" s="7"/>
      <c r="AS3141" s="6"/>
    </row>
    <row r="3142" spans="42:45" x14ac:dyDescent="0.25">
      <c r="AP3142" s="6"/>
      <c r="AQ3142" s="5"/>
      <c r="AR3142" s="7"/>
      <c r="AS3142" s="6"/>
    </row>
    <row r="3143" spans="42:45" x14ac:dyDescent="0.25">
      <c r="AP3143" s="6"/>
      <c r="AQ3143" s="5"/>
      <c r="AR3143" s="7"/>
      <c r="AS3143" s="6"/>
    </row>
    <row r="3144" spans="42:45" x14ac:dyDescent="0.25">
      <c r="AP3144" s="6"/>
      <c r="AQ3144" s="5"/>
      <c r="AR3144" s="7"/>
      <c r="AS3144" s="6"/>
    </row>
    <row r="3145" spans="42:45" x14ac:dyDescent="0.25">
      <c r="AP3145" s="6"/>
      <c r="AQ3145" s="5"/>
      <c r="AR3145" s="7"/>
      <c r="AS3145" s="6"/>
    </row>
    <row r="3146" spans="42:45" x14ac:dyDescent="0.25">
      <c r="AP3146" s="6"/>
      <c r="AQ3146" s="5"/>
      <c r="AR3146" s="7"/>
      <c r="AS3146" s="6"/>
    </row>
    <row r="3147" spans="42:45" x14ac:dyDescent="0.25">
      <c r="AP3147" s="6"/>
      <c r="AQ3147" s="5"/>
      <c r="AR3147" s="7"/>
      <c r="AS3147" s="6"/>
    </row>
    <row r="3148" spans="42:45" x14ac:dyDescent="0.25">
      <c r="AP3148" s="6"/>
      <c r="AQ3148" s="5"/>
      <c r="AR3148" s="7"/>
      <c r="AS3148" s="6"/>
    </row>
    <row r="3149" spans="42:45" x14ac:dyDescent="0.25">
      <c r="AP3149" s="6"/>
      <c r="AQ3149" s="5"/>
      <c r="AR3149" s="7"/>
      <c r="AS3149" s="6"/>
    </row>
    <row r="3150" spans="42:45" x14ac:dyDescent="0.25">
      <c r="AP3150" s="6"/>
      <c r="AQ3150" s="5"/>
      <c r="AR3150" s="7"/>
      <c r="AS3150" s="6"/>
    </row>
    <row r="3151" spans="42:45" x14ac:dyDescent="0.25">
      <c r="AP3151" s="6"/>
      <c r="AQ3151" s="5"/>
      <c r="AR3151" s="7"/>
      <c r="AS3151" s="6"/>
    </row>
    <row r="3152" spans="42:45" x14ac:dyDescent="0.25">
      <c r="AP3152" s="6"/>
      <c r="AQ3152" s="5"/>
      <c r="AR3152" s="7"/>
      <c r="AS3152" s="6"/>
    </row>
    <row r="3153" spans="42:45" x14ac:dyDescent="0.25">
      <c r="AP3153" s="6"/>
      <c r="AQ3153" s="5"/>
      <c r="AR3153" s="7"/>
      <c r="AS3153" s="6"/>
    </row>
    <row r="3154" spans="42:45" x14ac:dyDescent="0.25">
      <c r="AP3154" s="6"/>
      <c r="AQ3154" s="5"/>
      <c r="AR3154" s="7"/>
      <c r="AS3154" s="6"/>
    </row>
    <row r="3155" spans="42:45" x14ac:dyDescent="0.25">
      <c r="AP3155" s="6"/>
      <c r="AQ3155" s="5"/>
      <c r="AR3155" s="7"/>
      <c r="AS3155" s="6"/>
    </row>
    <row r="3156" spans="42:45" x14ac:dyDescent="0.25">
      <c r="AP3156" s="6"/>
      <c r="AQ3156" s="5"/>
      <c r="AR3156" s="7"/>
      <c r="AS3156" s="6"/>
    </row>
    <row r="3157" spans="42:45" x14ac:dyDescent="0.25">
      <c r="AP3157" s="6"/>
      <c r="AQ3157" s="5"/>
      <c r="AR3157" s="7"/>
      <c r="AS3157" s="6"/>
    </row>
    <row r="3158" spans="42:45" x14ac:dyDescent="0.25">
      <c r="AP3158" s="6"/>
      <c r="AQ3158" s="5"/>
      <c r="AR3158" s="7"/>
      <c r="AS3158" s="6"/>
    </row>
    <row r="3159" spans="42:45" x14ac:dyDescent="0.25">
      <c r="AP3159" s="6"/>
      <c r="AQ3159" s="5"/>
      <c r="AR3159" s="7"/>
      <c r="AS3159" s="6"/>
    </row>
    <row r="3160" spans="42:45" x14ac:dyDescent="0.25">
      <c r="AP3160" s="6"/>
      <c r="AQ3160" s="5"/>
      <c r="AR3160" s="7"/>
      <c r="AS3160" s="6"/>
    </row>
    <row r="3161" spans="42:45" x14ac:dyDescent="0.25">
      <c r="AP3161" s="6"/>
      <c r="AQ3161" s="5"/>
      <c r="AR3161" s="7"/>
      <c r="AS3161" s="6"/>
    </row>
    <row r="3162" spans="42:45" x14ac:dyDescent="0.25">
      <c r="AP3162" s="6"/>
      <c r="AQ3162" s="5"/>
      <c r="AR3162" s="7"/>
      <c r="AS3162" s="6"/>
    </row>
    <row r="3163" spans="42:45" x14ac:dyDescent="0.25">
      <c r="AP3163" s="6"/>
      <c r="AQ3163" s="5"/>
      <c r="AR3163" s="7"/>
      <c r="AS3163" s="6"/>
    </row>
    <row r="3164" spans="42:45" x14ac:dyDescent="0.25">
      <c r="AP3164" s="6"/>
      <c r="AQ3164" s="5"/>
      <c r="AR3164" s="7"/>
      <c r="AS3164" s="6"/>
    </row>
    <row r="3165" spans="42:45" x14ac:dyDescent="0.25">
      <c r="AP3165" s="6"/>
      <c r="AQ3165" s="5"/>
      <c r="AR3165" s="7"/>
      <c r="AS3165" s="6"/>
    </row>
    <row r="3166" spans="42:45" x14ac:dyDescent="0.25">
      <c r="AP3166" s="6"/>
      <c r="AQ3166" s="5"/>
      <c r="AR3166" s="7"/>
      <c r="AS3166" s="6"/>
    </row>
    <row r="3167" spans="42:45" x14ac:dyDescent="0.25">
      <c r="AP3167" s="6"/>
      <c r="AQ3167" s="5"/>
      <c r="AR3167" s="7"/>
      <c r="AS3167" s="6"/>
    </row>
    <row r="3168" spans="42:45" x14ac:dyDescent="0.25">
      <c r="AP3168" s="6"/>
      <c r="AQ3168" s="5"/>
      <c r="AR3168" s="7"/>
      <c r="AS3168" s="6"/>
    </row>
    <row r="3169" spans="42:45" x14ac:dyDescent="0.25">
      <c r="AP3169" s="6"/>
      <c r="AQ3169" s="5"/>
      <c r="AR3169" s="7"/>
      <c r="AS3169" s="6"/>
    </row>
    <row r="3170" spans="42:45" x14ac:dyDescent="0.25">
      <c r="AP3170" s="6"/>
      <c r="AQ3170" s="5"/>
      <c r="AR3170" s="7"/>
      <c r="AS3170" s="6"/>
    </row>
    <row r="3171" spans="42:45" x14ac:dyDescent="0.25">
      <c r="AP3171" s="6"/>
      <c r="AQ3171" s="5"/>
      <c r="AR3171" s="7"/>
      <c r="AS3171" s="6"/>
    </row>
    <row r="3172" spans="42:45" x14ac:dyDescent="0.25">
      <c r="AP3172" s="6"/>
      <c r="AQ3172" s="5"/>
      <c r="AR3172" s="7"/>
      <c r="AS3172" s="6"/>
    </row>
    <row r="3173" spans="42:45" x14ac:dyDescent="0.25">
      <c r="AP3173" s="6"/>
      <c r="AQ3173" s="5"/>
      <c r="AR3173" s="7"/>
      <c r="AS3173" s="6"/>
    </row>
    <row r="3174" spans="42:45" x14ac:dyDescent="0.25">
      <c r="AP3174" s="6"/>
      <c r="AQ3174" s="5"/>
      <c r="AR3174" s="7"/>
      <c r="AS3174" s="6"/>
    </row>
    <row r="3175" spans="42:45" x14ac:dyDescent="0.25">
      <c r="AP3175" s="6"/>
      <c r="AQ3175" s="5"/>
      <c r="AR3175" s="7"/>
      <c r="AS3175" s="6"/>
    </row>
    <row r="3176" spans="42:45" x14ac:dyDescent="0.25">
      <c r="AP3176" s="6"/>
      <c r="AQ3176" s="5"/>
      <c r="AR3176" s="7"/>
      <c r="AS3176" s="6"/>
    </row>
    <row r="3177" spans="42:45" x14ac:dyDescent="0.25">
      <c r="AP3177" s="6"/>
      <c r="AQ3177" s="5"/>
      <c r="AR3177" s="7"/>
      <c r="AS3177" s="6"/>
    </row>
    <row r="3178" spans="42:45" x14ac:dyDescent="0.25">
      <c r="AP3178" s="6"/>
      <c r="AQ3178" s="5"/>
      <c r="AR3178" s="7"/>
      <c r="AS3178" s="6"/>
    </row>
    <row r="3179" spans="42:45" x14ac:dyDescent="0.25">
      <c r="AP3179" s="6"/>
      <c r="AQ3179" s="5"/>
      <c r="AR3179" s="7"/>
      <c r="AS3179" s="6"/>
    </row>
    <row r="3180" spans="42:45" x14ac:dyDescent="0.25">
      <c r="AP3180" s="6"/>
      <c r="AQ3180" s="5"/>
      <c r="AR3180" s="7"/>
      <c r="AS3180" s="6"/>
    </row>
    <row r="3181" spans="42:45" x14ac:dyDescent="0.25">
      <c r="AP3181" s="6"/>
      <c r="AQ3181" s="5"/>
      <c r="AR3181" s="7"/>
      <c r="AS3181" s="6"/>
    </row>
    <row r="3182" spans="42:45" x14ac:dyDescent="0.25">
      <c r="AP3182" s="6"/>
      <c r="AQ3182" s="5"/>
      <c r="AR3182" s="7"/>
      <c r="AS3182" s="6"/>
    </row>
    <row r="3183" spans="42:45" x14ac:dyDescent="0.25">
      <c r="AP3183" s="6"/>
      <c r="AQ3183" s="5"/>
      <c r="AR3183" s="7"/>
      <c r="AS3183" s="6"/>
    </row>
    <row r="3184" spans="42:45" x14ac:dyDescent="0.25">
      <c r="AP3184" s="6"/>
      <c r="AQ3184" s="5"/>
      <c r="AR3184" s="7"/>
      <c r="AS3184" s="6"/>
    </row>
    <row r="3185" spans="42:45" x14ac:dyDescent="0.25">
      <c r="AP3185" s="6"/>
      <c r="AQ3185" s="5"/>
      <c r="AR3185" s="7"/>
      <c r="AS3185" s="6"/>
    </row>
    <row r="3186" spans="42:45" x14ac:dyDescent="0.25">
      <c r="AP3186" s="6"/>
      <c r="AQ3186" s="5"/>
      <c r="AR3186" s="7"/>
      <c r="AS3186" s="6"/>
    </row>
    <row r="3187" spans="42:45" x14ac:dyDescent="0.25">
      <c r="AP3187" s="6"/>
      <c r="AQ3187" s="5"/>
      <c r="AR3187" s="7"/>
      <c r="AS3187" s="6"/>
    </row>
    <row r="3188" spans="42:45" x14ac:dyDescent="0.25">
      <c r="AP3188" s="6"/>
      <c r="AQ3188" s="5"/>
      <c r="AR3188" s="7"/>
      <c r="AS3188" s="6"/>
    </row>
    <row r="3189" spans="42:45" x14ac:dyDescent="0.25">
      <c r="AP3189" s="6"/>
      <c r="AQ3189" s="5"/>
      <c r="AR3189" s="7"/>
      <c r="AS3189" s="6"/>
    </row>
    <row r="3190" spans="42:45" x14ac:dyDescent="0.25">
      <c r="AP3190" s="6"/>
      <c r="AQ3190" s="5"/>
      <c r="AR3190" s="7"/>
      <c r="AS3190" s="6"/>
    </row>
    <row r="3191" spans="42:45" x14ac:dyDescent="0.25">
      <c r="AP3191" s="6"/>
      <c r="AQ3191" s="5"/>
      <c r="AR3191" s="7"/>
      <c r="AS3191" s="6"/>
    </row>
    <row r="3192" spans="42:45" x14ac:dyDescent="0.25">
      <c r="AP3192" s="6"/>
      <c r="AQ3192" s="5"/>
      <c r="AR3192" s="7"/>
      <c r="AS3192" s="6"/>
    </row>
    <row r="3193" spans="42:45" x14ac:dyDescent="0.25">
      <c r="AP3193" s="6"/>
      <c r="AQ3193" s="5"/>
      <c r="AR3193" s="7"/>
      <c r="AS3193" s="6"/>
    </row>
    <row r="3194" spans="42:45" x14ac:dyDescent="0.25">
      <c r="AP3194" s="6"/>
      <c r="AQ3194" s="5"/>
      <c r="AR3194" s="7"/>
      <c r="AS3194" s="6"/>
    </row>
    <row r="3195" spans="42:45" x14ac:dyDescent="0.25">
      <c r="AP3195" s="6"/>
      <c r="AQ3195" s="5"/>
      <c r="AR3195" s="7"/>
      <c r="AS3195" s="6"/>
    </row>
    <row r="3196" spans="42:45" x14ac:dyDescent="0.25">
      <c r="AP3196" s="6"/>
      <c r="AQ3196" s="5"/>
      <c r="AR3196" s="7"/>
      <c r="AS3196" s="6"/>
    </row>
    <row r="3197" spans="42:45" x14ac:dyDescent="0.25">
      <c r="AP3197" s="6"/>
      <c r="AQ3197" s="5"/>
      <c r="AR3197" s="7"/>
      <c r="AS3197" s="6"/>
    </row>
    <row r="3198" spans="42:45" x14ac:dyDescent="0.25">
      <c r="AP3198" s="6"/>
      <c r="AQ3198" s="5"/>
      <c r="AR3198" s="7"/>
      <c r="AS3198" s="6"/>
    </row>
    <row r="3199" spans="42:45" x14ac:dyDescent="0.25">
      <c r="AP3199" s="6"/>
      <c r="AQ3199" s="5"/>
      <c r="AR3199" s="7"/>
      <c r="AS3199" s="6"/>
    </row>
    <row r="3200" spans="42:45" x14ac:dyDescent="0.25">
      <c r="AP3200" s="6"/>
      <c r="AQ3200" s="5"/>
      <c r="AR3200" s="7"/>
      <c r="AS3200" s="6"/>
    </row>
    <row r="3201" spans="42:45" x14ac:dyDescent="0.25">
      <c r="AP3201" s="6"/>
      <c r="AQ3201" s="5"/>
      <c r="AR3201" s="7"/>
      <c r="AS3201" s="6"/>
    </row>
    <row r="3202" spans="42:45" x14ac:dyDescent="0.25">
      <c r="AP3202" s="6"/>
      <c r="AQ3202" s="5"/>
      <c r="AR3202" s="7"/>
      <c r="AS3202" s="6"/>
    </row>
    <row r="3203" spans="42:45" x14ac:dyDescent="0.25">
      <c r="AP3203" s="6"/>
      <c r="AQ3203" s="5"/>
      <c r="AR3203" s="7"/>
      <c r="AS3203" s="6"/>
    </row>
    <row r="3204" spans="42:45" x14ac:dyDescent="0.25">
      <c r="AP3204" s="6"/>
      <c r="AQ3204" s="5"/>
      <c r="AR3204" s="7"/>
      <c r="AS3204" s="6"/>
    </row>
    <row r="3205" spans="42:45" x14ac:dyDescent="0.25">
      <c r="AP3205" s="6"/>
      <c r="AQ3205" s="5"/>
      <c r="AR3205" s="7"/>
      <c r="AS3205" s="6"/>
    </row>
    <row r="3206" spans="42:45" x14ac:dyDescent="0.25">
      <c r="AP3206" s="6"/>
      <c r="AQ3206" s="5"/>
      <c r="AR3206" s="7"/>
      <c r="AS3206" s="6"/>
    </row>
    <row r="3207" spans="42:45" x14ac:dyDescent="0.25">
      <c r="AP3207" s="6"/>
      <c r="AQ3207" s="5"/>
      <c r="AR3207" s="7"/>
      <c r="AS3207" s="6"/>
    </row>
    <row r="3208" spans="42:45" x14ac:dyDescent="0.25">
      <c r="AP3208" s="6"/>
      <c r="AQ3208" s="5"/>
      <c r="AR3208" s="7"/>
      <c r="AS3208" s="6"/>
    </row>
    <row r="3209" spans="42:45" x14ac:dyDescent="0.25">
      <c r="AP3209" s="6"/>
      <c r="AQ3209" s="5"/>
      <c r="AR3209" s="7"/>
      <c r="AS3209" s="6"/>
    </row>
    <row r="3210" spans="42:45" x14ac:dyDescent="0.25">
      <c r="AP3210" s="6"/>
      <c r="AQ3210" s="5"/>
      <c r="AR3210" s="7"/>
      <c r="AS3210" s="6"/>
    </row>
    <row r="3211" spans="42:45" x14ac:dyDescent="0.25">
      <c r="AP3211" s="6"/>
      <c r="AQ3211" s="5"/>
      <c r="AR3211" s="7"/>
      <c r="AS3211" s="6"/>
    </row>
    <row r="3212" spans="42:45" x14ac:dyDescent="0.25">
      <c r="AP3212" s="6"/>
      <c r="AQ3212" s="5"/>
      <c r="AR3212" s="7"/>
      <c r="AS3212" s="6"/>
    </row>
    <row r="3213" spans="42:45" x14ac:dyDescent="0.25">
      <c r="AP3213" s="6"/>
      <c r="AQ3213" s="5"/>
      <c r="AR3213" s="7"/>
      <c r="AS3213" s="6"/>
    </row>
    <row r="3214" spans="42:45" x14ac:dyDescent="0.25">
      <c r="AP3214" s="6"/>
      <c r="AQ3214" s="5"/>
      <c r="AR3214" s="7"/>
      <c r="AS3214" s="6"/>
    </row>
    <row r="3215" spans="42:45" x14ac:dyDescent="0.25">
      <c r="AP3215" s="6"/>
      <c r="AQ3215" s="5"/>
      <c r="AR3215" s="7"/>
      <c r="AS3215" s="6"/>
    </row>
    <row r="3216" spans="42:45" x14ac:dyDescent="0.25">
      <c r="AP3216" s="6"/>
      <c r="AQ3216" s="5"/>
      <c r="AR3216" s="7"/>
      <c r="AS3216" s="6"/>
    </row>
    <row r="3217" spans="42:45" x14ac:dyDescent="0.25">
      <c r="AP3217" s="6"/>
      <c r="AQ3217" s="5"/>
      <c r="AR3217" s="7"/>
      <c r="AS3217" s="6"/>
    </row>
    <row r="3218" spans="42:45" x14ac:dyDescent="0.25">
      <c r="AP3218" s="6"/>
      <c r="AQ3218" s="5"/>
      <c r="AR3218" s="7"/>
      <c r="AS3218" s="6"/>
    </row>
    <row r="3219" spans="42:45" x14ac:dyDescent="0.25">
      <c r="AP3219" s="6"/>
      <c r="AQ3219" s="5"/>
      <c r="AR3219" s="7"/>
      <c r="AS3219" s="6"/>
    </row>
    <row r="3220" spans="42:45" x14ac:dyDescent="0.25">
      <c r="AP3220" s="6"/>
      <c r="AQ3220" s="5"/>
      <c r="AR3220" s="7"/>
      <c r="AS3220" s="6"/>
    </row>
    <row r="3221" spans="42:45" x14ac:dyDescent="0.25">
      <c r="AP3221" s="6"/>
      <c r="AQ3221" s="5"/>
      <c r="AR3221" s="7"/>
      <c r="AS3221" s="6"/>
    </row>
    <row r="3222" spans="42:45" x14ac:dyDescent="0.25">
      <c r="AP3222" s="6"/>
      <c r="AQ3222" s="5"/>
      <c r="AR3222" s="7"/>
      <c r="AS3222" s="6"/>
    </row>
    <row r="3223" spans="42:45" x14ac:dyDescent="0.25">
      <c r="AP3223" s="6"/>
      <c r="AQ3223" s="5"/>
      <c r="AR3223" s="7"/>
      <c r="AS3223" s="6"/>
    </row>
    <row r="3224" spans="42:45" x14ac:dyDescent="0.25">
      <c r="AP3224" s="6"/>
      <c r="AQ3224" s="5"/>
      <c r="AR3224" s="7"/>
      <c r="AS3224" s="6"/>
    </row>
    <row r="3225" spans="42:45" x14ac:dyDescent="0.25">
      <c r="AP3225" s="6"/>
      <c r="AQ3225" s="5"/>
      <c r="AR3225" s="7"/>
      <c r="AS3225" s="6"/>
    </row>
    <row r="3226" spans="42:45" x14ac:dyDescent="0.25">
      <c r="AP3226" s="6"/>
      <c r="AQ3226" s="5"/>
      <c r="AR3226" s="7"/>
      <c r="AS3226" s="6"/>
    </row>
    <row r="3227" spans="42:45" x14ac:dyDescent="0.25">
      <c r="AP3227" s="6"/>
      <c r="AQ3227" s="5"/>
      <c r="AR3227" s="7"/>
      <c r="AS3227" s="6"/>
    </row>
    <row r="3228" spans="42:45" x14ac:dyDescent="0.25">
      <c r="AP3228" s="6"/>
      <c r="AQ3228" s="5"/>
      <c r="AR3228" s="7"/>
      <c r="AS3228" s="6"/>
    </row>
    <row r="3229" spans="42:45" x14ac:dyDescent="0.25">
      <c r="AP3229" s="6"/>
      <c r="AQ3229" s="5"/>
      <c r="AR3229" s="7"/>
      <c r="AS3229" s="6"/>
    </row>
    <row r="3230" spans="42:45" x14ac:dyDescent="0.25">
      <c r="AP3230" s="6"/>
      <c r="AQ3230" s="5"/>
      <c r="AR3230" s="7"/>
      <c r="AS3230" s="6"/>
    </row>
    <row r="3231" spans="42:45" x14ac:dyDescent="0.25">
      <c r="AP3231" s="6"/>
      <c r="AQ3231" s="5"/>
      <c r="AR3231" s="7"/>
      <c r="AS3231" s="6"/>
    </row>
    <row r="3232" spans="42:45" x14ac:dyDescent="0.25">
      <c r="AP3232" s="6"/>
      <c r="AQ3232" s="5"/>
      <c r="AR3232" s="7"/>
      <c r="AS3232" s="6"/>
    </row>
    <row r="3233" spans="42:45" x14ac:dyDescent="0.25">
      <c r="AP3233" s="6"/>
      <c r="AQ3233" s="5"/>
      <c r="AR3233" s="7"/>
      <c r="AS3233" s="6"/>
    </row>
    <row r="3234" spans="42:45" x14ac:dyDescent="0.25">
      <c r="AP3234" s="6"/>
      <c r="AQ3234" s="5"/>
      <c r="AR3234" s="7"/>
      <c r="AS3234" s="6"/>
    </row>
    <row r="3235" spans="42:45" x14ac:dyDescent="0.25">
      <c r="AP3235" s="6"/>
      <c r="AQ3235" s="5"/>
      <c r="AR3235" s="7"/>
      <c r="AS3235" s="6"/>
    </row>
    <row r="3236" spans="42:45" x14ac:dyDescent="0.25">
      <c r="AP3236" s="6"/>
      <c r="AQ3236" s="5"/>
      <c r="AR3236" s="7"/>
      <c r="AS3236" s="6"/>
    </row>
    <row r="3237" spans="42:45" x14ac:dyDescent="0.25">
      <c r="AP3237" s="6"/>
      <c r="AQ3237" s="5"/>
      <c r="AR3237" s="7"/>
      <c r="AS3237" s="6"/>
    </row>
    <row r="3238" spans="42:45" x14ac:dyDescent="0.25">
      <c r="AP3238" s="6"/>
      <c r="AQ3238" s="5"/>
      <c r="AR3238" s="7"/>
      <c r="AS3238" s="6"/>
    </row>
    <row r="3239" spans="42:45" x14ac:dyDescent="0.25">
      <c r="AP3239" s="6"/>
      <c r="AQ3239" s="5"/>
      <c r="AR3239" s="7"/>
      <c r="AS3239" s="6"/>
    </row>
    <row r="3240" spans="42:45" x14ac:dyDescent="0.25">
      <c r="AP3240" s="6"/>
      <c r="AQ3240" s="5"/>
      <c r="AR3240" s="7"/>
      <c r="AS3240" s="6"/>
    </row>
    <row r="3241" spans="42:45" x14ac:dyDescent="0.25">
      <c r="AP3241" s="6"/>
      <c r="AQ3241" s="5"/>
      <c r="AR3241" s="7"/>
      <c r="AS3241" s="6"/>
    </row>
    <row r="3242" spans="42:45" x14ac:dyDescent="0.25">
      <c r="AP3242" s="6"/>
      <c r="AQ3242" s="5"/>
      <c r="AR3242" s="7"/>
      <c r="AS3242" s="6"/>
    </row>
    <row r="3243" spans="42:45" x14ac:dyDescent="0.25">
      <c r="AP3243" s="6"/>
      <c r="AQ3243" s="5"/>
      <c r="AR3243" s="7"/>
      <c r="AS3243" s="6"/>
    </row>
    <row r="3244" spans="42:45" x14ac:dyDescent="0.25">
      <c r="AP3244" s="6"/>
      <c r="AQ3244" s="5"/>
      <c r="AR3244" s="7"/>
      <c r="AS3244" s="6"/>
    </row>
    <row r="3245" spans="42:45" x14ac:dyDescent="0.25">
      <c r="AP3245" s="6"/>
      <c r="AQ3245" s="5"/>
      <c r="AR3245" s="7"/>
      <c r="AS3245" s="6"/>
    </row>
    <row r="3246" spans="42:45" x14ac:dyDescent="0.25">
      <c r="AP3246" s="6"/>
      <c r="AQ3246" s="5"/>
      <c r="AR3246" s="7"/>
      <c r="AS3246" s="6"/>
    </row>
    <row r="3247" spans="42:45" x14ac:dyDescent="0.25">
      <c r="AP3247" s="6"/>
      <c r="AQ3247" s="5"/>
      <c r="AR3247" s="7"/>
      <c r="AS3247" s="6"/>
    </row>
    <row r="3248" spans="42:45" x14ac:dyDescent="0.25">
      <c r="AP3248" s="6"/>
      <c r="AQ3248" s="5"/>
      <c r="AR3248" s="7"/>
      <c r="AS3248" s="6"/>
    </row>
    <row r="3249" spans="42:45" x14ac:dyDescent="0.25">
      <c r="AP3249" s="6"/>
      <c r="AQ3249" s="5"/>
      <c r="AR3249" s="7"/>
      <c r="AS3249" s="6"/>
    </row>
    <row r="3250" spans="42:45" x14ac:dyDescent="0.25">
      <c r="AP3250" s="6"/>
      <c r="AQ3250" s="5"/>
      <c r="AR3250" s="7"/>
      <c r="AS3250" s="6"/>
    </row>
    <row r="3251" spans="42:45" x14ac:dyDescent="0.25">
      <c r="AP3251" s="6"/>
      <c r="AQ3251" s="5"/>
      <c r="AR3251" s="7"/>
      <c r="AS3251" s="6"/>
    </row>
    <row r="3252" spans="42:45" x14ac:dyDescent="0.25">
      <c r="AP3252" s="6"/>
      <c r="AQ3252" s="5"/>
      <c r="AR3252" s="7"/>
      <c r="AS3252" s="6"/>
    </row>
    <row r="3253" spans="42:45" x14ac:dyDescent="0.25">
      <c r="AP3253" s="6"/>
      <c r="AQ3253" s="5"/>
      <c r="AR3253" s="7"/>
      <c r="AS3253" s="6"/>
    </row>
    <row r="3254" spans="42:45" x14ac:dyDescent="0.25">
      <c r="AP3254" s="6"/>
      <c r="AQ3254" s="5"/>
      <c r="AR3254" s="7"/>
      <c r="AS3254" s="6"/>
    </row>
    <row r="3255" spans="42:45" x14ac:dyDescent="0.25">
      <c r="AP3255" s="6"/>
      <c r="AQ3255" s="5"/>
      <c r="AR3255" s="7"/>
      <c r="AS3255" s="6"/>
    </row>
    <row r="3256" spans="42:45" x14ac:dyDescent="0.25">
      <c r="AP3256" s="6"/>
      <c r="AQ3256" s="5"/>
      <c r="AR3256" s="7"/>
      <c r="AS3256" s="6"/>
    </row>
    <row r="3257" spans="42:45" x14ac:dyDescent="0.25">
      <c r="AP3257" s="6"/>
      <c r="AQ3257" s="5"/>
      <c r="AR3257" s="7"/>
      <c r="AS3257" s="6"/>
    </row>
    <row r="3258" spans="42:45" x14ac:dyDescent="0.25">
      <c r="AP3258" s="6"/>
      <c r="AQ3258" s="5"/>
      <c r="AR3258" s="7"/>
      <c r="AS3258" s="6"/>
    </row>
    <row r="3259" spans="42:45" x14ac:dyDescent="0.25">
      <c r="AP3259" s="6"/>
      <c r="AQ3259" s="5"/>
      <c r="AR3259" s="7"/>
      <c r="AS3259" s="6"/>
    </row>
    <row r="3260" spans="42:45" x14ac:dyDescent="0.25">
      <c r="AP3260" s="6"/>
      <c r="AQ3260" s="5"/>
      <c r="AR3260" s="7"/>
      <c r="AS3260" s="6"/>
    </row>
    <row r="3261" spans="42:45" x14ac:dyDescent="0.25">
      <c r="AP3261" s="6"/>
      <c r="AQ3261" s="5"/>
      <c r="AR3261" s="7"/>
      <c r="AS3261" s="6"/>
    </row>
    <row r="3262" spans="42:45" x14ac:dyDescent="0.25">
      <c r="AP3262" s="6"/>
      <c r="AQ3262" s="5"/>
      <c r="AR3262" s="7"/>
      <c r="AS3262" s="6"/>
    </row>
    <row r="3263" spans="42:45" x14ac:dyDescent="0.25">
      <c r="AP3263" s="6"/>
      <c r="AQ3263" s="5"/>
      <c r="AR3263" s="7"/>
      <c r="AS3263" s="6"/>
    </row>
    <row r="3264" spans="42:45" x14ac:dyDescent="0.25">
      <c r="AP3264" s="6"/>
      <c r="AQ3264" s="5"/>
      <c r="AR3264" s="7"/>
      <c r="AS3264" s="6"/>
    </row>
    <row r="3265" spans="42:45" x14ac:dyDescent="0.25">
      <c r="AP3265" s="6"/>
      <c r="AQ3265" s="5"/>
      <c r="AR3265" s="7"/>
      <c r="AS3265" s="6"/>
    </row>
    <row r="3266" spans="42:45" x14ac:dyDescent="0.25">
      <c r="AP3266" s="6"/>
      <c r="AQ3266" s="5"/>
      <c r="AR3266" s="7"/>
      <c r="AS3266" s="6"/>
    </row>
    <row r="3267" spans="42:45" x14ac:dyDescent="0.25">
      <c r="AP3267" s="6"/>
      <c r="AQ3267" s="5"/>
      <c r="AR3267" s="7"/>
      <c r="AS3267" s="6"/>
    </row>
    <row r="3268" spans="42:45" x14ac:dyDescent="0.25">
      <c r="AP3268" s="6"/>
      <c r="AQ3268" s="5"/>
      <c r="AR3268" s="7"/>
      <c r="AS3268" s="6"/>
    </row>
    <row r="3269" spans="42:45" x14ac:dyDescent="0.25">
      <c r="AP3269" s="6"/>
      <c r="AQ3269" s="5"/>
      <c r="AR3269" s="7"/>
      <c r="AS3269" s="6"/>
    </row>
    <row r="3270" spans="42:45" x14ac:dyDescent="0.25">
      <c r="AP3270" s="6"/>
      <c r="AQ3270" s="5"/>
      <c r="AR3270" s="7"/>
      <c r="AS3270" s="6"/>
    </row>
    <row r="3271" spans="42:45" x14ac:dyDescent="0.25">
      <c r="AP3271" s="6"/>
      <c r="AQ3271" s="5"/>
      <c r="AR3271" s="7"/>
      <c r="AS3271" s="6"/>
    </row>
    <row r="3272" spans="42:45" x14ac:dyDescent="0.25">
      <c r="AP3272" s="6"/>
      <c r="AQ3272" s="5"/>
      <c r="AR3272" s="7"/>
      <c r="AS3272" s="6"/>
    </row>
    <row r="3273" spans="42:45" x14ac:dyDescent="0.25">
      <c r="AP3273" s="6"/>
      <c r="AQ3273" s="5"/>
      <c r="AR3273" s="7"/>
      <c r="AS3273" s="6"/>
    </row>
    <row r="3274" spans="42:45" x14ac:dyDescent="0.25">
      <c r="AP3274" s="6"/>
      <c r="AQ3274" s="5"/>
      <c r="AR3274" s="7"/>
      <c r="AS3274" s="6"/>
    </row>
    <row r="3275" spans="42:45" x14ac:dyDescent="0.25">
      <c r="AP3275" s="6"/>
      <c r="AQ3275" s="5"/>
      <c r="AR3275" s="7"/>
      <c r="AS3275" s="6"/>
    </row>
    <row r="3276" spans="42:45" x14ac:dyDescent="0.25">
      <c r="AP3276" s="6"/>
      <c r="AQ3276" s="5"/>
      <c r="AR3276" s="7"/>
      <c r="AS3276" s="6"/>
    </row>
    <row r="3277" spans="42:45" x14ac:dyDescent="0.25">
      <c r="AP3277" s="6"/>
      <c r="AQ3277" s="5"/>
      <c r="AR3277" s="7"/>
      <c r="AS3277" s="6"/>
    </row>
    <row r="3278" spans="42:45" x14ac:dyDescent="0.25">
      <c r="AP3278" s="6"/>
      <c r="AQ3278" s="5"/>
      <c r="AR3278" s="7"/>
      <c r="AS3278" s="6"/>
    </row>
    <row r="3279" spans="42:45" x14ac:dyDescent="0.25">
      <c r="AP3279" s="6"/>
      <c r="AQ3279" s="5"/>
      <c r="AR3279" s="7"/>
      <c r="AS3279" s="6"/>
    </row>
    <row r="3280" spans="42:45" x14ac:dyDescent="0.25">
      <c r="AP3280" s="6"/>
      <c r="AQ3280" s="5"/>
      <c r="AR3280" s="7"/>
      <c r="AS3280" s="6"/>
    </row>
    <row r="3281" spans="42:45" x14ac:dyDescent="0.25">
      <c r="AP3281" s="6"/>
      <c r="AQ3281" s="5"/>
      <c r="AR3281" s="7"/>
      <c r="AS3281" s="6"/>
    </row>
    <row r="3282" spans="42:45" x14ac:dyDescent="0.25">
      <c r="AP3282" s="6"/>
      <c r="AQ3282" s="5"/>
      <c r="AR3282" s="7"/>
      <c r="AS3282" s="6"/>
    </row>
    <row r="3283" spans="42:45" x14ac:dyDescent="0.25">
      <c r="AP3283" s="6"/>
      <c r="AQ3283" s="5"/>
      <c r="AR3283" s="7"/>
      <c r="AS3283" s="6"/>
    </row>
    <row r="3284" spans="42:45" x14ac:dyDescent="0.25">
      <c r="AP3284" s="6"/>
      <c r="AQ3284" s="5"/>
      <c r="AR3284" s="7"/>
      <c r="AS3284" s="6"/>
    </row>
    <row r="3285" spans="42:45" x14ac:dyDescent="0.25">
      <c r="AP3285" s="6"/>
      <c r="AQ3285" s="5"/>
      <c r="AR3285" s="7"/>
      <c r="AS3285" s="6"/>
    </row>
    <row r="3286" spans="42:45" x14ac:dyDescent="0.25">
      <c r="AP3286" s="6"/>
      <c r="AQ3286" s="5"/>
      <c r="AR3286" s="7"/>
      <c r="AS3286" s="6"/>
    </row>
    <row r="3287" spans="42:45" x14ac:dyDescent="0.25">
      <c r="AP3287" s="6"/>
      <c r="AQ3287" s="5"/>
      <c r="AR3287" s="7"/>
      <c r="AS3287" s="6"/>
    </row>
    <row r="3288" spans="42:45" x14ac:dyDescent="0.25">
      <c r="AP3288" s="6"/>
      <c r="AQ3288" s="5"/>
      <c r="AR3288" s="7"/>
      <c r="AS3288" s="6"/>
    </row>
    <row r="3289" spans="42:45" x14ac:dyDescent="0.25">
      <c r="AP3289" s="6"/>
      <c r="AQ3289" s="5"/>
      <c r="AR3289" s="7"/>
      <c r="AS3289" s="6"/>
    </row>
    <row r="3290" spans="42:45" x14ac:dyDescent="0.25">
      <c r="AP3290" s="6"/>
      <c r="AQ3290" s="5"/>
      <c r="AR3290" s="7"/>
      <c r="AS3290" s="6"/>
    </row>
    <row r="3291" spans="42:45" x14ac:dyDescent="0.25">
      <c r="AP3291" s="6"/>
      <c r="AQ3291" s="5"/>
      <c r="AR3291" s="7"/>
      <c r="AS3291" s="6"/>
    </row>
    <row r="3292" spans="42:45" x14ac:dyDescent="0.25">
      <c r="AP3292" s="6"/>
      <c r="AQ3292" s="5"/>
      <c r="AR3292" s="7"/>
      <c r="AS3292" s="6"/>
    </row>
    <row r="3293" spans="42:45" x14ac:dyDescent="0.25">
      <c r="AP3293" s="6"/>
      <c r="AQ3293" s="5"/>
      <c r="AR3293" s="7"/>
      <c r="AS3293" s="6"/>
    </row>
    <row r="3294" spans="42:45" x14ac:dyDescent="0.25">
      <c r="AP3294" s="6"/>
      <c r="AQ3294" s="5"/>
      <c r="AR3294" s="7"/>
      <c r="AS3294" s="6"/>
    </row>
    <row r="3295" spans="42:45" x14ac:dyDescent="0.25">
      <c r="AP3295" s="6"/>
      <c r="AQ3295" s="5"/>
      <c r="AR3295" s="7"/>
      <c r="AS3295" s="6"/>
    </row>
    <row r="3296" spans="42:45" x14ac:dyDescent="0.25">
      <c r="AP3296" s="6"/>
      <c r="AQ3296" s="5"/>
      <c r="AR3296" s="7"/>
      <c r="AS3296" s="6"/>
    </row>
    <row r="3297" spans="42:45" x14ac:dyDescent="0.25">
      <c r="AP3297" s="6"/>
      <c r="AQ3297" s="5"/>
      <c r="AR3297" s="7"/>
      <c r="AS3297" s="6"/>
    </row>
    <row r="3298" spans="42:45" x14ac:dyDescent="0.25">
      <c r="AP3298" s="6"/>
      <c r="AQ3298" s="5"/>
      <c r="AR3298" s="7"/>
      <c r="AS3298" s="6"/>
    </row>
    <row r="3299" spans="42:45" x14ac:dyDescent="0.25">
      <c r="AP3299" s="6"/>
      <c r="AQ3299" s="5"/>
      <c r="AR3299" s="7"/>
      <c r="AS3299" s="6"/>
    </row>
    <row r="3300" spans="42:45" x14ac:dyDescent="0.25">
      <c r="AP3300" s="6"/>
      <c r="AQ3300" s="5"/>
      <c r="AR3300" s="7"/>
      <c r="AS3300" s="6"/>
    </row>
    <row r="3301" spans="42:45" x14ac:dyDescent="0.25">
      <c r="AP3301" s="6"/>
      <c r="AQ3301" s="5"/>
      <c r="AR3301" s="7"/>
      <c r="AS3301" s="6"/>
    </row>
    <row r="3302" spans="42:45" x14ac:dyDescent="0.25">
      <c r="AP3302" s="6"/>
      <c r="AQ3302" s="5"/>
      <c r="AR3302" s="7"/>
      <c r="AS3302" s="6"/>
    </row>
    <row r="3303" spans="42:45" x14ac:dyDescent="0.25">
      <c r="AP3303" s="6"/>
      <c r="AQ3303" s="5"/>
      <c r="AR3303" s="7"/>
      <c r="AS3303" s="6"/>
    </row>
    <row r="3304" spans="42:45" x14ac:dyDescent="0.25">
      <c r="AP3304" s="6"/>
      <c r="AQ3304" s="5"/>
      <c r="AR3304" s="7"/>
      <c r="AS3304" s="6"/>
    </row>
    <row r="3305" spans="42:45" x14ac:dyDescent="0.25">
      <c r="AP3305" s="6"/>
      <c r="AQ3305" s="5"/>
      <c r="AR3305" s="7"/>
      <c r="AS3305" s="6"/>
    </row>
    <row r="3306" spans="42:45" x14ac:dyDescent="0.25">
      <c r="AP3306" s="6"/>
      <c r="AQ3306" s="5"/>
      <c r="AR3306" s="7"/>
      <c r="AS3306" s="6"/>
    </row>
    <row r="3307" spans="42:45" x14ac:dyDescent="0.25">
      <c r="AP3307" s="6"/>
      <c r="AQ3307" s="5"/>
      <c r="AR3307" s="7"/>
      <c r="AS3307" s="6"/>
    </row>
    <row r="3308" spans="42:45" x14ac:dyDescent="0.25">
      <c r="AP3308" s="6"/>
      <c r="AQ3308" s="5"/>
      <c r="AR3308" s="7"/>
      <c r="AS3308" s="6"/>
    </row>
    <row r="3309" spans="42:45" x14ac:dyDescent="0.25">
      <c r="AP3309" s="6"/>
      <c r="AQ3309" s="5"/>
      <c r="AR3309" s="7"/>
      <c r="AS3309" s="6"/>
    </row>
    <row r="3310" spans="42:45" x14ac:dyDescent="0.25">
      <c r="AP3310" s="6"/>
      <c r="AQ3310" s="5"/>
      <c r="AR3310" s="7"/>
      <c r="AS3310" s="6"/>
    </row>
    <row r="3311" spans="42:45" x14ac:dyDescent="0.25">
      <c r="AP3311" s="6"/>
      <c r="AQ3311" s="5"/>
      <c r="AR3311" s="7"/>
      <c r="AS3311" s="6"/>
    </row>
    <row r="3312" spans="42:45" x14ac:dyDescent="0.25">
      <c r="AP3312" s="6"/>
      <c r="AQ3312" s="5"/>
      <c r="AR3312" s="7"/>
      <c r="AS3312" s="6"/>
    </row>
    <row r="3313" spans="42:45" x14ac:dyDescent="0.25">
      <c r="AP3313" s="6"/>
      <c r="AQ3313" s="5"/>
      <c r="AR3313" s="7"/>
      <c r="AS3313" s="6"/>
    </row>
    <row r="3314" spans="42:45" x14ac:dyDescent="0.25">
      <c r="AP3314" s="6"/>
      <c r="AQ3314" s="5"/>
      <c r="AR3314" s="7"/>
      <c r="AS3314" s="6"/>
    </row>
    <row r="3315" spans="42:45" x14ac:dyDescent="0.25">
      <c r="AP3315" s="6"/>
      <c r="AQ3315" s="5"/>
      <c r="AR3315" s="7"/>
      <c r="AS3315" s="6"/>
    </row>
    <row r="3316" spans="42:45" x14ac:dyDescent="0.25">
      <c r="AP3316" s="6"/>
      <c r="AQ3316" s="5"/>
      <c r="AR3316" s="7"/>
      <c r="AS3316" s="6"/>
    </row>
    <row r="3317" spans="42:45" x14ac:dyDescent="0.25">
      <c r="AP3317" s="6"/>
      <c r="AQ3317" s="5"/>
      <c r="AR3317" s="7"/>
      <c r="AS3317" s="6"/>
    </row>
    <row r="3318" spans="42:45" x14ac:dyDescent="0.25">
      <c r="AP3318" s="6"/>
      <c r="AQ3318" s="5"/>
      <c r="AR3318" s="7"/>
      <c r="AS3318" s="6"/>
    </row>
    <row r="3319" spans="42:45" x14ac:dyDescent="0.25">
      <c r="AP3319" s="6"/>
      <c r="AQ3319" s="5"/>
      <c r="AR3319" s="7"/>
      <c r="AS3319" s="6"/>
    </row>
    <row r="3320" spans="42:45" x14ac:dyDescent="0.25">
      <c r="AP3320" s="6"/>
      <c r="AQ3320" s="5"/>
      <c r="AR3320" s="7"/>
      <c r="AS3320" s="6"/>
    </row>
    <row r="3321" spans="42:45" x14ac:dyDescent="0.25">
      <c r="AP3321" s="6"/>
      <c r="AQ3321" s="5"/>
      <c r="AR3321" s="7"/>
      <c r="AS3321" s="6"/>
    </row>
    <row r="3322" spans="42:45" x14ac:dyDescent="0.25">
      <c r="AP3322" s="6"/>
      <c r="AQ3322" s="5"/>
      <c r="AR3322" s="7"/>
      <c r="AS3322" s="6"/>
    </row>
    <row r="3323" spans="42:45" x14ac:dyDescent="0.25">
      <c r="AP3323" s="6"/>
      <c r="AQ3323" s="5"/>
      <c r="AR3323" s="7"/>
      <c r="AS3323" s="6"/>
    </row>
    <row r="3324" spans="42:45" x14ac:dyDescent="0.25">
      <c r="AP3324" s="6"/>
      <c r="AQ3324" s="5"/>
      <c r="AR3324" s="7"/>
      <c r="AS3324" s="6"/>
    </row>
    <row r="3325" spans="42:45" x14ac:dyDescent="0.25">
      <c r="AP3325" s="6"/>
      <c r="AQ3325" s="5"/>
      <c r="AR3325" s="7"/>
      <c r="AS3325" s="6"/>
    </row>
    <row r="3326" spans="42:45" x14ac:dyDescent="0.25">
      <c r="AP3326" s="6"/>
      <c r="AQ3326" s="5"/>
      <c r="AR3326" s="7"/>
      <c r="AS3326" s="6"/>
    </row>
    <row r="3327" spans="42:45" x14ac:dyDescent="0.25">
      <c r="AP3327" s="6"/>
      <c r="AQ3327" s="5"/>
      <c r="AR3327" s="7"/>
      <c r="AS3327" s="6"/>
    </row>
    <row r="3328" spans="42:45" x14ac:dyDescent="0.25">
      <c r="AP3328" s="6"/>
      <c r="AQ3328" s="5"/>
      <c r="AR3328" s="7"/>
      <c r="AS3328" s="6"/>
    </row>
    <row r="3329" spans="42:45" x14ac:dyDescent="0.25">
      <c r="AP3329" s="6"/>
      <c r="AQ3329" s="5"/>
      <c r="AR3329" s="7"/>
      <c r="AS3329" s="6"/>
    </row>
    <row r="3330" spans="42:45" x14ac:dyDescent="0.25">
      <c r="AP3330" s="6"/>
      <c r="AQ3330" s="5"/>
      <c r="AR3330" s="7"/>
      <c r="AS3330" s="6"/>
    </row>
    <row r="3331" spans="42:45" x14ac:dyDescent="0.25">
      <c r="AP3331" s="6"/>
      <c r="AQ3331" s="5"/>
      <c r="AR3331" s="7"/>
      <c r="AS3331" s="6"/>
    </row>
    <row r="3332" spans="42:45" x14ac:dyDescent="0.25">
      <c r="AP3332" s="6"/>
      <c r="AQ3332" s="5"/>
      <c r="AR3332" s="7"/>
      <c r="AS3332" s="6"/>
    </row>
    <row r="3333" spans="42:45" x14ac:dyDescent="0.25">
      <c r="AP3333" s="6"/>
      <c r="AQ3333" s="5"/>
      <c r="AR3333" s="7"/>
      <c r="AS3333" s="6"/>
    </row>
    <row r="3334" spans="42:45" x14ac:dyDescent="0.25">
      <c r="AP3334" s="6"/>
      <c r="AQ3334" s="5"/>
      <c r="AR3334" s="7"/>
      <c r="AS3334" s="6"/>
    </row>
    <row r="3335" spans="42:45" x14ac:dyDescent="0.25">
      <c r="AP3335" s="6"/>
      <c r="AQ3335" s="5"/>
      <c r="AR3335" s="7"/>
      <c r="AS3335" s="6"/>
    </row>
    <row r="3336" spans="42:45" x14ac:dyDescent="0.25">
      <c r="AP3336" s="6"/>
      <c r="AQ3336" s="5"/>
      <c r="AR3336" s="7"/>
      <c r="AS3336" s="6"/>
    </row>
    <row r="3337" spans="42:45" x14ac:dyDescent="0.25">
      <c r="AP3337" s="6"/>
      <c r="AQ3337" s="5"/>
      <c r="AR3337" s="7"/>
      <c r="AS3337" s="6"/>
    </row>
    <row r="3338" spans="42:45" x14ac:dyDescent="0.25">
      <c r="AP3338" s="6"/>
      <c r="AQ3338" s="5"/>
      <c r="AR3338" s="7"/>
      <c r="AS3338" s="6"/>
    </row>
    <row r="3339" spans="42:45" x14ac:dyDescent="0.25">
      <c r="AP3339" s="6"/>
      <c r="AQ3339" s="5"/>
      <c r="AR3339" s="7"/>
      <c r="AS3339" s="6"/>
    </row>
    <row r="3340" spans="42:45" x14ac:dyDescent="0.25">
      <c r="AP3340" s="6"/>
      <c r="AQ3340" s="5"/>
      <c r="AR3340" s="7"/>
      <c r="AS3340" s="6"/>
    </row>
    <row r="3341" spans="42:45" x14ac:dyDescent="0.25">
      <c r="AP3341" s="6"/>
      <c r="AQ3341" s="5"/>
      <c r="AR3341" s="7"/>
      <c r="AS3341" s="6"/>
    </row>
    <row r="3342" spans="42:45" x14ac:dyDescent="0.25">
      <c r="AP3342" s="6"/>
      <c r="AQ3342" s="5"/>
      <c r="AR3342" s="7"/>
      <c r="AS3342" s="6"/>
    </row>
    <row r="3343" spans="42:45" x14ac:dyDescent="0.25">
      <c r="AP3343" s="6"/>
      <c r="AQ3343" s="5"/>
      <c r="AR3343" s="7"/>
      <c r="AS3343" s="6"/>
    </row>
    <row r="3344" spans="42:45" x14ac:dyDescent="0.25">
      <c r="AP3344" s="6"/>
      <c r="AQ3344" s="5"/>
      <c r="AR3344" s="7"/>
      <c r="AS3344" s="6"/>
    </row>
    <row r="3345" spans="42:45" x14ac:dyDescent="0.25">
      <c r="AP3345" s="6"/>
      <c r="AQ3345" s="5"/>
      <c r="AR3345" s="7"/>
      <c r="AS3345" s="6"/>
    </row>
    <row r="3346" spans="42:45" x14ac:dyDescent="0.25">
      <c r="AP3346" s="6"/>
      <c r="AQ3346" s="5"/>
      <c r="AR3346" s="7"/>
      <c r="AS3346" s="6"/>
    </row>
    <row r="3347" spans="42:45" x14ac:dyDescent="0.25">
      <c r="AP3347" s="6"/>
      <c r="AQ3347" s="5"/>
      <c r="AR3347" s="7"/>
      <c r="AS3347" s="6"/>
    </row>
    <row r="3348" spans="42:45" x14ac:dyDescent="0.25">
      <c r="AP3348" s="6"/>
      <c r="AQ3348" s="5"/>
      <c r="AR3348" s="7"/>
      <c r="AS3348" s="6"/>
    </row>
    <row r="3349" spans="42:45" x14ac:dyDescent="0.25">
      <c r="AP3349" s="6"/>
      <c r="AQ3349" s="5"/>
      <c r="AR3349" s="7"/>
      <c r="AS3349" s="6"/>
    </row>
    <row r="3350" spans="42:45" x14ac:dyDescent="0.25">
      <c r="AP3350" s="6"/>
      <c r="AQ3350" s="5"/>
      <c r="AR3350" s="7"/>
      <c r="AS3350" s="6"/>
    </row>
    <row r="3351" spans="42:45" x14ac:dyDescent="0.25">
      <c r="AP3351" s="6"/>
      <c r="AQ3351" s="5"/>
      <c r="AR3351" s="7"/>
      <c r="AS3351" s="6"/>
    </row>
    <row r="3352" spans="42:45" x14ac:dyDescent="0.25">
      <c r="AP3352" s="6"/>
      <c r="AQ3352" s="5"/>
      <c r="AR3352" s="7"/>
      <c r="AS3352" s="6"/>
    </row>
    <row r="3353" spans="42:45" x14ac:dyDescent="0.25">
      <c r="AP3353" s="6"/>
      <c r="AQ3353" s="5"/>
      <c r="AR3353" s="7"/>
      <c r="AS3353" s="6"/>
    </row>
    <row r="3354" spans="42:45" x14ac:dyDescent="0.25">
      <c r="AP3354" s="6"/>
      <c r="AQ3354" s="5"/>
      <c r="AR3354" s="7"/>
      <c r="AS3354" s="6"/>
    </row>
    <row r="3355" spans="42:45" x14ac:dyDescent="0.25">
      <c r="AP3355" s="6"/>
      <c r="AQ3355" s="5"/>
      <c r="AR3355" s="7"/>
      <c r="AS3355" s="6"/>
    </row>
    <row r="3356" spans="42:45" x14ac:dyDescent="0.25">
      <c r="AP3356" s="6"/>
      <c r="AQ3356" s="5"/>
      <c r="AR3356" s="7"/>
      <c r="AS3356" s="6"/>
    </row>
    <row r="3357" spans="42:45" x14ac:dyDescent="0.25">
      <c r="AP3357" s="6"/>
      <c r="AQ3357" s="5"/>
      <c r="AR3357" s="7"/>
      <c r="AS3357" s="6"/>
    </row>
    <row r="3358" spans="42:45" x14ac:dyDescent="0.25">
      <c r="AP3358" s="6"/>
      <c r="AQ3358" s="5"/>
      <c r="AR3358" s="7"/>
      <c r="AS3358" s="6"/>
    </row>
    <row r="3359" spans="42:45" x14ac:dyDescent="0.25">
      <c r="AP3359" s="6"/>
      <c r="AQ3359" s="5"/>
      <c r="AR3359" s="7"/>
      <c r="AS3359" s="6"/>
    </row>
    <row r="3360" spans="42:45" x14ac:dyDescent="0.25">
      <c r="AP3360" s="6"/>
      <c r="AQ3360" s="5"/>
      <c r="AR3360" s="7"/>
      <c r="AS3360" s="6"/>
    </row>
    <row r="3361" spans="42:45" x14ac:dyDescent="0.25">
      <c r="AP3361" s="6"/>
      <c r="AQ3361" s="5"/>
      <c r="AR3361" s="7"/>
      <c r="AS3361" s="6"/>
    </row>
    <row r="3362" spans="42:45" x14ac:dyDescent="0.25">
      <c r="AP3362" s="6"/>
      <c r="AQ3362" s="5"/>
      <c r="AR3362" s="7"/>
      <c r="AS3362" s="6"/>
    </row>
    <row r="3363" spans="42:45" x14ac:dyDescent="0.25">
      <c r="AP3363" s="6"/>
      <c r="AQ3363" s="5"/>
      <c r="AR3363" s="7"/>
      <c r="AS3363" s="6"/>
    </row>
    <row r="3364" spans="42:45" x14ac:dyDescent="0.25">
      <c r="AP3364" s="6"/>
      <c r="AQ3364" s="5"/>
      <c r="AR3364" s="7"/>
      <c r="AS3364" s="6"/>
    </row>
    <row r="3365" spans="42:45" x14ac:dyDescent="0.25">
      <c r="AP3365" s="6"/>
      <c r="AQ3365" s="5"/>
      <c r="AR3365" s="7"/>
      <c r="AS3365" s="6"/>
    </row>
    <row r="3366" spans="42:45" x14ac:dyDescent="0.25">
      <c r="AP3366" s="6"/>
      <c r="AQ3366" s="5"/>
      <c r="AR3366" s="7"/>
      <c r="AS3366" s="6"/>
    </row>
    <row r="3367" spans="42:45" x14ac:dyDescent="0.25">
      <c r="AP3367" s="6"/>
      <c r="AQ3367" s="5"/>
      <c r="AR3367" s="7"/>
      <c r="AS3367" s="6"/>
    </row>
    <row r="3368" spans="42:45" x14ac:dyDescent="0.25">
      <c r="AP3368" s="6"/>
      <c r="AQ3368" s="5"/>
      <c r="AR3368" s="7"/>
      <c r="AS3368" s="6"/>
    </row>
    <row r="3369" spans="42:45" x14ac:dyDescent="0.25">
      <c r="AP3369" s="6"/>
      <c r="AQ3369" s="5"/>
      <c r="AR3369" s="7"/>
      <c r="AS3369" s="6"/>
    </row>
    <row r="3370" spans="42:45" x14ac:dyDescent="0.25">
      <c r="AP3370" s="6"/>
      <c r="AQ3370" s="5"/>
      <c r="AR3370" s="7"/>
      <c r="AS3370" s="6"/>
    </row>
    <row r="3371" spans="42:45" x14ac:dyDescent="0.25">
      <c r="AP3371" s="6"/>
      <c r="AQ3371" s="5"/>
      <c r="AR3371" s="7"/>
      <c r="AS3371" s="6"/>
    </row>
    <row r="3372" spans="42:45" x14ac:dyDescent="0.25">
      <c r="AP3372" s="6"/>
      <c r="AQ3372" s="5"/>
      <c r="AR3372" s="7"/>
      <c r="AS3372" s="6"/>
    </row>
    <row r="3373" spans="42:45" x14ac:dyDescent="0.25">
      <c r="AP3373" s="6"/>
      <c r="AQ3373" s="5"/>
      <c r="AR3373" s="7"/>
      <c r="AS3373" s="6"/>
    </row>
    <row r="3374" spans="42:45" x14ac:dyDescent="0.25">
      <c r="AP3374" s="6"/>
      <c r="AQ3374" s="5"/>
      <c r="AR3374" s="7"/>
      <c r="AS3374" s="6"/>
    </row>
    <row r="3375" spans="42:45" x14ac:dyDescent="0.25">
      <c r="AP3375" s="6"/>
      <c r="AQ3375" s="5"/>
      <c r="AR3375" s="7"/>
      <c r="AS3375" s="6"/>
    </row>
    <row r="3376" spans="42:45" x14ac:dyDescent="0.25">
      <c r="AP3376" s="6"/>
      <c r="AQ3376" s="5"/>
      <c r="AR3376" s="7"/>
      <c r="AS3376" s="6"/>
    </row>
    <row r="3377" spans="42:45" x14ac:dyDescent="0.25">
      <c r="AP3377" s="6"/>
      <c r="AQ3377" s="5"/>
      <c r="AR3377" s="7"/>
      <c r="AS3377" s="6"/>
    </row>
    <row r="3378" spans="42:45" x14ac:dyDescent="0.25">
      <c r="AP3378" s="6"/>
      <c r="AQ3378" s="5"/>
      <c r="AR3378" s="7"/>
      <c r="AS3378" s="6"/>
    </row>
    <row r="3379" spans="42:45" x14ac:dyDescent="0.25">
      <c r="AP3379" s="6"/>
      <c r="AQ3379" s="5"/>
      <c r="AR3379" s="7"/>
      <c r="AS3379" s="6"/>
    </row>
    <row r="3380" spans="42:45" x14ac:dyDescent="0.25">
      <c r="AP3380" s="6"/>
      <c r="AQ3380" s="5"/>
      <c r="AR3380" s="7"/>
      <c r="AS3380" s="6"/>
    </row>
    <row r="3381" spans="42:45" x14ac:dyDescent="0.25">
      <c r="AP3381" s="6"/>
      <c r="AQ3381" s="5"/>
      <c r="AR3381" s="7"/>
      <c r="AS3381" s="6"/>
    </row>
    <row r="3382" spans="42:45" x14ac:dyDescent="0.25">
      <c r="AP3382" s="6"/>
      <c r="AQ3382" s="5"/>
      <c r="AR3382" s="7"/>
      <c r="AS3382" s="6"/>
    </row>
    <row r="3383" spans="42:45" x14ac:dyDescent="0.25">
      <c r="AP3383" s="6"/>
      <c r="AQ3383" s="5"/>
      <c r="AR3383" s="7"/>
      <c r="AS3383" s="6"/>
    </row>
    <row r="3384" spans="42:45" x14ac:dyDescent="0.25">
      <c r="AP3384" s="6"/>
      <c r="AQ3384" s="5"/>
      <c r="AR3384" s="7"/>
      <c r="AS3384" s="6"/>
    </row>
    <row r="3385" spans="42:45" x14ac:dyDescent="0.25">
      <c r="AP3385" s="6"/>
      <c r="AQ3385" s="5"/>
      <c r="AR3385" s="7"/>
      <c r="AS3385" s="6"/>
    </row>
    <row r="3386" spans="42:45" x14ac:dyDescent="0.25">
      <c r="AP3386" s="6"/>
      <c r="AQ3386" s="5"/>
      <c r="AR3386" s="7"/>
      <c r="AS3386" s="6"/>
    </row>
    <row r="3387" spans="42:45" x14ac:dyDescent="0.25">
      <c r="AP3387" s="6"/>
      <c r="AQ3387" s="5"/>
      <c r="AR3387" s="7"/>
      <c r="AS3387" s="6"/>
    </row>
    <row r="3388" spans="42:45" x14ac:dyDescent="0.25">
      <c r="AP3388" s="6"/>
      <c r="AQ3388" s="5"/>
      <c r="AR3388" s="7"/>
      <c r="AS3388" s="6"/>
    </row>
    <row r="3389" spans="42:45" x14ac:dyDescent="0.25">
      <c r="AP3389" s="6"/>
      <c r="AQ3389" s="5"/>
      <c r="AR3389" s="7"/>
      <c r="AS3389" s="6"/>
    </row>
    <row r="3390" spans="42:45" x14ac:dyDescent="0.25">
      <c r="AP3390" s="6"/>
      <c r="AQ3390" s="5"/>
      <c r="AR3390" s="7"/>
      <c r="AS3390" s="6"/>
    </row>
    <row r="3391" spans="42:45" x14ac:dyDescent="0.25">
      <c r="AP3391" s="6"/>
      <c r="AQ3391" s="5"/>
      <c r="AR3391" s="7"/>
      <c r="AS3391" s="6"/>
    </row>
    <row r="3392" spans="42:45" x14ac:dyDescent="0.25">
      <c r="AP3392" s="6"/>
      <c r="AQ3392" s="5"/>
      <c r="AR3392" s="7"/>
      <c r="AS3392" s="6"/>
    </row>
    <row r="3393" spans="42:45" x14ac:dyDescent="0.25">
      <c r="AP3393" s="6"/>
      <c r="AQ3393" s="5"/>
      <c r="AR3393" s="7"/>
      <c r="AS3393" s="6"/>
    </row>
    <row r="3394" spans="42:45" x14ac:dyDescent="0.25">
      <c r="AP3394" s="6"/>
      <c r="AQ3394" s="5"/>
      <c r="AR3394" s="7"/>
      <c r="AS3394" s="6"/>
    </row>
    <row r="3395" spans="42:45" x14ac:dyDescent="0.25">
      <c r="AP3395" s="6"/>
      <c r="AQ3395" s="5"/>
      <c r="AR3395" s="7"/>
      <c r="AS3395" s="6"/>
    </row>
    <row r="3396" spans="42:45" x14ac:dyDescent="0.25">
      <c r="AP3396" s="6"/>
      <c r="AQ3396" s="5"/>
      <c r="AR3396" s="7"/>
      <c r="AS3396" s="6"/>
    </row>
    <row r="3397" spans="42:45" x14ac:dyDescent="0.25">
      <c r="AP3397" s="6"/>
      <c r="AQ3397" s="5"/>
      <c r="AR3397" s="7"/>
      <c r="AS3397" s="6"/>
    </row>
    <row r="3398" spans="42:45" x14ac:dyDescent="0.25">
      <c r="AP3398" s="6"/>
      <c r="AQ3398" s="5"/>
      <c r="AR3398" s="7"/>
      <c r="AS3398" s="6"/>
    </row>
    <row r="3399" spans="42:45" x14ac:dyDescent="0.25">
      <c r="AP3399" s="6"/>
      <c r="AQ3399" s="5"/>
      <c r="AR3399" s="7"/>
      <c r="AS3399" s="6"/>
    </row>
    <row r="3400" spans="42:45" x14ac:dyDescent="0.25">
      <c r="AP3400" s="6"/>
      <c r="AQ3400" s="5"/>
      <c r="AR3400" s="7"/>
      <c r="AS3400" s="6"/>
    </row>
    <row r="3401" spans="42:45" x14ac:dyDescent="0.25">
      <c r="AP3401" s="6"/>
      <c r="AQ3401" s="5"/>
      <c r="AR3401" s="7"/>
      <c r="AS3401" s="6"/>
    </row>
    <row r="3402" spans="42:45" x14ac:dyDescent="0.25">
      <c r="AP3402" s="6"/>
      <c r="AQ3402" s="5"/>
      <c r="AR3402" s="7"/>
      <c r="AS3402" s="6"/>
    </row>
    <row r="3403" spans="42:45" x14ac:dyDescent="0.25">
      <c r="AP3403" s="6"/>
      <c r="AQ3403" s="5"/>
      <c r="AR3403" s="7"/>
      <c r="AS3403" s="6"/>
    </row>
    <row r="3404" spans="42:45" x14ac:dyDescent="0.25">
      <c r="AP3404" s="6"/>
      <c r="AQ3404" s="5"/>
      <c r="AR3404" s="7"/>
      <c r="AS3404" s="6"/>
    </row>
    <row r="3405" spans="42:45" x14ac:dyDescent="0.25">
      <c r="AP3405" s="6"/>
      <c r="AQ3405" s="5"/>
      <c r="AR3405" s="7"/>
      <c r="AS3405" s="6"/>
    </row>
    <row r="3406" spans="42:45" x14ac:dyDescent="0.25">
      <c r="AP3406" s="6"/>
      <c r="AQ3406" s="5"/>
      <c r="AR3406" s="7"/>
      <c r="AS3406" s="6"/>
    </row>
    <row r="3407" spans="42:45" x14ac:dyDescent="0.25">
      <c r="AP3407" s="6"/>
      <c r="AQ3407" s="5"/>
      <c r="AR3407" s="7"/>
      <c r="AS3407" s="6"/>
    </row>
    <row r="3408" spans="42:45" x14ac:dyDescent="0.25">
      <c r="AP3408" s="6"/>
      <c r="AQ3408" s="5"/>
      <c r="AR3408" s="7"/>
      <c r="AS3408" s="6"/>
    </row>
    <row r="3409" spans="42:45" x14ac:dyDescent="0.25">
      <c r="AP3409" s="6"/>
      <c r="AQ3409" s="5"/>
      <c r="AR3409" s="7"/>
      <c r="AS3409" s="6"/>
    </row>
    <row r="3410" spans="42:45" x14ac:dyDescent="0.25">
      <c r="AP3410" s="6"/>
      <c r="AQ3410" s="5"/>
      <c r="AR3410" s="7"/>
      <c r="AS3410" s="6"/>
    </row>
    <row r="3411" spans="42:45" x14ac:dyDescent="0.25">
      <c r="AP3411" s="6"/>
      <c r="AQ3411" s="5"/>
      <c r="AR3411" s="7"/>
      <c r="AS3411" s="6"/>
    </row>
    <row r="3412" spans="42:45" x14ac:dyDescent="0.25">
      <c r="AP3412" s="6"/>
      <c r="AQ3412" s="5"/>
      <c r="AR3412" s="7"/>
      <c r="AS3412" s="6"/>
    </row>
    <row r="3413" spans="42:45" x14ac:dyDescent="0.25">
      <c r="AP3413" s="6"/>
      <c r="AQ3413" s="5"/>
      <c r="AR3413" s="7"/>
      <c r="AS3413" s="6"/>
    </row>
    <row r="3414" spans="42:45" x14ac:dyDescent="0.25">
      <c r="AP3414" s="6"/>
      <c r="AQ3414" s="5"/>
      <c r="AR3414" s="7"/>
      <c r="AS3414" s="6"/>
    </row>
    <row r="3415" spans="42:45" x14ac:dyDescent="0.25">
      <c r="AP3415" s="6"/>
      <c r="AQ3415" s="5"/>
      <c r="AR3415" s="7"/>
      <c r="AS3415" s="6"/>
    </row>
    <row r="3416" spans="42:45" x14ac:dyDescent="0.25">
      <c r="AP3416" s="6"/>
      <c r="AQ3416" s="5"/>
      <c r="AR3416" s="7"/>
      <c r="AS3416" s="6"/>
    </row>
    <row r="3417" spans="42:45" x14ac:dyDescent="0.25">
      <c r="AP3417" s="6"/>
      <c r="AQ3417" s="5"/>
      <c r="AR3417" s="7"/>
      <c r="AS3417" s="6"/>
    </row>
    <row r="3418" spans="42:45" x14ac:dyDescent="0.25">
      <c r="AP3418" s="6"/>
      <c r="AQ3418" s="5"/>
      <c r="AR3418" s="7"/>
      <c r="AS3418" s="6"/>
    </row>
    <row r="3419" spans="42:45" x14ac:dyDescent="0.25">
      <c r="AP3419" s="6"/>
      <c r="AQ3419" s="5"/>
      <c r="AR3419" s="7"/>
      <c r="AS3419" s="6"/>
    </row>
    <row r="3420" spans="42:45" x14ac:dyDescent="0.25">
      <c r="AP3420" s="6"/>
      <c r="AQ3420" s="5"/>
      <c r="AR3420" s="7"/>
      <c r="AS3420" s="6"/>
    </row>
    <row r="3421" spans="42:45" x14ac:dyDescent="0.25">
      <c r="AP3421" s="6"/>
      <c r="AQ3421" s="5"/>
      <c r="AR3421" s="7"/>
      <c r="AS3421" s="6"/>
    </row>
    <row r="3422" spans="42:45" x14ac:dyDescent="0.25">
      <c r="AP3422" s="6"/>
      <c r="AQ3422" s="5"/>
      <c r="AR3422" s="7"/>
      <c r="AS3422" s="6"/>
    </row>
    <row r="3423" spans="42:45" x14ac:dyDescent="0.25">
      <c r="AP3423" s="6"/>
      <c r="AQ3423" s="5"/>
      <c r="AR3423" s="7"/>
      <c r="AS3423" s="6"/>
    </row>
    <row r="3424" spans="42:45" x14ac:dyDescent="0.25">
      <c r="AP3424" s="6"/>
      <c r="AQ3424" s="5"/>
      <c r="AR3424" s="7"/>
      <c r="AS3424" s="6"/>
    </row>
    <row r="3425" spans="42:45" x14ac:dyDescent="0.25">
      <c r="AP3425" s="6"/>
      <c r="AQ3425" s="5"/>
      <c r="AR3425" s="7"/>
      <c r="AS3425" s="6"/>
    </row>
    <row r="3426" spans="42:45" x14ac:dyDescent="0.25">
      <c r="AP3426" s="6"/>
      <c r="AQ3426" s="5"/>
      <c r="AR3426" s="7"/>
      <c r="AS3426" s="6"/>
    </row>
    <row r="3427" spans="42:45" x14ac:dyDescent="0.25">
      <c r="AP3427" s="6"/>
      <c r="AQ3427" s="5"/>
      <c r="AR3427" s="7"/>
      <c r="AS3427" s="6"/>
    </row>
    <row r="3428" spans="42:45" x14ac:dyDescent="0.25">
      <c r="AP3428" s="6"/>
      <c r="AQ3428" s="5"/>
      <c r="AR3428" s="7"/>
      <c r="AS3428" s="6"/>
    </row>
    <row r="3429" spans="42:45" x14ac:dyDescent="0.25">
      <c r="AP3429" s="6"/>
      <c r="AQ3429" s="5"/>
      <c r="AR3429" s="7"/>
      <c r="AS3429" s="6"/>
    </row>
    <row r="3430" spans="42:45" x14ac:dyDescent="0.25">
      <c r="AP3430" s="6"/>
      <c r="AQ3430" s="5"/>
      <c r="AR3430" s="7"/>
      <c r="AS3430" s="6"/>
    </row>
    <row r="3431" spans="42:45" x14ac:dyDescent="0.25">
      <c r="AP3431" s="6"/>
      <c r="AQ3431" s="5"/>
      <c r="AR3431" s="7"/>
      <c r="AS3431" s="6"/>
    </row>
    <row r="3432" spans="42:45" x14ac:dyDescent="0.25">
      <c r="AP3432" s="6"/>
      <c r="AQ3432" s="5"/>
      <c r="AR3432" s="7"/>
      <c r="AS3432" s="6"/>
    </row>
    <row r="3433" spans="42:45" x14ac:dyDescent="0.25">
      <c r="AP3433" s="6"/>
      <c r="AQ3433" s="5"/>
      <c r="AR3433" s="7"/>
      <c r="AS3433" s="6"/>
    </row>
    <row r="3434" spans="42:45" x14ac:dyDescent="0.25">
      <c r="AP3434" s="6"/>
      <c r="AQ3434" s="5"/>
      <c r="AR3434" s="7"/>
      <c r="AS3434" s="6"/>
    </row>
    <row r="3435" spans="42:45" x14ac:dyDescent="0.25">
      <c r="AP3435" s="6"/>
      <c r="AQ3435" s="5"/>
      <c r="AR3435" s="7"/>
      <c r="AS3435" s="6"/>
    </row>
    <row r="3436" spans="42:45" x14ac:dyDescent="0.25">
      <c r="AP3436" s="6"/>
      <c r="AQ3436" s="5"/>
      <c r="AR3436" s="7"/>
      <c r="AS3436" s="6"/>
    </row>
    <row r="3437" spans="42:45" x14ac:dyDescent="0.25">
      <c r="AP3437" s="6"/>
      <c r="AQ3437" s="5"/>
      <c r="AR3437" s="7"/>
      <c r="AS3437" s="6"/>
    </row>
    <row r="3438" spans="42:45" x14ac:dyDescent="0.25">
      <c r="AP3438" s="6"/>
      <c r="AQ3438" s="5"/>
      <c r="AR3438" s="7"/>
      <c r="AS3438" s="6"/>
    </row>
    <row r="3439" spans="42:45" x14ac:dyDescent="0.25">
      <c r="AP3439" s="6"/>
      <c r="AQ3439" s="5"/>
      <c r="AR3439" s="7"/>
      <c r="AS3439" s="6"/>
    </row>
    <row r="3440" spans="42:45" x14ac:dyDescent="0.25">
      <c r="AP3440" s="6"/>
      <c r="AQ3440" s="5"/>
      <c r="AR3440" s="7"/>
      <c r="AS3440" s="6"/>
    </row>
    <row r="3441" spans="42:45" x14ac:dyDescent="0.25">
      <c r="AP3441" s="6"/>
      <c r="AQ3441" s="5"/>
      <c r="AR3441" s="7"/>
      <c r="AS3441" s="6"/>
    </row>
    <row r="3442" spans="42:45" x14ac:dyDescent="0.25">
      <c r="AP3442" s="6"/>
      <c r="AQ3442" s="5"/>
      <c r="AR3442" s="7"/>
      <c r="AS3442" s="6"/>
    </row>
    <row r="3443" spans="42:45" x14ac:dyDescent="0.25">
      <c r="AP3443" s="6"/>
      <c r="AQ3443" s="5"/>
      <c r="AR3443" s="7"/>
      <c r="AS3443" s="6"/>
    </row>
    <row r="3444" spans="42:45" x14ac:dyDescent="0.25">
      <c r="AP3444" s="6"/>
      <c r="AQ3444" s="5"/>
      <c r="AR3444" s="7"/>
      <c r="AS3444" s="6"/>
    </row>
    <row r="3445" spans="42:45" x14ac:dyDescent="0.25">
      <c r="AP3445" s="6"/>
      <c r="AQ3445" s="5"/>
      <c r="AR3445" s="7"/>
      <c r="AS3445" s="6"/>
    </row>
    <row r="3446" spans="42:45" x14ac:dyDescent="0.25">
      <c r="AP3446" s="6"/>
      <c r="AQ3446" s="5"/>
      <c r="AR3446" s="7"/>
      <c r="AS3446" s="6"/>
    </row>
    <row r="3447" spans="42:45" x14ac:dyDescent="0.25">
      <c r="AP3447" s="6"/>
      <c r="AQ3447" s="5"/>
      <c r="AR3447" s="7"/>
      <c r="AS3447" s="6"/>
    </row>
    <row r="3448" spans="42:45" x14ac:dyDescent="0.25">
      <c r="AP3448" s="6"/>
      <c r="AQ3448" s="5"/>
      <c r="AR3448" s="7"/>
      <c r="AS3448" s="6"/>
    </row>
    <row r="3449" spans="42:45" x14ac:dyDescent="0.25">
      <c r="AP3449" s="6"/>
      <c r="AQ3449" s="5"/>
      <c r="AR3449" s="7"/>
      <c r="AS3449" s="6"/>
    </row>
    <row r="3450" spans="42:45" x14ac:dyDescent="0.25">
      <c r="AP3450" s="6"/>
      <c r="AQ3450" s="5"/>
      <c r="AR3450" s="7"/>
      <c r="AS3450" s="6"/>
    </row>
    <row r="3451" spans="42:45" x14ac:dyDescent="0.25">
      <c r="AP3451" s="6"/>
      <c r="AQ3451" s="5"/>
      <c r="AR3451" s="7"/>
      <c r="AS3451" s="6"/>
    </row>
    <row r="3452" spans="42:45" x14ac:dyDescent="0.25">
      <c r="AP3452" s="6"/>
      <c r="AQ3452" s="5"/>
      <c r="AR3452" s="7"/>
      <c r="AS3452" s="6"/>
    </row>
    <row r="3453" spans="42:45" x14ac:dyDescent="0.25">
      <c r="AP3453" s="6"/>
      <c r="AQ3453" s="5"/>
      <c r="AR3453" s="7"/>
      <c r="AS3453" s="6"/>
    </row>
    <row r="3454" spans="42:45" x14ac:dyDescent="0.25">
      <c r="AP3454" s="6"/>
      <c r="AQ3454" s="5"/>
      <c r="AR3454" s="7"/>
      <c r="AS3454" s="6"/>
    </row>
    <row r="3455" spans="42:45" x14ac:dyDescent="0.25">
      <c r="AP3455" s="6"/>
      <c r="AQ3455" s="5"/>
      <c r="AR3455" s="7"/>
      <c r="AS3455" s="6"/>
    </row>
    <row r="3456" spans="42:45" x14ac:dyDescent="0.25">
      <c r="AP3456" s="6"/>
      <c r="AQ3456" s="5"/>
      <c r="AR3456" s="7"/>
      <c r="AS3456" s="6"/>
    </row>
    <row r="3457" spans="42:45" x14ac:dyDescent="0.25">
      <c r="AP3457" s="6"/>
      <c r="AQ3457" s="5"/>
      <c r="AR3457" s="7"/>
      <c r="AS3457" s="6"/>
    </row>
    <row r="3458" spans="42:45" x14ac:dyDescent="0.25">
      <c r="AP3458" s="6"/>
      <c r="AQ3458" s="5"/>
      <c r="AR3458" s="7"/>
      <c r="AS3458" s="6"/>
    </row>
    <row r="3459" spans="42:45" x14ac:dyDescent="0.25">
      <c r="AP3459" s="6"/>
      <c r="AQ3459" s="5"/>
      <c r="AR3459" s="7"/>
      <c r="AS3459" s="6"/>
    </row>
    <row r="3460" spans="42:45" x14ac:dyDescent="0.25">
      <c r="AP3460" s="6"/>
      <c r="AQ3460" s="5"/>
      <c r="AR3460" s="7"/>
      <c r="AS3460" s="6"/>
    </row>
    <row r="3461" spans="42:45" x14ac:dyDescent="0.25">
      <c r="AP3461" s="6"/>
      <c r="AQ3461" s="5"/>
      <c r="AR3461" s="7"/>
      <c r="AS3461" s="6"/>
    </row>
    <row r="3462" spans="42:45" x14ac:dyDescent="0.25">
      <c r="AP3462" s="6"/>
      <c r="AQ3462" s="5"/>
      <c r="AR3462" s="7"/>
      <c r="AS3462" s="6"/>
    </row>
    <row r="3463" spans="42:45" x14ac:dyDescent="0.25">
      <c r="AP3463" s="6"/>
      <c r="AQ3463" s="5"/>
      <c r="AR3463" s="7"/>
      <c r="AS3463" s="6"/>
    </row>
    <row r="3464" spans="42:45" x14ac:dyDescent="0.25">
      <c r="AP3464" s="6"/>
      <c r="AQ3464" s="5"/>
      <c r="AR3464" s="7"/>
      <c r="AS3464" s="6"/>
    </row>
    <row r="3465" spans="42:45" x14ac:dyDescent="0.25">
      <c r="AP3465" s="6"/>
      <c r="AQ3465" s="5"/>
      <c r="AR3465" s="7"/>
      <c r="AS3465" s="6"/>
    </row>
    <row r="3466" spans="42:45" x14ac:dyDescent="0.25">
      <c r="AP3466" s="6"/>
      <c r="AQ3466" s="5"/>
      <c r="AR3466" s="7"/>
      <c r="AS3466" s="6"/>
    </row>
    <row r="3467" spans="42:45" x14ac:dyDescent="0.25">
      <c r="AP3467" s="6"/>
      <c r="AQ3467" s="5"/>
      <c r="AR3467" s="7"/>
      <c r="AS3467" s="6"/>
    </row>
    <row r="3468" spans="42:45" x14ac:dyDescent="0.25">
      <c r="AP3468" s="6"/>
      <c r="AQ3468" s="5"/>
      <c r="AR3468" s="7"/>
      <c r="AS3468" s="6"/>
    </row>
    <row r="3469" spans="42:45" x14ac:dyDescent="0.25">
      <c r="AP3469" s="6"/>
      <c r="AQ3469" s="5"/>
      <c r="AR3469" s="7"/>
      <c r="AS3469" s="6"/>
    </row>
    <row r="3470" spans="42:45" x14ac:dyDescent="0.25">
      <c r="AP3470" s="6"/>
      <c r="AQ3470" s="5"/>
      <c r="AR3470" s="7"/>
      <c r="AS3470" s="6"/>
    </row>
    <row r="3471" spans="42:45" x14ac:dyDescent="0.25">
      <c r="AP3471" s="6"/>
      <c r="AQ3471" s="5"/>
      <c r="AR3471" s="7"/>
      <c r="AS3471" s="6"/>
    </row>
    <row r="3472" spans="42:45" x14ac:dyDescent="0.25">
      <c r="AP3472" s="6"/>
      <c r="AQ3472" s="5"/>
      <c r="AR3472" s="7"/>
      <c r="AS3472" s="6"/>
    </row>
    <row r="3473" spans="42:45" x14ac:dyDescent="0.25">
      <c r="AP3473" s="6"/>
      <c r="AQ3473" s="5"/>
      <c r="AR3473" s="7"/>
      <c r="AS3473" s="6"/>
    </row>
    <row r="3474" spans="42:45" x14ac:dyDescent="0.25">
      <c r="AP3474" s="6"/>
      <c r="AQ3474" s="5"/>
      <c r="AR3474" s="7"/>
      <c r="AS3474" s="6"/>
    </row>
    <row r="3475" spans="42:45" x14ac:dyDescent="0.25">
      <c r="AP3475" s="6"/>
      <c r="AQ3475" s="5"/>
      <c r="AR3475" s="7"/>
      <c r="AS3475" s="6"/>
    </row>
    <row r="3476" spans="42:45" x14ac:dyDescent="0.25">
      <c r="AP3476" s="6"/>
      <c r="AQ3476" s="5"/>
      <c r="AR3476" s="7"/>
      <c r="AS3476" s="6"/>
    </row>
    <row r="3477" spans="42:45" x14ac:dyDescent="0.25">
      <c r="AP3477" s="6"/>
      <c r="AQ3477" s="5"/>
      <c r="AR3477" s="7"/>
      <c r="AS3477" s="6"/>
    </row>
    <row r="3478" spans="42:45" x14ac:dyDescent="0.25">
      <c r="AP3478" s="6"/>
      <c r="AQ3478" s="5"/>
      <c r="AR3478" s="7"/>
      <c r="AS3478" s="6"/>
    </row>
    <row r="3479" spans="42:45" x14ac:dyDescent="0.25">
      <c r="AP3479" s="6"/>
      <c r="AQ3479" s="5"/>
      <c r="AR3479" s="7"/>
      <c r="AS3479" s="6"/>
    </row>
    <row r="3480" spans="42:45" x14ac:dyDescent="0.25">
      <c r="AP3480" s="6"/>
      <c r="AQ3480" s="5"/>
      <c r="AR3480" s="7"/>
      <c r="AS3480" s="6"/>
    </row>
    <row r="3481" spans="42:45" x14ac:dyDescent="0.25">
      <c r="AP3481" s="6"/>
      <c r="AQ3481" s="5"/>
      <c r="AR3481" s="7"/>
      <c r="AS3481" s="6"/>
    </row>
    <row r="3482" spans="42:45" x14ac:dyDescent="0.25">
      <c r="AP3482" s="6"/>
      <c r="AQ3482" s="5"/>
      <c r="AR3482" s="7"/>
      <c r="AS3482" s="6"/>
    </row>
    <row r="3483" spans="42:45" x14ac:dyDescent="0.25">
      <c r="AP3483" s="6"/>
      <c r="AQ3483" s="5"/>
      <c r="AR3483" s="7"/>
      <c r="AS3483" s="6"/>
    </row>
    <row r="3484" spans="42:45" x14ac:dyDescent="0.25">
      <c r="AP3484" s="6"/>
      <c r="AQ3484" s="5"/>
      <c r="AR3484" s="7"/>
      <c r="AS3484" s="6"/>
    </row>
    <row r="3485" spans="42:45" x14ac:dyDescent="0.25">
      <c r="AP3485" s="6"/>
      <c r="AQ3485" s="5"/>
      <c r="AR3485" s="7"/>
      <c r="AS3485" s="6"/>
    </row>
    <row r="3486" spans="42:45" x14ac:dyDescent="0.25">
      <c r="AP3486" s="6"/>
      <c r="AQ3486" s="5"/>
      <c r="AR3486" s="7"/>
      <c r="AS3486" s="6"/>
    </row>
    <row r="3487" spans="42:45" x14ac:dyDescent="0.25">
      <c r="AP3487" s="6"/>
      <c r="AQ3487" s="5"/>
      <c r="AR3487" s="7"/>
      <c r="AS3487" s="6"/>
    </row>
    <row r="3488" spans="42:45" x14ac:dyDescent="0.25">
      <c r="AP3488" s="6"/>
      <c r="AQ3488" s="5"/>
      <c r="AR3488" s="7"/>
      <c r="AS3488" s="6"/>
    </row>
    <row r="3489" spans="42:45" x14ac:dyDescent="0.25">
      <c r="AP3489" s="6"/>
      <c r="AQ3489" s="5"/>
      <c r="AR3489" s="7"/>
      <c r="AS3489" s="6"/>
    </row>
    <row r="3490" spans="42:45" x14ac:dyDescent="0.25">
      <c r="AP3490" s="6"/>
      <c r="AQ3490" s="5"/>
      <c r="AR3490" s="7"/>
      <c r="AS3490" s="6"/>
    </row>
    <row r="3491" spans="42:45" x14ac:dyDescent="0.25">
      <c r="AP3491" s="6"/>
      <c r="AQ3491" s="5"/>
      <c r="AR3491" s="7"/>
      <c r="AS3491" s="6"/>
    </row>
    <row r="3492" spans="42:45" x14ac:dyDescent="0.25">
      <c r="AP3492" s="6"/>
      <c r="AQ3492" s="5"/>
      <c r="AR3492" s="7"/>
      <c r="AS3492" s="6"/>
    </row>
    <row r="3493" spans="42:45" x14ac:dyDescent="0.25">
      <c r="AP3493" s="6"/>
      <c r="AQ3493" s="5"/>
      <c r="AR3493" s="7"/>
      <c r="AS3493" s="6"/>
    </row>
    <row r="3494" spans="42:45" x14ac:dyDescent="0.25">
      <c r="AP3494" s="6"/>
      <c r="AQ3494" s="5"/>
      <c r="AR3494" s="7"/>
      <c r="AS3494" s="6"/>
    </row>
    <row r="3495" spans="42:45" x14ac:dyDescent="0.25">
      <c r="AP3495" s="6"/>
      <c r="AQ3495" s="5"/>
      <c r="AR3495" s="7"/>
      <c r="AS3495" s="6"/>
    </row>
    <row r="3496" spans="42:45" x14ac:dyDescent="0.25">
      <c r="AP3496" s="6"/>
      <c r="AQ3496" s="5"/>
      <c r="AR3496" s="7"/>
      <c r="AS3496" s="6"/>
    </row>
    <row r="3497" spans="42:45" x14ac:dyDescent="0.25">
      <c r="AP3497" s="6"/>
      <c r="AQ3497" s="5"/>
      <c r="AR3497" s="7"/>
      <c r="AS3497" s="6"/>
    </row>
    <row r="3498" spans="42:45" x14ac:dyDescent="0.25">
      <c r="AP3498" s="6"/>
      <c r="AQ3498" s="5"/>
      <c r="AR3498" s="7"/>
      <c r="AS3498" s="6"/>
    </row>
    <row r="3499" spans="42:45" x14ac:dyDescent="0.25">
      <c r="AP3499" s="6"/>
      <c r="AQ3499" s="5"/>
      <c r="AR3499" s="7"/>
      <c r="AS3499" s="6"/>
    </row>
    <row r="3500" spans="42:45" x14ac:dyDescent="0.25">
      <c r="AP3500" s="6"/>
      <c r="AQ3500" s="5"/>
      <c r="AR3500" s="7"/>
      <c r="AS3500" s="6"/>
    </row>
    <row r="3501" spans="42:45" x14ac:dyDescent="0.25">
      <c r="AP3501" s="6"/>
      <c r="AQ3501" s="5"/>
      <c r="AR3501" s="7"/>
      <c r="AS3501" s="6"/>
    </row>
    <row r="3502" spans="42:45" x14ac:dyDescent="0.25">
      <c r="AP3502" s="6"/>
      <c r="AQ3502" s="5"/>
      <c r="AR3502" s="7"/>
      <c r="AS3502" s="6"/>
    </row>
    <row r="3503" spans="42:45" x14ac:dyDescent="0.25">
      <c r="AP3503" s="6"/>
      <c r="AQ3503" s="5"/>
      <c r="AR3503" s="7"/>
      <c r="AS3503" s="6"/>
    </row>
    <row r="3504" spans="42:45" x14ac:dyDescent="0.25">
      <c r="AP3504" s="6"/>
      <c r="AQ3504" s="5"/>
      <c r="AR3504" s="7"/>
      <c r="AS3504" s="6"/>
    </row>
    <row r="3505" spans="42:45" x14ac:dyDescent="0.25">
      <c r="AP3505" s="6"/>
      <c r="AQ3505" s="5"/>
      <c r="AR3505" s="7"/>
      <c r="AS3505" s="6"/>
    </row>
    <row r="3506" spans="42:45" x14ac:dyDescent="0.25">
      <c r="AP3506" s="6"/>
      <c r="AQ3506" s="5"/>
      <c r="AR3506" s="7"/>
      <c r="AS3506" s="6"/>
    </row>
    <row r="3507" spans="42:45" x14ac:dyDescent="0.25">
      <c r="AP3507" s="6"/>
      <c r="AQ3507" s="5"/>
      <c r="AR3507" s="7"/>
      <c r="AS3507" s="6"/>
    </row>
    <row r="3508" spans="42:45" x14ac:dyDescent="0.25">
      <c r="AP3508" s="6"/>
      <c r="AQ3508" s="5"/>
      <c r="AR3508" s="7"/>
      <c r="AS3508" s="6"/>
    </row>
    <row r="3509" spans="42:45" x14ac:dyDescent="0.25">
      <c r="AP3509" s="6"/>
      <c r="AQ3509" s="5"/>
      <c r="AR3509" s="7"/>
      <c r="AS3509" s="6"/>
    </row>
    <row r="3510" spans="42:45" x14ac:dyDescent="0.25">
      <c r="AP3510" s="6"/>
      <c r="AQ3510" s="5"/>
      <c r="AR3510" s="7"/>
      <c r="AS3510" s="6"/>
    </row>
    <row r="3511" spans="42:45" x14ac:dyDescent="0.25">
      <c r="AP3511" s="6"/>
      <c r="AQ3511" s="5"/>
      <c r="AR3511" s="7"/>
      <c r="AS3511" s="6"/>
    </row>
    <row r="3512" spans="42:45" x14ac:dyDescent="0.25">
      <c r="AP3512" s="6"/>
      <c r="AQ3512" s="5"/>
      <c r="AR3512" s="7"/>
      <c r="AS3512" s="6"/>
    </row>
    <row r="3513" spans="42:45" x14ac:dyDescent="0.25">
      <c r="AP3513" s="6"/>
      <c r="AQ3513" s="5"/>
      <c r="AR3513" s="7"/>
      <c r="AS3513" s="6"/>
    </row>
    <row r="3514" spans="42:45" x14ac:dyDescent="0.25">
      <c r="AP3514" s="6"/>
      <c r="AQ3514" s="5"/>
      <c r="AR3514" s="7"/>
      <c r="AS3514" s="6"/>
    </row>
    <row r="3515" spans="42:45" x14ac:dyDescent="0.25">
      <c r="AP3515" s="6"/>
      <c r="AQ3515" s="5"/>
      <c r="AR3515" s="7"/>
      <c r="AS3515" s="6"/>
    </row>
    <row r="3516" spans="42:45" x14ac:dyDescent="0.25">
      <c r="AP3516" s="6"/>
      <c r="AQ3516" s="5"/>
      <c r="AR3516" s="7"/>
      <c r="AS3516" s="6"/>
    </row>
    <row r="3517" spans="42:45" x14ac:dyDescent="0.25">
      <c r="AP3517" s="6"/>
      <c r="AQ3517" s="5"/>
      <c r="AR3517" s="7"/>
      <c r="AS3517" s="6"/>
    </row>
    <row r="3518" spans="42:45" x14ac:dyDescent="0.25">
      <c r="AP3518" s="6"/>
      <c r="AQ3518" s="5"/>
      <c r="AR3518" s="7"/>
      <c r="AS3518" s="6"/>
    </row>
    <row r="3519" spans="42:45" x14ac:dyDescent="0.25">
      <c r="AP3519" s="6"/>
      <c r="AQ3519" s="5"/>
      <c r="AR3519" s="7"/>
      <c r="AS3519" s="6"/>
    </row>
    <row r="3520" spans="42:45" x14ac:dyDescent="0.25">
      <c r="AP3520" s="6"/>
      <c r="AQ3520" s="5"/>
      <c r="AR3520" s="7"/>
      <c r="AS3520" s="6"/>
    </row>
    <row r="3521" spans="42:45" x14ac:dyDescent="0.25">
      <c r="AP3521" s="6"/>
      <c r="AQ3521" s="5"/>
      <c r="AR3521" s="7"/>
      <c r="AS3521" s="6"/>
    </row>
    <row r="3522" spans="42:45" x14ac:dyDescent="0.25">
      <c r="AP3522" s="6"/>
      <c r="AQ3522" s="5"/>
      <c r="AR3522" s="7"/>
      <c r="AS3522" s="6"/>
    </row>
    <row r="3523" spans="42:45" x14ac:dyDescent="0.25">
      <c r="AP3523" s="6"/>
      <c r="AQ3523" s="5"/>
      <c r="AR3523" s="7"/>
      <c r="AS3523" s="6"/>
    </row>
    <row r="3524" spans="42:45" x14ac:dyDescent="0.25">
      <c r="AP3524" s="6"/>
      <c r="AQ3524" s="5"/>
      <c r="AR3524" s="7"/>
      <c r="AS3524" s="6"/>
    </row>
    <row r="3525" spans="42:45" x14ac:dyDescent="0.25">
      <c r="AP3525" s="6"/>
      <c r="AQ3525" s="5"/>
      <c r="AR3525" s="7"/>
      <c r="AS3525" s="6"/>
    </row>
    <row r="3526" spans="42:45" x14ac:dyDescent="0.25">
      <c r="AP3526" s="6"/>
      <c r="AQ3526" s="5"/>
      <c r="AR3526" s="7"/>
      <c r="AS3526" s="6"/>
    </row>
    <row r="3527" spans="42:45" x14ac:dyDescent="0.25">
      <c r="AP3527" s="6"/>
      <c r="AQ3527" s="5"/>
      <c r="AR3527" s="7"/>
      <c r="AS3527" s="6"/>
    </row>
    <row r="3528" spans="42:45" x14ac:dyDescent="0.25">
      <c r="AP3528" s="6"/>
      <c r="AQ3528" s="5"/>
      <c r="AR3528" s="7"/>
      <c r="AS3528" s="6"/>
    </row>
    <row r="3529" spans="42:45" x14ac:dyDescent="0.25">
      <c r="AP3529" s="6"/>
      <c r="AQ3529" s="5"/>
      <c r="AR3529" s="7"/>
      <c r="AS3529" s="6"/>
    </row>
    <row r="3530" spans="42:45" x14ac:dyDescent="0.25">
      <c r="AP3530" s="6"/>
      <c r="AQ3530" s="5"/>
      <c r="AR3530" s="7"/>
      <c r="AS3530" s="6"/>
    </row>
    <row r="3531" spans="42:45" x14ac:dyDescent="0.25">
      <c r="AP3531" s="6"/>
      <c r="AQ3531" s="5"/>
      <c r="AR3531" s="7"/>
      <c r="AS3531" s="6"/>
    </row>
    <row r="3532" spans="42:45" x14ac:dyDescent="0.25">
      <c r="AP3532" s="6"/>
      <c r="AQ3532" s="5"/>
      <c r="AR3532" s="7"/>
      <c r="AS3532" s="6"/>
    </row>
    <row r="3533" spans="42:45" x14ac:dyDescent="0.25">
      <c r="AP3533" s="6"/>
      <c r="AQ3533" s="5"/>
      <c r="AR3533" s="7"/>
      <c r="AS3533" s="6"/>
    </row>
    <row r="3534" spans="42:45" x14ac:dyDescent="0.25">
      <c r="AP3534" s="6"/>
      <c r="AQ3534" s="5"/>
      <c r="AR3534" s="7"/>
      <c r="AS3534" s="6"/>
    </row>
    <row r="3535" spans="42:45" x14ac:dyDescent="0.25">
      <c r="AP3535" s="6"/>
      <c r="AQ3535" s="5"/>
      <c r="AR3535" s="7"/>
      <c r="AS3535" s="6"/>
    </row>
    <row r="3536" spans="42:45" x14ac:dyDescent="0.25">
      <c r="AP3536" s="6"/>
      <c r="AQ3536" s="5"/>
      <c r="AR3536" s="7"/>
      <c r="AS3536" s="6"/>
    </row>
    <row r="3537" spans="42:45" x14ac:dyDescent="0.25">
      <c r="AP3537" s="6"/>
      <c r="AQ3537" s="5"/>
      <c r="AR3537" s="7"/>
      <c r="AS3537" s="6"/>
    </row>
    <row r="3538" spans="42:45" x14ac:dyDescent="0.25">
      <c r="AP3538" s="6"/>
      <c r="AQ3538" s="5"/>
      <c r="AR3538" s="7"/>
      <c r="AS3538" s="6"/>
    </row>
    <row r="3539" spans="42:45" x14ac:dyDescent="0.25">
      <c r="AP3539" s="6"/>
      <c r="AQ3539" s="5"/>
      <c r="AR3539" s="7"/>
      <c r="AS3539" s="6"/>
    </row>
    <row r="3540" spans="42:45" x14ac:dyDescent="0.25">
      <c r="AP3540" s="6"/>
      <c r="AQ3540" s="5"/>
      <c r="AR3540" s="7"/>
      <c r="AS3540" s="6"/>
    </row>
    <row r="3541" spans="42:45" x14ac:dyDescent="0.25">
      <c r="AP3541" s="6"/>
      <c r="AQ3541" s="5"/>
      <c r="AR3541" s="7"/>
      <c r="AS3541" s="6"/>
    </row>
    <row r="3542" spans="42:45" x14ac:dyDescent="0.25">
      <c r="AP3542" s="6"/>
      <c r="AQ3542" s="5"/>
      <c r="AR3542" s="7"/>
      <c r="AS3542" s="6"/>
    </row>
    <row r="3543" spans="42:45" x14ac:dyDescent="0.25">
      <c r="AP3543" s="6"/>
      <c r="AQ3543" s="5"/>
      <c r="AR3543" s="7"/>
      <c r="AS3543" s="6"/>
    </row>
    <row r="3544" spans="42:45" x14ac:dyDescent="0.25">
      <c r="AP3544" s="6"/>
      <c r="AQ3544" s="5"/>
      <c r="AR3544" s="7"/>
      <c r="AS3544" s="6"/>
    </row>
    <row r="3545" spans="42:45" x14ac:dyDescent="0.25">
      <c r="AP3545" s="6"/>
      <c r="AQ3545" s="5"/>
      <c r="AR3545" s="7"/>
      <c r="AS3545" s="6"/>
    </row>
    <row r="3546" spans="42:45" x14ac:dyDescent="0.25">
      <c r="AP3546" s="6"/>
      <c r="AQ3546" s="5"/>
      <c r="AR3546" s="7"/>
      <c r="AS3546" s="6"/>
    </row>
    <row r="3547" spans="42:45" x14ac:dyDescent="0.25">
      <c r="AP3547" s="6"/>
      <c r="AQ3547" s="5"/>
      <c r="AR3547" s="7"/>
      <c r="AS3547" s="6"/>
    </row>
    <row r="3548" spans="42:45" x14ac:dyDescent="0.25">
      <c r="AP3548" s="6"/>
      <c r="AQ3548" s="5"/>
      <c r="AR3548" s="7"/>
      <c r="AS3548" s="6"/>
    </row>
    <row r="3549" spans="42:45" x14ac:dyDescent="0.25">
      <c r="AP3549" s="6"/>
      <c r="AQ3549" s="5"/>
      <c r="AR3549" s="7"/>
      <c r="AS3549" s="6"/>
    </row>
    <row r="3550" spans="42:45" x14ac:dyDescent="0.25">
      <c r="AP3550" s="6"/>
      <c r="AQ3550" s="5"/>
      <c r="AR3550" s="7"/>
      <c r="AS3550" s="6"/>
    </row>
    <row r="3551" spans="42:45" x14ac:dyDescent="0.25">
      <c r="AP3551" s="6"/>
      <c r="AQ3551" s="5"/>
      <c r="AR3551" s="7"/>
      <c r="AS3551" s="6"/>
    </row>
    <row r="3552" spans="42:45" x14ac:dyDescent="0.25">
      <c r="AP3552" s="6"/>
      <c r="AQ3552" s="5"/>
      <c r="AR3552" s="7"/>
      <c r="AS3552" s="6"/>
    </row>
    <row r="3553" spans="42:45" x14ac:dyDescent="0.25">
      <c r="AP3553" s="6"/>
      <c r="AQ3553" s="5"/>
      <c r="AR3553" s="7"/>
      <c r="AS3553" s="6"/>
    </row>
    <row r="3554" spans="42:45" x14ac:dyDescent="0.25">
      <c r="AP3554" s="6"/>
      <c r="AQ3554" s="5"/>
      <c r="AR3554" s="7"/>
      <c r="AS3554" s="6"/>
    </row>
    <row r="3555" spans="42:45" x14ac:dyDescent="0.25">
      <c r="AP3555" s="6"/>
      <c r="AQ3555" s="5"/>
      <c r="AR3555" s="7"/>
      <c r="AS3555" s="6"/>
    </row>
    <row r="3556" spans="42:45" x14ac:dyDescent="0.25">
      <c r="AP3556" s="6"/>
      <c r="AQ3556" s="5"/>
      <c r="AR3556" s="7"/>
      <c r="AS3556" s="6"/>
    </row>
    <row r="3557" spans="42:45" x14ac:dyDescent="0.25">
      <c r="AP3557" s="6"/>
      <c r="AQ3557" s="5"/>
      <c r="AR3557" s="7"/>
      <c r="AS3557" s="6"/>
    </row>
    <row r="3558" spans="42:45" x14ac:dyDescent="0.25">
      <c r="AP3558" s="6"/>
      <c r="AQ3558" s="5"/>
      <c r="AR3558" s="7"/>
      <c r="AS3558" s="6"/>
    </row>
    <row r="3559" spans="42:45" x14ac:dyDescent="0.25">
      <c r="AP3559" s="6"/>
      <c r="AQ3559" s="5"/>
      <c r="AR3559" s="7"/>
      <c r="AS3559" s="6"/>
    </row>
    <row r="3560" spans="42:45" x14ac:dyDescent="0.25">
      <c r="AP3560" s="6"/>
      <c r="AQ3560" s="5"/>
      <c r="AR3560" s="7"/>
      <c r="AS3560" s="6"/>
    </row>
    <row r="3561" spans="42:45" x14ac:dyDescent="0.25">
      <c r="AP3561" s="6"/>
      <c r="AQ3561" s="5"/>
      <c r="AR3561" s="7"/>
      <c r="AS3561" s="6"/>
    </row>
    <row r="3562" spans="42:45" x14ac:dyDescent="0.25">
      <c r="AP3562" s="6"/>
      <c r="AQ3562" s="5"/>
      <c r="AR3562" s="7"/>
      <c r="AS3562" s="6"/>
    </row>
    <row r="3563" spans="42:45" x14ac:dyDescent="0.25">
      <c r="AP3563" s="6"/>
      <c r="AQ3563" s="5"/>
      <c r="AR3563" s="7"/>
      <c r="AS3563" s="6"/>
    </row>
    <row r="3564" spans="42:45" x14ac:dyDescent="0.25">
      <c r="AP3564" s="6"/>
      <c r="AQ3564" s="5"/>
      <c r="AR3564" s="7"/>
      <c r="AS3564" s="6"/>
    </row>
    <row r="3565" spans="42:45" x14ac:dyDescent="0.25">
      <c r="AP3565" s="6"/>
      <c r="AQ3565" s="5"/>
      <c r="AR3565" s="7"/>
      <c r="AS3565" s="6"/>
    </row>
    <row r="3566" spans="42:45" x14ac:dyDescent="0.25">
      <c r="AP3566" s="6"/>
      <c r="AQ3566" s="5"/>
      <c r="AR3566" s="7"/>
      <c r="AS3566" s="6"/>
    </row>
    <row r="3567" spans="42:45" x14ac:dyDescent="0.25">
      <c r="AP3567" s="6"/>
      <c r="AQ3567" s="5"/>
      <c r="AR3567" s="7"/>
      <c r="AS3567" s="6"/>
    </row>
    <row r="3568" spans="42:45" x14ac:dyDescent="0.25">
      <c r="AP3568" s="6"/>
      <c r="AQ3568" s="5"/>
      <c r="AR3568" s="7"/>
      <c r="AS3568" s="6"/>
    </row>
    <row r="3569" spans="42:45" x14ac:dyDescent="0.25">
      <c r="AP3569" s="6"/>
      <c r="AQ3569" s="5"/>
      <c r="AR3569" s="7"/>
      <c r="AS3569" s="6"/>
    </row>
    <row r="3570" spans="42:45" x14ac:dyDescent="0.25">
      <c r="AP3570" s="6"/>
      <c r="AQ3570" s="5"/>
      <c r="AR3570" s="7"/>
      <c r="AS3570" s="6"/>
    </row>
    <row r="3571" spans="42:45" x14ac:dyDescent="0.25">
      <c r="AP3571" s="6"/>
      <c r="AQ3571" s="5"/>
      <c r="AR3571" s="7"/>
      <c r="AS3571" s="6"/>
    </row>
    <row r="3572" spans="42:45" x14ac:dyDescent="0.25">
      <c r="AP3572" s="6"/>
      <c r="AQ3572" s="5"/>
      <c r="AR3572" s="7"/>
      <c r="AS3572" s="6"/>
    </row>
    <row r="3573" spans="42:45" x14ac:dyDescent="0.25">
      <c r="AP3573" s="6"/>
      <c r="AQ3573" s="5"/>
      <c r="AR3573" s="7"/>
      <c r="AS3573" s="6"/>
    </row>
    <row r="3574" spans="42:45" x14ac:dyDescent="0.25">
      <c r="AP3574" s="6"/>
      <c r="AQ3574" s="5"/>
      <c r="AR3574" s="7"/>
      <c r="AS3574" s="6"/>
    </row>
    <row r="3575" spans="42:45" x14ac:dyDescent="0.25">
      <c r="AP3575" s="6"/>
      <c r="AQ3575" s="5"/>
      <c r="AR3575" s="7"/>
      <c r="AS3575" s="6"/>
    </row>
    <row r="3576" spans="42:45" x14ac:dyDescent="0.25">
      <c r="AP3576" s="6"/>
      <c r="AQ3576" s="5"/>
      <c r="AR3576" s="7"/>
      <c r="AS3576" s="6"/>
    </row>
    <row r="3577" spans="42:45" x14ac:dyDescent="0.25">
      <c r="AP3577" s="6"/>
      <c r="AQ3577" s="5"/>
      <c r="AR3577" s="7"/>
      <c r="AS3577" s="6"/>
    </row>
    <row r="3578" spans="42:45" x14ac:dyDescent="0.25">
      <c r="AP3578" s="6"/>
      <c r="AQ3578" s="5"/>
      <c r="AR3578" s="7"/>
      <c r="AS3578" s="6"/>
    </row>
    <row r="3579" spans="42:45" x14ac:dyDescent="0.25">
      <c r="AP3579" s="6"/>
      <c r="AQ3579" s="5"/>
      <c r="AR3579" s="7"/>
      <c r="AS3579" s="6"/>
    </row>
    <row r="3580" spans="42:45" x14ac:dyDescent="0.25">
      <c r="AP3580" s="6"/>
      <c r="AQ3580" s="5"/>
      <c r="AR3580" s="7"/>
      <c r="AS3580" s="6"/>
    </row>
    <row r="3581" spans="42:45" x14ac:dyDescent="0.25">
      <c r="AP3581" s="6"/>
      <c r="AQ3581" s="5"/>
      <c r="AR3581" s="7"/>
      <c r="AS3581" s="6"/>
    </row>
    <row r="3582" spans="42:45" x14ac:dyDescent="0.25">
      <c r="AP3582" s="6"/>
      <c r="AQ3582" s="5"/>
      <c r="AR3582" s="7"/>
      <c r="AS3582" s="6"/>
    </row>
    <row r="3583" spans="42:45" x14ac:dyDescent="0.25">
      <c r="AP3583" s="6"/>
      <c r="AQ3583" s="5"/>
      <c r="AR3583" s="7"/>
      <c r="AS3583" s="6"/>
    </row>
    <row r="3584" spans="42:45" x14ac:dyDescent="0.25">
      <c r="AP3584" s="6"/>
      <c r="AQ3584" s="5"/>
      <c r="AR3584" s="7"/>
      <c r="AS3584" s="6"/>
    </row>
    <row r="3585" spans="42:45" x14ac:dyDescent="0.25">
      <c r="AP3585" s="6"/>
      <c r="AQ3585" s="5"/>
      <c r="AR3585" s="7"/>
      <c r="AS3585" s="6"/>
    </row>
    <row r="3586" spans="42:45" x14ac:dyDescent="0.25">
      <c r="AP3586" s="6"/>
      <c r="AQ3586" s="5"/>
      <c r="AR3586" s="7"/>
      <c r="AS3586" s="6"/>
    </row>
    <row r="3587" spans="42:45" x14ac:dyDescent="0.25">
      <c r="AP3587" s="6"/>
      <c r="AQ3587" s="5"/>
      <c r="AR3587" s="7"/>
      <c r="AS3587" s="6"/>
    </row>
    <row r="3588" spans="42:45" x14ac:dyDescent="0.25">
      <c r="AP3588" s="6"/>
      <c r="AQ3588" s="5"/>
      <c r="AR3588" s="7"/>
      <c r="AS3588" s="6"/>
    </row>
    <row r="3589" spans="42:45" x14ac:dyDescent="0.25">
      <c r="AP3589" s="6"/>
      <c r="AQ3589" s="5"/>
      <c r="AR3589" s="7"/>
      <c r="AS3589" s="6"/>
    </row>
    <row r="3590" spans="42:45" x14ac:dyDescent="0.25">
      <c r="AP3590" s="6"/>
      <c r="AQ3590" s="5"/>
      <c r="AR3590" s="7"/>
      <c r="AS3590" s="6"/>
    </row>
    <row r="3591" spans="42:45" x14ac:dyDescent="0.25">
      <c r="AP3591" s="6"/>
      <c r="AQ3591" s="5"/>
      <c r="AR3591" s="7"/>
      <c r="AS3591" s="6"/>
    </row>
    <row r="3592" spans="42:45" x14ac:dyDescent="0.25">
      <c r="AP3592" s="6"/>
      <c r="AQ3592" s="5"/>
      <c r="AR3592" s="7"/>
      <c r="AS3592" s="6"/>
    </row>
    <row r="3593" spans="42:45" x14ac:dyDescent="0.25">
      <c r="AP3593" s="6"/>
      <c r="AQ3593" s="5"/>
      <c r="AR3593" s="7"/>
      <c r="AS3593" s="6"/>
    </row>
    <row r="3594" spans="42:45" x14ac:dyDescent="0.25">
      <c r="AP3594" s="6"/>
      <c r="AQ3594" s="5"/>
      <c r="AR3594" s="7"/>
      <c r="AS3594" s="6"/>
    </row>
    <row r="3595" spans="42:45" x14ac:dyDescent="0.25">
      <c r="AP3595" s="6"/>
      <c r="AQ3595" s="5"/>
      <c r="AR3595" s="7"/>
      <c r="AS3595" s="6"/>
    </row>
    <row r="3596" spans="42:45" x14ac:dyDescent="0.25">
      <c r="AP3596" s="6"/>
      <c r="AQ3596" s="5"/>
      <c r="AR3596" s="7"/>
      <c r="AS3596" s="6"/>
    </row>
    <row r="3597" spans="42:45" x14ac:dyDescent="0.25">
      <c r="AP3597" s="6"/>
      <c r="AQ3597" s="5"/>
      <c r="AR3597" s="7"/>
      <c r="AS3597" s="6"/>
    </row>
    <row r="3598" spans="42:45" x14ac:dyDescent="0.25">
      <c r="AP3598" s="6"/>
      <c r="AQ3598" s="5"/>
      <c r="AR3598" s="7"/>
      <c r="AS3598" s="6"/>
    </row>
    <row r="3599" spans="42:45" x14ac:dyDescent="0.25">
      <c r="AP3599" s="6"/>
      <c r="AQ3599" s="5"/>
      <c r="AR3599" s="7"/>
      <c r="AS3599" s="6"/>
    </row>
    <row r="3600" spans="42:45" x14ac:dyDescent="0.25">
      <c r="AP3600" s="6"/>
      <c r="AQ3600" s="5"/>
      <c r="AR3600" s="7"/>
      <c r="AS3600" s="6"/>
    </row>
    <row r="3601" spans="42:45" x14ac:dyDescent="0.25">
      <c r="AP3601" s="6"/>
      <c r="AQ3601" s="5"/>
      <c r="AR3601" s="7"/>
      <c r="AS3601" s="6"/>
    </row>
    <row r="3602" spans="42:45" x14ac:dyDescent="0.25">
      <c r="AP3602" s="6"/>
      <c r="AQ3602" s="5"/>
      <c r="AR3602" s="7"/>
      <c r="AS3602" s="6"/>
    </row>
    <row r="3603" spans="42:45" x14ac:dyDescent="0.25">
      <c r="AP3603" s="6"/>
      <c r="AQ3603" s="5"/>
      <c r="AR3603" s="7"/>
      <c r="AS3603" s="6"/>
    </row>
    <row r="3604" spans="42:45" x14ac:dyDescent="0.25">
      <c r="AP3604" s="6"/>
      <c r="AQ3604" s="5"/>
      <c r="AR3604" s="7"/>
      <c r="AS3604" s="6"/>
    </row>
    <row r="3605" spans="42:45" x14ac:dyDescent="0.25">
      <c r="AP3605" s="6"/>
      <c r="AQ3605" s="5"/>
      <c r="AR3605" s="7"/>
      <c r="AS3605" s="6"/>
    </row>
    <row r="3606" spans="42:45" x14ac:dyDescent="0.25">
      <c r="AP3606" s="6"/>
      <c r="AQ3606" s="5"/>
      <c r="AR3606" s="7"/>
      <c r="AS3606" s="6"/>
    </row>
    <row r="3607" spans="42:45" x14ac:dyDescent="0.25">
      <c r="AP3607" s="6"/>
      <c r="AQ3607" s="5"/>
      <c r="AR3607" s="7"/>
      <c r="AS3607" s="6"/>
    </row>
    <row r="3608" spans="42:45" x14ac:dyDescent="0.25">
      <c r="AP3608" s="6"/>
      <c r="AQ3608" s="5"/>
      <c r="AR3608" s="7"/>
      <c r="AS3608" s="6"/>
    </row>
    <row r="3609" spans="42:45" x14ac:dyDescent="0.25">
      <c r="AP3609" s="6"/>
      <c r="AQ3609" s="5"/>
      <c r="AR3609" s="7"/>
      <c r="AS3609" s="6"/>
    </row>
    <row r="3610" spans="42:45" x14ac:dyDescent="0.25">
      <c r="AP3610" s="6"/>
      <c r="AQ3610" s="5"/>
      <c r="AR3610" s="7"/>
      <c r="AS3610" s="6"/>
    </row>
    <row r="3611" spans="42:45" x14ac:dyDescent="0.25">
      <c r="AP3611" s="6"/>
      <c r="AQ3611" s="5"/>
      <c r="AR3611" s="7"/>
      <c r="AS3611" s="6"/>
    </row>
    <row r="3612" spans="42:45" x14ac:dyDescent="0.25">
      <c r="AP3612" s="6"/>
      <c r="AQ3612" s="5"/>
      <c r="AR3612" s="7"/>
      <c r="AS3612" s="6"/>
    </row>
    <row r="3613" spans="42:45" x14ac:dyDescent="0.25">
      <c r="AP3613" s="6"/>
      <c r="AQ3613" s="5"/>
      <c r="AR3613" s="7"/>
      <c r="AS3613" s="6"/>
    </row>
    <row r="3614" spans="42:45" x14ac:dyDescent="0.25">
      <c r="AP3614" s="6"/>
      <c r="AQ3614" s="5"/>
      <c r="AR3614" s="7"/>
      <c r="AS3614" s="6"/>
    </row>
    <row r="3615" spans="42:45" x14ac:dyDescent="0.25">
      <c r="AP3615" s="6"/>
      <c r="AQ3615" s="5"/>
      <c r="AR3615" s="7"/>
      <c r="AS3615" s="6"/>
    </row>
    <row r="3616" spans="42:45" x14ac:dyDescent="0.25">
      <c r="AP3616" s="6"/>
      <c r="AQ3616" s="5"/>
      <c r="AR3616" s="7"/>
      <c r="AS3616" s="6"/>
    </row>
    <row r="3617" spans="42:45" x14ac:dyDescent="0.25">
      <c r="AP3617" s="6"/>
      <c r="AQ3617" s="5"/>
      <c r="AR3617" s="7"/>
      <c r="AS3617" s="6"/>
    </row>
    <row r="3618" spans="42:45" x14ac:dyDescent="0.25">
      <c r="AP3618" s="6"/>
      <c r="AQ3618" s="5"/>
      <c r="AR3618" s="7"/>
      <c r="AS3618" s="6"/>
    </row>
    <row r="3619" spans="42:45" x14ac:dyDescent="0.25">
      <c r="AP3619" s="6"/>
      <c r="AQ3619" s="5"/>
      <c r="AR3619" s="7"/>
      <c r="AS3619" s="6"/>
    </row>
    <row r="3620" spans="42:45" x14ac:dyDescent="0.25">
      <c r="AP3620" s="6"/>
      <c r="AQ3620" s="5"/>
      <c r="AR3620" s="7"/>
      <c r="AS3620" s="6"/>
    </row>
    <row r="3621" spans="42:45" x14ac:dyDescent="0.25">
      <c r="AP3621" s="6"/>
      <c r="AQ3621" s="5"/>
      <c r="AR3621" s="7"/>
      <c r="AS3621" s="6"/>
    </row>
    <row r="3622" spans="42:45" x14ac:dyDescent="0.25">
      <c r="AP3622" s="6"/>
      <c r="AQ3622" s="5"/>
      <c r="AR3622" s="7"/>
      <c r="AS3622" s="6"/>
    </row>
    <row r="3623" spans="42:45" x14ac:dyDescent="0.25">
      <c r="AP3623" s="6"/>
      <c r="AQ3623" s="5"/>
      <c r="AR3623" s="7"/>
      <c r="AS3623" s="6"/>
    </row>
    <row r="3624" spans="42:45" x14ac:dyDescent="0.25">
      <c r="AP3624" s="6"/>
      <c r="AQ3624" s="5"/>
      <c r="AR3624" s="7"/>
      <c r="AS3624" s="6"/>
    </row>
    <row r="3625" spans="42:45" x14ac:dyDescent="0.25">
      <c r="AP3625" s="6"/>
      <c r="AQ3625" s="5"/>
      <c r="AR3625" s="7"/>
      <c r="AS3625" s="6"/>
    </row>
    <row r="3626" spans="42:45" x14ac:dyDescent="0.25">
      <c r="AP3626" s="6"/>
      <c r="AQ3626" s="5"/>
      <c r="AR3626" s="7"/>
      <c r="AS3626" s="6"/>
    </row>
    <row r="3627" spans="42:45" x14ac:dyDescent="0.25">
      <c r="AP3627" s="6"/>
      <c r="AQ3627" s="5"/>
      <c r="AR3627" s="7"/>
      <c r="AS3627" s="6"/>
    </row>
    <row r="3628" spans="42:45" x14ac:dyDescent="0.25">
      <c r="AP3628" s="6"/>
      <c r="AQ3628" s="5"/>
      <c r="AR3628" s="7"/>
      <c r="AS3628" s="6"/>
    </row>
    <row r="3629" spans="42:45" x14ac:dyDescent="0.25">
      <c r="AP3629" s="6"/>
      <c r="AQ3629" s="5"/>
      <c r="AR3629" s="7"/>
      <c r="AS3629" s="6"/>
    </row>
    <row r="3630" spans="42:45" x14ac:dyDescent="0.25">
      <c r="AP3630" s="6"/>
      <c r="AQ3630" s="5"/>
      <c r="AR3630" s="7"/>
      <c r="AS3630" s="6"/>
    </row>
    <row r="3631" spans="42:45" x14ac:dyDescent="0.25">
      <c r="AP3631" s="6"/>
      <c r="AQ3631" s="5"/>
      <c r="AR3631" s="7"/>
      <c r="AS3631" s="6"/>
    </row>
    <row r="3632" spans="42:45" x14ac:dyDescent="0.25">
      <c r="AP3632" s="6"/>
      <c r="AQ3632" s="5"/>
      <c r="AR3632" s="7"/>
      <c r="AS3632" s="6"/>
    </row>
    <row r="3633" spans="42:45" x14ac:dyDescent="0.25">
      <c r="AP3633" s="6"/>
      <c r="AQ3633" s="5"/>
      <c r="AR3633" s="7"/>
      <c r="AS3633" s="6"/>
    </row>
    <row r="3634" spans="42:45" x14ac:dyDescent="0.25">
      <c r="AP3634" s="6"/>
      <c r="AQ3634" s="5"/>
      <c r="AR3634" s="7"/>
      <c r="AS3634" s="6"/>
    </row>
    <row r="3635" spans="42:45" x14ac:dyDescent="0.25">
      <c r="AP3635" s="6"/>
      <c r="AQ3635" s="5"/>
      <c r="AR3635" s="7"/>
      <c r="AS3635" s="6"/>
    </row>
    <row r="3636" spans="42:45" x14ac:dyDescent="0.25">
      <c r="AP3636" s="6"/>
      <c r="AQ3636" s="5"/>
      <c r="AR3636" s="7"/>
      <c r="AS3636" s="6"/>
    </row>
    <row r="3637" spans="42:45" x14ac:dyDescent="0.25">
      <c r="AP3637" s="6"/>
      <c r="AQ3637" s="5"/>
      <c r="AR3637" s="7"/>
      <c r="AS3637" s="6"/>
    </row>
    <row r="3638" spans="42:45" x14ac:dyDescent="0.25">
      <c r="AP3638" s="6"/>
      <c r="AQ3638" s="5"/>
      <c r="AR3638" s="7"/>
      <c r="AS3638" s="6"/>
    </row>
    <row r="3639" spans="42:45" x14ac:dyDescent="0.25">
      <c r="AP3639" s="6"/>
      <c r="AQ3639" s="5"/>
      <c r="AR3639" s="7"/>
      <c r="AS3639" s="6"/>
    </row>
    <row r="3640" spans="42:45" x14ac:dyDescent="0.25">
      <c r="AP3640" s="6"/>
      <c r="AQ3640" s="5"/>
      <c r="AR3640" s="7"/>
      <c r="AS3640" s="6"/>
    </row>
    <row r="3641" spans="42:45" x14ac:dyDescent="0.25">
      <c r="AP3641" s="6"/>
      <c r="AQ3641" s="5"/>
      <c r="AR3641" s="7"/>
      <c r="AS3641" s="6"/>
    </row>
    <row r="3642" spans="42:45" x14ac:dyDescent="0.25">
      <c r="AP3642" s="6"/>
      <c r="AQ3642" s="5"/>
      <c r="AR3642" s="7"/>
      <c r="AS3642" s="6"/>
    </row>
    <row r="3643" spans="42:45" x14ac:dyDescent="0.25">
      <c r="AP3643" s="6"/>
      <c r="AQ3643" s="5"/>
      <c r="AR3643" s="7"/>
      <c r="AS3643" s="6"/>
    </row>
    <row r="3644" spans="42:45" x14ac:dyDescent="0.25">
      <c r="AP3644" s="6"/>
      <c r="AQ3644" s="5"/>
      <c r="AR3644" s="7"/>
      <c r="AS3644" s="6"/>
    </row>
    <row r="3645" spans="42:45" x14ac:dyDescent="0.25">
      <c r="AP3645" s="6"/>
      <c r="AQ3645" s="5"/>
      <c r="AR3645" s="7"/>
      <c r="AS3645" s="6"/>
    </row>
    <row r="3646" spans="42:45" x14ac:dyDescent="0.25">
      <c r="AP3646" s="6"/>
      <c r="AQ3646" s="5"/>
      <c r="AR3646" s="7"/>
      <c r="AS3646" s="6"/>
    </row>
    <row r="3647" spans="42:45" x14ac:dyDescent="0.25">
      <c r="AP3647" s="6"/>
      <c r="AQ3647" s="5"/>
      <c r="AR3647" s="7"/>
      <c r="AS3647" s="6"/>
    </row>
    <row r="3648" spans="42:45" x14ac:dyDescent="0.25">
      <c r="AP3648" s="6"/>
      <c r="AQ3648" s="5"/>
      <c r="AR3648" s="7"/>
      <c r="AS3648" s="6"/>
    </row>
    <row r="3649" spans="42:45" x14ac:dyDescent="0.25">
      <c r="AP3649" s="6"/>
      <c r="AQ3649" s="5"/>
      <c r="AR3649" s="7"/>
      <c r="AS3649" s="6"/>
    </row>
    <row r="3650" spans="42:45" x14ac:dyDescent="0.25">
      <c r="AP3650" s="6"/>
      <c r="AQ3650" s="5"/>
      <c r="AR3650" s="7"/>
      <c r="AS3650" s="6"/>
    </row>
    <row r="3651" spans="42:45" x14ac:dyDescent="0.25">
      <c r="AP3651" s="6"/>
      <c r="AQ3651" s="5"/>
      <c r="AR3651" s="7"/>
      <c r="AS3651" s="6"/>
    </row>
    <row r="3652" spans="42:45" x14ac:dyDescent="0.25">
      <c r="AP3652" s="6"/>
      <c r="AQ3652" s="5"/>
      <c r="AR3652" s="7"/>
      <c r="AS3652" s="6"/>
    </row>
    <row r="3653" spans="42:45" x14ac:dyDescent="0.25">
      <c r="AP3653" s="6"/>
      <c r="AQ3653" s="5"/>
      <c r="AR3653" s="7"/>
      <c r="AS3653" s="6"/>
    </row>
    <row r="3654" spans="42:45" x14ac:dyDescent="0.25">
      <c r="AP3654" s="6"/>
      <c r="AQ3654" s="5"/>
      <c r="AR3654" s="7"/>
      <c r="AS3654" s="6"/>
    </row>
    <row r="3655" spans="42:45" x14ac:dyDescent="0.25">
      <c r="AP3655" s="6"/>
      <c r="AQ3655" s="5"/>
      <c r="AR3655" s="7"/>
      <c r="AS3655" s="6"/>
    </row>
    <row r="3656" spans="42:45" x14ac:dyDescent="0.25">
      <c r="AP3656" s="6"/>
      <c r="AQ3656" s="5"/>
      <c r="AR3656" s="7"/>
      <c r="AS3656" s="6"/>
    </row>
    <row r="3657" spans="42:45" x14ac:dyDescent="0.25">
      <c r="AP3657" s="6"/>
      <c r="AQ3657" s="5"/>
      <c r="AR3657" s="7"/>
      <c r="AS3657" s="6"/>
    </row>
    <row r="3658" spans="42:45" x14ac:dyDescent="0.25">
      <c r="AP3658" s="6"/>
      <c r="AQ3658" s="5"/>
      <c r="AR3658" s="7"/>
      <c r="AS3658" s="6"/>
    </row>
    <row r="3659" spans="42:45" x14ac:dyDescent="0.25">
      <c r="AP3659" s="6"/>
      <c r="AQ3659" s="5"/>
      <c r="AR3659" s="7"/>
      <c r="AS3659" s="6"/>
    </row>
    <row r="3660" spans="42:45" x14ac:dyDescent="0.25">
      <c r="AP3660" s="6"/>
      <c r="AQ3660" s="5"/>
      <c r="AR3660" s="7"/>
      <c r="AS3660" s="6"/>
    </row>
    <row r="3661" spans="42:45" x14ac:dyDescent="0.25">
      <c r="AP3661" s="6"/>
      <c r="AQ3661" s="5"/>
      <c r="AR3661" s="7"/>
      <c r="AS3661" s="6"/>
    </row>
    <row r="3662" spans="42:45" x14ac:dyDescent="0.25">
      <c r="AP3662" s="6"/>
      <c r="AQ3662" s="5"/>
      <c r="AR3662" s="7"/>
      <c r="AS3662" s="6"/>
    </row>
    <row r="3663" spans="42:45" x14ac:dyDescent="0.25">
      <c r="AP3663" s="6"/>
      <c r="AQ3663" s="5"/>
      <c r="AR3663" s="7"/>
      <c r="AS3663" s="6"/>
    </row>
    <row r="3664" spans="42:45" x14ac:dyDescent="0.25">
      <c r="AP3664" s="6"/>
      <c r="AQ3664" s="5"/>
      <c r="AR3664" s="7"/>
      <c r="AS3664" s="6"/>
    </row>
    <row r="3665" spans="42:45" x14ac:dyDescent="0.25">
      <c r="AP3665" s="6"/>
      <c r="AQ3665" s="5"/>
      <c r="AR3665" s="7"/>
      <c r="AS3665" s="6"/>
    </row>
    <row r="3666" spans="42:45" x14ac:dyDescent="0.25">
      <c r="AP3666" s="6"/>
      <c r="AQ3666" s="5"/>
      <c r="AR3666" s="7"/>
      <c r="AS3666" s="6"/>
    </row>
    <row r="3667" spans="42:45" x14ac:dyDescent="0.25">
      <c r="AP3667" s="6"/>
      <c r="AQ3667" s="5"/>
      <c r="AR3667" s="7"/>
      <c r="AS3667" s="6"/>
    </row>
    <row r="3668" spans="42:45" x14ac:dyDescent="0.25">
      <c r="AP3668" s="6"/>
      <c r="AQ3668" s="5"/>
      <c r="AR3668" s="7"/>
      <c r="AS3668" s="6"/>
    </row>
    <row r="3669" spans="42:45" x14ac:dyDescent="0.25">
      <c r="AP3669" s="6"/>
      <c r="AQ3669" s="5"/>
      <c r="AR3669" s="7"/>
      <c r="AS3669" s="6"/>
    </row>
    <row r="3670" spans="42:45" x14ac:dyDescent="0.25">
      <c r="AP3670" s="6"/>
      <c r="AQ3670" s="5"/>
      <c r="AR3670" s="7"/>
      <c r="AS3670" s="6"/>
    </row>
    <row r="3671" spans="42:45" x14ac:dyDescent="0.25">
      <c r="AP3671" s="6"/>
      <c r="AQ3671" s="5"/>
      <c r="AR3671" s="7"/>
      <c r="AS3671" s="6"/>
    </row>
    <row r="3672" spans="42:45" x14ac:dyDescent="0.25">
      <c r="AP3672" s="6"/>
      <c r="AQ3672" s="5"/>
      <c r="AR3672" s="7"/>
      <c r="AS3672" s="6"/>
    </row>
    <row r="3673" spans="42:45" x14ac:dyDescent="0.25">
      <c r="AP3673" s="6"/>
      <c r="AQ3673" s="5"/>
      <c r="AR3673" s="7"/>
      <c r="AS3673" s="6"/>
    </row>
    <row r="3674" spans="42:45" x14ac:dyDescent="0.25">
      <c r="AP3674" s="6"/>
      <c r="AQ3674" s="5"/>
      <c r="AR3674" s="7"/>
      <c r="AS3674" s="6"/>
    </row>
    <row r="3675" spans="42:45" x14ac:dyDescent="0.25">
      <c r="AP3675" s="6"/>
      <c r="AQ3675" s="5"/>
      <c r="AR3675" s="7"/>
      <c r="AS3675" s="6"/>
    </row>
    <row r="3676" spans="42:45" x14ac:dyDescent="0.25">
      <c r="AP3676" s="6"/>
      <c r="AQ3676" s="5"/>
      <c r="AR3676" s="7"/>
      <c r="AS3676" s="6"/>
    </row>
    <row r="3677" spans="42:45" x14ac:dyDescent="0.25">
      <c r="AP3677" s="6"/>
      <c r="AQ3677" s="5"/>
      <c r="AR3677" s="7"/>
      <c r="AS3677" s="6"/>
    </row>
    <row r="3678" spans="42:45" x14ac:dyDescent="0.25">
      <c r="AP3678" s="6"/>
      <c r="AQ3678" s="5"/>
      <c r="AR3678" s="7"/>
      <c r="AS3678" s="6"/>
    </row>
    <row r="3679" spans="42:45" x14ac:dyDescent="0.25">
      <c r="AP3679" s="6"/>
      <c r="AQ3679" s="5"/>
      <c r="AR3679" s="7"/>
      <c r="AS3679" s="6"/>
    </row>
    <row r="3680" spans="42:45" x14ac:dyDescent="0.25">
      <c r="AP3680" s="6"/>
      <c r="AQ3680" s="5"/>
      <c r="AR3680" s="7"/>
      <c r="AS3680" s="6"/>
    </row>
    <row r="3681" spans="42:45" x14ac:dyDescent="0.25">
      <c r="AP3681" s="6"/>
      <c r="AQ3681" s="5"/>
      <c r="AR3681" s="7"/>
      <c r="AS3681" s="6"/>
    </row>
    <row r="3682" spans="42:45" x14ac:dyDescent="0.25">
      <c r="AP3682" s="6"/>
      <c r="AQ3682" s="5"/>
      <c r="AR3682" s="7"/>
      <c r="AS3682" s="6"/>
    </row>
    <row r="3683" spans="42:45" x14ac:dyDescent="0.25">
      <c r="AP3683" s="6"/>
      <c r="AQ3683" s="5"/>
      <c r="AR3683" s="7"/>
      <c r="AS3683" s="6"/>
    </row>
    <row r="3684" spans="42:45" x14ac:dyDescent="0.25">
      <c r="AP3684" s="6"/>
      <c r="AQ3684" s="5"/>
      <c r="AR3684" s="7"/>
      <c r="AS3684" s="6"/>
    </row>
    <row r="3685" spans="42:45" x14ac:dyDescent="0.25">
      <c r="AP3685" s="6"/>
      <c r="AQ3685" s="5"/>
      <c r="AR3685" s="7"/>
      <c r="AS3685" s="6"/>
    </row>
    <row r="3686" spans="42:45" x14ac:dyDescent="0.25">
      <c r="AP3686" s="6"/>
      <c r="AQ3686" s="5"/>
      <c r="AR3686" s="7"/>
      <c r="AS3686" s="6"/>
    </row>
    <row r="3687" spans="42:45" x14ac:dyDescent="0.25">
      <c r="AP3687" s="6"/>
      <c r="AQ3687" s="5"/>
      <c r="AR3687" s="7"/>
      <c r="AS3687" s="6"/>
    </row>
    <row r="3688" spans="42:45" x14ac:dyDescent="0.25">
      <c r="AP3688" s="6"/>
      <c r="AQ3688" s="5"/>
      <c r="AR3688" s="7"/>
      <c r="AS3688" s="6"/>
    </row>
    <row r="3689" spans="42:45" x14ac:dyDescent="0.25">
      <c r="AP3689" s="6"/>
      <c r="AQ3689" s="5"/>
      <c r="AR3689" s="7"/>
      <c r="AS3689" s="6"/>
    </row>
    <row r="3690" spans="42:45" x14ac:dyDescent="0.25">
      <c r="AP3690" s="6"/>
      <c r="AQ3690" s="5"/>
      <c r="AR3690" s="7"/>
      <c r="AS3690" s="6"/>
    </row>
    <row r="3691" spans="42:45" x14ac:dyDescent="0.25">
      <c r="AP3691" s="6"/>
      <c r="AQ3691" s="5"/>
      <c r="AR3691" s="7"/>
      <c r="AS3691" s="6"/>
    </row>
    <row r="3692" spans="42:45" x14ac:dyDescent="0.25">
      <c r="AP3692" s="6"/>
      <c r="AQ3692" s="5"/>
      <c r="AR3692" s="7"/>
      <c r="AS3692" s="6"/>
    </row>
    <row r="3693" spans="42:45" x14ac:dyDescent="0.25">
      <c r="AP3693" s="6"/>
      <c r="AQ3693" s="5"/>
      <c r="AR3693" s="7"/>
      <c r="AS3693" s="6"/>
    </row>
    <row r="3694" spans="42:45" x14ac:dyDescent="0.25">
      <c r="AP3694" s="6"/>
      <c r="AQ3694" s="5"/>
      <c r="AR3694" s="7"/>
      <c r="AS3694" s="6"/>
    </row>
    <row r="3695" spans="42:45" x14ac:dyDescent="0.25">
      <c r="AP3695" s="6"/>
      <c r="AQ3695" s="5"/>
      <c r="AR3695" s="7"/>
      <c r="AS3695" s="6"/>
    </row>
    <row r="3696" spans="42:45" x14ac:dyDescent="0.25">
      <c r="AP3696" s="6"/>
      <c r="AQ3696" s="5"/>
      <c r="AR3696" s="7"/>
      <c r="AS3696" s="6"/>
    </row>
    <row r="3697" spans="42:45" x14ac:dyDescent="0.25">
      <c r="AP3697" s="6"/>
      <c r="AQ3697" s="5"/>
      <c r="AR3697" s="7"/>
      <c r="AS3697" s="6"/>
    </row>
    <row r="3698" spans="42:45" x14ac:dyDescent="0.25">
      <c r="AP3698" s="6"/>
      <c r="AQ3698" s="5"/>
      <c r="AR3698" s="7"/>
      <c r="AS3698" s="6"/>
    </row>
    <row r="3699" spans="42:45" x14ac:dyDescent="0.25">
      <c r="AP3699" s="6"/>
      <c r="AQ3699" s="5"/>
      <c r="AR3699" s="7"/>
      <c r="AS3699" s="6"/>
    </row>
    <row r="3700" spans="42:45" x14ac:dyDescent="0.25">
      <c r="AP3700" s="6"/>
      <c r="AQ3700" s="5"/>
      <c r="AR3700" s="7"/>
      <c r="AS3700" s="6"/>
    </row>
    <row r="3701" spans="42:45" x14ac:dyDescent="0.25">
      <c r="AP3701" s="6"/>
      <c r="AQ3701" s="5"/>
      <c r="AR3701" s="7"/>
      <c r="AS3701" s="6"/>
    </row>
    <row r="3702" spans="42:45" x14ac:dyDescent="0.25">
      <c r="AP3702" s="6"/>
      <c r="AQ3702" s="5"/>
      <c r="AR3702" s="7"/>
      <c r="AS3702" s="6"/>
    </row>
    <row r="3703" spans="42:45" x14ac:dyDescent="0.25">
      <c r="AP3703" s="6"/>
      <c r="AQ3703" s="5"/>
      <c r="AR3703" s="7"/>
      <c r="AS3703" s="6"/>
    </row>
    <row r="3704" spans="42:45" x14ac:dyDescent="0.25">
      <c r="AP3704" s="6"/>
      <c r="AQ3704" s="5"/>
      <c r="AR3704" s="7"/>
      <c r="AS3704" s="6"/>
    </row>
    <row r="3705" spans="42:45" x14ac:dyDescent="0.25">
      <c r="AP3705" s="6"/>
      <c r="AQ3705" s="5"/>
      <c r="AR3705" s="7"/>
      <c r="AS3705" s="6"/>
    </row>
    <row r="3706" spans="42:45" x14ac:dyDescent="0.25">
      <c r="AP3706" s="6"/>
      <c r="AQ3706" s="5"/>
      <c r="AR3706" s="7"/>
      <c r="AS3706" s="6"/>
    </row>
    <row r="3707" spans="42:45" x14ac:dyDescent="0.25">
      <c r="AP3707" s="6"/>
      <c r="AQ3707" s="5"/>
      <c r="AR3707" s="7"/>
      <c r="AS3707" s="6"/>
    </row>
    <row r="3708" spans="42:45" x14ac:dyDescent="0.25">
      <c r="AP3708" s="6"/>
      <c r="AQ3708" s="5"/>
      <c r="AR3708" s="7"/>
      <c r="AS3708" s="6"/>
    </row>
    <row r="3709" spans="42:45" x14ac:dyDescent="0.25">
      <c r="AP3709" s="6"/>
      <c r="AQ3709" s="5"/>
      <c r="AR3709" s="7"/>
      <c r="AS3709" s="6"/>
    </row>
    <row r="3710" spans="42:45" x14ac:dyDescent="0.25">
      <c r="AP3710" s="6"/>
      <c r="AQ3710" s="5"/>
      <c r="AR3710" s="7"/>
      <c r="AS3710" s="6"/>
    </row>
    <row r="3711" spans="42:45" x14ac:dyDescent="0.25">
      <c r="AP3711" s="6"/>
      <c r="AQ3711" s="5"/>
      <c r="AR3711" s="7"/>
      <c r="AS3711" s="6"/>
    </row>
    <row r="3712" spans="42:45" x14ac:dyDescent="0.25">
      <c r="AP3712" s="6"/>
      <c r="AQ3712" s="5"/>
      <c r="AR3712" s="7"/>
      <c r="AS3712" s="6"/>
    </row>
    <row r="3713" spans="42:45" x14ac:dyDescent="0.25">
      <c r="AP3713" s="6"/>
      <c r="AQ3713" s="5"/>
      <c r="AR3713" s="7"/>
      <c r="AS3713" s="6"/>
    </row>
    <row r="3714" spans="42:45" x14ac:dyDescent="0.25">
      <c r="AP3714" s="6"/>
      <c r="AQ3714" s="5"/>
      <c r="AR3714" s="7"/>
      <c r="AS3714" s="6"/>
    </row>
    <row r="3715" spans="42:45" x14ac:dyDescent="0.25">
      <c r="AP3715" s="6"/>
      <c r="AQ3715" s="5"/>
      <c r="AR3715" s="7"/>
      <c r="AS3715" s="6"/>
    </row>
    <row r="3716" spans="42:45" x14ac:dyDescent="0.25">
      <c r="AP3716" s="6"/>
      <c r="AQ3716" s="5"/>
      <c r="AR3716" s="7"/>
      <c r="AS3716" s="6"/>
    </row>
    <row r="3717" spans="42:45" x14ac:dyDescent="0.25">
      <c r="AP3717" s="6"/>
      <c r="AQ3717" s="5"/>
      <c r="AR3717" s="7"/>
      <c r="AS3717" s="6"/>
    </row>
    <row r="3718" spans="42:45" x14ac:dyDescent="0.25">
      <c r="AP3718" s="6"/>
      <c r="AQ3718" s="5"/>
      <c r="AR3718" s="7"/>
      <c r="AS3718" s="6"/>
    </row>
    <row r="3719" spans="42:45" x14ac:dyDescent="0.25">
      <c r="AP3719" s="6"/>
      <c r="AQ3719" s="5"/>
      <c r="AR3719" s="7"/>
      <c r="AS3719" s="6"/>
    </row>
    <row r="3720" spans="42:45" x14ac:dyDescent="0.25">
      <c r="AP3720" s="6"/>
      <c r="AQ3720" s="5"/>
      <c r="AR3720" s="7"/>
      <c r="AS3720" s="6"/>
    </row>
    <row r="3721" spans="42:45" x14ac:dyDescent="0.25">
      <c r="AP3721" s="6"/>
      <c r="AQ3721" s="5"/>
      <c r="AR3721" s="7"/>
      <c r="AS3721" s="6"/>
    </row>
    <row r="3722" spans="42:45" x14ac:dyDescent="0.25">
      <c r="AP3722" s="6"/>
      <c r="AQ3722" s="5"/>
      <c r="AR3722" s="7"/>
      <c r="AS3722" s="6"/>
    </row>
    <row r="3723" spans="42:45" x14ac:dyDescent="0.25">
      <c r="AP3723" s="6"/>
      <c r="AQ3723" s="5"/>
      <c r="AR3723" s="7"/>
      <c r="AS3723" s="6"/>
    </row>
    <row r="3724" spans="42:45" x14ac:dyDescent="0.25">
      <c r="AP3724" s="6"/>
      <c r="AQ3724" s="5"/>
      <c r="AR3724" s="7"/>
      <c r="AS3724" s="6"/>
    </row>
    <row r="3725" spans="42:45" x14ac:dyDescent="0.25">
      <c r="AP3725" s="6"/>
      <c r="AQ3725" s="5"/>
      <c r="AR3725" s="7"/>
      <c r="AS3725" s="6"/>
    </row>
    <row r="3726" spans="42:45" x14ac:dyDescent="0.25">
      <c r="AP3726" s="6"/>
      <c r="AQ3726" s="5"/>
      <c r="AR3726" s="7"/>
      <c r="AS3726" s="6"/>
    </row>
    <row r="3727" spans="42:45" x14ac:dyDescent="0.25">
      <c r="AP3727" s="6"/>
      <c r="AQ3727" s="5"/>
      <c r="AR3727" s="7"/>
      <c r="AS3727" s="6"/>
    </row>
    <row r="3728" spans="42:45" x14ac:dyDescent="0.25">
      <c r="AP3728" s="6"/>
      <c r="AQ3728" s="5"/>
      <c r="AR3728" s="7"/>
      <c r="AS3728" s="6"/>
    </row>
    <row r="3729" spans="42:45" x14ac:dyDescent="0.25">
      <c r="AP3729" s="6"/>
      <c r="AQ3729" s="5"/>
      <c r="AR3729" s="7"/>
      <c r="AS3729" s="6"/>
    </row>
    <row r="3730" spans="42:45" x14ac:dyDescent="0.25">
      <c r="AP3730" s="6"/>
      <c r="AQ3730" s="5"/>
      <c r="AR3730" s="7"/>
      <c r="AS3730" s="6"/>
    </row>
    <row r="3731" spans="42:45" x14ac:dyDescent="0.25">
      <c r="AP3731" s="6"/>
      <c r="AQ3731" s="5"/>
      <c r="AR3731" s="7"/>
      <c r="AS3731" s="6"/>
    </row>
    <row r="3732" spans="42:45" x14ac:dyDescent="0.25">
      <c r="AP3732" s="6"/>
      <c r="AQ3732" s="5"/>
      <c r="AR3732" s="7"/>
      <c r="AS3732" s="6"/>
    </row>
    <row r="3733" spans="42:45" x14ac:dyDescent="0.25">
      <c r="AP3733" s="6"/>
      <c r="AQ3733" s="5"/>
      <c r="AR3733" s="7"/>
      <c r="AS3733" s="6"/>
    </row>
    <row r="3734" spans="42:45" x14ac:dyDescent="0.25">
      <c r="AP3734" s="6"/>
      <c r="AQ3734" s="5"/>
      <c r="AR3734" s="7"/>
      <c r="AS3734" s="6"/>
    </row>
    <row r="3735" spans="42:45" x14ac:dyDescent="0.25">
      <c r="AP3735" s="6"/>
      <c r="AQ3735" s="5"/>
      <c r="AR3735" s="7"/>
      <c r="AS3735" s="6"/>
    </row>
    <row r="3736" spans="42:45" x14ac:dyDescent="0.25">
      <c r="AP3736" s="6"/>
      <c r="AQ3736" s="5"/>
      <c r="AR3736" s="7"/>
      <c r="AS3736" s="6"/>
    </row>
    <row r="3737" spans="42:45" x14ac:dyDescent="0.25">
      <c r="AP3737" s="6"/>
      <c r="AQ3737" s="5"/>
      <c r="AR3737" s="7"/>
      <c r="AS3737" s="6"/>
    </row>
    <row r="3738" spans="42:45" x14ac:dyDescent="0.25">
      <c r="AP3738" s="6"/>
      <c r="AQ3738" s="5"/>
      <c r="AR3738" s="7"/>
      <c r="AS3738" s="6"/>
    </row>
    <row r="3739" spans="42:45" x14ac:dyDescent="0.25">
      <c r="AP3739" s="6"/>
      <c r="AQ3739" s="5"/>
      <c r="AR3739" s="7"/>
      <c r="AS3739" s="6"/>
    </row>
    <row r="3740" spans="42:45" x14ac:dyDescent="0.25">
      <c r="AP3740" s="6"/>
      <c r="AQ3740" s="5"/>
      <c r="AR3740" s="7"/>
      <c r="AS3740" s="6"/>
    </row>
    <row r="3741" spans="42:45" x14ac:dyDescent="0.25">
      <c r="AP3741" s="6"/>
      <c r="AQ3741" s="5"/>
      <c r="AR3741" s="7"/>
      <c r="AS3741" s="6"/>
    </row>
    <row r="3742" spans="42:45" x14ac:dyDescent="0.25">
      <c r="AP3742" s="6"/>
      <c r="AQ3742" s="5"/>
      <c r="AR3742" s="7"/>
      <c r="AS3742" s="6"/>
    </row>
    <row r="3743" spans="42:45" x14ac:dyDescent="0.25">
      <c r="AP3743" s="6"/>
      <c r="AQ3743" s="5"/>
      <c r="AR3743" s="7"/>
      <c r="AS3743" s="6"/>
    </row>
    <row r="3744" spans="42:45" x14ac:dyDescent="0.25">
      <c r="AP3744" s="6"/>
      <c r="AQ3744" s="5"/>
      <c r="AR3744" s="7"/>
      <c r="AS3744" s="6"/>
    </row>
    <row r="3745" spans="42:45" x14ac:dyDescent="0.25">
      <c r="AP3745" s="6"/>
      <c r="AQ3745" s="5"/>
      <c r="AR3745" s="7"/>
      <c r="AS3745" s="6"/>
    </row>
    <row r="3746" spans="42:45" x14ac:dyDescent="0.25">
      <c r="AP3746" s="6"/>
      <c r="AQ3746" s="5"/>
      <c r="AR3746" s="7"/>
      <c r="AS3746" s="6"/>
    </row>
    <row r="3747" spans="42:45" x14ac:dyDescent="0.25">
      <c r="AP3747" s="6"/>
      <c r="AQ3747" s="5"/>
      <c r="AR3747" s="7"/>
      <c r="AS3747" s="6"/>
    </row>
    <row r="3748" spans="42:45" x14ac:dyDescent="0.25">
      <c r="AP3748" s="6"/>
      <c r="AQ3748" s="5"/>
      <c r="AR3748" s="7"/>
      <c r="AS3748" s="6"/>
    </row>
    <row r="3749" spans="42:45" x14ac:dyDescent="0.25">
      <c r="AP3749" s="6"/>
      <c r="AQ3749" s="5"/>
      <c r="AR3749" s="7"/>
      <c r="AS3749" s="6"/>
    </row>
    <row r="3750" spans="42:45" x14ac:dyDescent="0.25">
      <c r="AP3750" s="6"/>
      <c r="AQ3750" s="5"/>
      <c r="AR3750" s="7"/>
      <c r="AS3750" s="6"/>
    </row>
    <row r="3751" spans="42:45" x14ac:dyDescent="0.25">
      <c r="AP3751" s="6"/>
      <c r="AQ3751" s="5"/>
      <c r="AR3751" s="7"/>
      <c r="AS3751" s="6"/>
    </row>
    <row r="3752" spans="42:45" x14ac:dyDescent="0.25">
      <c r="AP3752" s="6"/>
      <c r="AQ3752" s="5"/>
      <c r="AR3752" s="7"/>
      <c r="AS3752" s="6"/>
    </row>
    <row r="3753" spans="42:45" x14ac:dyDescent="0.25">
      <c r="AP3753" s="6"/>
      <c r="AQ3753" s="5"/>
      <c r="AR3753" s="7"/>
      <c r="AS3753" s="6"/>
    </row>
    <row r="3754" spans="42:45" x14ac:dyDescent="0.25">
      <c r="AP3754" s="6"/>
      <c r="AQ3754" s="5"/>
      <c r="AR3754" s="7"/>
      <c r="AS3754" s="6"/>
    </row>
    <row r="3755" spans="42:45" x14ac:dyDescent="0.25">
      <c r="AP3755" s="6"/>
      <c r="AQ3755" s="5"/>
      <c r="AR3755" s="7"/>
      <c r="AS3755" s="6"/>
    </row>
    <row r="3756" spans="42:45" x14ac:dyDescent="0.25">
      <c r="AP3756" s="6"/>
      <c r="AQ3756" s="5"/>
      <c r="AR3756" s="7"/>
      <c r="AS3756" s="6"/>
    </row>
    <row r="3757" spans="42:45" x14ac:dyDescent="0.25">
      <c r="AP3757" s="6"/>
      <c r="AQ3757" s="5"/>
      <c r="AR3757" s="7"/>
      <c r="AS3757" s="6"/>
    </row>
    <row r="3758" spans="42:45" x14ac:dyDescent="0.25">
      <c r="AP3758" s="6"/>
      <c r="AQ3758" s="5"/>
      <c r="AR3758" s="7"/>
      <c r="AS3758" s="6"/>
    </row>
    <row r="3759" spans="42:45" x14ac:dyDescent="0.25">
      <c r="AP3759" s="6"/>
      <c r="AQ3759" s="5"/>
      <c r="AR3759" s="7"/>
      <c r="AS3759" s="6"/>
    </row>
    <row r="3760" spans="42:45" x14ac:dyDescent="0.25">
      <c r="AP3760" s="6"/>
      <c r="AQ3760" s="5"/>
      <c r="AR3760" s="7"/>
      <c r="AS3760" s="6"/>
    </row>
    <row r="3761" spans="42:45" x14ac:dyDescent="0.25">
      <c r="AP3761" s="6"/>
      <c r="AQ3761" s="5"/>
      <c r="AR3761" s="7"/>
      <c r="AS3761" s="6"/>
    </row>
    <row r="3762" spans="42:45" x14ac:dyDescent="0.25">
      <c r="AP3762" s="6"/>
      <c r="AQ3762" s="5"/>
      <c r="AR3762" s="7"/>
      <c r="AS3762" s="6"/>
    </row>
    <row r="3763" spans="42:45" x14ac:dyDescent="0.25">
      <c r="AP3763" s="6"/>
      <c r="AQ3763" s="5"/>
      <c r="AR3763" s="7"/>
      <c r="AS3763" s="6"/>
    </row>
    <row r="3764" spans="42:45" x14ac:dyDescent="0.25">
      <c r="AP3764" s="6"/>
      <c r="AQ3764" s="5"/>
      <c r="AR3764" s="7"/>
      <c r="AS3764" s="6"/>
    </row>
    <row r="3765" spans="42:45" x14ac:dyDescent="0.25">
      <c r="AP3765" s="6"/>
      <c r="AQ3765" s="5"/>
      <c r="AR3765" s="7"/>
      <c r="AS3765" s="6"/>
    </row>
    <row r="3766" spans="42:45" x14ac:dyDescent="0.25">
      <c r="AP3766" s="6"/>
      <c r="AQ3766" s="5"/>
      <c r="AR3766" s="7"/>
      <c r="AS3766" s="6"/>
    </row>
    <row r="3767" spans="42:45" x14ac:dyDescent="0.25">
      <c r="AP3767" s="6"/>
      <c r="AQ3767" s="5"/>
      <c r="AR3767" s="7"/>
      <c r="AS3767" s="6"/>
    </row>
    <row r="3768" spans="42:45" x14ac:dyDescent="0.25">
      <c r="AP3768" s="6"/>
      <c r="AQ3768" s="5"/>
      <c r="AR3768" s="7"/>
      <c r="AS3768" s="6"/>
    </row>
    <row r="3769" spans="42:45" x14ac:dyDescent="0.25">
      <c r="AP3769" s="6"/>
      <c r="AQ3769" s="5"/>
      <c r="AR3769" s="7"/>
      <c r="AS3769" s="6"/>
    </row>
    <row r="3770" spans="42:45" x14ac:dyDescent="0.25">
      <c r="AP3770" s="6"/>
      <c r="AQ3770" s="5"/>
      <c r="AR3770" s="7"/>
      <c r="AS3770" s="6"/>
    </row>
    <row r="3771" spans="42:45" x14ac:dyDescent="0.25">
      <c r="AP3771" s="6"/>
      <c r="AQ3771" s="5"/>
      <c r="AR3771" s="7"/>
      <c r="AS3771" s="6"/>
    </row>
    <row r="3772" spans="42:45" x14ac:dyDescent="0.25">
      <c r="AP3772" s="6"/>
      <c r="AQ3772" s="5"/>
      <c r="AR3772" s="7"/>
      <c r="AS3772" s="6"/>
    </row>
    <row r="3773" spans="42:45" x14ac:dyDescent="0.25">
      <c r="AP3773" s="6"/>
      <c r="AQ3773" s="5"/>
      <c r="AR3773" s="7"/>
      <c r="AS3773" s="6"/>
    </row>
    <row r="3774" spans="42:45" x14ac:dyDescent="0.25">
      <c r="AP3774" s="6"/>
      <c r="AQ3774" s="5"/>
      <c r="AR3774" s="7"/>
      <c r="AS3774" s="6"/>
    </row>
    <row r="3775" spans="42:45" x14ac:dyDescent="0.25">
      <c r="AP3775" s="6"/>
      <c r="AQ3775" s="5"/>
      <c r="AR3775" s="7"/>
      <c r="AS3775" s="6"/>
    </row>
    <row r="3776" spans="42:45" x14ac:dyDescent="0.25">
      <c r="AP3776" s="6"/>
      <c r="AQ3776" s="5"/>
      <c r="AR3776" s="7"/>
      <c r="AS3776" s="6"/>
    </row>
    <row r="3777" spans="42:45" x14ac:dyDescent="0.25">
      <c r="AP3777" s="6"/>
      <c r="AQ3777" s="5"/>
      <c r="AR3777" s="7"/>
      <c r="AS3777" s="6"/>
    </row>
    <row r="3778" spans="42:45" x14ac:dyDescent="0.25">
      <c r="AP3778" s="6"/>
      <c r="AQ3778" s="5"/>
      <c r="AR3778" s="7"/>
      <c r="AS3778" s="6"/>
    </row>
    <row r="3779" spans="42:45" x14ac:dyDescent="0.25">
      <c r="AP3779" s="6"/>
      <c r="AQ3779" s="5"/>
      <c r="AR3779" s="7"/>
      <c r="AS3779" s="6"/>
    </row>
    <row r="3780" spans="42:45" x14ac:dyDescent="0.25">
      <c r="AP3780" s="6"/>
      <c r="AQ3780" s="5"/>
      <c r="AR3780" s="7"/>
      <c r="AS3780" s="6"/>
    </row>
    <row r="3781" spans="42:45" x14ac:dyDescent="0.25">
      <c r="AP3781" s="6"/>
      <c r="AQ3781" s="5"/>
      <c r="AR3781" s="7"/>
      <c r="AS3781" s="6"/>
    </row>
    <row r="3782" spans="42:45" x14ac:dyDescent="0.25">
      <c r="AP3782" s="6"/>
      <c r="AQ3782" s="5"/>
      <c r="AR3782" s="7"/>
      <c r="AS3782" s="6"/>
    </row>
    <row r="3783" spans="42:45" x14ac:dyDescent="0.25">
      <c r="AP3783" s="6"/>
      <c r="AQ3783" s="5"/>
      <c r="AR3783" s="7"/>
      <c r="AS3783" s="6"/>
    </row>
    <row r="3784" spans="42:45" x14ac:dyDescent="0.25">
      <c r="AP3784" s="6"/>
      <c r="AQ3784" s="5"/>
      <c r="AR3784" s="7"/>
      <c r="AS3784" s="6"/>
    </row>
    <row r="3785" spans="42:45" x14ac:dyDescent="0.25">
      <c r="AP3785" s="6"/>
      <c r="AQ3785" s="5"/>
      <c r="AR3785" s="7"/>
      <c r="AS3785" s="6"/>
    </row>
    <row r="3786" spans="42:45" x14ac:dyDescent="0.25">
      <c r="AP3786" s="6"/>
      <c r="AQ3786" s="5"/>
      <c r="AR3786" s="7"/>
      <c r="AS3786" s="6"/>
    </row>
    <row r="3787" spans="42:45" x14ac:dyDescent="0.25">
      <c r="AP3787" s="6"/>
      <c r="AQ3787" s="5"/>
      <c r="AR3787" s="7"/>
      <c r="AS3787" s="6"/>
    </row>
    <row r="3788" spans="42:45" x14ac:dyDescent="0.25">
      <c r="AP3788" s="6"/>
      <c r="AQ3788" s="5"/>
      <c r="AR3788" s="7"/>
      <c r="AS3788" s="6"/>
    </row>
    <row r="3789" spans="42:45" x14ac:dyDescent="0.25">
      <c r="AP3789" s="6"/>
      <c r="AQ3789" s="5"/>
      <c r="AR3789" s="7"/>
      <c r="AS3789" s="6"/>
    </row>
    <row r="3790" spans="42:45" x14ac:dyDescent="0.25">
      <c r="AP3790" s="6"/>
      <c r="AQ3790" s="5"/>
      <c r="AR3790" s="7"/>
      <c r="AS3790" s="6"/>
    </row>
    <row r="3791" spans="42:45" x14ac:dyDescent="0.25">
      <c r="AP3791" s="6"/>
      <c r="AQ3791" s="5"/>
      <c r="AR3791" s="7"/>
      <c r="AS3791" s="6"/>
    </row>
    <row r="3792" spans="42:45" x14ac:dyDescent="0.25">
      <c r="AP3792" s="6"/>
      <c r="AQ3792" s="5"/>
      <c r="AR3792" s="7"/>
      <c r="AS3792" s="6"/>
    </row>
    <row r="3793" spans="42:45" x14ac:dyDescent="0.25">
      <c r="AP3793" s="6"/>
      <c r="AQ3793" s="5"/>
      <c r="AR3793" s="7"/>
      <c r="AS3793" s="6"/>
    </row>
    <row r="3794" spans="42:45" x14ac:dyDescent="0.25">
      <c r="AP3794" s="6"/>
      <c r="AQ3794" s="5"/>
      <c r="AR3794" s="7"/>
      <c r="AS3794" s="6"/>
    </row>
    <row r="3795" spans="42:45" x14ac:dyDescent="0.25">
      <c r="AP3795" s="6"/>
      <c r="AQ3795" s="5"/>
      <c r="AR3795" s="7"/>
      <c r="AS3795" s="6"/>
    </row>
    <row r="3796" spans="42:45" x14ac:dyDescent="0.25">
      <c r="AP3796" s="6"/>
      <c r="AQ3796" s="5"/>
      <c r="AR3796" s="7"/>
      <c r="AS3796" s="6"/>
    </row>
    <row r="3797" spans="42:45" x14ac:dyDescent="0.25">
      <c r="AP3797" s="6"/>
      <c r="AQ3797" s="5"/>
      <c r="AR3797" s="7"/>
      <c r="AS3797" s="6"/>
    </row>
    <row r="3798" spans="42:45" x14ac:dyDescent="0.25">
      <c r="AP3798" s="6"/>
      <c r="AQ3798" s="5"/>
      <c r="AR3798" s="7"/>
      <c r="AS3798" s="6"/>
    </row>
    <row r="3799" spans="42:45" x14ac:dyDescent="0.25">
      <c r="AP3799" s="6"/>
      <c r="AQ3799" s="5"/>
      <c r="AR3799" s="7"/>
      <c r="AS3799" s="6"/>
    </row>
    <row r="3800" spans="42:45" x14ac:dyDescent="0.25">
      <c r="AP3800" s="6"/>
      <c r="AQ3800" s="5"/>
      <c r="AR3800" s="7"/>
      <c r="AS3800" s="6"/>
    </row>
    <row r="3801" spans="42:45" x14ac:dyDescent="0.25">
      <c r="AP3801" s="6"/>
      <c r="AQ3801" s="5"/>
      <c r="AR3801" s="7"/>
      <c r="AS3801" s="6"/>
    </row>
    <row r="3802" spans="42:45" x14ac:dyDescent="0.25">
      <c r="AP3802" s="6"/>
      <c r="AQ3802" s="5"/>
      <c r="AR3802" s="7"/>
      <c r="AS3802" s="6"/>
    </row>
    <row r="3803" spans="42:45" x14ac:dyDescent="0.25">
      <c r="AP3803" s="6"/>
      <c r="AQ3803" s="5"/>
      <c r="AR3803" s="7"/>
      <c r="AS3803" s="6"/>
    </row>
    <row r="3804" spans="42:45" x14ac:dyDescent="0.25">
      <c r="AP3804" s="6"/>
      <c r="AQ3804" s="5"/>
      <c r="AR3804" s="7"/>
      <c r="AS3804" s="6"/>
    </row>
    <row r="3805" spans="42:45" x14ac:dyDescent="0.25">
      <c r="AP3805" s="6"/>
      <c r="AQ3805" s="5"/>
      <c r="AR3805" s="7"/>
      <c r="AS3805" s="6"/>
    </row>
    <row r="3806" spans="42:45" x14ac:dyDescent="0.25">
      <c r="AP3806" s="6"/>
      <c r="AQ3806" s="5"/>
      <c r="AR3806" s="7"/>
      <c r="AS3806" s="6"/>
    </row>
    <row r="3807" spans="42:45" x14ac:dyDescent="0.25">
      <c r="AP3807" s="6"/>
      <c r="AQ3807" s="5"/>
      <c r="AR3807" s="7"/>
      <c r="AS3807" s="6"/>
    </row>
    <row r="3808" spans="42:45" x14ac:dyDescent="0.25">
      <c r="AP3808" s="6"/>
      <c r="AQ3808" s="5"/>
      <c r="AR3808" s="7"/>
      <c r="AS3808" s="6"/>
    </row>
    <row r="3809" spans="42:45" x14ac:dyDescent="0.25">
      <c r="AP3809" s="6"/>
      <c r="AQ3809" s="5"/>
      <c r="AR3809" s="7"/>
      <c r="AS3809" s="6"/>
    </row>
    <row r="3810" spans="42:45" x14ac:dyDescent="0.25">
      <c r="AP3810" s="6"/>
      <c r="AQ3810" s="5"/>
      <c r="AR3810" s="7"/>
      <c r="AS3810" s="6"/>
    </row>
    <row r="3811" spans="42:45" x14ac:dyDescent="0.25">
      <c r="AP3811" s="6"/>
      <c r="AQ3811" s="5"/>
      <c r="AR3811" s="7"/>
      <c r="AS3811" s="6"/>
    </row>
    <row r="3812" spans="42:45" x14ac:dyDescent="0.25">
      <c r="AP3812" s="6"/>
      <c r="AQ3812" s="5"/>
      <c r="AR3812" s="7"/>
      <c r="AS3812" s="6"/>
    </row>
    <row r="3813" spans="42:45" x14ac:dyDescent="0.25">
      <c r="AP3813" s="6"/>
      <c r="AQ3813" s="5"/>
      <c r="AR3813" s="7"/>
      <c r="AS3813" s="6"/>
    </row>
    <row r="3814" spans="42:45" x14ac:dyDescent="0.25">
      <c r="AP3814" s="6"/>
      <c r="AQ3814" s="5"/>
      <c r="AR3814" s="7"/>
      <c r="AS3814" s="6"/>
    </row>
    <row r="3815" spans="42:45" x14ac:dyDescent="0.25">
      <c r="AP3815" s="6"/>
      <c r="AQ3815" s="5"/>
      <c r="AR3815" s="7"/>
      <c r="AS3815" s="6"/>
    </row>
    <row r="3816" spans="42:45" x14ac:dyDescent="0.25">
      <c r="AP3816" s="6"/>
      <c r="AQ3816" s="5"/>
      <c r="AR3816" s="7"/>
      <c r="AS3816" s="6"/>
    </row>
    <row r="3817" spans="42:45" x14ac:dyDescent="0.25">
      <c r="AP3817" s="6"/>
      <c r="AQ3817" s="5"/>
      <c r="AR3817" s="7"/>
      <c r="AS3817" s="6"/>
    </row>
    <row r="3818" spans="42:45" x14ac:dyDescent="0.25">
      <c r="AP3818" s="6"/>
      <c r="AQ3818" s="5"/>
      <c r="AR3818" s="7"/>
      <c r="AS3818" s="6"/>
    </row>
    <row r="3819" spans="42:45" x14ac:dyDescent="0.25">
      <c r="AP3819" s="6"/>
      <c r="AQ3819" s="5"/>
      <c r="AR3819" s="7"/>
      <c r="AS3819" s="6"/>
    </row>
    <row r="3820" spans="42:45" x14ac:dyDescent="0.25">
      <c r="AP3820" s="6"/>
      <c r="AQ3820" s="5"/>
      <c r="AR3820" s="7"/>
      <c r="AS3820" s="6"/>
    </row>
    <row r="3821" spans="42:45" x14ac:dyDescent="0.25">
      <c r="AP3821" s="6"/>
      <c r="AQ3821" s="5"/>
      <c r="AR3821" s="7"/>
      <c r="AS3821" s="6"/>
    </row>
    <row r="3822" spans="42:45" x14ac:dyDescent="0.25">
      <c r="AP3822" s="6"/>
      <c r="AQ3822" s="5"/>
      <c r="AR3822" s="7"/>
      <c r="AS3822" s="6"/>
    </row>
    <row r="3823" spans="42:45" x14ac:dyDescent="0.25">
      <c r="AP3823" s="6"/>
      <c r="AQ3823" s="5"/>
      <c r="AR3823" s="7"/>
      <c r="AS3823" s="6"/>
    </row>
    <row r="3824" spans="42:45" x14ac:dyDescent="0.25">
      <c r="AP3824" s="6"/>
      <c r="AQ3824" s="5"/>
      <c r="AR3824" s="7"/>
      <c r="AS3824" s="6"/>
    </row>
    <row r="3825" spans="42:45" x14ac:dyDescent="0.25">
      <c r="AP3825" s="6"/>
      <c r="AQ3825" s="5"/>
      <c r="AR3825" s="7"/>
      <c r="AS3825" s="6"/>
    </row>
    <row r="3826" spans="42:45" x14ac:dyDescent="0.25">
      <c r="AP3826" s="6"/>
      <c r="AQ3826" s="5"/>
      <c r="AR3826" s="7"/>
      <c r="AS3826" s="6"/>
    </row>
    <row r="3827" spans="42:45" x14ac:dyDescent="0.25">
      <c r="AP3827" s="6"/>
      <c r="AQ3827" s="5"/>
      <c r="AR3827" s="7"/>
      <c r="AS3827" s="6"/>
    </row>
    <row r="3828" spans="42:45" x14ac:dyDescent="0.25">
      <c r="AP3828" s="6"/>
      <c r="AQ3828" s="5"/>
      <c r="AR3828" s="7"/>
      <c r="AS3828" s="6"/>
    </row>
    <row r="3829" spans="42:45" x14ac:dyDescent="0.25">
      <c r="AP3829" s="6"/>
      <c r="AQ3829" s="5"/>
      <c r="AR3829" s="7"/>
      <c r="AS3829" s="6"/>
    </row>
    <row r="3830" spans="42:45" x14ac:dyDescent="0.25">
      <c r="AP3830" s="6"/>
      <c r="AQ3830" s="5"/>
      <c r="AR3830" s="7"/>
      <c r="AS3830" s="6"/>
    </row>
    <row r="3831" spans="42:45" x14ac:dyDescent="0.25">
      <c r="AP3831" s="6"/>
      <c r="AQ3831" s="5"/>
      <c r="AR3831" s="7"/>
      <c r="AS3831" s="6"/>
    </row>
    <row r="3832" spans="42:45" x14ac:dyDescent="0.25">
      <c r="AP3832" s="6"/>
      <c r="AQ3832" s="5"/>
      <c r="AR3832" s="7"/>
      <c r="AS3832" s="6"/>
    </row>
    <row r="3833" spans="42:45" x14ac:dyDescent="0.25">
      <c r="AP3833" s="6"/>
      <c r="AQ3833" s="5"/>
      <c r="AR3833" s="7"/>
      <c r="AS3833" s="6"/>
    </row>
    <row r="3834" spans="42:45" x14ac:dyDescent="0.25">
      <c r="AP3834" s="6"/>
      <c r="AQ3834" s="5"/>
      <c r="AR3834" s="7"/>
      <c r="AS3834" s="6"/>
    </row>
    <row r="3835" spans="42:45" x14ac:dyDescent="0.25">
      <c r="AP3835" s="6"/>
      <c r="AQ3835" s="5"/>
      <c r="AR3835" s="7"/>
      <c r="AS3835" s="6"/>
    </row>
    <row r="3836" spans="42:45" x14ac:dyDescent="0.25">
      <c r="AP3836" s="6"/>
      <c r="AQ3836" s="5"/>
      <c r="AR3836" s="7"/>
      <c r="AS3836" s="6"/>
    </row>
    <row r="3837" spans="42:45" x14ac:dyDescent="0.25">
      <c r="AP3837" s="6"/>
      <c r="AQ3837" s="5"/>
      <c r="AR3837" s="7"/>
      <c r="AS3837" s="6"/>
    </row>
    <row r="3838" spans="42:45" x14ac:dyDescent="0.25">
      <c r="AP3838" s="6"/>
      <c r="AQ3838" s="5"/>
      <c r="AR3838" s="7"/>
      <c r="AS3838" s="6"/>
    </row>
    <row r="3839" spans="42:45" x14ac:dyDescent="0.25">
      <c r="AP3839" s="6"/>
      <c r="AQ3839" s="5"/>
      <c r="AR3839" s="7"/>
      <c r="AS3839" s="6"/>
    </row>
    <row r="3840" spans="42:45" x14ac:dyDescent="0.25">
      <c r="AP3840" s="6"/>
      <c r="AQ3840" s="5"/>
      <c r="AR3840" s="7"/>
      <c r="AS3840" s="6"/>
    </row>
    <row r="3841" spans="42:45" x14ac:dyDescent="0.25">
      <c r="AP3841" s="6"/>
      <c r="AQ3841" s="5"/>
      <c r="AR3841" s="7"/>
      <c r="AS3841" s="6"/>
    </row>
    <row r="3842" spans="42:45" x14ac:dyDescent="0.25">
      <c r="AP3842" s="6"/>
      <c r="AQ3842" s="5"/>
      <c r="AR3842" s="7"/>
      <c r="AS3842" s="6"/>
    </row>
    <row r="3843" spans="42:45" x14ac:dyDescent="0.25">
      <c r="AP3843" s="6"/>
      <c r="AQ3843" s="5"/>
      <c r="AR3843" s="7"/>
      <c r="AS3843" s="6"/>
    </row>
    <row r="3844" spans="42:45" x14ac:dyDescent="0.25">
      <c r="AP3844" s="6"/>
      <c r="AQ3844" s="5"/>
      <c r="AR3844" s="7"/>
      <c r="AS3844" s="6"/>
    </row>
    <row r="3845" spans="42:45" x14ac:dyDescent="0.25">
      <c r="AP3845" s="6"/>
      <c r="AQ3845" s="5"/>
      <c r="AR3845" s="7"/>
      <c r="AS3845" s="6"/>
    </row>
    <row r="3846" spans="42:45" x14ac:dyDescent="0.25">
      <c r="AP3846" s="6"/>
      <c r="AQ3846" s="5"/>
      <c r="AR3846" s="7"/>
      <c r="AS3846" s="6"/>
    </row>
    <row r="3847" spans="42:45" x14ac:dyDescent="0.25">
      <c r="AP3847" s="6"/>
      <c r="AQ3847" s="5"/>
      <c r="AR3847" s="7"/>
      <c r="AS3847" s="6"/>
    </row>
    <row r="3848" spans="42:45" x14ac:dyDescent="0.25">
      <c r="AP3848" s="6"/>
      <c r="AQ3848" s="5"/>
      <c r="AR3848" s="7"/>
      <c r="AS3848" s="6"/>
    </row>
    <row r="3849" spans="42:45" x14ac:dyDescent="0.25">
      <c r="AP3849" s="6"/>
      <c r="AQ3849" s="5"/>
      <c r="AR3849" s="7"/>
      <c r="AS3849" s="6"/>
    </row>
    <row r="3850" spans="42:45" x14ac:dyDescent="0.25">
      <c r="AP3850" s="6"/>
      <c r="AQ3850" s="5"/>
      <c r="AR3850" s="7"/>
      <c r="AS3850" s="6"/>
    </row>
    <row r="3851" spans="42:45" x14ac:dyDescent="0.25">
      <c r="AP3851" s="6"/>
      <c r="AQ3851" s="5"/>
      <c r="AR3851" s="7"/>
      <c r="AS3851" s="6"/>
    </row>
    <row r="3852" spans="42:45" x14ac:dyDescent="0.25">
      <c r="AP3852" s="6"/>
      <c r="AQ3852" s="5"/>
      <c r="AR3852" s="7"/>
      <c r="AS3852" s="6"/>
    </row>
    <row r="3853" spans="42:45" x14ac:dyDescent="0.25">
      <c r="AP3853" s="6"/>
      <c r="AQ3853" s="5"/>
      <c r="AR3853" s="7"/>
      <c r="AS3853" s="6"/>
    </row>
    <row r="3854" spans="42:45" x14ac:dyDescent="0.25">
      <c r="AP3854" s="6"/>
      <c r="AQ3854" s="5"/>
      <c r="AR3854" s="7"/>
      <c r="AS3854" s="6"/>
    </row>
    <row r="3855" spans="42:45" x14ac:dyDescent="0.25">
      <c r="AP3855" s="6"/>
      <c r="AQ3855" s="5"/>
      <c r="AR3855" s="7"/>
      <c r="AS3855" s="6"/>
    </row>
    <row r="3856" spans="42:45" x14ac:dyDescent="0.25">
      <c r="AP3856" s="6"/>
      <c r="AQ3856" s="5"/>
      <c r="AR3856" s="7"/>
      <c r="AS3856" s="6"/>
    </row>
    <row r="3857" spans="42:45" x14ac:dyDescent="0.25">
      <c r="AP3857" s="6"/>
      <c r="AQ3857" s="5"/>
      <c r="AR3857" s="7"/>
      <c r="AS3857" s="6"/>
    </row>
    <row r="3858" spans="42:45" x14ac:dyDescent="0.25">
      <c r="AP3858" s="6"/>
      <c r="AQ3858" s="5"/>
      <c r="AR3858" s="7"/>
      <c r="AS3858" s="6"/>
    </row>
    <row r="3859" spans="42:45" x14ac:dyDescent="0.25">
      <c r="AP3859" s="6"/>
      <c r="AQ3859" s="5"/>
      <c r="AR3859" s="7"/>
      <c r="AS3859" s="6"/>
    </row>
    <row r="3860" spans="42:45" x14ac:dyDescent="0.25">
      <c r="AP3860" s="6"/>
      <c r="AQ3860" s="5"/>
      <c r="AR3860" s="7"/>
      <c r="AS3860" s="6"/>
    </row>
    <row r="3861" spans="42:45" x14ac:dyDescent="0.25">
      <c r="AP3861" s="6"/>
      <c r="AQ3861" s="5"/>
      <c r="AR3861" s="7"/>
      <c r="AS3861" s="6"/>
    </row>
    <row r="3862" spans="42:45" x14ac:dyDescent="0.25">
      <c r="AP3862" s="6"/>
      <c r="AQ3862" s="5"/>
      <c r="AR3862" s="7"/>
      <c r="AS3862" s="6"/>
    </row>
    <row r="3863" spans="42:45" x14ac:dyDescent="0.25">
      <c r="AP3863" s="6"/>
      <c r="AQ3863" s="5"/>
      <c r="AR3863" s="7"/>
      <c r="AS3863" s="6"/>
    </row>
    <row r="3864" spans="42:45" x14ac:dyDescent="0.25">
      <c r="AP3864" s="6"/>
      <c r="AQ3864" s="5"/>
      <c r="AR3864" s="7"/>
      <c r="AS3864" s="6"/>
    </row>
    <row r="3865" spans="42:45" x14ac:dyDescent="0.25">
      <c r="AP3865" s="6"/>
      <c r="AQ3865" s="5"/>
      <c r="AR3865" s="7"/>
      <c r="AS3865" s="6"/>
    </row>
    <row r="3866" spans="42:45" x14ac:dyDescent="0.25">
      <c r="AP3866" s="6"/>
      <c r="AQ3866" s="5"/>
      <c r="AR3866" s="7"/>
      <c r="AS3866" s="6"/>
    </row>
    <row r="3867" spans="42:45" x14ac:dyDescent="0.25">
      <c r="AP3867" s="6"/>
      <c r="AQ3867" s="5"/>
      <c r="AR3867" s="7"/>
      <c r="AS3867" s="6"/>
    </row>
    <row r="3868" spans="42:45" x14ac:dyDescent="0.25">
      <c r="AP3868" s="6"/>
      <c r="AQ3868" s="5"/>
      <c r="AR3868" s="7"/>
      <c r="AS3868" s="6"/>
    </row>
    <row r="3869" spans="42:45" x14ac:dyDescent="0.25">
      <c r="AP3869" s="6"/>
      <c r="AQ3869" s="5"/>
      <c r="AR3869" s="7"/>
      <c r="AS3869" s="6"/>
    </row>
    <row r="3870" spans="42:45" x14ac:dyDescent="0.25">
      <c r="AP3870" s="6"/>
      <c r="AQ3870" s="5"/>
      <c r="AR3870" s="7"/>
      <c r="AS3870" s="6"/>
    </row>
    <row r="3871" spans="42:45" x14ac:dyDescent="0.25">
      <c r="AP3871" s="6"/>
      <c r="AQ3871" s="5"/>
      <c r="AR3871" s="7"/>
      <c r="AS3871" s="6"/>
    </row>
    <row r="3872" spans="42:45" x14ac:dyDescent="0.25">
      <c r="AP3872" s="6"/>
      <c r="AQ3872" s="5"/>
      <c r="AR3872" s="7"/>
      <c r="AS3872" s="6"/>
    </row>
    <row r="3873" spans="42:45" x14ac:dyDescent="0.25">
      <c r="AP3873" s="6"/>
      <c r="AQ3873" s="5"/>
      <c r="AR3873" s="7"/>
      <c r="AS3873" s="6"/>
    </row>
    <row r="3874" spans="42:45" x14ac:dyDescent="0.25">
      <c r="AP3874" s="6"/>
      <c r="AQ3874" s="5"/>
      <c r="AR3874" s="7"/>
      <c r="AS3874" s="6"/>
    </row>
    <row r="3875" spans="42:45" x14ac:dyDescent="0.25">
      <c r="AP3875" s="6"/>
      <c r="AQ3875" s="5"/>
      <c r="AR3875" s="7"/>
      <c r="AS3875" s="6"/>
    </row>
    <row r="3876" spans="42:45" x14ac:dyDescent="0.25">
      <c r="AP3876" s="6"/>
      <c r="AQ3876" s="5"/>
      <c r="AR3876" s="7"/>
      <c r="AS3876" s="6"/>
    </row>
    <row r="3877" spans="42:45" x14ac:dyDescent="0.25">
      <c r="AP3877" s="6"/>
      <c r="AQ3877" s="5"/>
      <c r="AR3877" s="7"/>
      <c r="AS3877" s="6"/>
    </row>
    <row r="3878" spans="42:45" x14ac:dyDescent="0.25">
      <c r="AP3878" s="6"/>
      <c r="AQ3878" s="5"/>
      <c r="AR3878" s="7"/>
      <c r="AS3878" s="6"/>
    </row>
    <row r="3879" spans="42:45" x14ac:dyDescent="0.25">
      <c r="AP3879" s="6"/>
      <c r="AQ3879" s="5"/>
      <c r="AR3879" s="7"/>
      <c r="AS3879" s="6"/>
    </row>
    <row r="3880" spans="42:45" x14ac:dyDescent="0.25">
      <c r="AP3880" s="6"/>
      <c r="AQ3880" s="5"/>
      <c r="AR3880" s="7"/>
      <c r="AS3880" s="6"/>
    </row>
    <row r="3881" spans="42:45" x14ac:dyDescent="0.25">
      <c r="AP3881" s="6"/>
      <c r="AQ3881" s="5"/>
      <c r="AR3881" s="7"/>
      <c r="AS3881" s="6"/>
    </row>
    <row r="3882" spans="42:45" x14ac:dyDescent="0.25">
      <c r="AP3882" s="6"/>
      <c r="AQ3882" s="5"/>
      <c r="AR3882" s="7"/>
      <c r="AS3882" s="6"/>
    </row>
    <row r="3883" spans="42:45" x14ac:dyDescent="0.25">
      <c r="AP3883" s="6"/>
      <c r="AQ3883" s="5"/>
      <c r="AR3883" s="7"/>
      <c r="AS3883" s="6"/>
    </row>
    <row r="3884" spans="42:45" x14ac:dyDescent="0.25">
      <c r="AP3884" s="6"/>
      <c r="AQ3884" s="5"/>
      <c r="AR3884" s="7"/>
      <c r="AS3884" s="6"/>
    </row>
    <row r="3885" spans="42:45" x14ac:dyDescent="0.25">
      <c r="AP3885" s="6"/>
      <c r="AQ3885" s="5"/>
      <c r="AR3885" s="7"/>
      <c r="AS3885" s="6"/>
    </row>
    <row r="3886" spans="42:45" x14ac:dyDescent="0.25">
      <c r="AP3886" s="6"/>
      <c r="AQ3886" s="5"/>
      <c r="AR3886" s="7"/>
      <c r="AS3886" s="6"/>
    </row>
    <row r="3887" spans="42:45" x14ac:dyDescent="0.25">
      <c r="AP3887" s="6"/>
      <c r="AQ3887" s="5"/>
      <c r="AR3887" s="7"/>
      <c r="AS3887" s="6"/>
    </row>
    <row r="3888" spans="42:45" x14ac:dyDescent="0.25">
      <c r="AP3888" s="6"/>
      <c r="AQ3888" s="5"/>
      <c r="AR3888" s="7"/>
      <c r="AS3888" s="6"/>
    </row>
    <row r="3889" spans="42:45" x14ac:dyDescent="0.25">
      <c r="AP3889" s="6"/>
      <c r="AQ3889" s="5"/>
      <c r="AR3889" s="7"/>
      <c r="AS3889" s="6"/>
    </row>
    <row r="3890" spans="42:45" x14ac:dyDescent="0.25">
      <c r="AP3890" s="6"/>
      <c r="AQ3890" s="5"/>
      <c r="AR3890" s="7"/>
      <c r="AS3890" s="6"/>
    </row>
    <row r="3891" spans="42:45" x14ac:dyDescent="0.25">
      <c r="AP3891" s="6"/>
      <c r="AQ3891" s="5"/>
      <c r="AR3891" s="7"/>
      <c r="AS3891" s="6"/>
    </row>
    <row r="3892" spans="42:45" x14ac:dyDescent="0.25">
      <c r="AP3892" s="6"/>
      <c r="AQ3892" s="5"/>
      <c r="AR3892" s="7"/>
      <c r="AS3892" s="6"/>
    </row>
    <row r="3893" spans="42:45" x14ac:dyDescent="0.25">
      <c r="AP3893" s="6"/>
      <c r="AQ3893" s="5"/>
      <c r="AR3893" s="7"/>
      <c r="AS3893" s="6"/>
    </row>
    <row r="3894" spans="42:45" x14ac:dyDescent="0.25">
      <c r="AP3894" s="6"/>
      <c r="AQ3894" s="5"/>
      <c r="AR3894" s="7"/>
      <c r="AS3894" s="6"/>
    </row>
    <row r="3895" spans="42:45" x14ac:dyDescent="0.25">
      <c r="AP3895" s="6"/>
      <c r="AQ3895" s="5"/>
      <c r="AR3895" s="7"/>
      <c r="AS3895" s="6"/>
    </row>
    <row r="3896" spans="42:45" x14ac:dyDescent="0.25">
      <c r="AP3896" s="6"/>
      <c r="AQ3896" s="5"/>
      <c r="AR3896" s="7"/>
      <c r="AS3896" s="6"/>
    </row>
    <row r="3897" spans="42:45" x14ac:dyDescent="0.25">
      <c r="AP3897" s="6"/>
      <c r="AQ3897" s="5"/>
      <c r="AR3897" s="7"/>
      <c r="AS3897" s="6"/>
    </row>
    <row r="3898" spans="42:45" x14ac:dyDescent="0.25">
      <c r="AP3898" s="6"/>
      <c r="AQ3898" s="5"/>
      <c r="AR3898" s="7"/>
      <c r="AS3898" s="6"/>
    </row>
    <row r="3899" spans="42:45" x14ac:dyDescent="0.25">
      <c r="AP3899" s="6"/>
      <c r="AQ3899" s="5"/>
      <c r="AR3899" s="7"/>
      <c r="AS3899" s="6"/>
    </row>
    <row r="3900" spans="42:45" x14ac:dyDescent="0.25">
      <c r="AP3900" s="6"/>
      <c r="AQ3900" s="5"/>
      <c r="AR3900" s="7"/>
      <c r="AS3900" s="6"/>
    </row>
    <row r="3901" spans="42:45" x14ac:dyDescent="0.25">
      <c r="AP3901" s="6"/>
      <c r="AQ3901" s="5"/>
      <c r="AR3901" s="7"/>
      <c r="AS3901" s="6"/>
    </row>
    <row r="3902" spans="42:45" x14ac:dyDescent="0.25">
      <c r="AP3902" s="6"/>
      <c r="AQ3902" s="5"/>
      <c r="AR3902" s="7"/>
      <c r="AS3902" s="6"/>
    </row>
    <row r="3903" spans="42:45" x14ac:dyDescent="0.25">
      <c r="AP3903" s="6"/>
      <c r="AQ3903" s="5"/>
      <c r="AR3903" s="7"/>
      <c r="AS3903" s="6"/>
    </row>
    <row r="3904" spans="42:45" x14ac:dyDescent="0.25">
      <c r="AP3904" s="6"/>
      <c r="AQ3904" s="5"/>
      <c r="AR3904" s="7"/>
      <c r="AS3904" s="6"/>
    </row>
    <row r="3905" spans="42:45" x14ac:dyDescent="0.25">
      <c r="AP3905" s="6"/>
      <c r="AQ3905" s="5"/>
      <c r="AR3905" s="7"/>
      <c r="AS3905" s="6"/>
    </row>
    <row r="3906" spans="42:45" x14ac:dyDescent="0.25">
      <c r="AP3906" s="6"/>
      <c r="AQ3906" s="5"/>
      <c r="AR3906" s="7"/>
      <c r="AS3906" s="6"/>
    </row>
    <row r="3907" spans="42:45" x14ac:dyDescent="0.25">
      <c r="AP3907" s="6"/>
      <c r="AQ3907" s="5"/>
      <c r="AR3907" s="7"/>
      <c r="AS3907" s="6"/>
    </row>
    <row r="3908" spans="42:45" x14ac:dyDescent="0.25">
      <c r="AP3908" s="6"/>
      <c r="AQ3908" s="5"/>
      <c r="AR3908" s="7"/>
      <c r="AS3908" s="6"/>
    </row>
    <row r="3909" spans="42:45" x14ac:dyDescent="0.25">
      <c r="AP3909" s="6"/>
      <c r="AQ3909" s="5"/>
      <c r="AR3909" s="7"/>
      <c r="AS3909" s="6"/>
    </row>
    <row r="3910" spans="42:45" x14ac:dyDescent="0.25">
      <c r="AP3910" s="6"/>
      <c r="AQ3910" s="5"/>
      <c r="AR3910" s="7"/>
      <c r="AS3910" s="6"/>
    </row>
    <row r="3911" spans="42:45" x14ac:dyDescent="0.25">
      <c r="AP3911" s="6"/>
      <c r="AQ3911" s="5"/>
      <c r="AR3911" s="7"/>
      <c r="AS3911" s="6"/>
    </row>
    <row r="3912" spans="42:45" x14ac:dyDescent="0.25">
      <c r="AP3912" s="6"/>
      <c r="AQ3912" s="5"/>
      <c r="AR3912" s="7"/>
      <c r="AS3912" s="6"/>
    </row>
    <row r="3913" spans="42:45" x14ac:dyDescent="0.25">
      <c r="AP3913" s="6"/>
      <c r="AQ3913" s="5"/>
      <c r="AR3913" s="7"/>
      <c r="AS3913" s="6"/>
    </row>
    <row r="3914" spans="42:45" x14ac:dyDescent="0.25">
      <c r="AP3914" s="6"/>
      <c r="AQ3914" s="5"/>
      <c r="AR3914" s="7"/>
      <c r="AS3914" s="6"/>
    </row>
    <row r="3915" spans="42:45" x14ac:dyDescent="0.25">
      <c r="AP3915" s="6"/>
      <c r="AQ3915" s="5"/>
      <c r="AR3915" s="7"/>
      <c r="AS3915" s="6"/>
    </row>
    <row r="3916" spans="42:45" x14ac:dyDescent="0.25">
      <c r="AP3916" s="6"/>
      <c r="AQ3916" s="5"/>
      <c r="AR3916" s="7"/>
      <c r="AS3916" s="6"/>
    </row>
    <row r="3917" spans="42:45" x14ac:dyDescent="0.25">
      <c r="AP3917" s="6"/>
      <c r="AQ3917" s="5"/>
      <c r="AR3917" s="7"/>
      <c r="AS3917" s="6"/>
    </row>
    <row r="3918" spans="42:45" x14ac:dyDescent="0.25">
      <c r="AP3918" s="6"/>
      <c r="AQ3918" s="5"/>
      <c r="AR3918" s="7"/>
      <c r="AS3918" s="6"/>
    </row>
    <row r="3919" spans="42:45" x14ac:dyDescent="0.25">
      <c r="AP3919" s="6"/>
      <c r="AQ3919" s="5"/>
      <c r="AR3919" s="7"/>
      <c r="AS3919" s="6"/>
    </row>
    <row r="3920" spans="42:45" x14ac:dyDescent="0.25">
      <c r="AP3920" s="6"/>
      <c r="AQ3920" s="5"/>
      <c r="AR3920" s="7"/>
      <c r="AS3920" s="6"/>
    </row>
    <row r="3921" spans="42:45" x14ac:dyDescent="0.25">
      <c r="AP3921" s="6"/>
      <c r="AQ3921" s="5"/>
      <c r="AR3921" s="7"/>
      <c r="AS3921" s="6"/>
    </row>
    <row r="3922" spans="42:45" x14ac:dyDescent="0.25">
      <c r="AP3922" s="6"/>
      <c r="AQ3922" s="5"/>
      <c r="AR3922" s="7"/>
      <c r="AS3922" s="6"/>
    </row>
    <row r="3923" spans="42:45" x14ac:dyDescent="0.25">
      <c r="AP3923" s="6"/>
      <c r="AQ3923" s="5"/>
      <c r="AR3923" s="7"/>
      <c r="AS3923" s="6"/>
    </row>
    <row r="3924" spans="42:45" x14ac:dyDescent="0.25">
      <c r="AP3924" s="6"/>
      <c r="AQ3924" s="5"/>
      <c r="AR3924" s="7"/>
      <c r="AS3924" s="6"/>
    </row>
    <row r="3925" spans="42:45" x14ac:dyDescent="0.25">
      <c r="AP3925" s="6"/>
      <c r="AQ3925" s="5"/>
      <c r="AR3925" s="7"/>
      <c r="AS3925" s="6"/>
    </row>
    <row r="3926" spans="42:45" x14ac:dyDescent="0.25">
      <c r="AP3926" s="6"/>
      <c r="AQ3926" s="5"/>
      <c r="AR3926" s="7"/>
      <c r="AS3926" s="6"/>
    </row>
    <row r="3927" spans="42:45" x14ac:dyDescent="0.25">
      <c r="AP3927" s="6"/>
      <c r="AQ3927" s="5"/>
      <c r="AR3927" s="7"/>
      <c r="AS3927" s="6"/>
    </row>
    <row r="3928" spans="42:45" x14ac:dyDescent="0.25">
      <c r="AP3928" s="6"/>
      <c r="AQ3928" s="5"/>
      <c r="AR3928" s="7"/>
      <c r="AS3928" s="6"/>
    </row>
    <row r="3929" spans="42:45" x14ac:dyDescent="0.25">
      <c r="AP3929" s="6"/>
      <c r="AQ3929" s="5"/>
      <c r="AR3929" s="7"/>
      <c r="AS3929" s="6"/>
    </row>
    <row r="3930" spans="42:45" x14ac:dyDescent="0.25">
      <c r="AP3930" s="6"/>
      <c r="AQ3930" s="5"/>
      <c r="AR3930" s="7"/>
      <c r="AS3930" s="6"/>
    </row>
    <row r="3931" spans="42:45" x14ac:dyDescent="0.25">
      <c r="AP3931" s="6"/>
      <c r="AQ3931" s="5"/>
      <c r="AR3931" s="7"/>
      <c r="AS3931" s="6"/>
    </row>
    <row r="3932" spans="42:45" x14ac:dyDescent="0.25">
      <c r="AP3932" s="6"/>
      <c r="AQ3932" s="5"/>
      <c r="AR3932" s="7"/>
      <c r="AS3932" s="6"/>
    </row>
    <row r="3933" spans="42:45" x14ac:dyDescent="0.25">
      <c r="AP3933" s="6"/>
      <c r="AQ3933" s="5"/>
      <c r="AR3933" s="7"/>
      <c r="AS3933" s="6"/>
    </row>
    <row r="3934" spans="42:45" x14ac:dyDescent="0.25">
      <c r="AP3934" s="6"/>
      <c r="AQ3934" s="5"/>
      <c r="AR3934" s="7"/>
      <c r="AS3934" s="6"/>
    </row>
    <row r="3935" spans="42:45" x14ac:dyDescent="0.25">
      <c r="AP3935" s="6"/>
      <c r="AQ3935" s="5"/>
      <c r="AR3935" s="7"/>
      <c r="AS3935" s="6"/>
    </row>
    <row r="3936" spans="42:45" x14ac:dyDescent="0.25">
      <c r="AP3936" s="6"/>
      <c r="AQ3936" s="5"/>
      <c r="AR3936" s="7"/>
      <c r="AS3936" s="6"/>
    </row>
    <row r="3937" spans="42:45" x14ac:dyDescent="0.25">
      <c r="AP3937" s="6"/>
      <c r="AQ3937" s="5"/>
      <c r="AR3937" s="7"/>
      <c r="AS3937" s="6"/>
    </row>
    <row r="3938" spans="42:45" x14ac:dyDescent="0.25">
      <c r="AP3938" s="6"/>
      <c r="AQ3938" s="5"/>
      <c r="AR3938" s="7"/>
      <c r="AS3938" s="6"/>
    </row>
    <row r="3939" spans="42:45" x14ac:dyDescent="0.25">
      <c r="AP3939" s="6"/>
      <c r="AQ3939" s="5"/>
      <c r="AR3939" s="7"/>
      <c r="AS3939" s="6"/>
    </row>
    <row r="3940" spans="42:45" x14ac:dyDescent="0.25">
      <c r="AP3940" s="6"/>
      <c r="AQ3940" s="5"/>
      <c r="AR3940" s="7"/>
      <c r="AS3940" s="6"/>
    </row>
    <row r="3941" spans="42:45" x14ac:dyDescent="0.25">
      <c r="AP3941" s="6"/>
      <c r="AQ3941" s="5"/>
      <c r="AR3941" s="7"/>
      <c r="AS3941" s="6"/>
    </row>
    <row r="3942" spans="42:45" x14ac:dyDescent="0.25">
      <c r="AP3942" s="6"/>
      <c r="AQ3942" s="5"/>
      <c r="AR3942" s="7"/>
      <c r="AS3942" s="6"/>
    </row>
    <row r="3943" spans="42:45" x14ac:dyDescent="0.25">
      <c r="AP3943" s="6"/>
      <c r="AQ3943" s="5"/>
      <c r="AR3943" s="7"/>
      <c r="AS3943" s="6"/>
    </row>
    <row r="3944" spans="42:45" x14ac:dyDescent="0.25">
      <c r="AP3944" s="6"/>
      <c r="AQ3944" s="5"/>
      <c r="AR3944" s="7"/>
      <c r="AS3944" s="6"/>
    </row>
    <row r="3945" spans="42:45" x14ac:dyDescent="0.25">
      <c r="AP3945" s="6"/>
      <c r="AQ3945" s="5"/>
      <c r="AR3945" s="7"/>
      <c r="AS3945" s="6"/>
    </row>
    <row r="3946" spans="42:45" x14ac:dyDescent="0.25">
      <c r="AP3946" s="6"/>
      <c r="AQ3946" s="5"/>
      <c r="AR3946" s="7"/>
      <c r="AS3946" s="6"/>
    </row>
    <row r="3947" spans="42:45" x14ac:dyDescent="0.25">
      <c r="AP3947" s="6"/>
      <c r="AQ3947" s="5"/>
      <c r="AR3947" s="7"/>
      <c r="AS3947" s="6"/>
    </row>
    <row r="3948" spans="42:45" x14ac:dyDescent="0.25">
      <c r="AP3948" s="6"/>
      <c r="AQ3948" s="5"/>
      <c r="AR3948" s="7"/>
      <c r="AS3948" s="6"/>
    </row>
    <row r="3949" spans="42:45" x14ac:dyDescent="0.25">
      <c r="AP3949" s="6"/>
      <c r="AQ3949" s="5"/>
      <c r="AR3949" s="7"/>
      <c r="AS3949" s="6"/>
    </row>
    <row r="3950" spans="42:45" x14ac:dyDescent="0.25">
      <c r="AP3950" s="6"/>
      <c r="AQ3950" s="5"/>
      <c r="AR3950" s="7"/>
      <c r="AS3950" s="6"/>
    </row>
    <row r="3951" spans="42:45" x14ac:dyDescent="0.25">
      <c r="AP3951" s="6"/>
      <c r="AQ3951" s="5"/>
      <c r="AR3951" s="7"/>
      <c r="AS3951" s="6"/>
    </row>
    <row r="3952" spans="42:45" x14ac:dyDescent="0.25">
      <c r="AP3952" s="6"/>
      <c r="AQ3952" s="5"/>
      <c r="AR3952" s="7"/>
      <c r="AS3952" s="6"/>
    </row>
    <row r="3953" spans="42:45" x14ac:dyDescent="0.25">
      <c r="AP3953" s="6"/>
      <c r="AQ3953" s="5"/>
      <c r="AR3953" s="7"/>
      <c r="AS3953" s="6"/>
    </row>
    <row r="3954" spans="42:45" x14ac:dyDescent="0.25">
      <c r="AP3954" s="6"/>
      <c r="AQ3954" s="5"/>
      <c r="AR3954" s="7"/>
      <c r="AS3954" s="6"/>
    </row>
    <row r="3955" spans="42:45" x14ac:dyDescent="0.25">
      <c r="AP3955" s="6"/>
      <c r="AQ3955" s="5"/>
      <c r="AR3955" s="7"/>
      <c r="AS3955" s="6"/>
    </row>
    <row r="3956" spans="42:45" x14ac:dyDescent="0.25">
      <c r="AP3956" s="6"/>
      <c r="AQ3956" s="5"/>
      <c r="AR3956" s="7"/>
      <c r="AS3956" s="6"/>
    </row>
    <row r="3957" spans="42:45" x14ac:dyDescent="0.25">
      <c r="AP3957" s="6"/>
      <c r="AQ3957" s="5"/>
      <c r="AR3957" s="7"/>
      <c r="AS3957" s="6"/>
    </row>
    <row r="3958" spans="42:45" x14ac:dyDescent="0.25">
      <c r="AP3958" s="6"/>
      <c r="AQ3958" s="5"/>
      <c r="AR3958" s="7"/>
      <c r="AS3958" s="6"/>
    </row>
    <row r="3959" spans="42:45" x14ac:dyDescent="0.25">
      <c r="AP3959" s="6"/>
      <c r="AQ3959" s="5"/>
      <c r="AR3959" s="7"/>
      <c r="AS3959" s="6"/>
    </row>
    <row r="3960" spans="42:45" x14ac:dyDescent="0.25">
      <c r="AP3960" s="6"/>
      <c r="AQ3960" s="5"/>
      <c r="AR3960" s="7"/>
      <c r="AS3960" s="6"/>
    </row>
    <row r="3961" spans="42:45" x14ac:dyDescent="0.25">
      <c r="AP3961" s="6"/>
      <c r="AQ3961" s="5"/>
      <c r="AR3961" s="7"/>
      <c r="AS3961" s="6"/>
    </row>
    <row r="3962" spans="42:45" x14ac:dyDescent="0.25">
      <c r="AP3962" s="6"/>
      <c r="AQ3962" s="5"/>
      <c r="AR3962" s="7"/>
      <c r="AS3962" s="6"/>
    </row>
    <row r="3963" spans="42:45" x14ac:dyDescent="0.25">
      <c r="AP3963" s="6"/>
      <c r="AQ3963" s="5"/>
      <c r="AR3963" s="7"/>
      <c r="AS3963" s="6"/>
    </row>
    <row r="3964" spans="42:45" x14ac:dyDescent="0.25">
      <c r="AP3964" s="6"/>
      <c r="AQ3964" s="5"/>
      <c r="AR3964" s="7"/>
      <c r="AS3964" s="6"/>
    </row>
    <row r="3965" spans="42:45" x14ac:dyDescent="0.25">
      <c r="AP3965" s="6"/>
      <c r="AQ3965" s="5"/>
      <c r="AR3965" s="7"/>
      <c r="AS3965" s="6"/>
    </row>
    <row r="3966" spans="42:45" x14ac:dyDescent="0.25">
      <c r="AP3966" s="6"/>
      <c r="AQ3966" s="5"/>
      <c r="AR3966" s="7"/>
      <c r="AS3966" s="6"/>
    </row>
    <row r="3967" spans="42:45" x14ac:dyDescent="0.25">
      <c r="AP3967" s="6"/>
      <c r="AQ3967" s="5"/>
      <c r="AR3967" s="7"/>
      <c r="AS3967" s="6"/>
    </row>
    <row r="3968" spans="42:45" x14ac:dyDescent="0.25">
      <c r="AP3968" s="6"/>
      <c r="AQ3968" s="5"/>
      <c r="AR3968" s="7"/>
      <c r="AS3968" s="6"/>
    </row>
    <row r="3969" spans="42:45" x14ac:dyDescent="0.25">
      <c r="AP3969" s="6"/>
      <c r="AQ3969" s="5"/>
      <c r="AR3969" s="7"/>
      <c r="AS3969" s="6"/>
    </row>
    <row r="3970" spans="42:45" x14ac:dyDescent="0.25">
      <c r="AP3970" s="6"/>
      <c r="AQ3970" s="5"/>
      <c r="AR3970" s="7"/>
      <c r="AS3970" s="6"/>
    </row>
    <row r="3971" spans="42:45" x14ac:dyDescent="0.25">
      <c r="AP3971" s="6"/>
      <c r="AQ3971" s="5"/>
      <c r="AR3971" s="7"/>
      <c r="AS3971" s="6"/>
    </row>
    <row r="3972" spans="42:45" x14ac:dyDescent="0.25">
      <c r="AP3972" s="6"/>
      <c r="AQ3972" s="5"/>
      <c r="AR3972" s="7"/>
      <c r="AS3972" s="6"/>
    </row>
    <row r="3973" spans="42:45" x14ac:dyDescent="0.25">
      <c r="AP3973" s="6"/>
      <c r="AQ3973" s="5"/>
      <c r="AR3973" s="7"/>
      <c r="AS3973" s="6"/>
    </row>
    <row r="3974" spans="42:45" x14ac:dyDescent="0.25">
      <c r="AP3974" s="6"/>
      <c r="AQ3974" s="5"/>
      <c r="AR3974" s="7"/>
      <c r="AS3974" s="6"/>
    </row>
    <row r="3975" spans="42:45" x14ac:dyDescent="0.25">
      <c r="AP3975" s="6"/>
      <c r="AQ3975" s="5"/>
      <c r="AR3975" s="7"/>
      <c r="AS3975" s="6"/>
    </row>
    <row r="3976" spans="42:45" x14ac:dyDescent="0.25">
      <c r="AP3976" s="6"/>
      <c r="AQ3976" s="5"/>
      <c r="AR3976" s="7"/>
      <c r="AS3976" s="6"/>
    </row>
    <row r="3977" spans="42:45" x14ac:dyDescent="0.25">
      <c r="AP3977" s="6"/>
      <c r="AQ3977" s="5"/>
      <c r="AR3977" s="7"/>
      <c r="AS3977" s="6"/>
    </row>
    <row r="3978" spans="42:45" x14ac:dyDescent="0.25">
      <c r="AP3978" s="6"/>
      <c r="AQ3978" s="5"/>
      <c r="AR3978" s="7"/>
      <c r="AS3978" s="6"/>
    </row>
    <row r="3979" spans="42:45" x14ac:dyDescent="0.25">
      <c r="AP3979" s="6"/>
      <c r="AQ3979" s="5"/>
      <c r="AR3979" s="7"/>
      <c r="AS3979" s="6"/>
    </row>
    <row r="3980" spans="42:45" x14ac:dyDescent="0.25">
      <c r="AP3980" s="6"/>
      <c r="AQ3980" s="5"/>
      <c r="AR3980" s="7"/>
      <c r="AS3980" s="6"/>
    </row>
    <row r="3981" spans="42:45" x14ac:dyDescent="0.25">
      <c r="AP3981" s="6"/>
      <c r="AQ3981" s="5"/>
      <c r="AR3981" s="7"/>
      <c r="AS3981" s="6"/>
    </row>
    <row r="3982" spans="42:45" x14ac:dyDescent="0.25">
      <c r="AP3982" s="6"/>
      <c r="AQ3982" s="5"/>
      <c r="AR3982" s="7"/>
      <c r="AS3982" s="6"/>
    </row>
    <row r="3983" spans="42:45" x14ac:dyDescent="0.25">
      <c r="AP3983" s="6"/>
      <c r="AQ3983" s="5"/>
      <c r="AR3983" s="7"/>
      <c r="AS3983" s="6"/>
    </row>
    <row r="3984" spans="42:45" x14ac:dyDescent="0.25">
      <c r="AP3984" s="6"/>
      <c r="AQ3984" s="5"/>
      <c r="AR3984" s="7"/>
      <c r="AS3984" s="6"/>
    </row>
    <row r="3985" spans="42:45" x14ac:dyDescent="0.25">
      <c r="AP3985" s="6"/>
      <c r="AQ3985" s="5"/>
      <c r="AR3985" s="7"/>
      <c r="AS3985" s="6"/>
    </row>
    <row r="3986" spans="42:45" x14ac:dyDescent="0.25">
      <c r="AP3986" s="6"/>
      <c r="AQ3986" s="5"/>
      <c r="AR3986" s="7"/>
      <c r="AS3986" s="6"/>
    </row>
    <row r="3987" spans="42:45" x14ac:dyDescent="0.25">
      <c r="AP3987" s="6"/>
      <c r="AQ3987" s="5"/>
      <c r="AR3987" s="7"/>
      <c r="AS3987" s="6"/>
    </row>
    <row r="3988" spans="42:45" x14ac:dyDescent="0.25">
      <c r="AP3988" s="6"/>
      <c r="AQ3988" s="5"/>
      <c r="AR3988" s="7"/>
      <c r="AS3988" s="6"/>
    </row>
    <row r="3989" spans="42:45" x14ac:dyDescent="0.25">
      <c r="AP3989" s="6"/>
      <c r="AQ3989" s="5"/>
      <c r="AR3989" s="7"/>
      <c r="AS3989" s="6"/>
    </row>
    <row r="3990" spans="42:45" x14ac:dyDescent="0.25">
      <c r="AP3990" s="6"/>
      <c r="AQ3990" s="5"/>
      <c r="AR3990" s="7"/>
      <c r="AS3990" s="6"/>
    </row>
    <row r="3991" spans="42:45" x14ac:dyDescent="0.25">
      <c r="AP3991" s="6"/>
      <c r="AQ3991" s="5"/>
      <c r="AR3991" s="7"/>
      <c r="AS3991" s="6"/>
    </row>
    <row r="3992" spans="42:45" x14ac:dyDescent="0.25">
      <c r="AP3992" s="6"/>
      <c r="AQ3992" s="5"/>
      <c r="AR3992" s="7"/>
      <c r="AS3992" s="6"/>
    </row>
    <row r="3993" spans="42:45" x14ac:dyDescent="0.25">
      <c r="AP3993" s="6"/>
      <c r="AQ3993" s="5"/>
      <c r="AR3993" s="7"/>
      <c r="AS3993" s="6"/>
    </row>
    <row r="3994" spans="42:45" x14ac:dyDescent="0.25">
      <c r="AP3994" s="6"/>
      <c r="AQ3994" s="5"/>
      <c r="AR3994" s="7"/>
      <c r="AS3994" s="6"/>
    </row>
    <row r="3995" spans="42:45" x14ac:dyDescent="0.25">
      <c r="AP3995" s="6"/>
      <c r="AQ3995" s="5"/>
      <c r="AR3995" s="7"/>
      <c r="AS3995" s="6"/>
    </row>
    <row r="3996" spans="42:45" x14ac:dyDescent="0.25">
      <c r="AP3996" s="6"/>
      <c r="AQ3996" s="5"/>
      <c r="AR3996" s="7"/>
      <c r="AS3996" s="6"/>
    </row>
    <row r="3997" spans="42:45" x14ac:dyDescent="0.25">
      <c r="AP3997" s="6"/>
      <c r="AQ3997" s="5"/>
      <c r="AR3997" s="7"/>
      <c r="AS3997" s="6"/>
    </row>
    <row r="3998" spans="42:45" x14ac:dyDescent="0.25">
      <c r="AP3998" s="6"/>
      <c r="AQ3998" s="5"/>
      <c r="AR3998" s="7"/>
      <c r="AS3998" s="6"/>
    </row>
    <row r="3999" spans="42:45" x14ac:dyDescent="0.25">
      <c r="AP3999" s="6"/>
      <c r="AQ3999" s="5"/>
      <c r="AR3999" s="7"/>
      <c r="AS3999" s="6"/>
    </row>
    <row r="4000" spans="42:45" x14ac:dyDescent="0.25">
      <c r="AP4000" s="6"/>
      <c r="AQ4000" s="5"/>
      <c r="AR4000" s="7"/>
      <c r="AS4000" s="6"/>
    </row>
    <row r="4001" spans="42:45" x14ac:dyDescent="0.25">
      <c r="AP4001" s="6"/>
      <c r="AQ4001" s="5"/>
      <c r="AR4001" s="7"/>
      <c r="AS4001" s="6"/>
    </row>
    <row r="4002" spans="42:45" x14ac:dyDescent="0.25">
      <c r="AP4002" s="6"/>
      <c r="AQ4002" s="5"/>
      <c r="AR4002" s="7"/>
      <c r="AS4002" s="6"/>
    </row>
    <row r="4003" spans="42:45" x14ac:dyDescent="0.25">
      <c r="AP4003" s="6"/>
      <c r="AQ4003" s="5"/>
      <c r="AR4003" s="7"/>
      <c r="AS4003" s="6"/>
    </row>
    <row r="4004" spans="42:45" x14ac:dyDescent="0.25">
      <c r="AP4004" s="6"/>
      <c r="AQ4004" s="5"/>
      <c r="AR4004" s="7"/>
      <c r="AS4004" s="6"/>
    </row>
    <row r="4005" spans="42:45" x14ac:dyDescent="0.25">
      <c r="AP4005" s="6"/>
      <c r="AQ4005" s="5"/>
      <c r="AR4005" s="7"/>
      <c r="AS4005" s="6"/>
    </row>
    <row r="4006" spans="42:45" x14ac:dyDescent="0.25">
      <c r="AP4006" s="6"/>
      <c r="AQ4006" s="5"/>
      <c r="AR4006" s="7"/>
      <c r="AS4006" s="6"/>
    </row>
    <row r="4007" spans="42:45" x14ac:dyDescent="0.25">
      <c r="AP4007" s="6"/>
      <c r="AQ4007" s="5"/>
      <c r="AR4007" s="7"/>
      <c r="AS4007" s="6"/>
    </row>
    <row r="4008" spans="42:45" x14ac:dyDescent="0.25">
      <c r="AP4008" s="6"/>
      <c r="AQ4008" s="5"/>
      <c r="AR4008" s="7"/>
      <c r="AS4008" s="6"/>
    </row>
    <row r="4009" spans="42:45" x14ac:dyDescent="0.25">
      <c r="AP4009" s="6"/>
      <c r="AQ4009" s="5"/>
      <c r="AR4009" s="7"/>
      <c r="AS4009" s="6"/>
    </row>
    <row r="4010" spans="42:45" x14ac:dyDescent="0.25">
      <c r="AP4010" s="6"/>
      <c r="AQ4010" s="5"/>
      <c r="AR4010" s="7"/>
      <c r="AS4010" s="6"/>
    </row>
    <row r="4011" spans="42:45" x14ac:dyDescent="0.25">
      <c r="AP4011" s="6"/>
      <c r="AQ4011" s="5"/>
      <c r="AR4011" s="7"/>
      <c r="AS4011" s="6"/>
    </row>
    <row r="4012" spans="42:45" x14ac:dyDescent="0.25">
      <c r="AP4012" s="6"/>
      <c r="AQ4012" s="5"/>
      <c r="AR4012" s="7"/>
      <c r="AS4012" s="6"/>
    </row>
    <row r="4013" spans="42:45" x14ac:dyDescent="0.25">
      <c r="AP4013" s="6"/>
      <c r="AQ4013" s="5"/>
      <c r="AR4013" s="7"/>
      <c r="AS4013" s="6"/>
    </row>
    <row r="4014" spans="42:45" x14ac:dyDescent="0.25">
      <c r="AP4014" s="6"/>
      <c r="AQ4014" s="5"/>
      <c r="AR4014" s="7"/>
      <c r="AS4014" s="6"/>
    </row>
    <row r="4015" spans="42:45" x14ac:dyDescent="0.25">
      <c r="AP4015" s="6"/>
      <c r="AQ4015" s="5"/>
      <c r="AR4015" s="7"/>
      <c r="AS4015" s="6"/>
    </row>
    <row r="4016" spans="42:45" x14ac:dyDescent="0.25">
      <c r="AP4016" s="6"/>
      <c r="AQ4016" s="5"/>
      <c r="AR4016" s="7"/>
      <c r="AS4016" s="6"/>
    </row>
    <row r="4017" spans="42:45" x14ac:dyDescent="0.25">
      <c r="AP4017" s="6"/>
      <c r="AQ4017" s="5"/>
      <c r="AR4017" s="7"/>
      <c r="AS4017" s="6"/>
    </row>
    <row r="4018" spans="42:45" x14ac:dyDescent="0.25">
      <c r="AP4018" s="6"/>
      <c r="AQ4018" s="5"/>
      <c r="AR4018" s="7"/>
      <c r="AS4018" s="6"/>
    </row>
    <row r="4019" spans="42:45" x14ac:dyDescent="0.25">
      <c r="AP4019" s="6"/>
      <c r="AQ4019" s="5"/>
      <c r="AR4019" s="7"/>
      <c r="AS4019" s="6"/>
    </row>
    <row r="4020" spans="42:45" x14ac:dyDescent="0.25">
      <c r="AP4020" s="6"/>
      <c r="AQ4020" s="5"/>
      <c r="AR4020" s="7"/>
      <c r="AS4020" s="6"/>
    </row>
    <row r="4021" spans="42:45" x14ac:dyDescent="0.25">
      <c r="AP4021" s="6"/>
      <c r="AQ4021" s="5"/>
      <c r="AR4021" s="7"/>
      <c r="AS4021" s="6"/>
    </row>
    <row r="4022" spans="42:45" x14ac:dyDescent="0.25">
      <c r="AP4022" s="6"/>
      <c r="AQ4022" s="5"/>
      <c r="AR4022" s="7"/>
      <c r="AS4022" s="6"/>
    </row>
    <row r="4023" spans="42:45" x14ac:dyDescent="0.25">
      <c r="AP4023" s="6"/>
      <c r="AQ4023" s="5"/>
      <c r="AR4023" s="7"/>
      <c r="AS4023" s="6"/>
    </row>
    <row r="4024" spans="42:45" x14ac:dyDescent="0.25">
      <c r="AP4024" s="6"/>
      <c r="AQ4024" s="5"/>
      <c r="AR4024" s="7"/>
      <c r="AS4024" s="6"/>
    </row>
    <row r="4025" spans="42:45" x14ac:dyDescent="0.25">
      <c r="AP4025" s="6"/>
      <c r="AQ4025" s="5"/>
      <c r="AR4025" s="7"/>
      <c r="AS4025" s="6"/>
    </row>
    <row r="4026" spans="42:45" x14ac:dyDescent="0.25">
      <c r="AP4026" s="6"/>
      <c r="AQ4026" s="5"/>
      <c r="AR4026" s="7"/>
      <c r="AS4026" s="6"/>
    </row>
    <row r="4027" spans="42:45" x14ac:dyDescent="0.25">
      <c r="AP4027" s="6"/>
      <c r="AQ4027" s="5"/>
      <c r="AR4027" s="7"/>
      <c r="AS4027" s="6"/>
    </row>
    <row r="4028" spans="42:45" x14ac:dyDescent="0.25">
      <c r="AP4028" s="6"/>
      <c r="AQ4028" s="5"/>
      <c r="AR4028" s="7"/>
      <c r="AS4028" s="6"/>
    </row>
    <row r="4029" spans="42:45" x14ac:dyDescent="0.25">
      <c r="AP4029" s="6"/>
      <c r="AQ4029" s="5"/>
      <c r="AR4029" s="7"/>
      <c r="AS4029" s="6"/>
    </row>
    <row r="4030" spans="42:45" x14ac:dyDescent="0.25">
      <c r="AP4030" s="6"/>
      <c r="AQ4030" s="5"/>
      <c r="AR4030" s="7"/>
      <c r="AS4030" s="6"/>
    </row>
    <row r="4031" spans="42:45" x14ac:dyDescent="0.25">
      <c r="AP4031" s="6"/>
      <c r="AQ4031" s="5"/>
      <c r="AR4031" s="7"/>
      <c r="AS4031" s="6"/>
    </row>
    <row r="4032" spans="42:45" x14ac:dyDescent="0.25">
      <c r="AP4032" s="6"/>
      <c r="AQ4032" s="5"/>
      <c r="AR4032" s="7"/>
      <c r="AS4032" s="6"/>
    </row>
    <row r="4033" spans="42:45" x14ac:dyDescent="0.25">
      <c r="AP4033" s="6"/>
      <c r="AQ4033" s="5"/>
      <c r="AR4033" s="7"/>
      <c r="AS4033" s="6"/>
    </row>
    <row r="4034" spans="42:45" x14ac:dyDescent="0.25">
      <c r="AP4034" s="6"/>
      <c r="AQ4034" s="5"/>
      <c r="AR4034" s="7"/>
      <c r="AS4034" s="6"/>
    </row>
    <row r="4035" spans="42:45" x14ac:dyDescent="0.25">
      <c r="AP4035" s="6"/>
      <c r="AQ4035" s="5"/>
      <c r="AR4035" s="7"/>
      <c r="AS4035" s="6"/>
    </row>
    <row r="4036" spans="42:45" x14ac:dyDescent="0.25">
      <c r="AP4036" s="6"/>
      <c r="AQ4036" s="5"/>
      <c r="AR4036" s="7"/>
      <c r="AS4036" s="6"/>
    </row>
    <row r="4037" spans="42:45" x14ac:dyDescent="0.25">
      <c r="AP4037" s="6"/>
      <c r="AQ4037" s="5"/>
      <c r="AR4037" s="7"/>
      <c r="AS4037" s="6"/>
    </row>
    <row r="4038" spans="42:45" x14ac:dyDescent="0.25">
      <c r="AP4038" s="6"/>
      <c r="AQ4038" s="5"/>
      <c r="AR4038" s="7"/>
      <c r="AS4038" s="6"/>
    </row>
    <row r="4039" spans="42:45" x14ac:dyDescent="0.25">
      <c r="AP4039" s="6"/>
      <c r="AQ4039" s="5"/>
      <c r="AR4039" s="7"/>
      <c r="AS4039" s="6"/>
    </row>
    <row r="4040" spans="42:45" x14ac:dyDescent="0.25">
      <c r="AP4040" s="6"/>
      <c r="AQ4040" s="5"/>
      <c r="AR4040" s="7"/>
      <c r="AS4040" s="6"/>
    </row>
    <row r="4041" spans="42:45" x14ac:dyDescent="0.25">
      <c r="AP4041" s="6"/>
      <c r="AQ4041" s="5"/>
      <c r="AR4041" s="7"/>
      <c r="AS4041" s="6"/>
    </row>
    <row r="4042" spans="42:45" x14ac:dyDescent="0.25">
      <c r="AP4042" s="6"/>
      <c r="AQ4042" s="5"/>
      <c r="AR4042" s="7"/>
      <c r="AS4042" s="6"/>
    </row>
    <row r="4043" spans="42:45" x14ac:dyDescent="0.25">
      <c r="AP4043" s="6"/>
      <c r="AQ4043" s="5"/>
      <c r="AR4043" s="7"/>
      <c r="AS4043" s="6"/>
    </row>
    <row r="4044" spans="42:45" x14ac:dyDescent="0.25">
      <c r="AP4044" s="6"/>
      <c r="AQ4044" s="5"/>
      <c r="AR4044" s="7"/>
      <c r="AS4044" s="6"/>
    </row>
    <row r="4045" spans="42:45" x14ac:dyDescent="0.25">
      <c r="AP4045" s="6"/>
      <c r="AQ4045" s="5"/>
      <c r="AR4045" s="7"/>
      <c r="AS4045" s="6"/>
    </row>
    <row r="4046" spans="42:45" x14ac:dyDescent="0.25">
      <c r="AP4046" s="6"/>
      <c r="AQ4046" s="5"/>
      <c r="AR4046" s="7"/>
      <c r="AS4046" s="6"/>
    </row>
    <row r="4047" spans="42:45" x14ac:dyDescent="0.25">
      <c r="AP4047" s="6"/>
      <c r="AQ4047" s="5"/>
      <c r="AR4047" s="7"/>
      <c r="AS4047" s="6"/>
    </row>
    <row r="4048" spans="42:45" x14ac:dyDescent="0.25">
      <c r="AP4048" s="6"/>
      <c r="AQ4048" s="5"/>
      <c r="AR4048" s="7"/>
      <c r="AS4048" s="6"/>
    </row>
    <row r="4049" spans="42:45" x14ac:dyDescent="0.25">
      <c r="AP4049" s="6"/>
      <c r="AQ4049" s="5"/>
      <c r="AR4049" s="7"/>
      <c r="AS4049" s="6"/>
    </row>
    <row r="4050" spans="42:45" x14ac:dyDescent="0.25">
      <c r="AP4050" s="6"/>
      <c r="AQ4050" s="5"/>
      <c r="AR4050" s="7"/>
      <c r="AS4050" s="6"/>
    </row>
    <row r="4051" spans="42:45" x14ac:dyDescent="0.25">
      <c r="AP4051" s="6"/>
      <c r="AQ4051" s="5"/>
      <c r="AR4051" s="7"/>
      <c r="AS4051" s="6"/>
    </row>
    <row r="4052" spans="42:45" x14ac:dyDescent="0.25">
      <c r="AP4052" s="6"/>
      <c r="AQ4052" s="5"/>
      <c r="AR4052" s="7"/>
      <c r="AS4052" s="6"/>
    </row>
    <row r="4053" spans="42:45" x14ac:dyDescent="0.25">
      <c r="AP4053" s="6"/>
      <c r="AQ4053" s="5"/>
      <c r="AR4053" s="7"/>
      <c r="AS4053" s="6"/>
    </row>
    <row r="4054" spans="42:45" x14ac:dyDescent="0.25">
      <c r="AP4054" s="6"/>
      <c r="AQ4054" s="5"/>
      <c r="AR4054" s="7"/>
      <c r="AS4054" s="6"/>
    </row>
    <row r="4055" spans="42:45" x14ac:dyDescent="0.25">
      <c r="AP4055" s="6"/>
      <c r="AQ4055" s="5"/>
      <c r="AR4055" s="7"/>
      <c r="AS4055" s="6"/>
    </row>
    <row r="4056" spans="42:45" x14ac:dyDescent="0.25">
      <c r="AP4056" s="6"/>
      <c r="AQ4056" s="5"/>
      <c r="AR4056" s="7"/>
      <c r="AS4056" s="6"/>
    </row>
    <row r="4057" spans="42:45" x14ac:dyDescent="0.25">
      <c r="AP4057" s="6"/>
      <c r="AQ4057" s="5"/>
      <c r="AR4057" s="7"/>
      <c r="AS4057" s="6"/>
    </row>
    <row r="4058" spans="42:45" x14ac:dyDescent="0.25">
      <c r="AP4058" s="6"/>
      <c r="AQ4058" s="5"/>
      <c r="AR4058" s="7"/>
      <c r="AS4058" s="6"/>
    </row>
    <row r="4059" spans="42:45" x14ac:dyDescent="0.25">
      <c r="AP4059" s="6"/>
      <c r="AQ4059" s="5"/>
      <c r="AR4059" s="7"/>
      <c r="AS4059" s="6"/>
    </row>
    <row r="4060" spans="42:45" x14ac:dyDescent="0.25">
      <c r="AP4060" s="6"/>
      <c r="AQ4060" s="5"/>
      <c r="AR4060" s="7"/>
      <c r="AS4060" s="6"/>
    </row>
    <row r="4061" spans="42:45" x14ac:dyDescent="0.25">
      <c r="AP4061" s="6"/>
      <c r="AQ4061" s="5"/>
      <c r="AR4061" s="7"/>
      <c r="AS4061" s="6"/>
    </row>
    <row r="4062" spans="42:45" x14ac:dyDescent="0.25">
      <c r="AP4062" s="6"/>
      <c r="AQ4062" s="5"/>
      <c r="AR4062" s="7"/>
      <c r="AS4062" s="6"/>
    </row>
    <row r="4063" spans="42:45" x14ac:dyDescent="0.25">
      <c r="AP4063" s="6"/>
      <c r="AQ4063" s="5"/>
      <c r="AR4063" s="7"/>
      <c r="AS4063" s="6"/>
    </row>
    <row r="4064" spans="42:45" x14ac:dyDescent="0.25">
      <c r="AP4064" s="6"/>
      <c r="AQ4064" s="5"/>
      <c r="AR4064" s="7"/>
      <c r="AS4064" s="6"/>
    </row>
    <row r="4065" spans="42:45" x14ac:dyDescent="0.25">
      <c r="AP4065" s="6"/>
      <c r="AQ4065" s="5"/>
      <c r="AR4065" s="7"/>
      <c r="AS4065" s="6"/>
    </row>
    <row r="4066" spans="42:45" x14ac:dyDescent="0.25">
      <c r="AP4066" s="6"/>
      <c r="AQ4066" s="5"/>
      <c r="AR4066" s="7"/>
      <c r="AS4066" s="6"/>
    </row>
    <row r="4067" spans="42:45" x14ac:dyDescent="0.25">
      <c r="AP4067" s="6"/>
      <c r="AQ4067" s="5"/>
      <c r="AR4067" s="7"/>
      <c r="AS4067" s="6"/>
    </row>
    <row r="4068" spans="42:45" x14ac:dyDescent="0.25">
      <c r="AP4068" s="6"/>
      <c r="AQ4068" s="5"/>
      <c r="AR4068" s="7"/>
      <c r="AS4068" s="6"/>
    </row>
    <row r="4069" spans="42:45" x14ac:dyDescent="0.25">
      <c r="AP4069" s="6"/>
      <c r="AQ4069" s="5"/>
      <c r="AR4069" s="7"/>
      <c r="AS4069" s="6"/>
    </row>
    <row r="4070" spans="42:45" x14ac:dyDescent="0.25">
      <c r="AP4070" s="6"/>
      <c r="AQ4070" s="5"/>
      <c r="AR4070" s="7"/>
      <c r="AS4070" s="6"/>
    </row>
    <row r="4071" spans="42:45" x14ac:dyDescent="0.25">
      <c r="AP4071" s="6"/>
      <c r="AQ4071" s="5"/>
      <c r="AR4071" s="7"/>
      <c r="AS4071" s="6"/>
    </row>
    <row r="4072" spans="42:45" x14ac:dyDescent="0.25">
      <c r="AP4072" s="6"/>
      <c r="AQ4072" s="5"/>
      <c r="AR4072" s="7"/>
      <c r="AS4072" s="6"/>
    </row>
    <row r="4073" spans="42:45" x14ac:dyDescent="0.25">
      <c r="AP4073" s="6"/>
      <c r="AQ4073" s="5"/>
      <c r="AR4073" s="7"/>
      <c r="AS4073" s="6"/>
    </row>
    <row r="4074" spans="42:45" x14ac:dyDescent="0.25">
      <c r="AP4074" s="6"/>
      <c r="AQ4074" s="5"/>
      <c r="AR4074" s="7"/>
      <c r="AS4074" s="6"/>
    </row>
    <row r="4075" spans="42:45" x14ac:dyDescent="0.25">
      <c r="AP4075" s="6"/>
      <c r="AQ4075" s="5"/>
      <c r="AR4075" s="7"/>
      <c r="AS4075" s="6"/>
    </row>
    <row r="4076" spans="42:45" x14ac:dyDescent="0.25">
      <c r="AP4076" s="6"/>
      <c r="AQ4076" s="5"/>
      <c r="AR4076" s="7"/>
      <c r="AS4076" s="6"/>
    </row>
    <row r="4077" spans="42:45" x14ac:dyDescent="0.25">
      <c r="AP4077" s="6"/>
      <c r="AQ4077" s="5"/>
      <c r="AR4077" s="7"/>
      <c r="AS4077" s="6"/>
    </row>
    <row r="4078" spans="42:45" x14ac:dyDescent="0.25">
      <c r="AP4078" s="6"/>
      <c r="AQ4078" s="5"/>
      <c r="AR4078" s="7"/>
      <c r="AS4078" s="6"/>
    </row>
    <row r="4079" spans="42:45" x14ac:dyDescent="0.25">
      <c r="AP4079" s="6"/>
      <c r="AQ4079" s="5"/>
      <c r="AR4079" s="7"/>
      <c r="AS4079" s="6"/>
    </row>
    <row r="4080" spans="42:45" x14ac:dyDescent="0.25">
      <c r="AP4080" s="6"/>
      <c r="AQ4080" s="5"/>
      <c r="AR4080" s="7"/>
      <c r="AS4080" s="6"/>
    </row>
    <row r="4081" spans="42:45" x14ac:dyDescent="0.25">
      <c r="AP4081" s="6"/>
      <c r="AQ4081" s="5"/>
      <c r="AR4081" s="7"/>
      <c r="AS4081" s="6"/>
    </row>
    <row r="4082" spans="42:45" x14ac:dyDescent="0.25">
      <c r="AP4082" s="6"/>
      <c r="AQ4082" s="5"/>
      <c r="AR4082" s="7"/>
      <c r="AS4082" s="6"/>
    </row>
    <row r="4083" spans="42:45" x14ac:dyDescent="0.25">
      <c r="AP4083" s="6"/>
      <c r="AQ4083" s="5"/>
      <c r="AR4083" s="7"/>
      <c r="AS4083" s="6"/>
    </row>
    <row r="4084" spans="42:45" x14ac:dyDescent="0.25">
      <c r="AP4084" s="6"/>
      <c r="AQ4084" s="5"/>
      <c r="AR4084" s="7"/>
      <c r="AS4084" s="6"/>
    </row>
    <row r="4085" spans="42:45" x14ac:dyDescent="0.25">
      <c r="AP4085" s="6"/>
      <c r="AQ4085" s="5"/>
      <c r="AR4085" s="7"/>
      <c r="AS4085" s="6"/>
    </row>
    <row r="4086" spans="42:45" x14ac:dyDescent="0.25">
      <c r="AP4086" s="6"/>
      <c r="AQ4086" s="5"/>
      <c r="AR4086" s="7"/>
      <c r="AS4086" s="6"/>
    </row>
    <row r="4087" spans="42:45" x14ac:dyDescent="0.25">
      <c r="AP4087" s="6"/>
      <c r="AQ4087" s="5"/>
      <c r="AR4087" s="7"/>
      <c r="AS4087" s="6"/>
    </row>
    <row r="4088" spans="42:45" x14ac:dyDescent="0.25">
      <c r="AP4088" s="6"/>
      <c r="AQ4088" s="5"/>
      <c r="AR4088" s="7"/>
      <c r="AS4088" s="6"/>
    </row>
    <row r="4089" spans="42:45" x14ac:dyDescent="0.25">
      <c r="AP4089" s="6"/>
      <c r="AQ4089" s="5"/>
      <c r="AR4089" s="7"/>
      <c r="AS4089" s="6"/>
    </row>
    <row r="4090" spans="42:45" x14ac:dyDescent="0.25">
      <c r="AP4090" s="6"/>
      <c r="AQ4090" s="5"/>
      <c r="AR4090" s="7"/>
      <c r="AS4090" s="6"/>
    </row>
    <row r="4091" spans="42:45" x14ac:dyDescent="0.25">
      <c r="AP4091" s="6"/>
      <c r="AQ4091" s="5"/>
      <c r="AR4091" s="7"/>
      <c r="AS4091" s="6"/>
    </row>
    <row r="4092" spans="42:45" x14ac:dyDescent="0.25">
      <c r="AP4092" s="6"/>
      <c r="AQ4092" s="5"/>
      <c r="AR4092" s="7"/>
      <c r="AS4092" s="6"/>
    </row>
    <row r="4093" spans="42:45" x14ac:dyDescent="0.25">
      <c r="AP4093" s="6"/>
      <c r="AQ4093" s="5"/>
      <c r="AR4093" s="7"/>
      <c r="AS4093" s="6"/>
    </row>
    <row r="4094" spans="42:45" x14ac:dyDescent="0.25">
      <c r="AP4094" s="6"/>
      <c r="AQ4094" s="5"/>
      <c r="AR4094" s="7"/>
      <c r="AS4094" s="6"/>
    </row>
    <row r="4095" spans="42:45" x14ac:dyDescent="0.25">
      <c r="AP4095" s="6"/>
      <c r="AQ4095" s="5"/>
      <c r="AR4095" s="7"/>
      <c r="AS4095" s="6"/>
    </row>
    <row r="4096" spans="42:45" x14ac:dyDescent="0.25">
      <c r="AP4096" s="6"/>
      <c r="AQ4096" s="5"/>
      <c r="AR4096" s="7"/>
      <c r="AS4096" s="6"/>
    </row>
    <row r="4097" spans="42:45" x14ac:dyDescent="0.25">
      <c r="AP4097" s="6"/>
      <c r="AQ4097" s="5"/>
      <c r="AR4097" s="7"/>
      <c r="AS4097" s="6"/>
    </row>
    <row r="4098" spans="42:45" x14ac:dyDescent="0.25">
      <c r="AP4098" s="6"/>
      <c r="AQ4098" s="5"/>
      <c r="AR4098" s="7"/>
      <c r="AS4098" s="6"/>
    </row>
    <row r="4099" spans="42:45" x14ac:dyDescent="0.25">
      <c r="AP4099" s="6"/>
      <c r="AQ4099" s="5"/>
      <c r="AR4099" s="7"/>
      <c r="AS4099" s="6"/>
    </row>
    <row r="4100" spans="42:45" x14ac:dyDescent="0.25">
      <c r="AP4100" s="6"/>
      <c r="AQ4100" s="5"/>
      <c r="AR4100" s="7"/>
      <c r="AS4100" s="6"/>
    </row>
    <row r="4101" spans="42:45" x14ac:dyDescent="0.25">
      <c r="AP4101" s="6"/>
      <c r="AQ4101" s="5"/>
      <c r="AR4101" s="7"/>
      <c r="AS4101" s="6"/>
    </row>
    <row r="4102" spans="42:45" x14ac:dyDescent="0.25">
      <c r="AP4102" s="6"/>
      <c r="AQ4102" s="5"/>
      <c r="AR4102" s="7"/>
      <c r="AS4102" s="6"/>
    </row>
    <row r="4103" spans="42:45" x14ac:dyDescent="0.25">
      <c r="AP4103" s="6"/>
      <c r="AQ4103" s="5"/>
      <c r="AR4103" s="7"/>
      <c r="AS4103" s="6"/>
    </row>
    <row r="4104" spans="42:45" x14ac:dyDescent="0.25">
      <c r="AP4104" s="6"/>
      <c r="AQ4104" s="5"/>
      <c r="AR4104" s="7"/>
      <c r="AS4104" s="6"/>
    </row>
    <row r="4105" spans="42:45" x14ac:dyDescent="0.25">
      <c r="AP4105" s="6"/>
      <c r="AQ4105" s="5"/>
      <c r="AR4105" s="7"/>
      <c r="AS4105" s="6"/>
    </row>
    <row r="4106" spans="42:45" x14ac:dyDescent="0.25">
      <c r="AP4106" s="6"/>
      <c r="AQ4106" s="5"/>
      <c r="AR4106" s="7"/>
      <c r="AS4106" s="6"/>
    </row>
    <row r="4107" spans="42:45" x14ac:dyDescent="0.25">
      <c r="AP4107" s="6"/>
      <c r="AQ4107" s="5"/>
      <c r="AR4107" s="7"/>
      <c r="AS4107" s="6"/>
    </row>
    <row r="4108" spans="42:45" x14ac:dyDescent="0.25">
      <c r="AP4108" s="6"/>
      <c r="AQ4108" s="5"/>
      <c r="AR4108" s="7"/>
      <c r="AS4108" s="6"/>
    </row>
    <row r="4109" spans="42:45" x14ac:dyDescent="0.25">
      <c r="AP4109" s="6"/>
      <c r="AQ4109" s="5"/>
      <c r="AR4109" s="7"/>
      <c r="AS4109" s="6"/>
    </row>
    <row r="4110" spans="42:45" x14ac:dyDescent="0.25">
      <c r="AP4110" s="6"/>
      <c r="AQ4110" s="5"/>
      <c r="AR4110" s="7"/>
      <c r="AS4110" s="6"/>
    </row>
    <row r="4111" spans="42:45" x14ac:dyDescent="0.25">
      <c r="AP4111" s="6"/>
      <c r="AQ4111" s="5"/>
      <c r="AR4111" s="7"/>
      <c r="AS4111" s="6"/>
    </row>
    <row r="4112" spans="42:45" x14ac:dyDescent="0.25">
      <c r="AP4112" s="6"/>
      <c r="AQ4112" s="5"/>
      <c r="AR4112" s="7"/>
      <c r="AS4112" s="6"/>
    </row>
    <row r="4113" spans="42:45" x14ac:dyDescent="0.25">
      <c r="AP4113" s="6"/>
      <c r="AQ4113" s="5"/>
      <c r="AR4113" s="7"/>
      <c r="AS4113" s="6"/>
    </row>
    <row r="4114" spans="42:45" x14ac:dyDescent="0.25">
      <c r="AP4114" s="6"/>
      <c r="AQ4114" s="5"/>
      <c r="AR4114" s="7"/>
      <c r="AS4114" s="6"/>
    </row>
    <row r="4115" spans="42:45" x14ac:dyDescent="0.25">
      <c r="AP4115" s="6"/>
      <c r="AQ4115" s="5"/>
      <c r="AR4115" s="7"/>
      <c r="AS4115" s="6"/>
    </row>
    <row r="4116" spans="42:45" x14ac:dyDescent="0.25">
      <c r="AP4116" s="6"/>
      <c r="AQ4116" s="5"/>
      <c r="AR4116" s="7"/>
      <c r="AS4116" s="6"/>
    </row>
    <row r="4117" spans="42:45" x14ac:dyDescent="0.25">
      <c r="AP4117" s="6"/>
      <c r="AQ4117" s="5"/>
      <c r="AR4117" s="7"/>
      <c r="AS4117" s="6"/>
    </row>
    <row r="4118" spans="42:45" x14ac:dyDescent="0.25">
      <c r="AP4118" s="6"/>
      <c r="AQ4118" s="5"/>
      <c r="AR4118" s="7"/>
      <c r="AS4118" s="6"/>
    </row>
    <row r="4119" spans="42:45" x14ac:dyDescent="0.25">
      <c r="AP4119" s="6"/>
      <c r="AQ4119" s="5"/>
      <c r="AR4119" s="7"/>
      <c r="AS4119" s="6"/>
    </row>
    <row r="4120" spans="42:45" x14ac:dyDescent="0.25">
      <c r="AP4120" s="6"/>
      <c r="AQ4120" s="5"/>
      <c r="AR4120" s="7"/>
      <c r="AS4120" s="6"/>
    </row>
    <row r="4121" spans="42:45" x14ac:dyDescent="0.25">
      <c r="AP4121" s="6"/>
      <c r="AQ4121" s="5"/>
      <c r="AR4121" s="7"/>
      <c r="AS4121" s="6"/>
    </row>
    <row r="4122" spans="42:45" x14ac:dyDescent="0.25">
      <c r="AP4122" s="6"/>
      <c r="AQ4122" s="5"/>
      <c r="AR4122" s="7"/>
      <c r="AS4122" s="6"/>
    </row>
    <row r="4123" spans="42:45" x14ac:dyDescent="0.25">
      <c r="AP4123" s="6"/>
      <c r="AQ4123" s="5"/>
      <c r="AR4123" s="7"/>
      <c r="AS4123" s="6"/>
    </row>
    <row r="4124" spans="42:45" x14ac:dyDescent="0.25">
      <c r="AP4124" s="6"/>
      <c r="AQ4124" s="5"/>
      <c r="AR4124" s="7"/>
      <c r="AS4124" s="6"/>
    </row>
    <row r="4125" spans="42:45" x14ac:dyDescent="0.25">
      <c r="AP4125" s="6"/>
      <c r="AQ4125" s="5"/>
      <c r="AR4125" s="7"/>
      <c r="AS4125" s="6"/>
    </row>
    <row r="4126" spans="42:45" x14ac:dyDescent="0.25">
      <c r="AP4126" s="6"/>
      <c r="AQ4126" s="5"/>
      <c r="AR4126" s="7"/>
      <c r="AS4126" s="6"/>
    </row>
    <row r="4127" spans="42:45" x14ac:dyDescent="0.25">
      <c r="AP4127" s="6"/>
      <c r="AQ4127" s="5"/>
      <c r="AR4127" s="7"/>
      <c r="AS4127" s="6"/>
    </row>
    <row r="4128" spans="42:45" x14ac:dyDescent="0.25">
      <c r="AP4128" s="6"/>
      <c r="AQ4128" s="5"/>
      <c r="AR4128" s="7"/>
      <c r="AS4128" s="6"/>
    </row>
    <row r="4129" spans="42:45" x14ac:dyDescent="0.25">
      <c r="AP4129" s="6"/>
      <c r="AQ4129" s="5"/>
      <c r="AR4129" s="7"/>
      <c r="AS4129" s="6"/>
    </row>
    <row r="4130" spans="42:45" x14ac:dyDescent="0.25">
      <c r="AP4130" s="6"/>
      <c r="AQ4130" s="5"/>
      <c r="AR4130" s="7"/>
      <c r="AS4130" s="6"/>
    </row>
    <row r="4131" spans="42:45" x14ac:dyDescent="0.25">
      <c r="AP4131" s="6"/>
      <c r="AQ4131" s="5"/>
      <c r="AR4131" s="7"/>
      <c r="AS4131" s="6"/>
    </row>
    <row r="4132" spans="42:45" x14ac:dyDescent="0.25">
      <c r="AP4132" s="6"/>
      <c r="AQ4132" s="5"/>
      <c r="AR4132" s="7"/>
      <c r="AS4132" s="6"/>
    </row>
    <row r="4133" spans="42:45" x14ac:dyDescent="0.25">
      <c r="AP4133" s="6"/>
      <c r="AQ4133" s="5"/>
      <c r="AR4133" s="7"/>
      <c r="AS4133" s="6"/>
    </row>
    <row r="4134" spans="42:45" x14ac:dyDescent="0.25">
      <c r="AP4134" s="6"/>
      <c r="AQ4134" s="5"/>
      <c r="AR4134" s="7"/>
      <c r="AS4134" s="6"/>
    </row>
    <row r="4135" spans="42:45" x14ac:dyDescent="0.25">
      <c r="AP4135" s="6"/>
      <c r="AQ4135" s="5"/>
      <c r="AR4135" s="7"/>
      <c r="AS4135" s="6"/>
    </row>
    <row r="4136" spans="42:45" x14ac:dyDescent="0.25">
      <c r="AP4136" s="6"/>
      <c r="AQ4136" s="5"/>
      <c r="AR4136" s="7"/>
      <c r="AS4136" s="6"/>
    </row>
    <row r="4137" spans="42:45" x14ac:dyDescent="0.25">
      <c r="AP4137" s="6"/>
      <c r="AQ4137" s="5"/>
      <c r="AR4137" s="7"/>
      <c r="AS4137" s="6"/>
    </row>
    <row r="4138" spans="42:45" x14ac:dyDescent="0.25">
      <c r="AP4138" s="6"/>
      <c r="AQ4138" s="5"/>
      <c r="AR4138" s="7"/>
      <c r="AS4138" s="6"/>
    </row>
    <row r="4139" spans="42:45" x14ac:dyDescent="0.25">
      <c r="AP4139" s="6"/>
      <c r="AQ4139" s="5"/>
      <c r="AR4139" s="7"/>
      <c r="AS4139" s="6"/>
    </row>
    <row r="4140" spans="42:45" x14ac:dyDescent="0.25">
      <c r="AP4140" s="6"/>
      <c r="AQ4140" s="5"/>
      <c r="AR4140" s="7"/>
      <c r="AS4140" s="6"/>
    </row>
    <row r="4141" spans="42:45" x14ac:dyDescent="0.25">
      <c r="AP4141" s="6"/>
      <c r="AQ4141" s="5"/>
      <c r="AR4141" s="7"/>
      <c r="AS4141" s="6"/>
    </row>
    <row r="4142" spans="42:45" x14ac:dyDescent="0.25">
      <c r="AP4142" s="6"/>
      <c r="AQ4142" s="5"/>
      <c r="AR4142" s="7"/>
      <c r="AS4142" s="6"/>
    </row>
    <row r="4143" spans="42:45" x14ac:dyDescent="0.25">
      <c r="AP4143" s="6"/>
      <c r="AQ4143" s="5"/>
      <c r="AR4143" s="7"/>
      <c r="AS4143" s="6"/>
    </row>
    <row r="4144" spans="42:45" x14ac:dyDescent="0.25">
      <c r="AP4144" s="6"/>
      <c r="AQ4144" s="5"/>
      <c r="AR4144" s="7"/>
      <c r="AS4144" s="6"/>
    </row>
    <row r="4145" spans="42:45" x14ac:dyDescent="0.25">
      <c r="AP4145" s="6"/>
      <c r="AQ4145" s="5"/>
      <c r="AR4145" s="7"/>
      <c r="AS4145" s="6"/>
    </row>
    <row r="4146" spans="42:45" x14ac:dyDescent="0.25">
      <c r="AP4146" s="6"/>
      <c r="AQ4146" s="5"/>
      <c r="AR4146" s="7"/>
      <c r="AS4146" s="6"/>
    </row>
    <row r="4147" spans="42:45" x14ac:dyDescent="0.25">
      <c r="AP4147" s="6"/>
      <c r="AQ4147" s="5"/>
      <c r="AR4147" s="7"/>
      <c r="AS4147" s="6"/>
    </row>
    <row r="4148" spans="42:45" x14ac:dyDescent="0.25">
      <c r="AP4148" s="6"/>
      <c r="AQ4148" s="5"/>
      <c r="AR4148" s="7"/>
      <c r="AS4148" s="6"/>
    </row>
    <row r="4149" spans="42:45" x14ac:dyDescent="0.25">
      <c r="AP4149" s="6"/>
      <c r="AQ4149" s="5"/>
      <c r="AR4149" s="7"/>
      <c r="AS4149" s="6"/>
    </row>
    <row r="4150" spans="42:45" x14ac:dyDescent="0.25">
      <c r="AP4150" s="6"/>
      <c r="AQ4150" s="5"/>
      <c r="AR4150" s="7"/>
      <c r="AS4150" s="6"/>
    </row>
    <row r="4151" spans="42:45" x14ac:dyDescent="0.25">
      <c r="AP4151" s="6"/>
      <c r="AQ4151" s="5"/>
      <c r="AR4151" s="7"/>
      <c r="AS4151" s="6"/>
    </row>
    <row r="4152" spans="42:45" x14ac:dyDescent="0.25">
      <c r="AP4152" s="6"/>
      <c r="AQ4152" s="5"/>
      <c r="AR4152" s="7"/>
      <c r="AS4152" s="6"/>
    </row>
    <row r="4153" spans="42:45" x14ac:dyDescent="0.25">
      <c r="AP4153" s="6"/>
      <c r="AQ4153" s="5"/>
      <c r="AR4153" s="7"/>
      <c r="AS4153" s="6"/>
    </row>
    <row r="4154" spans="42:45" x14ac:dyDescent="0.25">
      <c r="AP4154" s="6"/>
      <c r="AQ4154" s="5"/>
      <c r="AR4154" s="7"/>
      <c r="AS4154" s="6"/>
    </row>
    <row r="4155" spans="42:45" x14ac:dyDescent="0.25">
      <c r="AP4155" s="6"/>
      <c r="AQ4155" s="5"/>
      <c r="AR4155" s="7"/>
      <c r="AS4155" s="6"/>
    </row>
    <row r="4156" spans="42:45" x14ac:dyDescent="0.25">
      <c r="AP4156" s="6"/>
      <c r="AQ4156" s="5"/>
      <c r="AR4156" s="7"/>
      <c r="AS4156" s="6"/>
    </row>
    <row r="4157" spans="42:45" x14ac:dyDescent="0.25">
      <c r="AP4157" s="6"/>
      <c r="AQ4157" s="5"/>
      <c r="AR4157" s="7"/>
      <c r="AS4157" s="6"/>
    </row>
    <row r="4158" spans="42:45" x14ac:dyDescent="0.25">
      <c r="AP4158" s="6"/>
      <c r="AQ4158" s="5"/>
      <c r="AR4158" s="7"/>
      <c r="AS4158" s="6"/>
    </row>
    <row r="4159" spans="42:45" x14ac:dyDescent="0.25">
      <c r="AP4159" s="6"/>
      <c r="AQ4159" s="5"/>
      <c r="AR4159" s="7"/>
      <c r="AS4159" s="6"/>
    </row>
    <row r="4160" spans="42:45" x14ac:dyDescent="0.25">
      <c r="AP4160" s="6"/>
      <c r="AQ4160" s="5"/>
      <c r="AR4160" s="7"/>
      <c r="AS4160" s="6"/>
    </row>
    <row r="4161" spans="42:45" x14ac:dyDescent="0.25">
      <c r="AP4161" s="6"/>
      <c r="AQ4161" s="5"/>
      <c r="AR4161" s="7"/>
      <c r="AS4161" s="6"/>
    </row>
    <row r="4162" spans="42:45" x14ac:dyDescent="0.25">
      <c r="AP4162" s="6"/>
      <c r="AQ4162" s="5"/>
      <c r="AR4162" s="7"/>
      <c r="AS4162" s="6"/>
    </row>
    <row r="4163" spans="42:45" x14ac:dyDescent="0.25">
      <c r="AP4163" s="6"/>
      <c r="AQ4163" s="5"/>
      <c r="AR4163" s="7"/>
      <c r="AS4163" s="6"/>
    </row>
    <row r="4164" spans="42:45" x14ac:dyDescent="0.25">
      <c r="AP4164" s="6"/>
      <c r="AQ4164" s="5"/>
      <c r="AR4164" s="7"/>
      <c r="AS4164" s="6"/>
    </row>
    <row r="4165" spans="42:45" x14ac:dyDescent="0.25">
      <c r="AP4165" s="6"/>
      <c r="AQ4165" s="5"/>
      <c r="AR4165" s="7"/>
      <c r="AS4165" s="6"/>
    </row>
    <row r="4166" spans="42:45" x14ac:dyDescent="0.25">
      <c r="AP4166" s="6"/>
      <c r="AQ4166" s="5"/>
      <c r="AR4166" s="7"/>
      <c r="AS4166" s="6"/>
    </row>
    <row r="4167" spans="42:45" x14ac:dyDescent="0.25">
      <c r="AP4167" s="6"/>
      <c r="AQ4167" s="5"/>
      <c r="AR4167" s="7"/>
      <c r="AS4167" s="6"/>
    </row>
    <row r="4168" spans="42:45" x14ac:dyDescent="0.25">
      <c r="AP4168" s="6"/>
      <c r="AQ4168" s="5"/>
      <c r="AR4168" s="7"/>
      <c r="AS4168" s="6"/>
    </row>
    <row r="4169" spans="42:45" x14ac:dyDescent="0.25">
      <c r="AP4169" s="6"/>
      <c r="AQ4169" s="5"/>
      <c r="AR4169" s="7"/>
      <c r="AS4169" s="6"/>
    </row>
    <row r="4170" spans="42:45" x14ac:dyDescent="0.25">
      <c r="AP4170" s="6"/>
      <c r="AQ4170" s="5"/>
      <c r="AR4170" s="7"/>
      <c r="AS4170" s="6"/>
    </row>
    <row r="4171" spans="42:45" x14ac:dyDescent="0.25">
      <c r="AP4171" s="6"/>
      <c r="AQ4171" s="5"/>
      <c r="AR4171" s="7"/>
      <c r="AS4171" s="6"/>
    </row>
    <row r="4172" spans="42:45" x14ac:dyDescent="0.25">
      <c r="AP4172" s="6"/>
      <c r="AQ4172" s="5"/>
      <c r="AR4172" s="7"/>
      <c r="AS4172" s="6"/>
    </row>
    <row r="4173" spans="42:45" x14ac:dyDescent="0.25">
      <c r="AP4173" s="6"/>
      <c r="AQ4173" s="5"/>
      <c r="AR4173" s="7"/>
      <c r="AS4173" s="6"/>
    </row>
    <row r="4174" spans="42:45" x14ac:dyDescent="0.25">
      <c r="AP4174" s="6"/>
      <c r="AQ4174" s="5"/>
      <c r="AR4174" s="7"/>
      <c r="AS4174" s="6"/>
    </row>
    <row r="4175" spans="42:45" x14ac:dyDescent="0.25">
      <c r="AP4175" s="6"/>
      <c r="AQ4175" s="5"/>
      <c r="AR4175" s="7"/>
      <c r="AS4175" s="6"/>
    </row>
    <row r="4176" spans="42:45" x14ac:dyDescent="0.25">
      <c r="AP4176" s="6"/>
      <c r="AQ4176" s="5"/>
      <c r="AR4176" s="7"/>
      <c r="AS4176" s="6"/>
    </row>
    <row r="4177" spans="42:45" x14ac:dyDescent="0.25">
      <c r="AP4177" s="6"/>
      <c r="AQ4177" s="5"/>
      <c r="AR4177" s="7"/>
      <c r="AS4177" s="6"/>
    </row>
    <row r="4178" spans="42:45" x14ac:dyDescent="0.25">
      <c r="AP4178" s="6"/>
      <c r="AQ4178" s="5"/>
      <c r="AR4178" s="7"/>
      <c r="AS4178" s="6"/>
    </row>
    <row r="4179" spans="42:45" x14ac:dyDescent="0.25">
      <c r="AP4179" s="6"/>
      <c r="AQ4179" s="5"/>
      <c r="AR4179" s="7"/>
      <c r="AS4179" s="6"/>
    </row>
    <row r="4180" spans="42:45" x14ac:dyDescent="0.25">
      <c r="AP4180" s="6"/>
      <c r="AQ4180" s="5"/>
      <c r="AR4180" s="7"/>
      <c r="AS4180" s="6"/>
    </row>
    <row r="4181" spans="42:45" x14ac:dyDescent="0.25">
      <c r="AP4181" s="6"/>
      <c r="AQ4181" s="5"/>
      <c r="AR4181" s="7"/>
      <c r="AS4181" s="6"/>
    </row>
    <row r="4182" spans="42:45" x14ac:dyDescent="0.25">
      <c r="AP4182" s="6"/>
      <c r="AQ4182" s="5"/>
      <c r="AR4182" s="7"/>
      <c r="AS4182" s="6"/>
    </row>
    <row r="4183" spans="42:45" x14ac:dyDescent="0.25">
      <c r="AP4183" s="6"/>
      <c r="AQ4183" s="5"/>
      <c r="AR4183" s="7"/>
      <c r="AS4183" s="6"/>
    </row>
    <row r="4184" spans="42:45" x14ac:dyDescent="0.25">
      <c r="AP4184" s="6"/>
      <c r="AQ4184" s="5"/>
      <c r="AR4184" s="7"/>
      <c r="AS4184" s="6"/>
    </row>
    <row r="4185" spans="42:45" x14ac:dyDescent="0.25">
      <c r="AP4185" s="6"/>
      <c r="AQ4185" s="5"/>
      <c r="AR4185" s="7"/>
      <c r="AS4185" s="6"/>
    </row>
    <row r="4186" spans="42:45" x14ac:dyDescent="0.25">
      <c r="AP4186" s="6"/>
      <c r="AQ4186" s="5"/>
      <c r="AR4186" s="7"/>
      <c r="AS4186" s="6"/>
    </row>
    <row r="4187" spans="42:45" x14ac:dyDescent="0.25">
      <c r="AP4187" s="6"/>
      <c r="AQ4187" s="5"/>
      <c r="AR4187" s="7"/>
      <c r="AS4187" s="6"/>
    </row>
    <row r="4188" spans="42:45" x14ac:dyDescent="0.25">
      <c r="AP4188" s="6"/>
      <c r="AQ4188" s="5"/>
      <c r="AR4188" s="7"/>
      <c r="AS4188" s="6"/>
    </row>
    <row r="4189" spans="42:45" x14ac:dyDescent="0.25">
      <c r="AP4189" s="6"/>
      <c r="AQ4189" s="5"/>
      <c r="AR4189" s="7"/>
      <c r="AS4189" s="6"/>
    </row>
    <row r="4190" spans="42:45" x14ac:dyDescent="0.25">
      <c r="AP4190" s="6"/>
      <c r="AQ4190" s="5"/>
      <c r="AR4190" s="7"/>
      <c r="AS4190" s="6"/>
    </row>
    <row r="4191" spans="42:45" x14ac:dyDescent="0.25">
      <c r="AP4191" s="6"/>
      <c r="AQ4191" s="5"/>
      <c r="AR4191" s="7"/>
      <c r="AS4191" s="6"/>
    </row>
    <row r="4192" spans="42:45" x14ac:dyDescent="0.25">
      <c r="AP4192" s="6"/>
      <c r="AQ4192" s="5"/>
      <c r="AR4192" s="7"/>
      <c r="AS4192" s="6"/>
    </row>
    <row r="4193" spans="42:45" x14ac:dyDescent="0.25">
      <c r="AP4193" s="6"/>
      <c r="AQ4193" s="5"/>
      <c r="AR4193" s="7"/>
      <c r="AS4193" s="6"/>
    </row>
    <row r="4194" spans="42:45" x14ac:dyDescent="0.25">
      <c r="AP4194" s="6"/>
      <c r="AQ4194" s="5"/>
      <c r="AR4194" s="7"/>
      <c r="AS4194" s="6"/>
    </row>
    <row r="4195" spans="42:45" x14ac:dyDescent="0.25">
      <c r="AP4195" s="6"/>
      <c r="AQ4195" s="5"/>
      <c r="AR4195" s="7"/>
      <c r="AS4195" s="6"/>
    </row>
    <row r="4196" spans="42:45" x14ac:dyDescent="0.25">
      <c r="AP4196" s="6"/>
      <c r="AQ4196" s="5"/>
      <c r="AR4196" s="7"/>
      <c r="AS4196" s="6"/>
    </row>
    <row r="4197" spans="42:45" x14ac:dyDescent="0.25">
      <c r="AP4197" s="6"/>
      <c r="AQ4197" s="5"/>
      <c r="AR4197" s="7"/>
      <c r="AS4197" s="6"/>
    </row>
    <row r="4198" spans="42:45" x14ac:dyDescent="0.25">
      <c r="AP4198" s="6"/>
      <c r="AQ4198" s="5"/>
      <c r="AR4198" s="7"/>
      <c r="AS4198" s="6"/>
    </row>
    <row r="4199" spans="42:45" x14ac:dyDescent="0.25">
      <c r="AP4199" s="6"/>
      <c r="AQ4199" s="5"/>
      <c r="AR4199" s="7"/>
      <c r="AS4199" s="6"/>
    </row>
    <row r="4200" spans="42:45" x14ac:dyDescent="0.25">
      <c r="AP4200" s="6"/>
      <c r="AQ4200" s="5"/>
      <c r="AR4200" s="7"/>
      <c r="AS4200" s="6"/>
    </row>
    <row r="4201" spans="42:45" x14ac:dyDescent="0.25">
      <c r="AP4201" s="6"/>
      <c r="AQ4201" s="5"/>
      <c r="AR4201" s="7"/>
      <c r="AS4201" s="6"/>
    </row>
    <row r="4202" spans="42:45" x14ac:dyDescent="0.25">
      <c r="AP4202" s="6"/>
      <c r="AQ4202" s="5"/>
      <c r="AR4202" s="7"/>
      <c r="AS4202" s="6"/>
    </row>
    <row r="4203" spans="42:45" x14ac:dyDescent="0.25">
      <c r="AP4203" s="6"/>
      <c r="AQ4203" s="5"/>
      <c r="AR4203" s="7"/>
      <c r="AS4203" s="6"/>
    </row>
    <row r="4204" spans="42:45" x14ac:dyDescent="0.25">
      <c r="AP4204" s="6"/>
      <c r="AQ4204" s="5"/>
      <c r="AR4204" s="7"/>
      <c r="AS4204" s="6"/>
    </row>
    <row r="4205" spans="42:45" x14ac:dyDescent="0.25">
      <c r="AP4205" s="6"/>
      <c r="AQ4205" s="5"/>
      <c r="AR4205" s="7"/>
      <c r="AS4205" s="6"/>
    </row>
    <row r="4206" spans="42:45" x14ac:dyDescent="0.25">
      <c r="AP4206" s="6"/>
      <c r="AQ4206" s="5"/>
      <c r="AR4206" s="7"/>
      <c r="AS4206" s="6"/>
    </row>
    <row r="4207" spans="42:45" x14ac:dyDescent="0.25">
      <c r="AP4207" s="6"/>
      <c r="AQ4207" s="5"/>
      <c r="AR4207" s="7"/>
      <c r="AS4207" s="6"/>
    </row>
    <row r="4208" spans="42:45" x14ac:dyDescent="0.25">
      <c r="AP4208" s="6"/>
      <c r="AQ4208" s="5"/>
      <c r="AR4208" s="7"/>
      <c r="AS4208" s="6"/>
    </row>
    <row r="4209" spans="42:45" x14ac:dyDescent="0.25">
      <c r="AP4209" s="6"/>
      <c r="AQ4209" s="5"/>
      <c r="AR4209" s="7"/>
      <c r="AS4209" s="6"/>
    </row>
    <row r="4210" spans="42:45" x14ac:dyDescent="0.25">
      <c r="AP4210" s="6"/>
      <c r="AQ4210" s="5"/>
      <c r="AR4210" s="7"/>
      <c r="AS4210" s="6"/>
    </row>
    <row r="4211" spans="42:45" x14ac:dyDescent="0.25">
      <c r="AP4211" s="6"/>
      <c r="AQ4211" s="5"/>
      <c r="AR4211" s="7"/>
      <c r="AS4211" s="6"/>
    </row>
    <row r="4212" spans="42:45" x14ac:dyDescent="0.25">
      <c r="AP4212" s="6"/>
      <c r="AQ4212" s="5"/>
      <c r="AR4212" s="7"/>
      <c r="AS4212" s="6"/>
    </row>
    <row r="4213" spans="42:45" x14ac:dyDescent="0.25">
      <c r="AP4213" s="6"/>
      <c r="AQ4213" s="5"/>
      <c r="AR4213" s="7"/>
      <c r="AS4213" s="6"/>
    </row>
    <row r="4214" spans="42:45" x14ac:dyDescent="0.25">
      <c r="AP4214" s="6"/>
      <c r="AQ4214" s="5"/>
      <c r="AR4214" s="7"/>
      <c r="AS4214" s="6"/>
    </row>
    <row r="4215" spans="42:45" x14ac:dyDescent="0.25">
      <c r="AP4215" s="6"/>
      <c r="AQ4215" s="5"/>
      <c r="AR4215" s="7"/>
      <c r="AS4215" s="6"/>
    </row>
    <row r="4216" spans="42:45" x14ac:dyDescent="0.25">
      <c r="AP4216" s="6"/>
      <c r="AQ4216" s="5"/>
      <c r="AR4216" s="7"/>
      <c r="AS4216" s="6"/>
    </row>
    <row r="4217" spans="42:45" x14ac:dyDescent="0.25">
      <c r="AP4217" s="6"/>
      <c r="AQ4217" s="5"/>
      <c r="AR4217" s="7"/>
      <c r="AS4217" s="6"/>
    </row>
    <row r="4218" spans="42:45" x14ac:dyDescent="0.25">
      <c r="AP4218" s="6"/>
      <c r="AQ4218" s="5"/>
      <c r="AR4218" s="7"/>
      <c r="AS4218" s="6"/>
    </row>
    <row r="4219" spans="42:45" x14ac:dyDescent="0.25">
      <c r="AP4219" s="6"/>
      <c r="AQ4219" s="5"/>
      <c r="AR4219" s="7"/>
      <c r="AS4219" s="6"/>
    </row>
    <row r="4220" spans="42:45" x14ac:dyDescent="0.25">
      <c r="AP4220" s="6"/>
      <c r="AQ4220" s="5"/>
      <c r="AR4220" s="7"/>
      <c r="AS4220" s="6"/>
    </row>
    <row r="4221" spans="42:45" x14ac:dyDescent="0.25">
      <c r="AP4221" s="6"/>
      <c r="AQ4221" s="5"/>
      <c r="AR4221" s="7"/>
      <c r="AS4221" s="6"/>
    </row>
    <row r="4222" spans="42:45" x14ac:dyDescent="0.25">
      <c r="AP4222" s="6"/>
      <c r="AQ4222" s="5"/>
      <c r="AR4222" s="7"/>
      <c r="AS4222" s="6"/>
    </row>
    <row r="4223" spans="42:45" x14ac:dyDescent="0.25">
      <c r="AP4223" s="6"/>
      <c r="AQ4223" s="5"/>
      <c r="AR4223" s="7"/>
      <c r="AS4223" s="6"/>
    </row>
    <row r="4224" spans="42:45" x14ac:dyDescent="0.25">
      <c r="AP4224" s="6"/>
      <c r="AQ4224" s="5"/>
      <c r="AR4224" s="7"/>
      <c r="AS4224" s="6"/>
    </row>
    <row r="4225" spans="42:45" x14ac:dyDescent="0.25">
      <c r="AP4225" s="6"/>
      <c r="AQ4225" s="5"/>
      <c r="AR4225" s="7"/>
      <c r="AS4225" s="6"/>
    </row>
    <row r="4226" spans="42:45" x14ac:dyDescent="0.25">
      <c r="AP4226" s="6"/>
      <c r="AQ4226" s="5"/>
      <c r="AR4226" s="7"/>
      <c r="AS4226" s="6"/>
    </row>
    <row r="4227" spans="42:45" x14ac:dyDescent="0.25">
      <c r="AP4227" s="6"/>
      <c r="AQ4227" s="5"/>
      <c r="AR4227" s="7"/>
      <c r="AS4227" s="6"/>
    </row>
    <row r="4228" spans="42:45" x14ac:dyDescent="0.25">
      <c r="AP4228" s="6"/>
      <c r="AQ4228" s="5"/>
      <c r="AR4228" s="7"/>
      <c r="AS4228" s="6"/>
    </row>
    <row r="4229" spans="42:45" x14ac:dyDescent="0.25">
      <c r="AP4229" s="6"/>
      <c r="AQ4229" s="5"/>
      <c r="AR4229" s="7"/>
      <c r="AS4229" s="6"/>
    </row>
    <row r="4230" spans="42:45" x14ac:dyDescent="0.25">
      <c r="AP4230" s="6"/>
      <c r="AQ4230" s="5"/>
      <c r="AR4230" s="7"/>
      <c r="AS4230" s="6"/>
    </row>
    <row r="4231" spans="42:45" x14ac:dyDescent="0.25">
      <c r="AP4231" s="6"/>
      <c r="AQ4231" s="5"/>
      <c r="AR4231" s="7"/>
      <c r="AS4231" s="6"/>
    </row>
    <row r="4232" spans="42:45" x14ac:dyDescent="0.25">
      <c r="AP4232" s="6"/>
      <c r="AQ4232" s="5"/>
      <c r="AR4232" s="7"/>
      <c r="AS4232" s="6"/>
    </row>
    <row r="4233" spans="42:45" x14ac:dyDescent="0.25">
      <c r="AP4233" s="6"/>
      <c r="AQ4233" s="5"/>
      <c r="AR4233" s="7"/>
      <c r="AS4233" s="6"/>
    </row>
    <row r="4234" spans="42:45" x14ac:dyDescent="0.25">
      <c r="AP4234" s="6"/>
      <c r="AQ4234" s="5"/>
      <c r="AR4234" s="7"/>
      <c r="AS4234" s="6"/>
    </row>
    <row r="4235" spans="42:45" x14ac:dyDescent="0.25">
      <c r="AP4235" s="6"/>
      <c r="AQ4235" s="5"/>
      <c r="AR4235" s="7"/>
      <c r="AS4235" s="6"/>
    </row>
    <row r="4236" spans="42:45" x14ac:dyDescent="0.25">
      <c r="AP4236" s="6"/>
      <c r="AQ4236" s="5"/>
      <c r="AR4236" s="7"/>
      <c r="AS4236" s="6"/>
    </row>
    <row r="4237" spans="42:45" x14ac:dyDescent="0.25">
      <c r="AP4237" s="6"/>
      <c r="AQ4237" s="5"/>
      <c r="AR4237" s="7"/>
      <c r="AS4237" s="6"/>
    </row>
    <row r="4238" spans="42:45" x14ac:dyDescent="0.25">
      <c r="AP4238" s="6"/>
      <c r="AQ4238" s="5"/>
      <c r="AR4238" s="7"/>
      <c r="AS4238" s="6"/>
    </row>
    <row r="4239" spans="42:45" x14ac:dyDescent="0.25">
      <c r="AP4239" s="6"/>
      <c r="AQ4239" s="5"/>
      <c r="AR4239" s="7"/>
      <c r="AS4239" s="6"/>
    </row>
    <row r="4240" spans="42:45" x14ac:dyDescent="0.25">
      <c r="AP4240" s="6"/>
      <c r="AQ4240" s="5"/>
      <c r="AR4240" s="7"/>
      <c r="AS4240" s="6"/>
    </row>
    <row r="4241" spans="42:45" x14ac:dyDescent="0.25">
      <c r="AP4241" s="6"/>
      <c r="AQ4241" s="5"/>
      <c r="AR4241" s="7"/>
      <c r="AS4241" s="6"/>
    </row>
    <row r="4242" spans="42:45" x14ac:dyDescent="0.25">
      <c r="AP4242" s="6"/>
      <c r="AQ4242" s="5"/>
      <c r="AR4242" s="7"/>
      <c r="AS4242" s="6"/>
    </row>
    <row r="4243" spans="42:45" x14ac:dyDescent="0.25">
      <c r="AP4243" s="6"/>
      <c r="AQ4243" s="5"/>
      <c r="AR4243" s="7"/>
      <c r="AS4243" s="6"/>
    </row>
    <row r="4244" spans="42:45" x14ac:dyDescent="0.25">
      <c r="AP4244" s="6"/>
      <c r="AQ4244" s="5"/>
      <c r="AR4244" s="7"/>
      <c r="AS4244" s="6"/>
    </row>
    <row r="4245" spans="42:45" x14ac:dyDescent="0.25">
      <c r="AP4245" s="6"/>
      <c r="AQ4245" s="5"/>
      <c r="AR4245" s="7"/>
      <c r="AS4245" s="6"/>
    </row>
    <row r="4246" spans="42:45" x14ac:dyDescent="0.25">
      <c r="AP4246" s="6"/>
      <c r="AQ4246" s="5"/>
      <c r="AR4246" s="7"/>
      <c r="AS4246" s="6"/>
    </row>
    <row r="4247" spans="42:45" x14ac:dyDescent="0.25">
      <c r="AP4247" s="6"/>
      <c r="AQ4247" s="5"/>
      <c r="AR4247" s="7"/>
      <c r="AS4247" s="6"/>
    </row>
    <row r="4248" spans="42:45" x14ac:dyDescent="0.25">
      <c r="AP4248" s="6"/>
      <c r="AQ4248" s="5"/>
      <c r="AR4248" s="7"/>
      <c r="AS4248" s="6"/>
    </row>
    <row r="4249" spans="42:45" x14ac:dyDescent="0.25">
      <c r="AP4249" s="6"/>
      <c r="AQ4249" s="5"/>
      <c r="AR4249" s="7"/>
      <c r="AS4249" s="6"/>
    </row>
    <row r="4250" spans="42:45" x14ac:dyDescent="0.25">
      <c r="AP4250" s="6"/>
      <c r="AQ4250" s="5"/>
      <c r="AR4250" s="7"/>
      <c r="AS4250" s="6"/>
    </row>
    <row r="4251" spans="42:45" x14ac:dyDescent="0.25">
      <c r="AP4251" s="6"/>
      <c r="AQ4251" s="5"/>
      <c r="AR4251" s="7"/>
      <c r="AS4251" s="6"/>
    </row>
    <row r="4252" spans="42:45" x14ac:dyDescent="0.25">
      <c r="AP4252" s="6"/>
      <c r="AQ4252" s="5"/>
      <c r="AR4252" s="7"/>
      <c r="AS4252" s="6"/>
    </row>
    <row r="4253" spans="42:45" x14ac:dyDescent="0.25">
      <c r="AP4253" s="6"/>
      <c r="AQ4253" s="5"/>
      <c r="AR4253" s="7"/>
      <c r="AS4253" s="6"/>
    </row>
    <row r="4254" spans="42:45" x14ac:dyDescent="0.25">
      <c r="AP4254" s="6"/>
      <c r="AQ4254" s="5"/>
      <c r="AR4254" s="7"/>
      <c r="AS4254" s="6"/>
    </row>
    <row r="4255" spans="42:45" x14ac:dyDescent="0.25">
      <c r="AP4255" s="6"/>
      <c r="AQ4255" s="5"/>
      <c r="AR4255" s="7"/>
      <c r="AS4255" s="6"/>
    </row>
    <row r="4256" spans="42:45" x14ac:dyDescent="0.25">
      <c r="AP4256" s="6"/>
      <c r="AQ4256" s="5"/>
      <c r="AR4256" s="7"/>
      <c r="AS4256" s="6"/>
    </row>
    <row r="4257" spans="42:45" x14ac:dyDescent="0.25">
      <c r="AP4257" s="6"/>
      <c r="AQ4257" s="5"/>
      <c r="AR4257" s="7"/>
      <c r="AS4257" s="6"/>
    </row>
    <row r="4258" spans="42:45" x14ac:dyDescent="0.25">
      <c r="AP4258" s="6"/>
      <c r="AQ4258" s="5"/>
      <c r="AR4258" s="7"/>
      <c r="AS4258" s="6"/>
    </row>
    <row r="4259" spans="42:45" x14ac:dyDescent="0.25">
      <c r="AP4259" s="6"/>
      <c r="AQ4259" s="5"/>
      <c r="AR4259" s="7"/>
      <c r="AS4259" s="6"/>
    </row>
    <row r="4260" spans="42:45" x14ac:dyDescent="0.25">
      <c r="AP4260" s="6"/>
      <c r="AQ4260" s="5"/>
      <c r="AR4260" s="7"/>
      <c r="AS4260" s="6"/>
    </row>
    <row r="4261" spans="42:45" x14ac:dyDescent="0.25">
      <c r="AP4261" s="6"/>
      <c r="AQ4261" s="5"/>
      <c r="AR4261" s="7"/>
      <c r="AS4261" s="6"/>
    </row>
    <row r="4262" spans="42:45" x14ac:dyDescent="0.25">
      <c r="AP4262" s="6"/>
      <c r="AQ4262" s="5"/>
      <c r="AR4262" s="7"/>
      <c r="AS4262" s="6"/>
    </row>
    <row r="4263" spans="42:45" x14ac:dyDescent="0.25">
      <c r="AP4263" s="6"/>
      <c r="AQ4263" s="5"/>
      <c r="AR4263" s="7"/>
      <c r="AS4263" s="6"/>
    </row>
    <row r="4264" spans="42:45" x14ac:dyDescent="0.25">
      <c r="AP4264" s="6"/>
      <c r="AQ4264" s="5"/>
      <c r="AR4264" s="7"/>
      <c r="AS4264" s="6"/>
    </row>
    <row r="4265" spans="42:45" x14ac:dyDescent="0.25">
      <c r="AP4265" s="6"/>
      <c r="AQ4265" s="5"/>
      <c r="AR4265" s="7"/>
      <c r="AS4265" s="6"/>
    </row>
    <row r="4266" spans="42:45" x14ac:dyDescent="0.25">
      <c r="AP4266" s="6"/>
      <c r="AQ4266" s="5"/>
      <c r="AR4266" s="7"/>
      <c r="AS4266" s="6"/>
    </row>
    <row r="4267" spans="42:45" x14ac:dyDescent="0.25">
      <c r="AP4267" s="6"/>
      <c r="AQ4267" s="5"/>
      <c r="AR4267" s="7"/>
      <c r="AS4267" s="6"/>
    </row>
    <row r="4268" spans="42:45" x14ac:dyDescent="0.25">
      <c r="AP4268" s="6"/>
      <c r="AQ4268" s="5"/>
      <c r="AR4268" s="7"/>
      <c r="AS4268" s="6"/>
    </row>
    <row r="4269" spans="42:45" x14ac:dyDescent="0.25">
      <c r="AP4269" s="6"/>
      <c r="AQ4269" s="5"/>
      <c r="AR4269" s="7"/>
      <c r="AS4269" s="6"/>
    </row>
    <row r="4270" spans="42:45" x14ac:dyDescent="0.25">
      <c r="AP4270" s="6"/>
      <c r="AQ4270" s="5"/>
      <c r="AR4270" s="7"/>
      <c r="AS4270" s="6"/>
    </row>
    <row r="4271" spans="42:45" x14ac:dyDescent="0.25">
      <c r="AP4271" s="6"/>
      <c r="AQ4271" s="5"/>
      <c r="AR4271" s="7"/>
      <c r="AS4271" s="6"/>
    </row>
    <row r="4272" spans="42:45" x14ac:dyDescent="0.25">
      <c r="AP4272" s="6"/>
      <c r="AQ4272" s="5"/>
      <c r="AR4272" s="7"/>
      <c r="AS4272" s="6"/>
    </row>
    <row r="4273" spans="42:45" x14ac:dyDescent="0.25">
      <c r="AP4273" s="6"/>
      <c r="AQ4273" s="5"/>
      <c r="AR4273" s="7"/>
      <c r="AS4273" s="6"/>
    </row>
    <row r="4274" spans="42:45" x14ac:dyDescent="0.25">
      <c r="AP4274" s="6"/>
      <c r="AQ4274" s="5"/>
      <c r="AR4274" s="7"/>
      <c r="AS4274" s="6"/>
    </row>
    <row r="4275" spans="42:45" x14ac:dyDescent="0.25">
      <c r="AP4275" s="6"/>
      <c r="AQ4275" s="5"/>
      <c r="AR4275" s="7"/>
      <c r="AS4275" s="6"/>
    </row>
    <row r="4276" spans="42:45" x14ac:dyDescent="0.25">
      <c r="AP4276" s="6"/>
      <c r="AQ4276" s="5"/>
      <c r="AR4276" s="7"/>
      <c r="AS4276" s="6"/>
    </row>
    <row r="4277" spans="42:45" x14ac:dyDescent="0.25">
      <c r="AP4277" s="6"/>
      <c r="AQ4277" s="5"/>
      <c r="AR4277" s="7"/>
      <c r="AS4277" s="6"/>
    </row>
    <row r="4278" spans="42:45" x14ac:dyDescent="0.25">
      <c r="AP4278" s="6"/>
      <c r="AQ4278" s="5"/>
      <c r="AR4278" s="7"/>
      <c r="AS4278" s="6"/>
    </row>
    <row r="4279" spans="42:45" x14ac:dyDescent="0.25">
      <c r="AP4279" s="6"/>
      <c r="AQ4279" s="5"/>
      <c r="AR4279" s="7"/>
      <c r="AS4279" s="6"/>
    </row>
    <row r="4280" spans="42:45" x14ac:dyDescent="0.25">
      <c r="AP4280" s="6"/>
      <c r="AQ4280" s="5"/>
      <c r="AR4280" s="7"/>
      <c r="AS4280" s="6"/>
    </row>
    <row r="4281" spans="42:45" x14ac:dyDescent="0.25">
      <c r="AP4281" s="6"/>
      <c r="AQ4281" s="5"/>
      <c r="AR4281" s="7"/>
      <c r="AS4281" s="6"/>
    </row>
    <row r="4282" spans="42:45" x14ac:dyDescent="0.25">
      <c r="AP4282" s="6"/>
      <c r="AQ4282" s="5"/>
      <c r="AR4282" s="7"/>
      <c r="AS4282" s="6"/>
    </row>
    <row r="4283" spans="42:45" x14ac:dyDescent="0.25">
      <c r="AP4283" s="6"/>
      <c r="AQ4283" s="5"/>
      <c r="AR4283" s="7"/>
      <c r="AS4283" s="6"/>
    </row>
    <row r="4284" spans="42:45" x14ac:dyDescent="0.25">
      <c r="AP4284" s="6"/>
      <c r="AQ4284" s="5"/>
      <c r="AR4284" s="7"/>
      <c r="AS4284" s="6"/>
    </row>
    <row r="4285" spans="42:45" x14ac:dyDescent="0.25">
      <c r="AP4285" s="6"/>
      <c r="AQ4285" s="5"/>
      <c r="AR4285" s="7"/>
      <c r="AS4285" s="6"/>
    </row>
    <row r="4286" spans="42:45" x14ac:dyDescent="0.25">
      <c r="AP4286" s="6"/>
      <c r="AQ4286" s="5"/>
      <c r="AR4286" s="7"/>
      <c r="AS4286" s="6"/>
    </row>
    <row r="4287" spans="42:45" x14ac:dyDescent="0.25">
      <c r="AP4287" s="6"/>
      <c r="AQ4287" s="5"/>
      <c r="AR4287" s="7"/>
      <c r="AS4287" s="6"/>
    </row>
    <row r="4288" spans="42:45" x14ac:dyDescent="0.25">
      <c r="AP4288" s="6"/>
      <c r="AQ4288" s="5"/>
      <c r="AR4288" s="7"/>
      <c r="AS4288" s="6"/>
    </row>
    <row r="4289" spans="42:45" x14ac:dyDescent="0.25">
      <c r="AP4289" s="6"/>
      <c r="AQ4289" s="5"/>
      <c r="AR4289" s="7"/>
      <c r="AS4289" s="6"/>
    </row>
    <row r="4290" spans="42:45" x14ac:dyDescent="0.25">
      <c r="AP4290" s="6"/>
      <c r="AQ4290" s="5"/>
      <c r="AR4290" s="7"/>
      <c r="AS4290" s="6"/>
    </row>
    <row r="4291" spans="42:45" x14ac:dyDescent="0.25">
      <c r="AP4291" s="6"/>
      <c r="AQ4291" s="5"/>
      <c r="AR4291" s="7"/>
      <c r="AS4291" s="6"/>
    </row>
    <row r="4292" spans="42:45" x14ac:dyDescent="0.25">
      <c r="AP4292" s="6"/>
      <c r="AQ4292" s="5"/>
      <c r="AR4292" s="7"/>
      <c r="AS4292" s="6"/>
    </row>
    <row r="4293" spans="42:45" x14ac:dyDescent="0.25">
      <c r="AP4293" s="6"/>
      <c r="AQ4293" s="5"/>
      <c r="AR4293" s="7"/>
      <c r="AS4293" s="6"/>
    </row>
    <row r="4294" spans="42:45" x14ac:dyDescent="0.25">
      <c r="AP4294" s="6"/>
      <c r="AQ4294" s="5"/>
      <c r="AR4294" s="7"/>
      <c r="AS4294" s="6"/>
    </row>
    <row r="4295" spans="42:45" x14ac:dyDescent="0.25">
      <c r="AP4295" s="6"/>
      <c r="AQ4295" s="5"/>
      <c r="AR4295" s="7"/>
      <c r="AS4295" s="6"/>
    </row>
    <row r="4296" spans="42:45" x14ac:dyDescent="0.25">
      <c r="AP4296" s="6"/>
      <c r="AQ4296" s="5"/>
      <c r="AR4296" s="7"/>
      <c r="AS4296" s="6"/>
    </row>
    <row r="4297" spans="42:45" x14ac:dyDescent="0.25">
      <c r="AP4297" s="6"/>
      <c r="AQ4297" s="5"/>
      <c r="AR4297" s="7"/>
      <c r="AS4297" s="6"/>
    </row>
    <row r="4298" spans="42:45" x14ac:dyDescent="0.25">
      <c r="AP4298" s="6"/>
      <c r="AQ4298" s="5"/>
      <c r="AR4298" s="7"/>
      <c r="AS4298" s="6"/>
    </row>
    <row r="4299" spans="42:45" x14ac:dyDescent="0.25">
      <c r="AP4299" s="6"/>
      <c r="AQ4299" s="5"/>
      <c r="AR4299" s="7"/>
      <c r="AS4299" s="6"/>
    </row>
    <row r="4300" spans="42:45" x14ac:dyDescent="0.25">
      <c r="AP4300" s="6"/>
      <c r="AQ4300" s="5"/>
      <c r="AR4300" s="7"/>
      <c r="AS4300" s="6"/>
    </row>
    <row r="4301" spans="42:45" x14ac:dyDescent="0.25">
      <c r="AP4301" s="6"/>
      <c r="AQ4301" s="5"/>
      <c r="AR4301" s="7"/>
      <c r="AS4301" s="6"/>
    </row>
    <row r="4302" spans="42:45" x14ac:dyDescent="0.25">
      <c r="AP4302" s="6"/>
      <c r="AQ4302" s="5"/>
      <c r="AR4302" s="7"/>
      <c r="AS4302" s="6"/>
    </row>
    <row r="4303" spans="42:45" x14ac:dyDescent="0.25">
      <c r="AP4303" s="6"/>
      <c r="AQ4303" s="5"/>
      <c r="AR4303" s="7"/>
      <c r="AS4303" s="6"/>
    </row>
    <row r="4304" spans="42:45" x14ac:dyDescent="0.25">
      <c r="AP4304" s="6"/>
      <c r="AQ4304" s="5"/>
      <c r="AR4304" s="7"/>
      <c r="AS4304" s="6"/>
    </row>
    <row r="4305" spans="42:45" x14ac:dyDescent="0.25">
      <c r="AP4305" s="6"/>
      <c r="AQ4305" s="5"/>
      <c r="AR4305" s="7"/>
      <c r="AS4305" s="6"/>
    </row>
    <row r="4306" spans="42:45" x14ac:dyDescent="0.25">
      <c r="AP4306" s="6"/>
      <c r="AQ4306" s="5"/>
      <c r="AR4306" s="7"/>
      <c r="AS4306" s="6"/>
    </row>
    <row r="4307" spans="42:45" x14ac:dyDescent="0.25">
      <c r="AP4307" s="6"/>
      <c r="AQ4307" s="5"/>
      <c r="AR4307" s="7"/>
      <c r="AS4307" s="6"/>
    </row>
    <row r="4308" spans="42:45" x14ac:dyDescent="0.25">
      <c r="AP4308" s="6"/>
      <c r="AQ4308" s="5"/>
      <c r="AR4308" s="7"/>
      <c r="AS4308" s="6"/>
    </row>
    <row r="4309" spans="42:45" x14ac:dyDescent="0.25">
      <c r="AP4309" s="6"/>
      <c r="AQ4309" s="5"/>
      <c r="AR4309" s="7"/>
      <c r="AS4309" s="6"/>
    </row>
    <row r="4310" spans="42:45" x14ac:dyDescent="0.25">
      <c r="AP4310" s="6"/>
      <c r="AQ4310" s="5"/>
      <c r="AR4310" s="7"/>
      <c r="AS4310" s="6"/>
    </row>
    <row r="4311" spans="42:45" x14ac:dyDescent="0.25">
      <c r="AP4311" s="6"/>
      <c r="AQ4311" s="5"/>
      <c r="AR4311" s="7"/>
      <c r="AS4311" s="6"/>
    </row>
    <row r="4312" spans="42:45" x14ac:dyDescent="0.25">
      <c r="AP4312" s="6"/>
      <c r="AQ4312" s="5"/>
      <c r="AR4312" s="7"/>
      <c r="AS4312" s="6"/>
    </row>
    <row r="4313" spans="42:45" x14ac:dyDescent="0.25">
      <c r="AP4313" s="6"/>
      <c r="AQ4313" s="5"/>
      <c r="AR4313" s="7"/>
      <c r="AS4313" s="6"/>
    </row>
    <row r="4314" spans="42:45" x14ac:dyDescent="0.25">
      <c r="AP4314" s="6"/>
      <c r="AQ4314" s="5"/>
      <c r="AR4314" s="7"/>
      <c r="AS4314" s="6"/>
    </row>
    <row r="4315" spans="42:45" x14ac:dyDescent="0.25">
      <c r="AP4315" s="6"/>
      <c r="AQ4315" s="5"/>
      <c r="AR4315" s="7"/>
      <c r="AS4315" s="6"/>
    </row>
    <row r="4316" spans="42:45" x14ac:dyDescent="0.25">
      <c r="AP4316" s="6"/>
      <c r="AQ4316" s="5"/>
      <c r="AR4316" s="7"/>
      <c r="AS4316" s="6"/>
    </row>
    <row r="4317" spans="42:45" x14ac:dyDescent="0.25">
      <c r="AP4317" s="6"/>
      <c r="AQ4317" s="5"/>
      <c r="AR4317" s="7"/>
      <c r="AS4317" s="6"/>
    </row>
    <row r="4318" spans="42:45" x14ac:dyDescent="0.25">
      <c r="AP4318" s="6"/>
      <c r="AQ4318" s="5"/>
      <c r="AR4318" s="7"/>
      <c r="AS4318" s="6"/>
    </row>
    <row r="4319" spans="42:45" x14ac:dyDescent="0.25">
      <c r="AP4319" s="6"/>
      <c r="AQ4319" s="5"/>
      <c r="AR4319" s="7"/>
      <c r="AS4319" s="6"/>
    </row>
    <row r="4320" spans="42:45" x14ac:dyDescent="0.25">
      <c r="AP4320" s="6"/>
      <c r="AQ4320" s="5"/>
      <c r="AR4320" s="7"/>
      <c r="AS4320" s="6"/>
    </row>
    <row r="4321" spans="42:45" x14ac:dyDescent="0.25">
      <c r="AP4321" s="6"/>
      <c r="AQ4321" s="5"/>
      <c r="AR4321" s="7"/>
      <c r="AS4321" s="6"/>
    </row>
    <row r="4322" spans="42:45" x14ac:dyDescent="0.25">
      <c r="AP4322" s="6"/>
      <c r="AQ4322" s="5"/>
      <c r="AR4322" s="7"/>
      <c r="AS4322" s="6"/>
    </row>
    <row r="4323" spans="42:45" x14ac:dyDescent="0.25">
      <c r="AP4323" s="6"/>
      <c r="AQ4323" s="5"/>
      <c r="AR4323" s="7"/>
      <c r="AS4323" s="6"/>
    </row>
    <row r="4324" spans="42:45" x14ac:dyDescent="0.25">
      <c r="AP4324" s="6"/>
      <c r="AQ4324" s="5"/>
      <c r="AR4324" s="7"/>
      <c r="AS4324" s="6"/>
    </row>
    <row r="4325" spans="42:45" x14ac:dyDescent="0.25">
      <c r="AP4325" s="6"/>
      <c r="AQ4325" s="5"/>
      <c r="AR4325" s="7"/>
      <c r="AS4325" s="6"/>
    </row>
    <row r="4326" spans="42:45" x14ac:dyDescent="0.25">
      <c r="AP4326" s="6"/>
      <c r="AQ4326" s="5"/>
      <c r="AR4326" s="7"/>
      <c r="AS4326" s="6"/>
    </row>
    <row r="4327" spans="42:45" x14ac:dyDescent="0.25">
      <c r="AP4327" s="6"/>
      <c r="AQ4327" s="5"/>
      <c r="AR4327" s="7"/>
      <c r="AS4327" s="6"/>
    </row>
    <row r="4328" spans="42:45" x14ac:dyDescent="0.25">
      <c r="AP4328" s="6"/>
      <c r="AQ4328" s="5"/>
      <c r="AR4328" s="7"/>
      <c r="AS4328" s="6"/>
    </row>
    <row r="4329" spans="42:45" x14ac:dyDescent="0.25">
      <c r="AP4329" s="6"/>
      <c r="AQ4329" s="5"/>
      <c r="AR4329" s="7"/>
      <c r="AS4329" s="6"/>
    </row>
    <row r="4330" spans="42:45" x14ac:dyDescent="0.25">
      <c r="AP4330" s="6"/>
      <c r="AQ4330" s="5"/>
      <c r="AR4330" s="7"/>
      <c r="AS4330" s="6"/>
    </row>
    <row r="4331" spans="42:45" x14ac:dyDescent="0.25">
      <c r="AP4331" s="6"/>
      <c r="AQ4331" s="5"/>
      <c r="AR4331" s="7"/>
      <c r="AS4331" s="6"/>
    </row>
    <row r="4332" spans="42:45" x14ac:dyDescent="0.25">
      <c r="AP4332" s="6"/>
      <c r="AQ4332" s="5"/>
      <c r="AR4332" s="7"/>
      <c r="AS4332" s="6"/>
    </row>
    <row r="4333" spans="42:45" x14ac:dyDescent="0.25">
      <c r="AP4333" s="6"/>
      <c r="AQ4333" s="5"/>
      <c r="AR4333" s="7"/>
      <c r="AS4333" s="6"/>
    </row>
    <row r="4334" spans="42:45" x14ac:dyDescent="0.25">
      <c r="AP4334" s="6"/>
      <c r="AQ4334" s="5"/>
      <c r="AR4334" s="7"/>
      <c r="AS4334" s="6"/>
    </row>
    <row r="4335" spans="42:45" x14ac:dyDescent="0.25">
      <c r="AP4335" s="6"/>
      <c r="AQ4335" s="5"/>
      <c r="AR4335" s="7"/>
      <c r="AS4335" s="6"/>
    </row>
    <row r="4336" spans="42:45" x14ac:dyDescent="0.25">
      <c r="AP4336" s="6"/>
      <c r="AQ4336" s="5"/>
      <c r="AR4336" s="7"/>
      <c r="AS4336" s="6"/>
    </row>
    <row r="4337" spans="42:45" x14ac:dyDescent="0.25">
      <c r="AP4337" s="6"/>
      <c r="AQ4337" s="5"/>
      <c r="AR4337" s="7"/>
      <c r="AS4337" s="6"/>
    </row>
    <row r="4338" spans="42:45" x14ac:dyDescent="0.25">
      <c r="AP4338" s="6"/>
      <c r="AQ4338" s="5"/>
      <c r="AR4338" s="7"/>
      <c r="AS4338" s="6"/>
    </row>
    <row r="4339" spans="42:45" x14ac:dyDescent="0.25">
      <c r="AP4339" s="6"/>
      <c r="AQ4339" s="5"/>
      <c r="AR4339" s="7"/>
      <c r="AS4339" s="6"/>
    </row>
    <row r="4340" spans="42:45" x14ac:dyDescent="0.25">
      <c r="AP4340" s="6"/>
      <c r="AQ4340" s="5"/>
      <c r="AR4340" s="7"/>
      <c r="AS4340" s="6"/>
    </row>
    <row r="4341" spans="42:45" x14ac:dyDescent="0.25">
      <c r="AP4341" s="6"/>
      <c r="AQ4341" s="5"/>
      <c r="AR4341" s="7"/>
      <c r="AS4341" s="6"/>
    </row>
    <row r="4342" spans="42:45" x14ac:dyDescent="0.25">
      <c r="AP4342" s="6"/>
      <c r="AQ4342" s="5"/>
      <c r="AR4342" s="7"/>
      <c r="AS4342" s="6"/>
    </row>
    <row r="4343" spans="42:45" x14ac:dyDescent="0.25">
      <c r="AP4343" s="6"/>
      <c r="AQ4343" s="5"/>
      <c r="AR4343" s="7"/>
      <c r="AS4343" s="6"/>
    </row>
    <row r="4344" spans="42:45" x14ac:dyDescent="0.25">
      <c r="AP4344" s="6"/>
      <c r="AQ4344" s="5"/>
      <c r="AR4344" s="7"/>
      <c r="AS4344" s="6"/>
    </row>
    <row r="4345" spans="42:45" x14ac:dyDescent="0.25">
      <c r="AP4345" s="6"/>
      <c r="AQ4345" s="5"/>
      <c r="AR4345" s="7"/>
      <c r="AS4345" s="6"/>
    </row>
    <row r="4346" spans="42:45" x14ac:dyDescent="0.25">
      <c r="AP4346" s="6"/>
      <c r="AQ4346" s="5"/>
      <c r="AR4346" s="7"/>
      <c r="AS4346" s="6"/>
    </row>
    <row r="4347" spans="42:45" x14ac:dyDescent="0.25">
      <c r="AP4347" s="6"/>
      <c r="AQ4347" s="5"/>
      <c r="AR4347" s="7"/>
      <c r="AS4347" s="6"/>
    </row>
    <row r="4348" spans="42:45" x14ac:dyDescent="0.25">
      <c r="AP4348" s="6"/>
      <c r="AQ4348" s="5"/>
      <c r="AR4348" s="7"/>
      <c r="AS4348" s="6"/>
    </row>
    <row r="4349" spans="42:45" x14ac:dyDescent="0.25">
      <c r="AP4349" s="6"/>
      <c r="AQ4349" s="5"/>
      <c r="AR4349" s="7"/>
      <c r="AS4349" s="6"/>
    </row>
    <row r="4350" spans="42:45" x14ac:dyDescent="0.25">
      <c r="AP4350" s="6"/>
      <c r="AQ4350" s="5"/>
      <c r="AR4350" s="7"/>
      <c r="AS4350" s="6"/>
    </row>
    <row r="4351" spans="42:45" x14ac:dyDescent="0.25">
      <c r="AP4351" s="6"/>
      <c r="AQ4351" s="5"/>
      <c r="AR4351" s="7"/>
      <c r="AS4351" s="6"/>
    </row>
    <row r="4352" spans="42:45" x14ac:dyDescent="0.25">
      <c r="AP4352" s="6"/>
      <c r="AQ4352" s="5"/>
      <c r="AR4352" s="7"/>
      <c r="AS4352" s="6"/>
    </row>
    <row r="4353" spans="42:45" x14ac:dyDescent="0.25">
      <c r="AP4353" s="6"/>
      <c r="AQ4353" s="5"/>
      <c r="AR4353" s="7"/>
      <c r="AS4353" s="6"/>
    </row>
    <row r="4354" spans="42:45" x14ac:dyDescent="0.25">
      <c r="AP4354" s="6"/>
      <c r="AQ4354" s="5"/>
      <c r="AR4354" s="7"/>
      <c r="AS4354" s="6"/>
    </row>
    <row r="4355" spans="42:45" x14ac:dyDescent="0.25">
      <c r="AP4355" s="6"/>
      <c r="AQ4355" s="5"/>
      <c r="AR4355" s="7"/>
      <c r="AS4355" s="6"/>
    </row>
    <row r="4356" spans="42:45" x14ac:dyDescent="0.25">
      <c r="AP4356" s="6"/>
      <c r="AQ4356" s="5"/>
      <c r="AR4356" s="7"/>
      <c r="AS4356" s="6"/>
    </row>
    <row r="4357" spans="42:45" x14ac:dyDescent="0.25">
      <c r="AP4357" s="6"/>
      <c r="AQ4357" s="5"/>
      <c r="AR4357" s="7"/>
      <c r="AS4357" s="6"/>
    </row>
    <row r="4358" spans="42:45" x14ac:dyDescent="0.25">
      <c r="AP4358" s="6"/>
      <c r="AQ4358" s="5"/>
      <c r="AR4358" s="7"/>
      <c r="AS4358" s="6"/>
    </row>
    <row r="4359" spans="42:45" x14ac:dyDescent="0.25">
      <c r="AP4359" s="6"/>
      <c r="AQ4359" s="5"/>
      <c r="AR4359" s="7"/>
      <c r="AS4359" s="6"/>
    </row>
    <row r="4360" spans="42:45" x14ac:dyDescent="0.25">
      <c r="AP4360" s="6"/>
      <c r="AQ4360" s="5"/>
      <c r="AR4360" s="7"/>
      <c r="AS4360" s="6"/>
    </row>
    <row r="4361" spans="42:45" x14ac:dyDescent="0.25">
      <c r="AP4361" s="6"/>
      <c r="AQ4361" s="5"/>
      <c r="AR4361" s="7"/>
      <c r="AS4361" s="6"/>
    </row>
    <row r="4362" spans="42:45" x14ac:dyDescent="0.25">
      <c r="AP4362" s="6"/>
      <c r="AQ4362" s="5"/>
      <c r="AR4362" s="7"/>
      <c r="AS4362" s="6"/>
    </row>
    <row r="4363" spans="42:45" x14ac:dyDescent="0.25">
      <c r="AP4363" s="6"/>
      <c r="AQ4363" s="5"/>
      <c r="AR4363" s="7"/>
      <c r="AS4363" s="6"/>
    </row>
    <row r="4364" spans="42:45" x14ac:dyDescent="0.25">
      <c r="AP4364" s="6"/>
      <c r="AQ4364" s="5"/>
      <c r="AR4364" s="7"/>
      <c r="AS4364" s="6"/>
    </row>
    <row r="4365" spans="42:45" x14ac:dyDescent="0.25">
      <c r="AP4365" s="6"/>
      <c r="AQ4365" s="5"/>
      <c r="AR4365" s="7"/>
      <c r="AS4365" s="6"/>
    </row>
    <row r="4366" spans="42:45" x14ac:dyDescent="0.25">
      <c r="AP4366" s="6"/>
      <c r="AQ4366" s="5"/>
      <c r="AR4366" s="7"/>
      <c r="AS4366" s="6"/>
    </row>
    <row r="4367" spans="42:45" x14ac:dyDescent="0.25">
      <c r="AP4367" s="6"/>
      <c r="AQ4367" s="5"/>
      <c r="AR4367" s="7"/>
      <c r="AS4367" s="6"/>
    </row>
    <row r="4368" spans="42:45" x14ac:dyDescent="0.25">
      <c r="AP4368" s="6"/>
      <c r="AQ4368" s="5"/>
      <c r="AR4368" s="7"/>
      <c r="AS4368" s="6"/>
    </row>
    <row r="4369" spans="42:45" x14ac:dyDescent="0.25">
      <c r="AP4369" s="6"/>
      <c r="AQ4369" s="5"/>
      <c r="AR4369" s="7"/>
      <c r="AS4369" s="6"/>
    </row>
    <row r="4370" spans="42:45" x14ac:dyDescent="0.25">
      <c r="AP4370" s="6"/>
      <c r="AQ4370" s="5"/>
      <c r="AR4370" s="7"/>
      <c r="AS4370" s="6"/>
    </row>
    <row r="4371" spans="42:45" x14ac:dyDescent="0.25">
      <c r="AP4371" s="6"/>
      <c r="AQ4371" s="5"/>
      <c r="AR4371" s="7"/>
      <c r="AS4371" s="6"/>
    </row>
    <row r="4372" spans="42:45" x14ac:dyDescent="0.25">
      <c r="AP4372" s="6"/>
      <c r="AQ4372" s="5"/>
      <c r="AR4372" s="7"/>
      <c r="AS4372" s="6"/>
    </row>
    <row r="4373" spans="42:45" x14ac:dyDescent="0.25">
      <c r="AP4373" s="6"/>
      <c r="AQ4373" s="5"/>
      <c r="AR4373" s="7"/>
      <c r="AS4373" s="6"/>
    </row>
    <row r="4374" spans="42:45" x14ac:dyDescent="0.25">
      <c r="AP4374" s="6"/>
      <c r="AQ4374" s="5"/>
      <c r="AR4374" s="7"/>
      <c r="AS4374" s="6"/>
    </row>
    <row r="4375" spans="42:45" x14ac:dyDescent="0.25">
      <c r="AP4375" s="6"/>
      <c r="AQ4375" s="5"/>
      <c r="AR4375" s="7"/>
      <c r="AS4375" s="6"/>
    </row>
    <row r="4376" spans="42:45" x14ac:dyDescent="0.25">
      <c r="AP4376" s="6"/>
      <c r="AQ4376" s="5"/>
      <c r="AR4376" s="7"/>
      <c r="AS4376" s="6"/>
    </row>
    <row r="4377" spans="42:45" x14ac:dyDescent="0.25">
      <c r="AP4377" s="6"/>
      <c r="AQ4377" s="5"/>
      <c r="AR4377" s="7"/>
      <c r="AS4377" s="6"/>
    </row>
    <row r="4378" spans="42:45" x14ac:dyDescent="0.25">
      <c r="AP4378" s="6"/>
      <c r="AQ4378" s="5"/>
      <c r="AR4378" s="7"/>
      <c r="AS4378" s="6"/>
    </row>
    <row r="4379" spans="42:45" x14ac:dyDescent="0.25">
      <c r="AP4379" s="6"/>
      <c r="AQ4379" s="5"/>
      <c r="AR4379" s="7"/>
      <c r="AS4379" s="6"/>
    </row>
    <row r="4380" spans="42:45" x14ac:dyDescent="0.25">
      <c r="AP4380" s="6"/>
      <c r="AQ4380" s="5"/>
      <c r="AR4380" s="7"/>
      <c r="AS4380" s="6"/>
    </row>
    <row r="4381" spans="42:45" x14ac:dyDescent="0.25">
      <c r="AP4381" s="6"/>
      <c r="AQ4381" s="5"/>
      <c r="AR4381" s="7"/>
      <c r="AS4381" s="6"/>
    </row>
    <row r="4382" spans="42:45" x14ac:dyDescent="0.25">
      <c r="AP4382" s="6"/>
      <c r="AQ4382" s="5"/>
      <c r="AR4382" s="7"/>
      <c r="AS4382" s="6"/>
    </row>
    <row r="4383" spans="42:45" x14ac:dyDescent="0.25">
      <c r="AP4383" s="6"/>
      <c r="AQ4383" s="5"/>
      <c r="AR4383" s="7"/>
      <c r="AS4383" s="6"/>
    </row>
    <row r="4384" spans="42:45" x14ac:dyDescent="0.25">
      <c r="AP4384" s="6"/>
      <c r="AQ4384" s="5"/>
      <c r="AR4384" s="7"/>
      <c r="AS4384" s="6"/>
    </row>
    <row r="4385" spans="42:45" x14ac:dyDescent="0.25">
      <c r="AP4385" s="6"/>
      <c r="AQ4385" s="5"/>
      <c r="AR4385" s="7"/>
      <c r="AS4385" s="6"/>
    </row>
    <row r="4386" spans="42:45" x14ac:dyDescent="0.25">
      <c r="AP4386" s="6"/>
      <c r="AQ4386" s="5"/>
      <c r="AR4386" s="7"/>
      <c r="AS4386" s="6"/>
    </row>
    <row r="4387" spans="42:45" x14ac:dyDescent="0.25">
      <c r="AP4387" s="6"/>
      <c r="AQ4387" s="5"/>
      <c r="AR4387" s="7"/>
      <c r="AS4387" s="6"/>
    </row>
    <row r="4388" spans="42:45" x14ac:dyDescent="0.25">
      <c r="AP4388" s="6"/>
      <c r="AQ4388" s="5"/>
      <c r="AR4388" s="7"/>
      <c r="AS4388" s="6"/>
    </row>
    <row r="4389" spans="42:45" x14ac:dyDescent="0.25">
      <c r="AP4389" s="6"/>
      <c r="AQ4389" s="5"/>
      <c r="AR4389" s="7"/>
      <c r="AS4389" s="6"/>
    </row>
    <row r="4390" spans="42:45" x14ac:dyDescent="0.25">
      <c r="AP4390" s="6"/>
      <c r="AQ4390" s="5"/>
      <c r="AR4390" s="7"/>
      <c r="AS4390" s="6"/>
    </row>
    <row r="4391" spans="42:45" x14ac:dyDescent="0.25">
      <c r="AP4391" s="6"/>
      <c r="AQ4391" s="5"/>
      <c r="AR4391" s="7"/>
      <c r="AS4391" s="6"/>
    </row>
    <row r="4392" spans="42:45" x14ac:dyDescent="0.25">
      <c r="AP4392" s="6"/>
      <c r="AQ4392" s="5"/>
      <c r="AR4392" s="7"/>
      <c r="AS4392" s="6"/>
    </row>
    <row r="4393" spans="42:45" x14ac:dyDescent="0.25">
      <c r="AP4393" s="6"/>
      <c r="AQ4393" s="5"/>
      <c r="AR4393" s="7"/>
      <c r="AS4393" s="6"/>
    </row>
    <row r="4394" spans="42:45" x14ac:dyDescent="0.25">
      <c r="AP4394" s="6"/>
      <c r="AQ4394" s="5"/>
      <c r="AR4394" s="7"/>
      <c r="AS4394" s="6"/>
    </row>
    <row r="4395" spans="42:45" x14ac:dyDescent="0.25">
      <c r="AP4395" s="6"/>
      <c r="AQ4395" s="5"/>
      <c r="AR4395" s="7"/>
      <c r="AS4395" s="6"/>
    </row>
    <row r="4396" spans="42:45" x14ac:dyDescent="0.25">
      <c r="AP4396" s="6"/>
      <c r="AQ4396" s="5"/>
      <c r="AR4396" s="7"/>
      <c r="AS4396" s="6"/>
    </row>
    <row r="4397" spans="42:45" x14ac:dyDescent="0.25">
      <c r="AP4397" s="6"/>
      <c r="AQ4397" s="5"/>
      <c r="AR4397" s="7"/>
      <c r="AS4397" s="6"/>
    </row>
    <row r="4398" spans="42:45" x14ac:dyDescent="0.25">
      <c r="AP4398" s="6"/>
      <c r="AQ4398" s="5"/>
      <c r="AR4398" s="7"/>
      <c r="AS4398" s="6"/>
    </row>
    <row r="4399" spans="42:45" x14ac:dyDescent="0.25">
      <c r="AP4399" s="6"/>
      <c r="AQ4399" s="5"/>
      <c r="AR4399" s="7"/>
      <c r="AS4399" s="6"/>
    </row>
    <row r="4400" spans="42:45" x14ac:dyDescent="0.25">
      <c r="AP4400" s="6"/>
      <c r="AQ4400" s="5"/>
      <c r="AR4400" s="7"/>
      <c r="AS4400" s="6"/>
    </row>
    <row r="4401" spans="42:45" x14ac:dyDescent="0.25">
      <c r="AP4401" s="6"/>
      <c r="AQ4401" s="5"/>
      <c r="AR4401" s="7"/>
      <c r="AS4401" s="6"/>
    </row>
    <row r="4402" spans="42:45" x14ac:dyDescent="0.25">
      <c r="AP4402" s="6"/>
      <c r="AQ4402" s="5"/>
      <c r="AR4402" s="7"/>
      <c r="AS4402" s="6"/>
    </row>
    <row r="4403" spans="42:45" x14ac:dyDescent="0.25">
      <c r="AP4403" s="6"/>
      <c r="AQ4403" s="5"/>
      <c r="AR4403" s="7"/>
      <c r="AS4403" s="6"/>
    </row>
    <row r="4404" spans="42:45" x14ac:dyDescent="0.25">
      <c r="AP4404" s="6"/>
      <c r="AQ4404" s="5"/>
      <c r="AR4404" s="7"/>
      <c r="AS4404" s="6"/>
    </row>
    <row r="4405" spans="42:45" x14ac:dyDescent="0.25">
      <c r="AP4405" s="6"/>
      <c r="AQ4405" s="5"/>
      <c r="AR4405" s="7"/>
      <c r="AS4405" s="6"/>
    </row>
    <row r="4406" spans="42:45" x14ac:dyDescent="0.25">
      <c r="AP4406" s="6"/>
      <c r="AQ4406" s="5"/>
      <c r="AR4406" s="7"/>
      <c r="AS4406" s="6"/>
    </row>
    <row r="4407" spans="42:45" x14ac:dyDescent="0.25">
      <c r="AP4407" s="6"/>
      <c r="AQ4407" s="5"/>
      <c r="AR4407" s="7"/>
      <c r="AS4407" s="6"/>
    </row>
    <row r="4408" spans="42:45" x14ac:dyDescent="0.25">
      <c r="AP4408" s="6"/>
      <c r="AQ4408" s="5"/>
      <c r="AR4408" s="7"/>
      <c r="AS4408" s="6"/>
    </row>
    <row r="4409" spans="42:45" x14ac:dyDescent="0.25">
      <c r="AP4409" s="6"/>
      <c r="AQ4409" s="5"/>
      <c r="AR4409" s="7"/>
      <c r="AS4409" s="6"/>
    </row>
    <row r="4410" spans="42:45" x14ac:dyDescent="0.25">
      <c r="AP4410" s="6"/>
      <c r="AQ4410" s="5"/>
      <c r="AR4410" s="7"/>
      <c r="AS4410" s="6"/>
    </row>
    <row r="4411" spans="42:45" x14ac:dyDescent="0.25">
      <c r="AP4411" s="6"/>
      <c r="AQ4411" s="5"/>
      <c r="AR4411" s="7"/>
      <c r="AS4411" s="6"/>
    </row>
    <row r="4412" spans="42:45" x14ac:dyDescent="0.25">
      <c r="AP4412" s="6"/>
      <c r="AQ4412" s="5"/>
      <c r="AR4412" s="7"/>
      <c r="AS4412" s="6"/>
    </row>
    <row r="4413" spans="42:45" x14ac:dyDescent="0.25">
      <c r="AP4413" s="6"/>
      <c r="AQ4413" s="5"/>
      <c r="AR4413" s="7"/>
      <c r="AS4413" s="6"/>
    </row>
    <row r="4414" spans="42:45" x14ac:dyDescent="0.25">
      <c r="AP4414" s="6"/>
      <c r="AQ4414" s="5"/>
      <c r="AR4414" s="7"/>
      <c r="AS4414" s="6"/>
    </row>
    <row r="4415" spans="42:45" x14ac:dyDescent="0.25">
      <c r="AP4415" s="6"/>
      <c r="AQ4415" s="5"/>
      <c r="AR4415" s="7"/>
      <c r="AS4415" s="6"/>
    </row>
    <row r="4416" spans="42:45" x14ac:dyDescent="0.25">
      <c r="AP4416" s="6"/>
      <c r="AQ4416" s="5"/>
      <c r="AR4416" s="7"/>
      <c r="AS4416" s="6"/>
    </row>
    <row r="4417" spans="42:45" x14ac:dyDescent="0.25">
      <c r="AP4417" s="6"/>
      <c r="AQ4417" s="5"/>
      <c r="AR4417" s="7"/>
      <c r="AS4417" s="6"/>
    </row>
    <row r="4418" spans="42:45" x14ac:dyDescent="0.25">
      <c r="AP4418" s="6"/>
      <c r="AQ4418" s="5"/>
      <c r="AR4418" s="7"/>
      <c r="AS4418" s="6"/>
    </row>
    <row r="4419" spans="42:45" x14ac:dyDescent="0.25">
      <c r="AP4419" s="6"/>
      <c r="AQ4419" s="5"/>
      <c r="AR4419" s="7"/>
      <c r="AS4419" s="6"/>
    </row>
    <row r="4420" spans="42:45" x14ac:dyDescent="0.25">
      <c r="AP4420" s="6"/>
      <c r="AQ4420" s="5"/>
      <c r="AR4420" s="7"/>
      <c r="AS4420" s="6"/>
    </row>
    <row r="4421" spans="42:45" x14ac:dyDescent="0.25">
      <c r="AP4421" s="6"/>
      <c r="AQ4421" s="5"/>
      <c r="AR4421" s="7"/>
      <c r="AS4421" s="6"/>
    </row>
    <row r="4422" spans="42:45" x14ac:dyDescent="0.25">
      <c r="AP4422" s="6"/>
      <c r="AQ4422" s="5"/>
      <c r="AR4422" s="7"/>
      <c r="AS4422" s="6"/>
    </row>
    <row r="4423" spans="42:45" x14ac:dyDescent="0.25">
      <c r="AP4423" s="6"/>
      <c r="AQ4423" s="5"/>
      <c r="AR4423" s="7"/>
      <c r="AS4423" s="6"/>
    </row>
    <row r="4424" spans="42:45" x14ac:dyDescent="0.25">
      <c r="AP4424" s="6"/>
      <c r="AQ4424" s="5"/>
      <c r="AR4424" s="7"/>
      <c r="AS4424" s="6"/>
    </row>
    <row r="4425" spans="42:45" x14ac:dyDescent="0.25">
      <c r="AP4425" s="6"/>
      <c r="AQ4425" s="5"/>
      <c r="AR4425" s="7"/>
      <c r="AS4425" s="6"/>
    </row>
    <row r="4426" spans="42:45" x14ac:dyDescent="0.25">
      <c r="AP4426" s="6"/>
      <c r="AQ4426" s="5"/>
      <c r="AR4426" s="7"/>
      <c r="AS4426" s="6"/>
    </row>
    <row r="4427" spans="42:45" x14ac:dyDescent="0.25">
      <c r="AP4427" s="6"/>
      <c r="AQ4427" s="5"/>
      <c r="AR4427" s="7"/>
      <c r="AS4427" s="6"/>
    </row>
    <row r="4428" spans="42:45" x14ac:dyDescent="0.25">
      <c r="AP4428" s="6"/>
      <c r="AQ4428" s="5"/>
      <c r="AR4428" s="7"/>
      <c r="AS4428" s="6"/>
    </row>
    <row r="4429" spans="42:45" x14ac:dyDescent="0.25">
      <c r="AP4429" s="6"/>
      <c r="AQ4429" s="5"/>
      <c r="AR4429" s="7"/>
      <c r="AS4429" s="6"/>
    </row>
    <row r="4430" spans="42:45" x14ac:dyDescent="0.25">
      <c r="AP4430" s="6"/>
      <c r="AQ4430" s="5"/>
      <c r="AR4430" s="7"/>
      <c r="AS4430" s="6"/>
    </row>
    <row r="4431" spans="42:45" x14ac:dyDescent="0.25">
      <c r="AP4431" s="6"/>
      <c r="AQ4431" s="5"/>
      <c r="AR4431" s="7"/>
      <c r="AS4431" s="6"/>
    </row>
    <row r="4432" spans="42:45" x14ac:dyDescent="0.25">
      <c r="AP4432" s="6"/>
      <c r="AQ4432" s="5"/>
      <c r="AR4432" s="7"/>
      <c r="AS4432" s="6"/>
    </row>
    <row r="4433" spans="42:45" x14ac:dyDescent="0.25">
      <c r="AP4433" s="6"/>
      <c r="AQ4433" s="5"/>
      <c r="AR4433" s="7"/>
      <c r="AS4433" s="6"/>
    </row>
    <row r="4434" spans="42:45" x14ac:dyDescent="0.25">
      <c r="AP4434" s="6"/>
      <c r="AQ4434" s="5"/>
      <c r="AR4434" s="7"/>
      <c r="AS4434" s="6"/>
    </row>
    <row r="4435" spans="42:45" x14ac:dyDescent="0.25">
      <c r="AP4435" s="6"/>
      <c r="AQ4435" s="5"/>
      <c r="AR4435" s="7"/>
      <c r="AS4435" s="6"/>
    </row>
    <row r="4436" spans="42:45" x14ac:dyDescent="0.25">
      <c r="AP4436" s="6"/>
      <c r="AQ4436" s="5"/>
      <c r="AR4436" s="7"/>
      <c r="AS4436" s="6"/>
    </row>
    <row r="4437" spans="42:45" x14ac:dyDescent="0.25">
      <c r="AP4437" s="6"/>
      <c r="AQ4437" s="5"/>
      <c r="AR4437" s="7"/>
      <c r="AS4437" s="6"/>
    </row>
    <row r="4438" spans="42:45" x14ac:dyDescent="0.25">
      <c r="AP4438" s="6"/>
      <c r="AQ4438" s="5"/>
      <c r="AR4438" s="7"/>
      <c r="AS4438" s="6"/>
    </row>
    <row r="4439" spans="42:45" x14ac:dyDescent="0.25">
      <c r="AP4439" s="6"/>
      <c r="AQ4439" s="5"/>
      <c r="AR4439" s="7"/>
      <c r="AS4439" s="6"/>
    </row>
    <row r="4440" spans="42:45" x14ac:dyDescent="0.25">
      <c r="AP4440" s="6"/>
      <c r="AQ4440" s="5"/>
      <c r="AR4440" s="7"/>
      <c r="AS4440" s="6"/>
    </row>
    <row r="4441" spans="42:45" x14ac:dyDescent="0.25">
      <c r="AP4441" s="6"/>
      <c r="AQ4441" s="5"/>
      <c r="AR4441" s="7"/>
      <c r="AS4441" s="6"/>
    </row>
    <row r="4442" spans="42:45" x14ac:dyDescent="0.25">
      <c r="AP4442" s="6"/>
      <c r="AQ4442" s="5"/>
      <c r="AR4442" s="7"/>
      <c r="AS4442" s="6"/>
    </row>
    <row r="4443" spans="42:45" x14ac:dyDescent="0.25">
      <c r="AP4443" s="6"/>
      <c r="AQ4443" s="5"/>
      <c r="AR4443" s="7"/>
      <c r="AS4443" s="6"/>
    </row>
    <row r="4444" spans="42:45" x14ac:dyDescent="0.25">
      <c r="AP4444" s="6"/>
      <c r="AQ4444" s="5"/>
      <c r="AR4444" s="7"/>
      <c r="AS4444" s="6"/>
    </row>
    <row r="4445" spans="42:45" x14ac:dyDescent="0.25">
      <c r="AP4445" s="6"/>
      <c r="AQ4445" s="5"/>
      <c r="AR4445" s="7"/>
      <c r="AS4445" s="6"/>
    </row>
    <row r="4446" spans="42:45" x14ac:dyDescent="0.25">
      <c r="AP4446" s="6"/>
      <c r="AQ4446" s="5"/>
      <c r="AR4446" s="7"/>
      <c r="AS4446" s="6"/>
    </row>
    <row r="4447" spans="42:45" x14ac:dyDescent="0.25">
      <c r="AP4447" s="6"/>
      <c r="AQ4447" s="5"/>
      <c r="AR4447" s="7"/>
      <c r="AS4447" s="6"/>
    </row>
    <row r="4448" spans="42:45" x14ac:dyDescent="0.25">
      <c r="AP4448" s="6"/>
      <c r="AQ4448" s="5"/>
      <c r="AR4448" s="7"/>
      <c r="AS4448" s="6"/>
    </row>
    <row r="4449" spans="42:45" x14ac:dyDescent="0.25">
      <c r="AP4449" s="6"/>
      <c r="AQ4449" s="5"/>
      <c r="AR4449" s="7"/>
      <c r="AS4449" s="6"/>
    </row>
    <row r="4450" spans="42:45" x14ac:dyDescent="0.25">
      <c r="AP4450" s="6"/>
      <c r="AQ4450" s="5"/>
      <c r="AR4450" s="7"/>
      <c r="AS4450" s="6"/>
    </row>
    <row r="4451" spans="42:45" x14ac:dyDescent="0.25">
      <c r="AP4451" s="6"/>
      <c r="AQ4451" s="5"/>
      <c r="AR4451" s="7"/>
      <c r="AS4451" s="6"/>
    </row>
    <row r="4452" spans="42:45" x14ac:dyDescent="0.25">
      <c r="AP4452" s="6"/>
      <c r="AQ4452" s="5"/>
      <c r="AR4452" s="7"/>
      <c r="AS4452" s="6"/>
    </row>
    <row r="4453" spans="42:45" x14ac:dyDescent="0.25">
      <c r="AP4453" s="6"/>
      <c r="AQ4453" s="5"/>
      <c r="AR4453" s="7"/>
      <c r="AS4453" s="6"/>
    </row>
    <row r="4454" spans="42:45" x14ac:dyDescent="0.25">
      <c r="AP4454" s="6"/>
      <c r="AQ4454" s="5"/>
      <c r="AR4454" s="7"/>
      <c r="AS4454" s="6"/>
    </row>
    <row r="4455" spans="42:45" x14ac:dyDescent="0.25">
      <c r="AP4455" s="6"/>
      <c r="AQ4455" s="5"/>
      <c r="AR4455" s="7"/>
      <c r="AS4455" s="6"/>
    </row>
    <row r="4456" spans="42:45" x14ac:dyDescent="0.25">
      <c r="AP4456" s="6"/>
      <c r="AQ4456" s="5"/>
      <c r="AR4456" s="7"/>
      <c r="AS4456" s="6"/>
    </row>
    <row r="4457" spans="42:45" x14ac:dyDescent="0.25">
      <c r="AP4457" s="6"/>
      <c r="AQ4457" s="5"/>
      <c r="AR4457" s="7"/>
      <c r="AS4457" s="6"/>
    </row>
    <row r="4458" spans="42:45" x14ac:dyDescent="0.25">
      <c r="AP4458" s="6"/>
      <c r="AQ4458" s="5"/>
      <c r="AR4458" s="7"/>
      <c r="AS4458" s="6"/>
    </row>
    <row r="4459" spans="42:45" x14ac:dyDescent="0.25">
      <c r="AP4459" s="6"/>
      <c r="AQ4459" s="5"/>
      <c r="AR4459" s="7"/>
      <c r="AS4459" s="6"/>
    </row>
    <row r="4460" spans="42:45" x14ac:dyDescent="0.25">
      <c r="AP4460" s="6"/>
      <c r="AQ4460" s="5"/>
      <c r="AR4460" s="7"/>
      <c r="AS4460" s="6"/>
    </row>
    <row r="4461" spans="42:45" x14ac:dyDescent="0.25">
      <c r="AP4461" s="6"/>
      <c r="AQ4461" s="5"/>
      <c r="AR4461" s="7"/>
      <c r="AS4461" s="6"/>
    </row>
    <row r="4462" spans="42:45" x14ac:dyDescent="0.25">
      <c r="AP4462" s="6"/>
      <c r="AQ4462" s="5"/>
      <c r="AR4462" s="7"/>
      <c r="AS4462" s="6"/>
    </row>
    <row r="4463" spans="42:45" x14ac:dyDescent="0.25">
      <c r="AP4463" s="6"/>
      <c r="AQ4463" s="5"/>
      <c r="AR4463" s="7"/>
      <c r="AS4463" s="6"/>
    </row>
    <row r="4464" spans="42:45" x14ac:dyDescent="0.25">
      <c r="AP4464" s="6"/>
      <c r="AQ4464" s="5"/>
      <c r="AR4464" s="7"/>
      <c r="AS4464" s="6"/>
    </row>
    <row r="4465" spans="42:45" x14ac:dyDescent="0.25">
      <c r="AP4465" s="6"/>
      <c r="AQ4465" s="5"/>
      <c r="AR4465" s="7"/>
      <c r="AS4465" s="6"/>
    </row>
    <row r="4466" spans="42:45" x14ac:dyDescent="0.25">
      <c r="AP4466" s="6"/>
      <c r="AQ4466" s="5"/>
      <c r="AR4466" s="7"/>
      <c r="AS4466" s="6"/>
    </row>
    <row r="4467" spans="42:45" x14ac:dyDescent="0.25">
      <c r="AP4467" s="6"/>
      <c r="AQ4467" s="5"/>
      <c r="AR4467" s="7"/>
      <c r="AS4467" s="6"/>
    </row>
    <row r="4468" spans="42:45" x14ac:dyDescent="0.25">
      <c r="AP4468" s="6"/>
      <c r="AQ4468" s="5"/>
      <c r="AR4468" s="7"/>
      <c r="AS4468" s="6"/>
    </row>
    <row r="4469" spans="42:45" x14ac:dyDescent="0.25">
      <c r="AP4469" s="6"/>
      <c r="AQ4469" s="5"/>
      <c r="AR4469" s="7"/>
      <c r="AS4469" s="6"/>
    </row>
    <row r="4470" spans="42:45" x14ac:dyDescent="0.25">
      <c r="AP4470" s="6"/>
      <c r="AQ4470" s="5"/>
      <c r="AR4470" s="7"/>
      <c r="AS4470" s="6"/>
    </row>
    <row r="4471" spans="42:45" x14ac:dyDescent="0.25">
      <c r="AP4471" s="6"/>
      <c r="AQ4471" s="5"/>
      <c r="AR4471" s="7"/>
      <c r="AS4471" s="6"/>
    </row>
    <row r="4472" spans="42:45" x14ac:dyDescent="0.25">
      <c r="AP4472" s="6"/>
      <c r="AQ4472" s="5"/>
      <c r="AR4472" s="7"/>
      <c r="AS4472" s="6"/>
    </row>
    <row r="4473" spans="42:45" x14ac:dyDescent="0.25">
      <c r="AP4473" s="6"/>
      <c r="AQ4473" s="5"/>
      <c r="AR4473" s="7"/>
      <c r="AS4473" s="6"/>
    </row>
    <row r="4474" spans="42:45" x14ac:dyDescent="0.25">
      <c r="AP4474" s="6"/>
      <c r="AQ4474" s="5"/>
      <c r="AR4474" s="7"/>
      <c r="AS4474" s="6"/>
    </row>
    <row r="4475" spans="42:45" x14ac:dyDescent="0.25">
      <c r="AP4475" s="6"/>
      <c r="AQ4475" s="5"/>
      <c r="AR4475" s="7"/>
      <c r="AS4475" s="6"/>
    </row>
    <row r="4476" spans="42:45" x14ac:dyDescent="0.25">
      <c r="AP4476" s="6"/>
      <c r="AQ4476" s="5"/>
      <c r="AR4476" s="7"/>
      <c r="AS4476" s="6"/>
    </row>
    <row r="4477" spans="42:45" x14ac:dyDescent="0.25">
      <c r="AP4477" s="6"/>
      <c r="AQ4477" s="5"/>
      <c r="AR4477" s="7"/>
      <c r="AS4477" s="6"/>
    </row>
    <row r="4478" spans="42:45" x14ac:dyDescent="0.25">
      <c r="AP4478" s="6"/>
      <c r="AQ4478" s="5"/>
      <c r="AR4478" s="7"/>
      <c r="AS4478" s="6"/>
    </row>
    <row r="4479" spans="42:45" x14ac:dyDescent="0.25">
      <c r="AP4479" s="6"/>
      <c r="AQ4479" s="5"/>
      <c r="AR4479" s="7"/>
      <c r="AS4479" s="6"/>
    </row>
    <row r="4480" spans="42:45" x14ac:dyDescent="0.25">
      <c r="AP4480" s="6"/>
      <c r="AQ4480" s="5"/>
      <c r="AR4480" s="7"/>
      <c r="AS4480" s="6"/>
    </row>
    <row r="4481" spans="42:45" x14ac:dyDescent="0.25">
      <c r="AP4481" s="6"/>
      <c r="AQ4481" s="5"/>
      <c r="AR4481" s="7"/>
      <c r="AS4481" s="6"/>
    </row>
    <row r="4482" spans="42:45" x14ac:dyDescent="0.25">
      <c r="AP4482" s="6"/>
      <c r="AQ4482" s="5"/>
      <c r="AR4482" s="7"/>
      <c r="AS4482" s="6"/>
    </row>
    <row r="4483" spans="42:45" x14ac:dyDescent="0.25">
      <c r="AP4483" s="6"/>
      <c r="AQ4483" s="5"/>
      <c r="AR4483" s="7"/>
      <c r="AS4483" s="6"/>
    </row>
    <row r="4484" spans="42:45" x14ac:dyDescent="0.25">
      <c r="AP4484" s="6"/>
      <c r="AQ4484" s="5"/>
      <c r="AR4484" s="7"/>
      <c r="AS4484" s="6"/>
    </row>
    <row r="4485" spans="42:45" x14ac:dyDescent="0.25">
      <c r="AP4485" s="6"/>
      <c r="AQ4485" s="5"/>
      <c r="AR4485" s="7"/>
      <c r="AS4485" s="6"/>
    </row>
    <row r="4486" spans="42:45" x14ac:dyDescent="0.25">
      <c r="AP4486" s="6"/>
      <c r="AQ4486" s="5"/>
      <c r="AR4486" s="7"/>
      <c r="AS4486" s="6"/>
    </row>
    <row r="4487" spans="42:45" x14ac:dyDescent="0.25">
      <c r="AP4487" s="6"/>
      <c r="AQ4487" s="5"/>
      <c r="AR4487" s="7"/>
      <c r="AS4487" s="6"/>
    </row>
    <row r="4488" spans="42:45" x14ac:dyDescent="0.25">
      <c r="AP4488" s="6"/>
      <c r="AQ4488" s="5"/>
      <c r="AR4488" s="7"/>
      <c r="AS4488" s="6"/>
    </row>
    <row r="4489" spans="42:45" x14ac:dyDescent="0.25">
      <c r="AP4489" s="6"/>
      <c r="AQ4489" s="5"/>
      <c r="AR4489" s="7"/>
      <c r="AS4489" s="6"/>
    </row>
    <row r="4490" spans="42:45" x14ac:dyDescent="0.25">
      <c r="AP4490" s="6"/>
      <c r="AQ4490" s="5"/>
      <c r="AR4490" s="7"/>
      <c r="AS4490" s="6"/>
    </row>
    <row r="4491" spans="42:45" x14ac:dyDescent="0.25">
      <c r="AP4491" s="6"/>
      <c r="AQ4491" s="5"/>
      <c r="AR4491" s="7"/>
      <c r="AS4491" s="6"/>
    </row>
    <row r="4492" spans="42:45" x14ac:dyDescent="0.25">
      <c r="AP4492" s="6"/>
      <c r="AQ4492" s="5"/>
      <c r="AR4492" s="7"/>
      <c r="AS4492" s="6"/>
    </row>
    <row r="4493" spans="42:45" x14ac:dyDescent="0.25">
      <c r="AP4493" s="6"/>
      <c r="AQ4493" s="5"/>
      <c r="AR4493" s="7"/>
      <c r="AS4493" s="6"/>
    </row>
    <row r="4494" spans="42:45" x14ac:dyDescent="0.25">
      <c r="AP4494" s="6"/>
      <c r="AQ4494" s="5"/>
      <c r="AR4494" s="7"/>
      <c r="AS4494" s="6"/>
    </row>
    <row r="4495" spans="42:45" x14ac:dyDescent="0.25">
      <c r="AP4495" s="6"/>
      <c r="AQ4495" s="5"/>
      <c r="AR4495" s="7"/>
      <c r="AS4495" s="6"/>
    </row>
    <row r="4496" spans="42:45" x14ac:dyDescent="0.25">
      <c r="AP4496" s="6"/>
      <c r="AQ4496" s="5"/>
      <c r="AR4496" s="7"/>
      <c r="AS4496" s="6"/>
    </row>
    <row r="4497" spans="42:45" x14ac:dyDescent="0.25">
      <c r="AP4497" s="6"/>
      <c r="AQ4497" s="5"/>
      <c r="AR4497" s="7"/>
      <c r="AS4497" s="6"/>
    </row>
    <row r="4498" spans="42:45" x14ac:dyDescent="0.25">
      <c r="AP4498" s="6"/>
      <c r="AQ4498" s="5"/>
      <c r="AR4498" s="7"/>
      <c r="AS4498" s="6"/>
    </row>
    <row r="4499" spans="42:45" x14ac:dyDescent="0.25">
      <c r="AP4499" s="6"/>
      <c r="AQ4499" s="5"/>
      <c r="AR4499" s="7"/>
      <c r="AS4499" s="6"/>
    </row>
    <row r="4500" spans="42:45" x14ac:dyDescent="0.25">
      <c r="AP4500" s="6"/>
      <c r="AQ4500" s="5"/>
      <c r="AR4500" s="7"/>
      <c r="AS4500" s="6"/>
    </row>
    <row r="4501" spans="42:45" x14ac:dyDescent="0.25">
      <c r="AP4501" s="6"/>
      <c r="AQ4501" s="5"/>
      <c r="AR4501" s="7"/>
      <c r="AS4501" s="6"/>
    </row>
    <row r="4502" spans="42:45" x14ac:dyDescent="0.25">
      <c r="AP4502" s="6"/>
      <c r="AQ4502" s="5"/>
      <c r="AR4502" s="7"/>
      <c r="AS4502" s="6"/>
    </row>
    <row r="4503" spans="42:45" x14ac:dyDescent="0.25">
      <c r="AP4503" s="6"/>
      <c r="AQ4503" s="5"/>
      <c r="AR4503" s="7"/>
      <c r="AS4503" s="6"/>
    </row>
    <row r="4504" spans="42:45" x14ac:dyDescent="0.25">
      <c r="AP4504" s="6"/>
      <c r="AQ4504" s="5"/>
      <c r="AR4504" s="7"/>
      <c r="AS4504" s="6"/>
    </row>
    <row r="4505" spans="42:45" x14ac:dyDescent="0.25">
      <c r="AP4505" s="6"/>
      <c r="AQ4505" s="5"/>
      <c r="AR4505" s="7"/>
      <c r="AS4505" s="6"/>
    </row>
    <row r="4506" spans="42:45" x14ac:dyDescent="0.25">
      <c r="AP4506" s="6"/>
      <c r="AQ4506" s="5"/>
      <c r="AR4506" s="7"/>
      <c r="AS4506" s="6"/>
    </row>
    <row r="4507" spans="42:45" x14ac:dyDescent="0.25">
      <c r="AP4507" s="6"/>
      <c r="AQ4507" s="5"/>
      <c r="AR4507" s="7"/>
      <c r="AS4507" s="6"/>
    </row>
    <row r="4508" spans="42:45" x14ac:dyDescent="0.25">
      <c r="AP4508" s="6"/>
      <c r="AQ4508" s="5"/>
      <c r="AR4508" s="7"/>
      <c r="AS4508" s="6"/>
    </row>
    <row r="4509" spans="42:45" x14ac:dyDescent="0.25">
      <c r="AP4509" s="6"/>
      <c r="AQ4509" s="5"/>
      <c r="AR4509" s="7"/>
      <c r="AS4509" s="6"/>
    </row>
    <row r="4510" spans="42:45" x14ac:dyDescent="0.25">
      <c r="AP4510" s="6"/>
      <c r="AQ4510" s="5"/>
      <c r="AR4510" s="7"/>
      <c r="AS4510" s="6"/>
    </row>
    <row r="4511" spans="42:45" x14ac:dyDescent="0.25">
      <c r="AP4511" s="6"/>
      <c r="AQ4511" s="5"/>
      <c r="AR4511" s="7"/>
      <c r="AS4511" s="6"/>
    </row>
    <row r="4512" spans="42:45" x14ac:dyDescent="0.25">
      <c r="AP4512" s="6"/>
      <c r="AQ4512" s="5"/>
      <c r="AR4512" s="7"/>
      <c r="AS4512" s="6"/>
    </row>
    <row r="4513" spans="42:45" x14ac:dyDescent="0.25">
      <c r="AP4513" s="6"/>
      <c r="AQ4513" s="5"/>
      <c r="AR4513" s="7"/>
      <c r="AS4513" s="6"/>
    </row>
    <row r="4514" spans="42:45" x14ac:dyDescent="0.25">
      <c r="AP4514" s="6"/>
      <c r="AQ4514" s="5"/>
      <c r="AR4514" s="7"/>
      <c r="AS4514" s="6"/>
    </row>
    <row r="4515" spans="42:45" x14ac:dyDescent="0.25">
      <c r="AP4515" s="6"/>
      <c r="AQ4515" s="5"/>
      <c r="AR4515" s="7"/>
      <c r="AS4515" s="6"/>
    </row>
    <row r="4516" spans="42:45" x14ac:dyDescent="0.25">
      <c r="AP4516" s="6"/>
      <c r="AQ4516" s="5"/>
      <c r="AR4516" s="7"/>
      <c r="AS4516" s="6"/>
    </row>
    <row r="4517" spans="42:45" x14ac:dyDescent="0.25">
      <c r="AP4517" s="6"/>
      <c r="AQ4517" s="5"/>
      <c r="AR4517" s="7"/>
      <c r="AS4517" s="6"/>
    </row>
    <row r="4518" spans="42:45" x14ac:dyDescent="0.25">
      <c r="AP4518" s="6"/>
      <c r="AQ4518" s="5"/>
      <c r="AR4518" s="7"/>
      <c r="AS4518" s="6"/>
    </row>
    <row r="4519" spans="42:45" x14ac:dyDescent="0.25">
      <c r="AP4519" s="6"/>
      <c r="AQ4519" s="5"/>
      <c r="AR4519" s="7"/>
      <c r="AS4519" s="6"/>
    </row>
    <row r="4520" spans="42:45" x14ac:dyDescent="0.25">
      <c r="AP4520" s="6"/>
      <c r="AQ4520" s="5"/>
      <c r="AR4520" s="7"/>
      <c r="AS4520" s="6"/>
    </row>
    <row r="4521" spans="42:45" x14ac:dyDescent="0.25">
      <c r="AP4521" s="6"/>
      <c r="AQ4521" s="5"/>
      <c r="AR4521" s="7"/>
      <c r="AS4521" s="6"/>
    </row>
    <row r="4522" spans="42:45" x14ac:dyDescent="0.25">
      <c r="AP4522" s="6"/>
      <c r="AQ4522" s="5"/>
      <c r="AR4522" s="7"/>
      <c r="AS4522" s="6"/>
    </row>
    <row r="4523" spans="42:45" x14ac:dyDescent="0.25">
      <c r="AP4523" s="6"/>
      <c r="AQ4523" s="5"/>
      <c r="AR4523" s="7"/>
      <c r="AS4523" s="6"/>
    </row>
    <row r="4524" spans="42:45" x14ac:dyDescent="0.25">
      <c r="AP4524" s="6"/>
      <c r="AQ4524" s="5"/>
      <c r="AR4524" s="7"/>
      <c r="AS4524" s="6"/>
    </row>
    <row r="4525" spans="42:45" x14ac:dyDescent="0.25">
      <c r="AP4525" s="6"/>
      <c r="AQ4525" s="5"/>
      <c r="AR4525" s="7"/>
      <c r="AS4525" s="6"/>
    </row>
    <row r="4526" spans="42:45" x14ac:dyDescent="0.25">
      <c r="AP4526" s="6"/>
      <c r="AQ4526" s="5"/>
      <c r="AR4526" s="7"/>
      <c r="AS4526" s="6"/>
    </row>
    <row r="4527" spans="42:45" x14ac:dyDescent="0.25">
      <c r="AP4527" s="6"/>
      <c r="AQ4527" s="5"/>
      <c r="AR4527" s="7"/>
      <c r="AS4527" s="6"/>
    </row>
    <row r="4528" spans="42:45" x14ac:dyDescent="0.25">
      <c r="AP4528" s="6"/>
      <c r="AQ4528" s="5"/>
      <c r="AR4528" s="7"/>
      <c r="AS4528" s="6"/>
    </row>
    <row r="4529" spans="42:45" x14ac:dyDescent="0.25">
      <c r="AP4529" s="6"/>
      <c r="AQ4529" s="5"/>
      <c r="AR4529" s="7"/>
      <c r="AS4529" s="6"/>
    </row>
    <row r="4530" spans="42:45" x14ac:dyDescent="0.25">
      <c r="AP4530" s="6"/>
      <c r="AQ4530" s="5"/>
      <c r="AR4530" s="7"/>
      <c r="AS4530" s="6"/>
    </row>
    <row r="4531" spans="42:45" x14ac:dyDescent="0.25">
      <c r="AP4531" s="6"/>
      <c r="AQ4531" s="5"/>
      <c r="AR4531" s="7"/>
      <c r="AS4531" s="6"/>
    </row>
    <row r="4532" spans="42:45" x14ac:dyDescent="0.25">
      <c r="AP4532" s="6"/>
      <c r="AQ4532" s="5"/>
      <c r="AR4532" s="7"/>
      <c r="AS4532" s="6"/>
    </row>
    <row r="4533" spans="42:45" x14ac:dyDescent="0.25">
      <c r="AP4533" s="6"/>
      <c r="AQ4533" s="5"/>
      <c r="AR4533" s="7"/>
      <c r="AS4533" s="6"/>
    </row>
    <row r="4534" spans="42:45" x14ac:dyDescent="0.25">
      <c r="AP4534" s="6"/>
      <c r="AQ4534" s="5"/>
      <c r="AR4534" s="7"/>
      <c r="AS4534" s="6"/>
    </row>
    <row r="4535" spans="42:45" x14ac:dyDescent="0.25">
      <c r="AP4535" s="6"/>
      <c r="AQ4535" s="5"/>
      <c r="AR4535" s="7"/>
      <c r="AS4535" s="6"/>
    </row>
    <row r="4536" spans="42:45" x14ac:dyDescent="0.25">
      <c r="AP4536" s="6"/>
      <c r="AQ4536" s="5"/>
      <c r="AR4536" s="7"/>
      <c r="AS4536" s="6"/>
    </row>
    <row r="4537" spans="42:45" x14ac:dyDescent="0.25">
      <c r="AP4537" s="6"/>
      <c r="AQ4537" s="5"/>
      <c r="AR4537" s="7"/>
      <c r="AS4537" s="6"/>
    </row>
    <row r="4538" spans="42:45" x14ac:dyDescent="0.25">
      <c r="AP4538" s="6"/>
      <c r="AQ4538" s="5"/>
      <c r="AR4538" s="7"/>
      <c r="AS4538" s="6"/>
    </row>
    <row r="4539" spans="42:45" x14ac:dyDescent="0.25">
      <c r="AP4539" s="6"/>
      <c r="AQ4539" s="5"/>
      <c r="AR4539" s="7"/>
      <c r="AS4539" s="6"/>
    </row>
    <row r="4540" spans="42:45" x14ac:dyDescent="0.25">
      <c r="AP4540" s="6"/>
      <c r="AQ4540" s="5"/>
      <c r="AR4540" s="7"/>
      <c r="AS4540" s="6"/>
    </row>
    <row r="4541" spans="42:45" x14ac:dyDescent="0.25">
      <c r="AP4541" s="6"/>
      <c r="AQ4541" s="5"/>
      <c r="AR4541" s="7"/>
      <c r="AS4541" s="6"/>
    </row>
    <row r="4542" spans="42:45" x14ac:dyDescent="0.25">
      <c r="AP4542" s="6"/>
      <c r="AQ4542" s="5"/>
      <c r="AR4542" s="7"/>
      <c r="AS4542" s="6"/>
    </row>
    <row r="4543" spans="42:45" x14ac:dyDescent="0.25">
      <c r="AP4543" s="6"/>
      <c r="AQ4543" s="5"/>
      <c r="AR4543" s="7"/>
      <c r="AS4543" s="6"/>
    </row>
    <row r="4544" spans="42:45" x14ac:dyDescent="0.25">
      <c r="AP4544" s="6"/>
      <c r="AQ4544" s="5"/>
      <c r="AR4544" s="7"/>
      <c r="AS4544" s="6"/>
    </row>
    <row r="4545" spans="42:45" x14ac:dyDescent="0.25">
      <c r="AP4545" s="6"/>
      <c r="AQ4545" s="5"/>
      <c r="AR4545" s="7"/>
      <c r="AS4545" s="6"/>
    </row>
    <row r="4546" spans="42:45" x14ac:dyDescent="0.25">
      <c r="AP4546" s="6"/>
      <c r="AQ4546" s="5"/>
      <c r="AR4546" s="7"/>
      <c r="AS4546" s="6"/>
    </row>
    <row r="4547" spans="42:45" x14ac:dyDescent="0.25">
      <c r="AP4547" s="6"/>
      <c r="AQ4547" s="5"/>
      <c r="AR4547" s="7"/>
      <c r="AS4547" s="6"/>
    </row>
    <row r="4548" spans="42:45" x14ac:dyDescent="0.25">
      <c r="AP4548" s="6"/>
      <c r="AQ4548" s="5"/>
      <c r="AR4548" s="7"/>
      <c r="AS4548" s="6"/>
    </row>
    <row r="4549" spans="42:45" x14ac:dyDescent="0.25">
      <c r="AP4549" s="6"/>
      <c r="AQ4549" s="5"/>
      <c r="AR4549" s="7"/>
      <c r="AS4549" s="6"/>
    </row>
    <row r="4550" spans="42:45" x14ac:dyDescent="0.25">
      <c r="AP4550" s="6"/>
      <c r="AQ4550" s="5"/>
      <c r="AR4550" s="7"/>
      <c r="AS4550" s="6"/>
    </row>
    <row r="4551" spans="42:45" x14ac:dyDescent="0.25">
      <c r="AP4551" s="6"/>
      <c r="AQ4551" s="5"/>
      <c r="AR4551" s="7"/>
      <c r="AS4551" s="6"/>
    </row>
    <row r="4552" spans="42:45" x14ac:dyDescent="0.25">
      <c r="AP4552" s="6"/>
      <c r="AQ4552" s="5"/>
      <c r="AR4552" s="7"/>
      <c r="AS4552" s="6"/>
    </row>
    <row r="4553" spans="42:45" x14ac:dyDescent="0.25">
      <c r="AP4553" s="6"/>
      <c r="AQ4553" s="5"/>
      <c r="AR4553" s="7"/>
      <c r="AS4553" s="6"/>
    </row>
    <row r="4554" spans="42:45" x14ac:dyDescent="0.25">
      <c r="AP4554" s="6"/>
      <c r="AQ4554" s="5"/>
      <c r="AR4554" s="7"/>
      <c r="AS4554" s="6"/>
    </row>
    <row r="4555" spans="42:45" x14ac:dyDescent="0.25">
      <c r="AP4555" s="6"/>
      <c r="AQ4555" s="5"/>
      <c r="AR4555" s="7"/>
      <c r="AS4555" s="6"/>
    </row>
    <row r="4556" spans="42:45" x14ac:dyDescent="0.25">
      <c r="AP4556" s="6"/>
      <c r="AQ4556" s="5"/>
      <c r="AR4556" s="7"/>
      <c r="AS4556" s="6"/>
    </row>
    <row r="4557" spans="42:45" x14ac:dyDescent="0.25">
      <c r="AP4557" s="6"/>
      <c r="AQ4557" s="5"/>
      <c r="AR4557" s="7"/>
      <c r="AS4557" s="6"/>
    </row>
    <row r="4558" spans="42:45" x14ac:dyDescent="0.25">
      <c r="AP4558" s="6"/>
      <c r="AQ4558" s="5"/>
      <c r="AR4558" s="7"/>
      <c r="AS4558" s="6"/>
    </row>
    <row r="4559" spans="42:45" x14ac:dyDescent="0.25">
      <c r="AP4559" s="6"/>
      <c r="AQ4559" s="5"/>
      <c r="AR4559" s="7"/>
      <c r="AS4559" s="6"/>
    </row>
    <row r="4560" spans="42:45" x14ac:dyDescent="0.25">
      <c r="AP4560" s="6"/>
      <c r="AQ4560" s="5"/>
      <c r="AR4560" s="7"/>
      <c r="AS4560" s="6"/>
    </row>
    <row r="4561" spans="42:45" x14ac:dyDescent="0.25">
      <c r="AP4561" s="6"/>
      <c r="AQ4561" s="5"/>
      <c r="AR4561" s="7"/>
      <c r="AS4561" s="6"/>
    </row>
    <row r="4562" spans="42:45" x14ac:dyDescent="0.25">
      <c r="AP4562" s="6"/>
      <c r="AQ4562" s="5"/>
      <c r="AR4562" s="7"/>
      <c r="AS4562" s="6"/>
    </row>
    <row r="4563" spans="42:45" x14ac:dyDescent="0.25">
      <c r="AP4563" s="6"/>
      <c r="AQ4563" s="5"/>
      <c r="AR4563" s="7"/>
      <c r="AS4563" s="6"/>
    </row>
    <row r="4564" spans="42:45" x14ac:dyDescent="0.25">
      <c r="AP4564" s="6"/>
      <c r="AQ4564" s="5"/>
      <c r="AR4564" s="7"/>
      <c r="AS4564" s="6"/>
    </row>
    <row r="4565" spans="42:45" x14ac:dyDescent="0.25">
      <c r="AP4565" s="6"/>
      <c r="AQ4565" s="5"/>
      <c r="AR4565" s="7"/>
      <c r="AS4565" s="6"/>
    </row>
    <row r="4566" spans="42:45" x14ac:dyDescent="0.25">
      <c r="AP4566" s="6"/>
      <c r="AQ4566" s="5"/>
      <c r="AR4566" s="7"/>
      <c r="AS4566" s="6"/>
    </row>
    <row r="4567" spans="42:45" x14ac:dyDescent="0.25">
      <c r="AP4567" s="6"/>
      <c r="AQ4567" s="5"/>
      <c r="AR4567" s="7"/>
      <c r="AS4567" s="6"/>
    </row>
    <row r="4568" spans="42:45" x14ac:dyDescent="0.25">
      <c r="AP4568" s="6"/>
      <c r="AQ4568" s="5"/>
      <c r="AR4568" s="7"/>
      <c r="AS4568" s="6"/>
    </row>
    <row r="4569" spans="42:45" x14ac:dyDescent="0.25">
      <c r="AP4569" s="6"/>
      <c r="AQ4569" s="5"/>
      <c r="AR4569" s="7"/>
      <c r="AS4569" s="6"/>
    </row>
    <row r="4570" spans="42:45" x14ac:dyDescent="0.25">
      <c r="AP4570" s="6"/>
      <c r="AQ4570" s="5"/>
      <c r="AR4570" s="7"/>
      <c r="AS4570" s="6"/>
    </row>
    <row r="4571" spans="42:45" x14ac:dyDescent="0.25">
      <c r="AP4571" s="6"/>
      <c r="AQ4571" s="5"/>
      <c r="AR4571" s="7"/>
      <c r="AS4571" s="6"/>
    </row>
    <row r="4572" spans="42:45" x14ac:dyDescent="0.25">
      <c r="AP4572" s="6"/>
      <c r="AQ4572" s="5"/>
      <c r="AR4572" s="7"/>
      <c r="AS4572" s="6"/>
    </row>
    <row r="4573" spans="42:45" x14ac:dyDescent="0.25">
      <c r="AP4573" s="6"/>
      <c r="AQ4573" s="5"/>
      <c r="AR4573" s="7"/>
      <c r="AS4573" s="6"/>
    </row>
    <row r="4574" spans="42:45" x14ac:dyDescent="0.25">
      <c r="AP4574" s="6"/>
      <c r="AQ4574" s="5"/>
      <c r="AR4574" s="7"/>
      <c r="AS4574" s="6"/>
    </row>
    <row r="4575" spans="42:45" x14ac:dyDescent="0.25">
      <c r="AP4575" s="6"/>
      <c r="AQ4575" s="5"/>
      <c r="AR4575" s="7"/>
      <c r="AS4575" s="6"/>
    </row>
    <row r="4576" spans="42:45" x14ac:dyDescent="0.25">
      <c r="AP4576" s="6"/>
      <c r="AQ4576" s="5"/>
      <c r="AR4576" s="7"/>
      <c r="AS4576" s="6"/>
    </row>
    <row r="4577" spans="42:45" x14ac:dyDescent="0.25">
      <c r="AP4577" s="6"/>
      <c r="AQ4577" s="5"/>
      <c r="AR4577" s="7"/>
      <c r="AS4577" s="6"/>
    </row>
    <row r="4578" spans="42:45" x14ac:dyDescent="0.25">
      <c r="AP4578" s="6"/>
      <c r="AQ4578" s="5"/>
      <c r="AR4578" s="7"/>
      <c r="AS4578" s="6"/>
    </row>
    <row r="4579" spans="42:45" x14ac:dyDescent="0.25">
      <c r="AP4579" s="6"/>
      <c r="AQ4579" s="5"/>
      <c r="AR4579" s="7"/>
      <c r="AS4579" s="6"/>
    </row>
    <row r="4580" spans="42:45" x14ac:dyDescent="0.25">
      <c r="AP4580" s="6"/>
      <c r="AQ4580" s="5"/>
      <c r="AR4580" s="7"/>
      <c r="AS4580" s="6"/>
    </row>
    <row r="4581" spans="42:45" x14ac:dyDescent="0.25">
      <c r="AP4581" s="6"/>
      <c r="AQ4581" s="5"/>
      <c r="AR4581" s="7"/>
      <c r="AS4581" s="6"/>
    </row>
    <row r="4582" spans="42:45" x14ac:dyDescent="0.25">
      <c r="AP4582" s="6"/>
      <c r="AQ4582" s="5"/>
      <c r="AR4582" s="7"/>
      <c r="AS4582" s="6"/>
    </row>
    <row r="4583" spans="42:45" x14ac:dyDescent="0.25">
      <c r="AP4583" s="6"/>
      <c r="AQ4583" s="5"/>
      <c r="AR4583" s="7"/>
      <c r="AS4583" s="6"/>
    </row>
    <row r="4584" spans="42:45" x14ac:dyDescent="0.25">
      <c r="AP4584" s="6"/>
      <c r="AQ4584" s="5"/>
      <c r="AR4584" s="7"/>
      <c r="AS4584" s="6"/>
    </row>
    <row r="4585" spans="42:45" x14ac:dyDescent="0.25">
      <c r="AP4585" s="6"/>
      <c r="AQ4585" s="5"/>
      <c r="AR4585" s="7"/>
      <c r="AS4585" s="6"/>
    </row>
    <row r="4586" spans="42:45" x14ac:dyDescent="0.25">
      <c r="AP4586" s="6"/>
      <c r="AQ4586" s="5"/>
      <c r="AR4586" s="7"/>
      <c r="AS4586" s="6"/>
    </row>
    <row r="4587" spans="42:45" x14ac:dyDescent="0.25">
      <c r="AP4587" s="6"/>
      <c r="AQ4587" s="5"/>
      <c r="AR4587" s="7"/>
      <c r="AS4587" s="6"/>
    </row>
    <row r="4588" spans="42:45" x14ac:dyDescent="0.25">
      <c r="AP4588" s="6"/>
      <c r="AQ4588" s="5"/>
      <c r="AR4588" s="7"/>
      <c r="AS4588" s="6"/>
    </row>
    <row r="4589" spans="42:45" x14ac:dyDescent="0.25">
      <c r="AP4589" s="6"/>
      <c r="AQ4589" s="5"/>
      <c r="AR4589" s="7"/>
      <c r="AS4589" s="6"/>
    </row>
    <row r="4590" spans="42:45" x14ac:dyDescent="0.25">
      <c r="AP4590" s="6"/>
      <c r="AQ4590" s="5"/>
      <c r="AR4590" s="7"/>
      <c r="AS4590" s="6"/>
    </row>
    <row r="4591" spans="42:45" x14ac:dyDescent="0.25">
      <c r="AP4591" s="6"/>
      <c r="AQ4591" s="5"/>
      <c r="AR4591" s="7"/>
      <c r="AS4591" s="6"/>
    </row>
    <row r="4592" spans="42:45" x14ac:dyDescent="0.25">
      <c r="AP4592" s="6"/>
      <c r="AQ4592" s="5"/>
      <c r="AR4592" s="7"/>
      <c r="AS4592" s="6"/>
    </row>
    <row r="4593" spans="42:45" x14ac:dyDescent="0.25">
      <c r="AP4593" s="6"/>
      <c r="AQ4593" s="5"/>
      <c r="AR4593" s="7"/>
      <c r="AS4593" s="6"/>
    </row>
    <row r="4594" spans="42:45" x14ac:dyDescent="0.25">
      <c r="AP4594" s="6"/>
      <c r="AQ4594" s="5"/>
      <c r="AR4594" s="7"/>
      <c r="AS4594" s="6"/>
    </row>
    <row r="4595" spans="42:45" x14ac:dyDescent="0.25">
      <c r="AP4595" s="6"/>
      <c r="AQ4595" s="5"/>
      <c r="AR4595" s="7"/>
      <c r="AS4595" s="6"/>
    </row>
    <row r="4596" spans="42:45" x14ac:dyDescent="0.25">
      <c r="AP4596" s="6"/>
      <c r="AQ4596" s="5"/>
      <c r="AR4596" s="7"/>
      <c r="AS4596" s="6"/>
    </row>
    <row r="4597" spans="42:45" x14ac:dyDescent="0.25">
      <c r="AP4597" s="6"/>
      <c r="AQ4597" s="5"/>
      <c r="AR4597" s="7"/>
      <c r="AS4597" s="6"/>
    </row>
    <row r="4598" spans="42:45" x14ac:dyDescent="0.25">
      <c r="AP4598" s="6"/>
      <c r="AQ4598" s="5"/>
      <c r="AR4598" s="7"/>
      <c r="AS4598" s="6"/>
    </row>
    <row r="4599" spans="42:45" x14ac:dyDescent="0.25">
      <c r="AP4599" s="6"/>
      <c r="AQ4599" s="5"/>
      <c r="AR4599" s="7"/>
      <c r="AS4599" s="6"/>
    </row>
    <row r="4600" spans="42:45" x14ac:dyDescent="0.25">
      <c r="AP4600" s="6"/>
      <c r="AQ4600" s="5"/>
      <c r="AR4600" s="7"/>
      <c r="AS4600" s="6"/>
    </row>
    <row r="4601" spans="42:45" x14ac:dyDescent="0.25">
      <c r="AP4601" s="6"/>
      <c r="AQ4601" s="5"/>
      <c r="AR4601" s="7"/>
      <c r="AS4601" s="6"/>
    </row>
    <row r="4602" spans="42:45" x14ac:dyDescent="0.25">
      <c r="AP4602" s="6"/>
      <c r="AQ4602" s="5"/>
      <c r="AR4602" s="7"/>
      <c r="AS4602" s="6"/>
    </row>
    <row r="4603" spans="42:45" x14ac:dyDescent="0.25">
      <c r="AP4603" s="6"/>
      <c r="AQ4603" s="5"/>
      <c r="AR4603" s="7"/>
      <c r="AS4603" s="6"/>
    </row>
    <row r="4604" spans="42:45" x14ac:dyDescent="0.25">
      <c r="AP4604" s="6"/>
      <c r="AQ4604" s="5"/>
      <c r="AR4604" s="7"/>
      <c r="AS4604" s="6"/>
    </row>
    <row r="4605" spans="42:45" x14ac:dyDescent="0.25">
      <c r="AP4605" s="6"/>
      <c r="AQ4605" s="5"/>
      <c r="AR4605" s="7"/>
      <c r="AS4605" s="6"/>
    </row>
    <row r="4606" spans="42:45" x14ac:dyDescent="0.25">
      <c r="AP4606" s="6"/>
      <c r="AQ4606" s="5"/>
      <c r="AR4606" s="7"/>
      <c r="AS4606" s="6"/>
    </row>
    <row r="4607" spans="42:45" x14ac:dyDescent="0.25">
      <c r="AP4607" s="6"/>
      <c r="AQ4607" s="5"/>
      <c r="AR4607" s="7"/>
      <c r="AS4607" s="6"/>
    </row>
    <row r="4608" spans="42:45" x14ac:dyDescent="0.25">
      <c r="AP4608" s="6"/>
      <c r="AQ4608" s="5"/>
      <c r="AR4608" s="7"/>
      <c r="AS4608" s="6"/>
    </row>
    <row r="4609" spans="42:45" x14ac:dyDescent="0.25">
      <c r="AP4609" s="6"/>
      <c r="AQ4609" s="5"/>
      <c r="AR4609" s="7"/>
      <c r="AS4609" s="6"/>
    </row>
    <row r="4610" spans="42:45" x14ac:dyDescent="0.25">
      <c r="AP4610" s="6"/>
      <c r="AQ4610" s="5"/>
      <c r="AR4610" s="7"/>
      <c r="AS4610" s="6"/>
    </row>
    <row r="4611" spans="42:45" x14ac:dyDescent="0.25">
      <c r="AP4611" s="6"/>
      <c r="AQ4611" s="5"/>
      <c r="AR4611" s="7"/>
      <c r="AS4611" s="6"/>
    </row>
    <row r="4612" spans="42:45" x14ac:dyDescent="0.25">
      <c r="AP4612" s="6"/>
      <c r="AQ4612" s="5"/>
      <c r="AR4612" s="7"/>
      <c r="AS4612" s="6"/>
    </row>
    <row r="4613" spans="42:45" x14ac:dyDescent="0.25">
      <c r="AP4613" s="6"/>
      <c r="AQ4613" s="5"/>
      <c r="AR4613" s="7"/>
      <c r="AS4613" s="6"/>
    </row>
    <row r="4614" spans="42:45" x14ac:dyDescent="0.25">
      <c r="AP4614" s="6"/>
      <c r="AQ4614" s="5"/>
      <c r="AR4614" s="7"/>
      <c r="AS4614" s="6"/>
    </row>
    <row r="4615" spans="42:45" x14ac:dyDescent="0.25">
      <c r="AP4615" s="6"/>
      <c r="AQ4615" s="5"/>
      <c r="AR4615" s="7"/>
      <c r="AS4615" s="6"/>
    </row>
    <row r="4616" spans="42:45" x14ac:dyDescent="0.25">
      <c r="AP4616" s="6"/>
      <c r="AQ4616" s="5"/>
      <c r="AR4616" s="7"/>
      <c r="AS4616" s="6"/>
    </row>
    <row r="4617" spans="42:45" x14ac:dyDescent="0.25">
      <c r="AP4617" s="6"/>
      <c r="AQ4617" s="5"/>
      <c r="AR4617" s="7"/>
      <c r="AS4617" s="6"/>
    </row>
    <row r="4618" spans="42:45" x14ac:dyDescent="0.25">
      <c r="AP4618" s="6"/>
      <c r="AQ4618" s="5"/>
      <c r="AR4618" s="7"/>
      <c r="AS4618" s="6"/>
    </row>
    <row r="4619" spans="42:45" x14ac:dyDescent="0.25">
      <c r="AP4619" s="6"/>
      <c r="AQ4619" s="5"/>
      <c r="AR4619" s="7"/>
      <c r="AS4619" s="6"/>
    </row>
    <row r="4620" spans="42:45" x14ac:dyDescent="0.25">
      <c r="AP4620" s="6"/>
      <c r="AQ4620" s="5"/>
      <c r="AR4620" s="7"/>
      <c r="AS4620" s="6"/>
    </row>
    <row r="4621" spans="42:45" x14ac:dyDescent="0.25">
      <c r="AP4621" s="6"/>
      <c r="AQ4621" s="5"/>
      <c r="AR4621" s="7"/>
      <c r="AS4621" s="6"/>
    </row>
    <row r="4622" spans="42:45" x14ac:dyDescent="0.25">
      <c r="AP4622" s="6"/>
      <c r="AQ4622" s="5"/>
      <c r="AR4622" s="7"/>
      <c r="AS4622" s="6"/>
    </row>
    <row r="4623" spans="42:45" x14ac:dyDescent="0.25">
      <c r="AP4623" s="6"/>
      <c r="AQ4623" s="5"/>
      <c r="AR4623" s="7"/>
      <c r="AS4623" s="6"/>
    </row>
    <row r="4624" spans="42:45" x14ac:dyDescent="0.25">
      <c r="AP4624" s="6"/>
      <c r="AQ4624" s="5"/>
      <c r="AR4624" s="7"/>
      <c r="AS4624" s="6"/>
    </row>
    <row r="4625" spans="42:45" x14ac:dyDescent="0.25">
      <c r="AP4625" s="6"/>
      <c r="AQ4625" s="5"/>
      <c r="AR4625" s="7"/>
      <c r="AS4625" s="6"/>
    </row>
    <row r="4626" spans="42:45" x14ac:dyDescent="0.25">
      <c r="AP4626" s="6"/>
      <c r="AQ4626" s="5"/>
      <c r="AR4626" s="7"/>
      <c r="AS4626" s="6"/>
    </row>
    <row r="4627" spans="42:45" x14ac:dyDescent="0.25">
      <c r="AP4627" s="6"/>
      <c r="AQ4627" s="5"/>
      <c r="AR4627" s="7"/>
      <c r="AS4627" s="6"/>
    </row>
    <row r="4628" spans="42:45" x14ac:dyDescent="0.25">
      <c r="AP4628" s="6"/>
      <c r="AQ4628" s="5"/>
      <c r="AR4628" s="7"/>
      <c r="AS4628" s="6"/>
    </row>
    <row r="4629" spans="42:45" x14ac:dyDescent="0.25">
      <c r="AP4629" s="6"/>
      <c r="AQ4629" s="5"/>
      <c r="AR4629" s="7"/>
      <c r="AS4629" s="6"/>
    </row>
    <row r="4630" spans="42:45" x14ac:dyDescent="0.25">
      <c r="AP4630" s="6"/>
      <c r="AQ4630" s="5"/>
      <c r="AR4630" s="7"/>
      <c r="AS4630" s="6"/>
    </row>
    <row r="4631" spans="42:45" x14ac:dyDescent="0.25">
      <c r="AP4631" s="6"/>
      <c r="AQ4631" s="5"/>
      <c r="AR4631" s="7"/>
      <c r="AS4631" s="6"/>
    </row>
    <row r="4632" spans="42:45" x14ac:dyDescent="0.25">
      <c r="AP4632" s="6"/>
      <c r="AQ4632" s="5"/>
      <c r="AR4632" s="7"/>
      <c r="AS4632" s="6"/>
    </row>
    <row r="4633" spans="42:45" x14ac:dyDescent="0.25">
      <c r="AP4633" s="6"/>
      <c r="AQ4633" s="5"/>
      <c r="AR4633" s="7"/>
      <c r="AS4633" s="6"/>
    </row>
    <row r="4634" spans="42:45" x14ac:dyDescent="0.25">
      <c r="AP4634" s="6"/>
      <c r="AQ4634" s="5"/>
      <c r="AR4634" s="7"/>
      <c r="AS4634" s="6"/>
    </row>
    <row r="4635" spans="42:45" x14ac:dyDescent="0.25">
      <c r="AP4635" s="6"/>
      <c r="AQ4635" s="5"/>
      <c r="AR4635" s="7"/>
      <c r="AS4635" s="6"/>
    </row>
    <row r="4636" spans="42:45" x14ac:dyDescent="0.25">
      <c r="AP4636" s="6"/>
      <c r="AQ4636" s="5"/>
      <c r="AR4636" s="7"/>
      <c r="AS4636" s="6"/>
    </row>
    <row r="4637" spans="42:45" x14ac:dyDescent="0.25">
      <c r="AP4637" s="6"/>
      <c r="AQ4637" s="5"/>
      <c r="AR4637" s="7"/>
      <c r="AS4637" s="6"/>
    </row>
    <row r="4638" spans="42:45" x14ac:dyDescent="0.25">
      <c r="AP4638" s="6"/>
      <c r="AQ4638" s="5"/>
      <c r="AR4638" s="7"/>
      <c r="AS4638" s="6"/>
    </row>
    <row r="4639" spans="42:45" x14ac:dyDescent="0.25">
      <c r="AP4639" s="6"/>
      <c r="AQ4639" s="5"/>
      <c r="AR4639" s="7"/>
      <c r="AS4639" s="6"/>
    </row>
    <row r="4640" spans="42:45" x14ac:dyDescent="0.25">
      <c r="AP4640" s="6"/>
      <c r="AQ4640" s="5"/>
      <c r="AR4640" s="7"/>
      <c r="AS4640" s="6"/>
    </row>
    <row r="4641" spans="42:45" x14ac:dyDescent="0.25">
      <c r="AP4641" s="6"/>
      <c r="AQ4641" s="5"/>
      <c r="AR4641" s="7"/>
      <c r="AS4641" s="6"/>
    </row>
    <row r="4642" spans="42:45" x14ac:dyDescent="0.25">
      <c r="AP4642" s="6"/>
      <c r="AQ4642" s="5"/>
      <c r="AR4642" s="7"/>
      <c r="AS4642" s="6"/>
    </row>
    <row r="4643" spans="42:45" x14ac:dyDescent="0.25">
      <c r="AP4643" s="6"/>
      <c r="AQ4643" s="5"/>
      <c r="AR4643" s="7"/>
      <c r="AS4643" s="6"/>
    </row>
    <row r="4644" spans="42:45" x14ac:dyDescent="0.25">
      <c r="AP4644" s="6"/>
      <c r="AQ4644" s="5"/>
      <c r="AR4644" s="7"/>
      <c r="AS4644" s="6"/>
    </row>
    <row r="4645" spans="42:45" x14ac:dyDescent="0.25">
      <c r="AP4645" s="6"/>
      <c r="AQ4645" s="5"/>
      <c r="AR4645" s="7"/>
      <c r="AS4645" s="6"/>
    </row>
    <row r="4646" spans="42:45" x14ac:dyDescent="0.25">
      <c r="AP4646" s="6"/>
      <c r="AQ4646" s="5"/>
      <c r="AR4646" s="7"/>
      <c r="AS4646" s="6"/>
    </row>
    <row r="4647" spans="42:45" x14ac:dyDescent="0.25">
      <c r="AP4647" s="6"/>
      <c r="AQ4647" s="5"/>
      <c r="AR4647" s="7"/>
      <c r="AS4647" s="6"/>
    </row>
    <row r="4648" spans="42:45" x14ac:dyDescent="0.25">
      <c r="AP4648" s="6"/>
      <c r="AQ4648" s="5"/>
      <c r="AR4648" s="7"/>
      <c r="AS4648" s="6"/>
    </row>
    <row r="4649" spans="42:45" x14ac:dyDescent="0.25">
      <c r="AP4649" s="6"/>
      <c r="AQ4649" s="5"/>
      <c r="AR4649" s="7"/>
      <c r="AS4649" s="6"/>
    </row>
    <row r="4650" spans="42:45" x14ac:dyDescent="0.25">
      <c r="AP4650" s="6"/>
      <c r="AQ4650" s="5"/>
      <c r="AR4650" s="7"/>
      <c r="AS4650" s="6"/>
    </row>
    <row r="4651" spans="42:45" x14ac:dyDescent="0.25">
      <c r="AP4651" s="6"/>
      <c r="AQ4651" s="5"/>
      <c r="AR4651" s="7"/>
      <c r="AS4651" s="6"/>
    </row>
    <row r="4652" spans="42:45" x14ac:dyDescent="0.25">
      <c r="AP4652" s="6"/>
      <c r="AQ4652" s="5"/>
      <c r="AR4652" s="7"/>
      <c r="AS4652" s="6"/>
    </row>
    <row r="4653" spans="42:45" x14ac:dyDescent="0.25">
      <c r="AP4653" s="6"/>
      <c r="AQ4653" s="5"/>
      <c r="AR4653" s="7"/>
      <c r="AS4653" s="6"/>
    </row>
    <row r="4654" spans="42:45" x14ac:dyDescent="0.25">
      <c r="AP4654" s="6"/>
      <c r="AQ4654" s="5"/>
      <c r="AR4654" s="7"/>
      <c r="AS4654" s="6"/>
    </row>
    <row r="4655" spans="42:45" x14ac:dyDescent="0.25">
      <c r="AP4655" s="6"/>
      <c r="AQ4655" s="5"/>
      <c r="AR4655" s="7"/>
      <c r="AS4655" s="6"/>
    </row>
    <row r="4656" spans="42:45" x14ac:dyDescent="0.25">
      <c r="AP4656" s="6"/>
      <c r="AQ4656" s="5"/>
      <c r="AR4656" s="7"/>
      <c r="AS4656" s="6"/>
    </row>
    <row r="4657" spans="42:45" x14ac:dyDescent="0.25">
      <c r="AP4657" s="6"/>
      <c r="AQ4657" s="5"/>
      <c r="AR4657" s="7"/>
      <c r="AS4657" s="6"/>
    </row>
    <row r="4658" spans="42:45" x14ac:dyDescent="0.25">
      <c r="AP4658" s="6"/>
      <c r="AQ4658" s="5"/>
      <c r="AR4658" s="7"/>
      <c r="AS4658" s="6"/>
    </row>
    <row r="4659" spans="42:45" x14ac:dyDescent="0.25">
      <c r="AP4659" s="6"/>
      <c r="AQ4659" s="5"/>
      <c r="AR4659" s="7"/>
      <c r="AS4659" s="6"/>
    </row>
    <row r="4660" spans="42:45" x14ac:dyDescent="0.25">
      <c r="AP4660" s="6"/>
      <c r="AQ4660" s="5"/>
      <c r="AR4660" s="7"/>
      <c r="AS4660" s="6"/>
    </row>
    <row r="4661" spans="42:45" x14ac:dyDescent="0.25">
      <c r="AP4661" s="6"/>
      <c r="AQ4661" s="5"/>
      <c r="AR4661" s="7"/>
      <c r="AS4661" s="6"/>
    </row>
    <row r="4662" spans="42:45" x14ac:dyDescent="0.25">
      <c r="AP4662" s="6"/>
      <c r="AQ4662" s="5"/>
      <c r="AR4662" s="7"/>
      <c r="AS4662" s="6"/>
    </row>
    <row r="4663" spans="42:45" x14ac:dyDescent="0.25">
      <c r="AP4663" s="6"/>
      <c r="AQ4663" s="5"/>
      <c r="AR4663" s="7"/>
      <c r="AS4663" s="6"/>
    </row>
    <row r="4664" spans="42:45" x14ac:dyDescent="0.25">
      <c r="AP4664" s="6"/>
      <c r="AQ4664" s="5"/>
      <c r="AR4664" s="7"/>
      <c r="AS4664" s="6"/>
    </row>
    <row r="4665" spans="42:45" x14ac:dyDescent="0.25">
      <c r="AP4665" s="6"/>
      <c r="AQ4665" s="5"/>
      <c r="AR4665" s="7"/>
      <c r="AS4665" s="6"/>
    </row>
    <row r="4666" spans="42:45" x14ac:dyDescent="0.25">
      <c r="AP4666" s="6"/>
      <c r="AQ4666" s="5"/>
      <c r="AR4666" s="7"/>
      <c r="AS4666" s="6"/>
    </row>
    <row r="4667" spans="42:45" x14ac:dyDescent="0.25">
      <c r="AP4667" s="6"/>
      <c r="AQ4667" s="5"/>
      <c r="AR4667" s="7"/>
      <c r="AS4667" s="6"/>
    </row>
    <row r="4668" spans="42:45" x14ac:dyDescent="0.25">
      <c r="AP4668" s="6"/>
      <c r="AQ4668" s="5"/>
      <c r="AR4668" s="7"/>
      <c r="AS4668" s="6"/>
    </row>
    <row r="4669" spans="42:45" x14ac:dyDescent="0.25">
      <c r="AP4669" s="6"/>
      <c r="AQ4669" s="5"/>
      <c r="AR4669" s="7"/>
      <c r="AS4669" s="6"/>
    </row>
    <row r="4670" spans="42:45" x14ac:dyDescent="0.25">
      <c r="AP4670" s="6"/>
      <c r="AQ4670" s="5"/>
      <c r="AR4670" s="7"/>
      <c r="AS4670" s="6"/>
    </row>
    <row r="4671" spans="42:45" x14ac:dyDescent="0.25">
      <c r="AP4671" s="6"/>
      <c r="AQ4671" s="5"/>
      <c r="AR4671" s="7"/>
      <c r="AS4671" s="6"/>
    </row>
    <row r="4672" spans="42:45" x14ac:dyDescent="0.25">
      <c r="AP4672" s="6"/>
      <c r="AQ4672" s="5"/>
      <c r="AR4672" s="7"/>
      <c r="AS4672" s="6"/>
    </row>
    <row r="4673" spans="42:45" x14ac:dyDescent="0.25">
      <c r="AP4673" s="6"/>
      <c r="AQ4673" s="5"/>
      <c r="AR4673" s="7"/>
      <c r="AS4673" s="6"/>
    </row>
    <row r="4674" spans="42:45" x14ac:dyDescent="0.25">
      <c r="AP4674" s="6"/>
      <c r="AQ4674" s="5"/>
      <c r="AR4674" s="7"/>
      <c r="AS4674" s="6"/>
    </row>
    <row r="4675" spans="42:45" x14ac:dyDescent="0.25">
      <c r="AP4675" s="6"/>
      <c r="AQ4675" s="5"/>
      <c r="AR4675" s="7"/>
      <c r="AS4675" s="6"/>
    </row>
    <row r="4676" spans="42:45" x14ac:dyDescent="0.25">
      <c r="AP4676" s="6"/>
      <c r="AQ4676" s="5"/>
      <c r="AR4676" s="7"/>
      <c r="AS4676" s="6"/>
    </row>
    <row r="4677" spans="42:45" x14ac:dyDescent="0.25">
      <c r="AP4677" s="6"/>
      <c r="AQ4677" s="5"/>
      <c r="AR4677" s="7"/>
      <c r="AS4677" s="6"/>
    </row>
    <row r="4678" spans="42:45" x14ac:dyDescent="0.25">
      <c r="AP4678" s="6"/>
      <c r="AQ4678" s="5"/>
      <c r="AR4678" s="7"/>
      <c r="AS4678" s="6"/>
    </row>
    <row r="4679" spans="42:45" x14ac:dyDescent="0.25">
      <c r="AP4679" s="6"/>
      <c r="AQ4679" s="5"/>
      <c r="AR4679" s="7"/>
      <c r="AS4679" s="6"/>
    </row>
    <row r="4680" spans="42:45" x14ac:dyDescent="0.25">
      <c r="AP4680" s="6"/>
      <c r="AQ4680" s="5"/>
      <c r="AR4680" s="7"/>
      <c r="AS4680" s="6"/>
    </row>
    <row r="4681" spans="42:45" x14ac:dyDescent="0.25">
      <c r="AP4681" s="6"/>
      <c r="AQ4681" s="5"/>
      <c r="AR4681" s="7"/>
      <c r="AS4681" s="6"/>
    </row>
    <row r="4682" spans="42:45" x14ac:dyDescent="0.25">
      <c r="AP4682" s="6"/>
      <c r="AQ4682" s="5"/>
      <c r="AR4682" s="7"/>
      <c r="AS4682" s="6"/>
    </row>
    <row r="4683" spans="42:45" x14ac:dyDescent="0.25">
      <c r="AP4683" s="6"/>
      <c r="AQ4683" s="5"/>
      <c r="AR4683" s="7"/>
      <c r="AS4683" s="6"/>
    </row>
    <row r="4684" spans="42:45" x14ac:dyDescent="0.25">
      <c r="AP4684" s="6"/>
      <c r="AQ4684" s="5"/>
      <c r="AR4684" s="7"/>
      <c r="AS4684" s="6"/>
    </row>
    <row r="4685" spans="42:45" x14ac:dyDescent="0.25">
      <c r="AP4685" s="6"/>
      <c r="AQ4685" s="5"/>
      <c r="AR4685" s="7"/>
      <c r="AS4685" s="6"/>
    </row>
    <row r="4686" spans="42:45" x14ac:dyDescent="0.25">
      <c r="AP4686" s="6"/>
      <c r="AQ4686" s="5"/>
      <c r="AR4686" s="7"/>
      <c r="AS4686" s="6"/>
    </row>
    <row r="4687" spans="42:45" x14ac:dyDescent="0.25">
      <c r="AP4687" s="6"/>
      <c r="AQ4687" s="5"/>
      <c r="AR4687" s="7"/>
      <c r="AS4687" s="6"/>
    </row>
    <row r="4688" spans="42:45" x14ac:dyDescent="0.25">
      <c r="AP4688" s="6"/>
      <c r="AQ4688" s="5"/>
      <c r="AR4688" s="7"/>
      <c r="AS4688" s="6"/>
    </row>
    <row r="4689" spans="42:45" x14ac:dyDescent="0.25">
      <c r="AP4689" s="6"/>
      <c r="AQ4689" s="5"/>
      <c r="AR4689" s="7"/>
      <c r="AS4689" s="6"/>
    </row>
    <row r="4690" spans="42:45" x14ac:dyDescent="0.25">
      <c r="AP4690" s="6"/>
      <c r="AQ4690" s="5"/>
      <c r="AR4690" s="7"/>
      <c r="AS4690" s="6"/>
    </row>
    <row r="4691" spans="42:45" x14ac:dyDescent="0.25">
      <c r="AP4691" s="6"/>
      <c r="AQ4691" s="5"/>
      <c r="AR4691" s="7"/>
      <c r="AS4691" s="6"/>
    </row>
    <row r="4692" spans="42:45" x14ac:dyDescent="0.25">
      <c r="AP4692" s="6"/>
      <c r="AQ4692" s="5"/>
      <c r="AR4692" s="7"/>
      <c r="AS4692" s="6"/>
    </row>
    <row r="4693" spans="42:45" x14ac:dyDescent="0.25">
      <c r="AP4693" s="6"/>
      <c r="AQ4693" s="5"/>
      <c r="AR4693" s="7"/>
      <c r="AS4693" s="6"/>
    </row>
    <row r="4694" spans="42:45" x14ac:dyDescent="0.25">
      <c r="AP4694" s="6"/>
      <c r="AQ4694" s="5"/>
      <c r="AR4694" s="7"/>
      <c r="AS4694" s="6"/>
    </row>
    <row r="4695" spans="42:45" x14ac:dyDescent="0.25">
      <c r="AP4695" s="6"/>
      <c r="AQ4695" s="5"/>
      <c r="AR4695" s="7"/>
      <c r="AS4695" s="6"/>
    </row>
    <row r="4696" spans="42:45" x14ac:dyDescent="0.25">
      <c r="AP4696" s="6"/>
      <c r="AQ4696" s="5"/>
      <c r="AR4696" s="7"/>
      <c r="AS4696" s="6"/>
    </row>
    <row r="4697" spans="42:45" x14ac:dyDescent="0.25">
      <c r="AP4697" s="6"/>
      <c r="AQ4697" s="5"/>
      <c r="AR4697" s="7"/>
      <c r="AS4697" s="6"/>
    </row>
    <row r="4698" spans="42:45" x14ac:dyDescent="0.25">
      <c r="AP4698" s="6"/>
      <c r="AQ4698" s="5"/>
      <c r="AR4698" s="7"/>
      <c r="AS4698" s="6"/>
    </row>
    <row r="4699" spans="42:45" x14ac:dyDescent="0.25">
      <c r="AP4699" s="6"/>
      <c r="AQ4699" s="5"/>
      <c r="AR4699" s="7"/>
      <c r="AS4699" s="6"/>
    </row>
    <row r="4700" spans="42:45" x14ac:dyDescent="0.25">
      <c r="AP4700" s="6"/>
      <c r="AQ4700" s="5"/>
      <c r="AR4700" s="7"/>
      <c r="AS4700" s="6"/>
    </row>
    <row r="4701" spans="42:45" x14ac:dyDescent="0.25">
      <c r="AP4701" s="6"/>
      <c r="AQ4701" s="5"/>
      <c r="AR4701" s="7"/>
      <c r="AS4701" s="6"/>
    </row>
    <row r="4702" spans="42:45" x14ac:dyDescent="0.25">
      <c r="AP4702" s="6"/>
      <c r="AQ4702" s="5"/>
      <c r="AR4702" s="7"/>
      <c r="AS4702" s="6"/>
    </row>
    <row r="4703" spans="42:45" x14ac:dyDescent="0.25">
      <c r="AP4703" s="6"/>
      <c r="AQ4703" s="5"/>
      <c r="AR4703" s="7"/>
      <c r="AS4703" s="6"/>
    </row>
    <row r="4704" spans="42:45" x14ac:dyDescent="0.25">
      <c r="AP4704" s="6"/>
      <c r="AQ4704" s="5"/>
      <c r="AR4704" s="7"/>
      <c r="AS4704" s="6"/>
    </row>
    <row r="4705" spans="42:45" x14ac:dyDescent="0.25">
      <c r="AP4705" s="6"/>
      <c r="AQ4705" s="5"/>
      <c r="AR4705" s="7"/>
      <c r="AS4705" s="6"/>
    </row>
    <row r="4706" spans="42:45" x14ac:dyDescent="0.25">
      <c r="AP4706" s="6"/>
      <c r="AQ4706" s="5"/>
      <c r="AR4706" s="7"/>
      <c r="AS4706" s="6"/>
    </row>
    <row r="4707" spans="42:45" x14ac:dyDescent="0.25">
      <c r="AP4707" s="6"/>
      <c r="AQ4707" s="5"/>
      <c r="AR4707" s="7"/>
      <c r="AS4707" s="6"/>
    </row>
    <row r="4708" spans="42:45" x14ac:dyDescent="0.25">
      <c r="AP4708" s="6"/>
      <c r="AQ4708" s="5"/>
      <c r="AR4708" s="7"/>
      <c r="AS4708" s="6"/>
    </row>
    <row r="4709" spans="42:45" x14ac:dyDescent="0.25">
      <c r="AP4709" s="6"/>
      <c r="AQ4709" s="5"/>
      <c r="AR4709" s="7"/>
      <c r="AS4709" s="6"/>
    </row>
    <row r="4710" spans="42:45" x14ac:dyDescent="0.25">
      <c r="AP4710" s="6"/>
      <c r="AQ4710" s="5"/>
      <c r="AR4710" s="7"/>
      <c r="AS4710" s="6"/>
    </row>
    <row r="4711" spans="42:45" x14ac:dyDescent="0.25">
      <c r="AP4711" s="6"/>
      <c r="AQ4711" s="5"/>
      <c r="AR4711" s="7"/>
      <c r="AS4711" s="6"/>
    </row>
    <row r="4712" spans="42:45" x14ac:dyDescent="0.25">
      <c r="AP4712" s="6"/>
      <c r="AQ4712" s="5"/>
      <c r="AR4712" s="7"/>
      <c r="AS4712" s="6"/>
    </row>
    <row r="4713" spans="42:45" x14ac:dyDescent="0.25">
      <c r="AP4713" s="6"/>
      <c r="AQ4713" s="5"/>
      <c r="AR4713" s="7"/>
      <c r="AS4713" s="6"/>
    </row>
    <row r="4714" spans="42:45" x14ac:dyDescent="0.25">
      <c r="AP4714" s="6"/>
      <c r="AQ4714" s="5"/>
      <c r="AR4714" s="7"/>
      <c r="AS4714" s="6"/>
    </row>
    <row r="4715" spans="42:45" x14ac:dyDescent="0.25">
      <c r="AP4715" s="6"/>
      <c r="AQ4715" s="5"/>
      <c r="AR4715" s="7"/>
      <c r="AS4715" s="6"/>
    </row>
    <row r="4716" spans="42:45" x14ac:dyDescent="0.25">
      <c r="AP4716" s="6"/>
      <c r="AQ4716" s="5"/>
      <c r="AR4716" s="7"/>
      <c r="AS4716" s="6"/>
    </row>
    <row r="4717" spans="42:45" x14ac:dyDescent="0.25">
      <c r="AP4717" s="6"/>
      <c r="AQ4717" s="5"/>
      <c r="AR4717" s="7"/>
      <c r="AS4717" s="6"/>
    </row>
    <row r="4718" spans="42:45" x14ac:dyDescent="0.25">
      <c r="AP4718" s="6"/>
      <c r="AQ4718" s="5"/>
      <c r="AR4718" s="7"/>
      <c r="AS4718" s="6"/>
    </row>
    <row r="4719" spans="42:45" x14ac:dyDescent="0.25">
      <c r="AP4719" s="6"/>
      <c r="AQ4719" s="5"/>
      <c r="AR4719" s="7"/>
      <c r="AS4719" s="6"/>
    </row>
    <row r="4720" spans="42:45" x14ac:dyDescent="0.25">
      <c r="AP4720" s="6"/>
      <c r="AQ4720" s="5"/>
      <c r="AR4720" s="7"/>
      <c r="AS4720" s="6"/>
    </row>
    <row r="4721" spans="42:45" x14ac:dyDescent="0.25">
      <c r="AP4721" s="6"/>
      <c r="AQ4721" s="5"/>
      <c r="AR4721" s="7"/>
      <c r="AS4721" s="6"/>
    </row>
    <row r="4722" spans="42:45" x14ac:dyDescent="0.25">
      <c r="AP4722" s="6"/>
      <c r="AQ4722" s="5"/>
      <c r="AR4722" s="7"/>
      <c r="AS4722" s="6"/>
    </row>
    <row r="4723" spans="42:45" x14ac:dyDescent="0.25">
      <c r="AP4723" s="6"/>
      <c r="AQ4723" s="5"/>
      <c r="AR4723" s="7"/>
      <c r="AS4723" s="6"/>
    </row>
    <row r="4724" spans="42:45" x14ac:dyDescent="0.25">
      <c r="AP4724" s="6"/>
      <c r="AQ4724" s="5"/>
      <c r="AR4724" s="7"/>
      <c r="AS4724" s="6"/>
    </row>
    <row r="4725" spans="42:45" x14ac:dyDescent="0.25">
      <c r="AP4725" s="6"/>
      <c r="AQ4725" s="5"/>
      <c r="AR4725" s="7"/>
      <c r="AS4725" s="6"/>
    </row>
    <row r="4726" spans="42:45" x14ac:dyDescent="0.25">
      <c r="AP4726" s="6"/>
      <c r="AQ4726" s="5"/>
      <c r="AR4726" s="7"/>
      <c r="AS4726" s="6"/>
    </row>
    <row r="4727" spans="42:45" x14ac:dyDescent="0.25">
      <c r="AP4727" s="6"/>
      <c r="AQ4727" s="5"/>
      <c r="AR4727" s="7"/>
      <c r="AS4727" s="6"/>
    </row>
    <row r="4728" spans="42:45" x14ac:dyDescent="0.25">
      <c r="AP4728" s="6"/>
      <c r="AQ4728" s="5"/>
      <c r="AR4728" s="7"/>
      <c r="AS4728" s="6"/>
    </row>
    <row r="4729" spans="42:45" x14ac:dyDescent="0.25">
      <c r="AP4729" s="6"/>
      <c r="AQ4729" s="5"/>
      <c r="AR4729" s="7"/>
      <c r="AS4729" s="6"/>
    </row>
    <row r="4730" spans="42:45" x14ac:dyDescent="0.25">
      <c r="AP4730" s="6"/>
      <c r="AQ4730" s="5"/>
      <c r="AR4730" s="7"/>
      <c r="AS4730" s="6"/>
    </row>
    <row r="4731" spans="42:45" x14ac:dyDescent="0.25">
      <c r="AP4731" s="6"/>
      <c r="AQ4731" s="5"/>
      <c r="AR4731" s="7"/>
      <c r="AS4731" s="6"/>
    </row>
    <row r="4732" spans="42:45" x14ac:dyDescent="0.25">
      <c r="AP4732" s="6"/>
      <c r="AQ4732" s="5"/>
      <c r="AR4732" s="7"/>
      <c r="AS4732" s="6"/>
    </row>
    <row r="4733" spans="42:45" x14ac:dyDescent="0.25">
      <c r="AP4733" s="6"/>
      <c r="AQ4733" s="5"/>
      <c r="AR4733" s="7"/>
      <c r="AS4733" s="6"/>
    </row>
    <row r="4734" spans="42:45" x14ac:dyDescent="0.25">
      <c r="AP4734" s="6"/>
      <c r="AQ4734" s="5"/>
      <c r="AR4734" s="7"/>
      <c r="AS4734" s="6"/>
    </row>
    <row r="4735" spans="42:45" x14ac:dyDescent="0.25">
      <c r="AP4735" s="6"/>
      <c r="AQ4735" s="5"/>
      <c r="AR4735" s="7"/>
      <c r="AS4735" s="6"/>
    </row>
    <row r="4736" spans="42:45" x14ac:dyDescent="0.25">
      <c r="AP4736" s="6"/>
      <c r="AQ4736" s="5"/>
      <c r="AR4736" s="7"/>
      <c r="AS4736" s="6"/>
    </row>
    <row r="4737" spans="42:45" x14ac:dyDescent="0.25">
      <c r="AP4737" s="6"/>
      <c r="AQ4737" s="5"/>
      <c r="AR4737" s="7"/>
      <c r="AS4737" s="6"/>
    </row>
    <row r="4738" spans="42:45" x14ac:dyDescent="0.25">
      <c r="AP4738" s="6"/>
      <c r="AQ4738" s="5"/>
      <c r="AR4738" s="7"/>
      <c r="AS4738" s="6"/>
    </row>
    <row r="4739" spans="42:45" x14ac:dyDescent="0.25">
      <c r="AP4739" s="6"/>
      <c r="AQ4739" s="5"/>
      <c r="AR4739" s="7"/>
      <c r="AS4739" s="6"/>
    </row>
    <row r="4740" spans="42:45" x14ac:dyDescent="0.25">
      <c r="AP4740" s="6"/>
      <c r="AQ4740" s="5"/>
      <c r="AR4740" s="7"/>
      <c r="AS4740" s="6"/>
    </row>
    <row r="4741" spans="42:45" x14ac:dyDescent="0.25">
      <c r="AP4741" s="6"/>
      <c r="AQ4741" s="5"/>
      <c r="AR4741" s="7"/>
      <c r="AS4741" s="6"/>
    </row>
    <row r="4742" spans="42:45" x14ac:dyDescent="0.25">
      <c r="AP4742" s="6"/>
      <c r="AQ4742" s="5"/>
      <c r="AR4742" s="7"/>
      <c r="AS4742" s="6"/>
    </row>
    <row r="4743" spans="42:45" x14ac:dyDescent="0.25">
      <c r="AP4743" s="6"/>
      <c r="AQ4743" s="5"/>
      <c r="AR4743" s="7"/>
      <c r="AS4743" s="6"/>
    </row>
    <row r="4744" spans="42:45" x14ac:dyDescent="0.25">
      <c r="AP4744" s="6"/>
      <c r="AQ4744" s="5"/>
      <c r="AR4744" s="7"/>
      <c r="AS4744" s="6"/>
    </row>
    <row r="4745" spans="42:45" x14ac:dyDescent="0.25">
      <c r="AP4745" s="6"/>
      <c r="AQ4745" s="5"/>
      <c r="AR4745" s="7"/>
      <c r="AS4745" s="6"/>
    </row>
    <row r="4746" spans="42:45" x14ac:dyDescent="0.25">
      <c r="AP4746" s="6"/>
      <c r="AQ4746" s="5"/>
      <c r="AR4746" s="7"/>
      <c r="AS4746" s="6"/>
    </row>
    <row r="4747" spans="42:45" x14ac:dyDescent="0.25">
      <c r="AP4747" s="6"/>
      <c r="AQ4747" s="5"/>
      <c r="AR4747" s="7"/>
      <c r="AS4747" s="6"/>
    </row>
    <row r="4748" spans="42:45" x14ac:dyDescent="0.25">
      <c r="AP4748" s="6"/>
      <c r="AQ4748" s="5"/>
      <c r="AR4748" s="7"/>
      <c r="AS4748" s="6"/>
    </row>
    <row r="4749" spans="42:45" x14ac:dyDescent="0.25">
      <c r="AP4749" s="6"/>
      <c r="AQ4749" s="5"/>
      <c r="AR4749" s="7"/>
      <c r="AS4749" s="6"/>
    </row>
    <row r="4750" spans="42:45" x14ac:dyDescent="0.25">
      <c r="AP4750" s="6"/>
      <c r="AQ4750" s="5"/>
      <c r="AR4750" s="7"/>
      <c r="AS4750" s="6"/>
    </row>
    <row r="4751" spans="42:45" x14ac:dyDescent="0.25">
      <c r="AP4751" s="6"/>
      <c r="AQ4751" s="5"/>
      <c r="AR4751" s="7"/>
      <c r="AS4751" s="6"/>
    </row>
    <row r="4752" spans="42:45" x14ac:dyDescent="0.25">
      <c r="AP4752" s="6"/>
      <c r="AQ4752" s="5"/>
      <c r="AR4752" s="7"/>
      <c r="AS4752" s="6"/>
    </row>
    <row r="4753" spans="42:45" x14ac:dyDescent="0.25">
      <c r="AP4753" s="6"/>
      <c r="AQ4753" s="5"/>
      <c r="AR4753" s="7"/>
      <c r="AS4753" s="6"/>
    </row>
    <row r="4754" spans="42:45" x14ac:dyDescent="0.25">
      <c r="AP4754" s="6"/>
      <c r="AQ4754" s="5"/>
      <c r="AR4754" s="7"/>
      <c r="AS4754" s="6"/>
    </row>
    <row r="4755" spans="42:45" x14ac:dyDescent="0.25">
      <c r="AP4755" s="6"/>
      <c r="AQ4755" s="5"/>
      <c r="AR4755" s="7"/>
      <c r="AS4755" s="6"/>
    </row>
    <row r="4756" spans="42:45" x14ac:dyDescent="0.25">
      <c r="AP4756" s="6"/>
      <c r="AQ4756" s="5"/>
      <c r="AR4756" s="7"/>
      <c r="AS4756" s="6"/>
    </row>
    <row r="4757" spans="42:45" x14ac:dyDescent="0.25">
      <c r="AP4757" s="6"/>
      <c r="AQ4757" s="5"/>
      <c r="AR4757" s="7"/>
      <c r="AS4757" s="6"/>
    </row>
    <row r="4758" spans="42:45" x14ac:dyDescent="0.25">
      <c r="AP4758" s="6"/>
      <c r="AQ4758" s="5"/>
      <c r="AR4758" s="7"/>
      <c r="AS4758" s="6"/>
    </row>
    <row r="4759" spans="42:45" x14ac:dyDescent="0.25">
      <c r="AP4759" s="6"/>
      <c r="AQ4759" s="5"/>
      <c r="AR4759" s="7"/>
      <c r="AS4759" s="6"/>
    </row>
    <row r="4760" spans="42:45" x14ac:dyDescent="0.25">
      <c r="AP4760" s="6"/>
      <c r="AQ4760" s="5"/>
      <c r="AR4760" s="7"/>
      <c r="AS4760" s="6"/>
    </row>
    <row r="4761" spans="42:45" x14ac:dyDescent="0.25">
      <c r="AP4761" s="6"/>
      <c r="AQ4761" s="5"/>
      <c r="AR4761" s="7"/>
      <c r="AS4761" s="6"/>
    </row>
    <row r="4762" spans="42:45" x14ac:dyDescent="0.25">
      <c r="AP4762" s="6"/>
      <c r="AQ4762" s="5"/>
      <c r="AR4762" s="7"/>
      <c r="AS4762" s="6"/>
    </row>
    <row r="4763" spans="42:45" x14ac:dyDescent="0.25">
      <c r="AP4763" s="6"/>
      <c r="AQ4763" s="5"/>
      <c r="AR4763" s="7"/>
      <c r="AS4763" s="6"/>
    </row>
    <row r="4764" spans="42:45" x14ac:dyDescent="0.25">
      <c r="AP4764" s="6"/>
      <c r="AQ4764" s="5"/>
      <c r="AR4764" s="7"/>
      <c r="AS4764" s="6"/>
    </row>
    <row r="4765" spans="42:45" x14ac:dyDescent="0.25">
      <c r="AP4765" s="6"/>
      <c r="AQ4765" s="5"/>
      <c r="AR4765" s="7"/>
      <c r="AS4765" s="6"/>
    </row>
    <row r="4766" spans="42:45" x14ac:dyDescent="0.25">
      <c r="AP4766" s="6"/>
      <c r="AQ4766" s="5"/>
      <c r="AR4766" s="7"/>
      <c r="AS4766" s="6"/>
    </row>
    <row r="4767" spans="42:45" x14ac:dyDescent="0.25">
      <c r="AP4767" s="6"/>
      <c r="AQ4767" s="5"/>
      <c r="AR4767" s="7"/>
      <c r="AS4767" s="6"/>
    </row>
    <row r="4768" spans="42:45" x14ac:dyDescent="0.25">
      <c r="AP4768" s="6"/>
      <c r="AQ4768" s="5"/>
      <c r="AR4768" s="7"/>
      <c r="AS4768" s="6"/>
    </row>
    <row r="4769" spans="42:45" x14ac:dyDescent="0.25">
      <c r="AP4769" s="6"/>
      <c r="AQ4769" s="5"/>
      <c r="AR4769" s="7"/>
      <c r="AS4769" s="6"/>
    </row>
    <row r="4770" spans="42:45" x14ac:dyDescent="0.25">
      <c r="AP4770" s="6"/>
      <c r="AQ4770" s="5"/>
      <c r="AR4770" s="7"/>
      <c r="AS4770" s="6"/>
    </row>
    <row r="4771" spans="42:45" x14ac:dyDescent="0.25">
      <c r="AP4771" s="6"/>
      <c r="AQ4771" s="5"/>
      <c r="AR4771" s="7"/>
      <c r="AS4771" s="6"/>
    </row>
    <row r="4772" spans="42:45" x14ac:dyDescent="0.25">
      <c r="AP4772" s="6"/>
      <c r="AQ4772" s="5"/>
      <c r="AR4772" s="7"/>
      <c r="AS4772" s="6"/>
    </row>
    <row r="4773" spans="42:45" x14ac:dyDescent="0.25">
      <c r="AP4773" s="6"/>
      <c r="AQ4773" s="5"/>
      <c r="AR4773" s="7"/>
      <c r="AS4773" s="6"/>
    </row>
    <row r="4774" spans="42:45" x14ac:dyDescent="0.25">
      <c r="AP4774" s="6"/>
      <c r="AQ4774" s="5"/>
      <c r="AR4774" s="7"/>
      <c r="AS4774" s="6"/>
    </row>
    <row r="4775" spans="42:45" x14ac:dyDescent="0.25">
      <c r="AP4775" s="6"/>
      <c r="AQ4775" s="5"/>
      <c r="AR4775" s="7"/>
      <c r="AS4775" s="6"/>
    </row>
    <row r="4776" spans="42:45" x14ac:dyDescent="0.25">
      <c r="AP4776" s="6"/>
      <c r="AQ4776" s="5"/>
      <c r="AR4776" s="7"/>
      <c r="AS4776" s="6"/>
    </row>
    <row r="4777" spans="42:45" x14ac:dyDescent="0.25">
      <c r="AP4777" s="6"/>
      <c r="AQ4777" s="5"/>
      <c r="AR4777" s="7"/>
      <c r="AS4777" s="6"/>
    </row>
    <row r="4778" spans="42:45" x14ac:dyDescent="0.25">
      <c r="AP4778" s="6"/>
      <c r="AQ4778" s="5"/>
      <c r="AR4778" s="7"/>
      <c r="AS4778" s="6"/>
    </row>
    <row r="4779" spans="42:45" x14ac:dyDescent="0.25">
      <c r="AP4779" s="6"/>
      <c r="AQ4779" s="5"/>
      <c r="AR4779" s="7"/>
      <c r="AS4779" s="6"/>
    </row>
    <row r="4780" spans="42:45" x14ac:dyDescent="0.25">
      <c r="AP4780" s="6"/>
      <c r="AQ4780" s="5"/>
      <c r="AR4780" s="7"/>
      <c r="AS4780" s="6"/>
    </row>
    <row r="4781" spans="42:45" x14ac:dyDescent="0.25">
      <c r="AP4781" s="6"/>
      <c r="AQ4781" s="5"/>
      <c r="AR4781" s="7"/>
      <c r="AS4781" s="6"/>
    </row>
    <row r="4782" spans="42:45" x14ac:dyDescent="0.25">
      <c r="AP4782" s="6"/>
      <c r="AQ4782" s="5"/>
      <c r="AR4782" s="7"/>
      <c r="AS4782" s="6"/>
    </row>
    <row r="4783" spans="42:45" x14ac:dyDescent="0.25">
      <c r="AP4783" s="6"/>
      <c r="AQ4783" s="5"/>
      <c r="AR4783" s="7"/>
      <c r="AS4783" s="6"/>
    </row>
    <row r="4784" spans="42:45" x14ac:dyDescent="0.25">
      <c r="AP4784" s="6"/>
      <c r="AQ4784" s="5"/>
      <c r="AR4784" s="7"/>
      <c r="AS4784" s="6"/>
    </row>
    <row r="4785" spans="42:45" x14ac:dyDescent="0.25">
      <c r="AP4785" s="6"/>
      <c r="AQ4785" s="5"/>
      <c r="AR4785" s="7"/>
      <c r="AS4785" s="6"/>
    </row>
    <row r="4786" spans="42:45" x14ac:dyDescent="0.25">
      <c r="AP4786" s="6"/>
      <c r="AQ4786" s="5"/>
      <c r="AR4786" s="7"/>
      <c r="AS4786" s="6"/>
    </row>
    <row r="4787" spans="42:45" x14ac:dyDescent="0.25">
      <c r="AP4787" s="6"/>
      <c r="AQ4787" s="5"/>
      <c r="AR4787" s="7"/>
      <c r="AS4787" s="6"/>
    </row>
    <row r="4788" spans="42:45" x14ac:dyDescent="0.25">
      <c r="AP4788" s="6"/>
      <c r="AQ4788" s="5"/>
      <c r="AR4788" s="7"/>
      <c r="AS4788" s="6"/>
    </row>
    <row r="4789" spans="42:45" x14ac:dyDescent="0.25">
      <c r="AP4789" s="6"/>
      <c r="AQ4789" s="5"/>
      <c r="AR4789" s="7"/>
      <c r="AS4789" s="6"/>
    </row>
    <row r="4790" spans="42:45" x14ac:dyDescent="0.25">
      <c r="AP4790" s="6"/>
      <c r="AQ4790" s="5"/>
      <c r="AR4790" s="7"/>
      <c r="AS4790" s="6"/>
    </row>
    <row r="4791" spans="42:45" x14ac:dyDescent="0.25">
      <c r="AP4791" s="6"/>
      <c r="AQ4791" s="5"/>
      <c r="AR4791" s="7"/>
      <c r="AS4791" s="6"/>
    </row>
    <row r="4792" spans="42:45" x14ac:dyDescent="0.25">
      <c r="AP4792" s="6"/>
      <c r="AQ4792" s="5"/>
      <c r="AR4792" s="7"/>
      <c r="AS4792" s="6"/>
    </row>
  </sheetData>
  <protectedRanges>
    <protectedRange password="C90D" sqref="G30" name="Rango1_4_1_1_1"/>
    <protectedRange password="C90D" sqref="G307" name="Rango1_3_1_1"/>
    <protectedRange password="C90D" sqref="G428" name="Rango1_4_1_1_1_1"/>
    <protectedRange password="C90D" sqref="J30" name="Rango1_4_1_1_1_2_2"/>
    <protectedRange password="C90D" sqref="J428" name="Rango1_4_1_1_1_1_1_2"/>
    <protectedRange password="C90D" sqref="M24" name="Rango1_6"/>
  </protectedRanges>
  <autoFilter ref="A10:AT452">
    <filterColumn colId="28">
      <filters blank="1"/>
    </filterColumn>
  </autoFilter>
  <mergeCells count="2">
    <mergeCell ref="A1:T1"/>
    <mergeCell ref="V9:Y9"/>
  </mergeCells>
  <conditionalFormatting sqref="AN11">
    <cfRule type="cellIs" dxfId="23" priority="22" operator="equal">
      <formula>"EN TERMINO"</formula>
    </cfRule>
    <cfRule type="cellIs" dxfId="22" priority="23" operator="equal">
      <formula>"CUMPLIDA"</formula>
    </cfRule>
    <cfRule type="cellIs" dxfId="21" priority="24" operator="equal">
      <formula>"VENCIDA"</formula>
    </cfRule>
  </conditionalFormatting>
  <conditionalFormatting sqref="AO11">
    <cfRule type="cellIs" dxfId="20" priority="19" operator="equal">
      <formula>"EN TERMINO"</formula>
    </cfRule>
    <cfRule type="cellIs" dxfId="19" priority="20" operator="equal">
      <formula>"CUMPLIDA"</formula>
    </cfRule>
    <cfRule type="cellIs" dxfId="18" priority="21" operator="equal">
      <formula>"VENCIDA"</formula>
    </cfRule>
  </conditionalFormatting>
  <conditionalFormatting sqref="AO12:AO65 AO67:AO426 AO428:AO452">
    <cfRule type="cellIs" dxfId="17" priority="13" operator="equal">
      <formula>"EN TERMINO"</formula>
    </cfRule>
    <cfRule type="cellIs" dxfId="16" priority="14" operator="equal">
      <formula>"CUMPLIDA"</formula>
    </cfRule>
    <cfRule type="cellIs" dxfId="15" priority="15" operator="equal">
      <formula>"VENCIDA"</formula>
    </cfRule>
  </conditionalFormatting>
  <conditionalFormatting sqref="AN12:AN65 AN67:AN426 AN428:AN452">
    <cfRule type="cellIs" dxfId="14" priority="16" operator="equal">
      <formula>"EN TERMINO"</formula>
    </cfRule>
    <cfRule type="cellIs" dxfId="13" priority="17" operator="equal">
      <formula>"CUMPLIDA"</formula>
    </cfRule>
    <cfRule type="cellIs" dxfId="12" priority="18" operator="equal">
      <formula>"VENCIDA"</formula>
    </cfRule>
  </conditionalFormatting>
  <conditionalFormatting sqref="AO66">
    <cfRule type="cellIs" dxfId="11" priority="7" operator="equal">
      <formula>"EN TERMINO"</formula>
    </cfRule>
    <cfRule type="cellIs" dxfId="10" priority="8" operator="equal">
      <formula>"CUMPLIDA"</formula>
    </cfRule>
    <cfRule type="cellIs" dxfId="9" priority="9" operator="equal">
      <formula>"VENCIDA"</formula>
    </cfRule>
  </conditionalFormatting>
  <conditionalFormatting sqref="AN66">
    <cfRule type="cellIs" dxfId="8" priority="10" operator="equal">
      <formula>"EN TERMINO"</formula>
    </cfRule>
    <cfRule type="cellIs" dxfId="7" priority="11" operator="equal">
      <formula>"CUMPLIDA"</formula>
    </cfRule>
    <cfRule type="cellIs" dxfId="6" priority="12" operator="equal">
      <formula>"VENCIDA"</formula>
    </cfRule>
  </conditionalFormatting>
  <conditionalFormatting sqref="AO427">
    <cfRule type="cellIs" dxfId="5" priority="1" operator="equal">
      <formula>"EN TERMINO"</formula>
    </cfRule>
    <cfRule type="cellIs" dxfId="4" priority="2" operator="equal">
      <formula>"CUMPLIDA"</formula>
    </cfRule>
    <cfRule type="cellIs" dxfId="3" priority="3" operator="equal">
      <formula>"VENCIDA"</formula>
    </cfRule>
  </conditionalFormatting>
  <conditionalFormatting sqref="AN427">
    <cfRule type="cellIs" dxfId="2" priority="4" operator="equal">
      <formula>"EN TERMINO"</formula>
    </cfRule>
    <cfRule type="cellIs" dxfId="1" priority="5" operator="equal">
      <formula>"CUMPLIDA"</formula>
    </cfRule>
    <cfRule type="cellIs" dxfId="0" priority="6" operator="equal">
      <formula>"VENCIDA"</formula>
    </cfRule>
  </conditionalFormatting>
  <dataValidations count="4">
    <dataValidation type="textLength" operator="lessThan" allowBlank="1" showInputMessage="1" showErrorMessage="1" error="Recuerde que deben ser de maximo 50 palabras" promptTitle="Recuerde" prompt="Descripción maximo de 50 palabras" sqref="C259:C262">
      <formula1>301</formula1>
    </dataValidation>
    <dataValidation type="whole" operator="greaterThanOrEqual" allowBlank="1" showInputMessage="1" showErrorMessage="1" sqref="J30 J428">
      <formula1>1</formula1>
    </dataValidation>
    <dataValidation type="decimal" operator="greaterThan" allowBlank="1" showInputMessage="1" showErrorMessage="1" sqref="O10">
      <formula1>0</formula1>
    </dataValidation>
    <dataValidation type="whole" operator="greaterThanOrEqual" allowBlank="1" showInputMessage="1" showErrorMessage="1" sqref="O214:O217 O183:O184 O77 O79:O88 O180 O42:O48 O219:O239 O37:O40 O11:O35 O69:O73 O90:O107 O110:O178 O186:O211 O51:O67">
      <formula1>0</formula1>
    </dataValidation>
  </dataValidations>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 Augusto Godoy Rivera</dc:creator>
  <cp:lastModifiedBy>Cesar Augusto Godoy Rivera</cp:lastModifiedBy>
  <dcterms:created xsi:type="dcterms:W3CDTF">2015-11-20T14:03:08Z</dcterms:created>
  <dcterms:modified xsi:type="dcterms:W3CDTF">2015-11-20T14:03:49Z</dcterms:modified>
</cp:coreProperties>
</file>