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mc:AlternateContent xmlns:mc="http://schemas.openxmlformats.org/markup-compatibility/2006">
    <mc:Choice Requires="x15">
      <x15ac:absPath xmlns:x15ac="http://schemas.microsoft.com/office/spreadsheetml/2010/11/ac" url="C:\Plan de Acción\2017\pagina WEB\"/>
    </mc:Choice>
  </mc:AlternateContent>
  <bookViews>
    <workbookView xWindow="0" yWindow="0" windowWidth="20490" windowHeight="6930"/>
  </bookViews>
  <sheets>
    <sheet name="POAI"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4" i="1" l="1"/>
  <c r="D76" i="1"/>
  <c r="D30" i="1"/>
  <c r="D18" i="1"/>
  <c r="D44" i="1" l="1"/>
  <c r="D136" i="1" l="1"/>
  <c r="D38" i="1" l="1"/>
  <c r="D101" i="1"/>
  <c r="D104" i="1"/>
  <c r="D110" i="1"/>
  <c r="D114" i="1"/>
  <c r="D119" i="1"/>
  <c r="D121" i="1"/>
  <c r="D129" i="1"/>
  <c r="D75" i="1" l="1"/>
  <c r="D17" i="1"/>
  <c r="D139" i="1" l="1"/>
</calcChain>
</file>

<file path=xl/sharedStrings.xml><?xml version="1.0" encoding="utf-8"?>
<sst xmlns="http://schemas.openxmlformats.org/spreadsheetml/2006/main" count="161" uniqueCount="158">
  <si>
    <t>TOTAL</t>
  </si>
  <si>
    <t>Fortalecimiento de la Gestión funcional con tecnologías de la información y comunicaciones de la Agencia Nacional de Infraestructura</t>
  </si>
  <si>
    <t>2499-600-003</t>
  </si>
  <si>
    <t>Estrategia en Comunicaciones</t>
  </si>
  <si>
    <t>Premio Nacional de Interventorías</t>
  </si>
  <si>
    <t>Archivo y Correspondencia</t>
  </si>
  <si>
    <t>Viáticos y Gastos de Viaje</t>
  </si>
  <si>
    <t>Necesidades Contratistas Proyección</t>
  </si>
  <si>
    <t>Apoyo para el desarrollo y gestión institucional de la ANI, Nacional</t>
  </si>
  <si>
    <t>2499-600-004</t>
  </si>
  <si>
    <t>Ejecutar las actividades para fomentar la cultura de  gestión del conocimiento al interior de la ANI</t>
  </si>
  <si>
    <t>Realizar las actividades para mantener  actualizado el Sistema Integrado de Gestión</t>
  </si>
  <si>
    <t>Implementación del Sistema Integrado de Gestión y Control, Agencia Nacional de Infraestructura</t>
  </si>
  <si>
    <t>2499-600-002</t>
  </si>
  <si>
    <t>Consultoria peritaje financero APM</t>
  </si>
  <si>
    <t>Asesoria y capacitación análisis tributario</t>
  </si>
  <si>
    <t>Consultoria financiera revisión modelo ALLIED aeropuerto el Dorado</t>
  </si>
  <si>
    <t>Recursos Necesidades aeropuertos</t>
  </si>
  <si>
    <t>Vicepresidencia Gestión Contractual</t>
  </si>
  <si>
    <t>Asesorias temas administrativos</t>
  </si>
  <si>
    <t>Vicepresidencia Administrativa</t>
  </si>
  <si>
    <t>Asesorias en temas de Planeación</t>
  </si>
  <si>
    <t xml:space="preserve">Asesorias temas procesos de expropiación judicial </t>
  </si>
  <si>
    <t>Desarrollar modelación de tráfico para seguimiento del riesgo comercial en los contratos de concesiones viales a cargo de la Agencia.</t>
  </si>
  <si>
    <t>Vicepresidencia de Planeación, Riesgos y Entorno</t>
  </si>
  <si>
    <t>Convenio FDN</t>
  </si>
  <si>
    <t>Contrato de apoyo Presidencia Posconflicto</t>
  </si>
  <si>
    <t xml:space="preserve">Contrato de Plan Maestro de Transporte Intermodal </t>
  </si>
  <si>
    <t>Presidencia</t>
  </si>
  <si>
    <t>Asesor Financiero Externo - MVVCC- IP Vía al Puerto</t>
  </si>
  <si>
    <t>Asesor Financiero Externo - Ruta 2</t>
  </si>
  <si>
    <t>Contratar la asesoría logística para el corredor Buga – Buenaventura</t>
  </si>
  <si>
    <t xml:space="preserve">Contratar peritaje técnico requerido para presentar ante Tribunal de Arbitramento, para el proyecto Ruta del Sol Sector 2, </t>
  </si>
  <si>
    <t>Asesoría Jurídica temas contractuales Vicepresidencia</t>
  </si>
  <si>
    <t>Vicepresidencia Ejecutiva</t>
  </si>
  <si>
    <t>Contratar un experto encomunicaciones</t>
  </si>
  <si>
    <t>Contratar encuestas de percepción de la ciudadanía</t>
  </si>
  <si>
    <t>Oficina de Comunicaciones</t>
  </si>
  <si>
    <t>Evaluación IP - KONFIRMA</t>
  </si>
  <si>
    <t>Asesorar el proceso de reorganización del proyecto Bogotá-Girardot</t>
  </si>
  <si>
    <t>Asesor vicejurídico - actualización normograma, SINFANI y otros</t>
  </si>
  <si>
    <t>Asesoría jurídica especializada para absolver interrogantes específicos que la ANI considere de especial complejidad en relación con asuntos contractuales GABRIEL DE VEGA PINZÓN</t>
  </si>
  <si>
    <t xml:space="preserve">Asesorar a la Vicepresidencia Jurídica en el seguimiento y actualización del Plan de mejoramiento de la Vicepresidencia </t>
  </si>
  <si>
    <t xml:space="preserve">Asesorar en temas penales que sean de competencia de la Agencia </t>
  </si>
  <si>
    <t>Asesoría jurídica especializada  para  absolver interrogantes específicos que la ANI considere de especial complejidad en relación con asuntos contractuales públicos</t>
  </si>
  <si>
    <t>Apoyar jurídicamente la estructuración y progreso de los documentos estándar de los proyectos de la cuarta generación de Iniciativa Privada y concesiones portuarias MEDELLIN, MARTINEZ &amp; DURAN ABOGADOS S.A.S.</t>
  </si>
  <si>
    <t>Conceptos jurídicos - URDANETA, VELEZ, PEAR &amp; ABDALLAH ABOGADOS SAS</t>
  </si>
  <si>
    <t>Evaluadores de APPs y de interventoria</t>
  </si>
  <si>
    <t>Representación judicial en los tribunales de arbitramento</t>
  </si>
  <si>
    <t>Vicepresidencia Jurídica</t>
  </si>
  <si>
    <t>Asesorar en materia Economica - Financiera  integral en las actividades de los procesos de estructuración, análisis y revisión de los proyectos de APP de Iniciativa privada, en el marco de la Cuarta Generación de Concesiones, para los modos a cargo.</t>
  </si>
  <si>
    <t>Interventoría especializada El Dorado II</t>
  </si>
  <si>
    <t>Consultoría especializada en diseño de aeropuertos, negocios de aviación y estructuración de proyectos de infraestructura de transporte que lleve a cabo los estudios y diseños a factibilidad del proyecto de infraestructura El Dorado II - VF</t>
  </si>
  <si>
    <t>Vicepresidencia de Estructuración</t>
  </si>
  <si>
    <t>Apoyo a la Gestión del Estado. Asesorias y Consultorias. Contratos de concesión</t>
  </si>
  <si>
    <t>2499-600-001</t>
  </si>
  <si>
    <t xml:space="preserve">Contratar la consultoria y/o asesoria Integral para el Modo Portuario de la Agencia Nacional de Infraestructura </t>
  </si>
  <si>
    <t>Contratacion de una firma para realizar la consultoria y/o asesoria de forma integral que soporte la gestion realizada por la Gerencia del grupo interno de Trabajo Férreo y Portuario, relacinada con el plan de mejoramiento.</t>
  </si>
  <si>
    <t>Contratar Interventoría técnica, administrativa, financiera y jurídica a las Sociedad:  Sociedad Portuaria Bavaria,  Sociedad Portuaria Oil Tanking S.A. y Sociedad Portuaria de la Peninsula - PENSPORT</t>
  </si>
  <si>
    <t xml:space="preserve">Contratar Interventoría técnica, administrativa, financiera y jurídica a las  Sociedades: Sociedad Portuaria  Algranel , Sociedad Portuaria del Dique y la Sociedad Portuaria Regional de Cartagena </t>
  </si>
  <si>
    <t>Contratar la “Interventoría de Mínima Cuantía para el contrato de  Concesion Portuaria No. –012 De 1994 Suscrito Entre La Nación –El Instituto Nacional De Concesiones INCO Y/O Agencia Nacional De Infraestructura - Y La Sociedad Puerto Regional de Tumaco S.A”</t>
  </si>
  <si>
    <t xml:space="preserve">Contratar Interventoría técnica, administrativa, financiera y jurídica a las  Sociedades: Sociedad Portuaria  Algranel,  Refineria de Cartagena REFICAR y la Sociedad Portuaria Regional de Cartagena </t>
  </si>
  <si>
    <t>Contratar Interventoría Técnica, Administrativa, Financiera, Jurídica, Ambiental, Predial y Social al  Contrato de Concesión Portuaria la Sociedad Puerto Industrial Aguadulce.</t>
  </si>
  <si>
    <t>Apoyo estatal a los puertos a nivel nacional</t>
  </si>
  <si>
    <t>2405-600-001</t>
  </si>
  <si>
    <t>Implementación Plan de Reasentamientos</t>
  </si>
  <si>
    <t>Nuevo Contrato de obra pública (01 junio a 31 de dic)</t>
  </si>
  <si>
    <t>Contrato de supervisor Bog - Bel (01 marzo a 31 de mayo)</t>
  </si>
  <si>
    <t>Contrato Menor Cuantía de Pólizas Bog - Bel (01 marzo a 31 de mayo)</t>
  </si>
  <si>
    <t>Contrato Menor Cuantía de Vigilancia Bog - Bel (01 marzo a 31 de mayo)</t>
  </si>
  <si>
    <t>Contrato Menor Cuantía Control de Tráfico Bog - Bel (01 marzo a 31 de mayo)</t>
  </si>
  <si>
    <t>Adición Interventoría Dorada - Chiriguaná (01 marzo a 31 de mayo)</t>
  </si>
  <si>
    <t>Adición Dorada - Chiriguaná (01 marzo a 31 de mayo)</t>
  </si>
  <si>
    <t>Adición Interventoría Contratos de Obra (01 enero a 28 de feb)</t>
  </si>
  <si>
    <t>Adición Dorada - Chiriguaná</t>
  </si>
  <si>
    <t>Adición Bogotá - Belencito</t>
  </si>
  <si>
    <t>VF - Interventoría Atlántico</t>
  </si>
  <si>
    <t>VF - Interventoría Pacífico</t>
  </si>
  <si>
    <t>Rehabilitación de Vías Férreas a Nivel Nacional a traves del Sistema de Concesiones</t>
  </si>
  <si>
    <t>2404-600-001</t>
  </si>
  <si>
    <t>Mitigación impactos sobre biodiversidad</t>
  </si>
  <si>
    <t>Pago Peritos prediales</t>
  </si>
  <si>
    <t>Pago seguimientos ambientales</t>
  </si>
  <si>
    <t>Contrato de Gestión Predial para el proyecto BGG</t>
  </si>
  <si>
    <t>Contrato de Gestión Predial para el proyecto ZMB</t>
  </si>
  <si>
    <t>Reprogramación Ruta del sol 1</t>
  </si>
  <si>
    <t>Ampliación del Box Culvert - Ruta Caribe</t>
  </si>
  <si>
    <t>Amigable componedor Bogota-Villavicencio</t>
  </si>
  <si>
    <t>Interventoria Rumichaca-Pasto-Chachagui</t>
  </si>
  <si>
    <t xml:space="preserve">Otras Obras Pendientes por definir </t>
  </si>
  <si>
    <t>Incidente de Desacato (Box Culver CU Ipiales)</t>
  </si>
  <si>
    <t xml:space="preserve">Interventoria Pereira la Victoria </t>
  </si>
  <si>
    <t>Mantenimiento de la protección marina en el sector Los Muchachitos</t>
  </si>
  <si>
    <t xml:space="preserve">Obras de proteccion Marina en el sector Muchachitos </t>
  </si>
  <si>
    <t>Construcción Acciones populares Once de Noviembre, Juana Paula y El Recreo</t>
  </si>
  <si>
    <t>construcción del puente peatonal Camilo Torres del Municipio de Soacha</t>
  </si>
  <si>
    <t>Pago Interventoria Puente Camilo Torres - VF</t>
  </si>
  <si>
    <t>Pago interventoria Santa Marta - Paraguchón VF</t>
  </si>
  <si>
    <t>Pago vigencias futuras Santa Marta - Paraguachón</t>
  </si>
  <si>
    <t>Vicepresidencia de Gestión Contractual</t>
  </si>
  <si>
    <t>Apoyo a la gestión del Estado, obras complementarias y compra de predios. Contratos de Concesión</t>
  </si>
  <si>
    <t>2401-0600-003</t>
  </si>
  <si>
    <t>Rehab Mejoramiento Operac y Mant Corredor Perimetral Oriente de Cundinamarca - 4G</t>
  </si>
  <si>
    <t>2401-600-007</t>
  </si>
  <si>
    <t>Mejoramiento Apoyo estatal Proyecto de Concesión Ruta del Sol Sector I Nacional</t>
  </si>
  <si>
    <t>2401-0600-031</t>
  </si>
  <si>
    <t>Mejoramiento Apoyo estatal Proyecto de Concesión Ruta del Sol Sector II Nacional</t>
  </si>
  <si>
    <t>2401-0600-012</t>
  </si>
  <si>
    <t>Mejoramiento, Construcción Rehabilitación Mantenimiento y Operación Corredor Bucaramanga - Barrancabermeja - Yondó, Departamentos de Antioquia y Santander</t>
  </si>
  <si>
    <t>2401-0600-011</t>
  </si>
  <si>
    <t>Construcción, Operación y Mantenimiento de la Vía Mulaló Loboguerrero, Departamento del Valle del Cauca</t>
  </si>
  <si>
    <t>2401-0600-010</t>
  </si>
  <si>
    <t>Rehabilitación, Mejoramiento, Construcción, Mantenimiento y Operación del corredor Cartagena-Barranquilla y Circunvalar de la Prosperidad de Atlantico y Bolivar</t>
  </si>
  <si>
    <t>2401-0600-009</t>
  </si>
  <si>
    <t>Mejoramiento Construcción, Operación Y Mantenimiento De La Autopista Conexión Pacífico 3, Autopistas Para La Prosperidad, Antioquia, Occidente</t>
  </si>
  <si>
    <t>2401-0600-008</t>
  </si>
  <si>
    <t>Mejoramiento Rehab y Mant. Corredor Honda - Puerto Salgar - Girardot - 4G</t>
  </si>
  <si>
    <t>2401-0600-006</t>
  </si>
  <si>
    <t>Mejoramiento Apoyo estatal Proyecto de Concesión Ruta del Sol Sector III Nacional</t>
  </si>
  <si>
    <t>2401-0600-005</t>
  </si>
  <si>
    <t>Mejoramiento Concesión Armenia - Pereira - Manizales</t>
  </si>
  <si>
    <t>2401-0600-004</t>
  </si>
  <si>
    <t>Mejoramiento, mantenimiento de la  Concesión Cartagena - Barranquilla</t>
  </si>
  <si>
    <t>2401-0600-002</t>
  </si>
  <si>
    <t>Mejoramiento Autopista Bogotá - Villavicencio</t>
  </si>
  <si>
    <t>2401-0600-001</t>
  </si>
  <si>
    <t>Apropiación Presupuestal</t>
  </si>
  <si>
    <t>Proyecto</t>
  </si>
  <si>
    <t>Rubro presupuestal</t>
  </si>
  <si>
    <t>PROGRAMACIÓN 2017</t>
  </si>
  <si>
    <t>AGENCIA NACIONAL DE INFRAESTRUCTURA</t>
  </si>
  <si>
    <t>Año de Inscripción</t>
  </si>
  <si>
    <t>Ejercer la representación judicial, asesoría jurídica y acompañamiento a la Agencia Nacional de Infraestructura en todo lo relacionado con la demanda de acción popular interpuesta por la Procuraduría General de la Nación ante el Tribunal Administrativo de Cundinamarca en defensa del patrimonio público y frente al daño ocasionado por Odebrecht al Estado Colombiano</t>
  </si>
  <si>
    <t>2. Ejercer la representación judicial, asesoría jurídica y acompañamiento a la Agencia Nacional de Infraestructura en todo lo relacionado con la demanda de Controversias Contractuales interpuesta por la sociedad Tren de Occidente S.A</t>
  </si>
  <si>
    <t>Mejorar la infraestructura asociada al software, el hardware y las comunicaciones de la agencia.</t>
  </si>
  <si>
    <t>Mejorar la gestión y control de los proyectos de la agencia por medio de aplicación de TIC´s para garantizar la seguridad de la información y el acceso a la misma.</t>
  </si>
  <si>
    <t>Contratar estudios y diseños del proyecto de iniciativa privada del modo férreo Regiotram</t>
  </si>
  <si>
    <t>Contratar la revisión de los estudios técnicos elaborados por los originadores de dos proyectos ferroviarios</t>
  </si>
  <si>
    <t>Mantenimiento y adecuación carro caja No. vía 623</t>
  </si>
  <si>
    <t>Ajuste por inflación contrato de Interventoría No. 236/16 Red Férrea Atlántico – VF</t>
  </si>
  <si>
    <t>Ajuste por inflación contrato de Interventoría No. 181/16 Red Férrea Pacífico – VF</t>
  </si>
  <si>
    <t>Recursos Tema Predial</t>
  </si>
  <si>
    <t>Pago impuesto transacciones financieras 4*1000</t>
  </si>
  <si>
    <t>Pago de mayor valor de la prima póliza todo riesgo Otrosi No 10</t>
  </si>
  <si>
    <t>Interventoria obras sector La Balastrera - Valle del Cauca</t>
  </si>
  <si>
    <t>Realización obras de emergencia Sector la Balastrera - Valle del Cauca</t>
  </si>
  <si>
    <t>Suscripción convenio interadministrativo semaforización Soacha</t>
  </si>
  <si>
    <t>Contratar consultoria jurídica para la emisión se un concepto en la cual se revise, analice y determine si las propuestas de inversión de la SPR de Cartagena y CONTECAR modifican elementos sustanciales de sus contratos de concesión</t>
  </si>
  <si>
    <t>Asesorar en materia técnica integral en las actividades de los procesos de estructuración, análisis y revisión de los proyectos APP de iniciativa privada, en el marco de la cuarta generación de concesiones para los modos a cargo</t>
  </si>
  <si>
    <t>Asesoria integral técnica y financiera en la estructuración de nuevos proyectos de APPs para los diferentes modos</t>
  </si>
  <si>
    <t>Estructuración integral técnica, administrativa, social, predial, ambiental, financiera, contable y jurídica del proyecto concesión vial sector Ruta del Sol II</t>
  </si>
  <si>
    <t>Estructuración integral técnica, administrativa, social, predial, ambiental, financiera, contable y jurídica del proyecto concesión vial  Malla Vial del Valle del Cauca y Cauca</t>
  </si>
  <si>
    <t>Asesorar a la Agencia en lo temas derivados del Plan de Mejoramiento suscrito con la CGR</t>
  </si>
  <si>
    <t>Asesorar a la Agencia en  el Diagnóstico, documentación, implementación y capacitación de la Norma ISO 37001 para la prevención y detección del soborno en la ANI.</t>
  </si>
  <si>
    <t>Asesorar en temas penales que sean de competencia de la Agencia</t>
  </si>
  <si>
    <t>Asesoría en temas presupuestales derivados del proyecto Ruta del Sol II</t>
  </si>
  <si>
    <t>aplicación de pruebas de pre empleo y/o rutina a posibles colaboradores de la Agencia Nacional de Infraestructura</t>
  </si>
  <si>
    <t>Actualizado a 060617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</si>
</sst>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0\);&quot;-&quot;"/>
    <numFmt numFmtId="165" formatCode="_(&quot;$&quot;\ * #,##0.00_);_(&quot;$&quot;\ * \(#,##0.00\);_(&quot;$&quot;\ *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name val="Calibri"/>
      <family val="2"/>
      <scheme val="minor"/>
    </font>
    <font>
      <b/>
      <sz val="9"/>
      <color theme="1"/>
      <name val="Calibri"/>
      <family val="2"/>
      <scheme val="minor"/>
    </font>
    <font>
      <sz val="9"/>
      <name val="Calibri"/>
      <family val="2"/>
      <scheme val="minor"/>
    </font>
    <font>
      <sz val="8"/>
      <color theme="1"/>
      <name val="Calibri"/>
      <family val="2"/>
      <scheme val="minor"/>
    </font>
    <font>
      <b/>
      <sz val="8"/>
      <name val="Calibri"/>
      <family val="2"/>
      <scheme val="minor"/>
    </font>
    <font>
      <sz val="9"/>
      <color theme="1"/>
      <name val="Calibri"/>
      <family val="2"/>
      <scheme val="minor"/>
    </font>
    <font>
      <b/>
      <sz val="8"/>
      <color theme="1"/>
      <name val="Calibri"/>
      <family val="2"/>
      <scheme val="minor"/>
    </font>
    <font>
      <b/>
      <sz val="10"/>
      <color theme="1"/>
      <name val="Calibri"/>
      <family val="2"/>
      <scheme val="minor"/>
    </font>
    <font>
      <b/>
      <sz val="10"/>
      <name val="Calibri"/>
      <family val="2"/>
      <scheme val="minor"/>
    </font>
    <font>
      <sz val="10"/>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3" fillId="0" borderId="0"/>
  </cellStyleXfs>
  <cellXfs count="32">
    <xf numFmtId="0" fontId="0" fillId="0" borderId="0" xfId="0"/>
    <xf numFmtId="0" fontId="0" fillId="2" borderId="0" xfId="0" applyFill="1"/>
    <xf numFmtId="164" fontId="0" fillId="2" borderId="0" xfId="0" applyNumberFormat="1" applyFill="1"/>
    <xf numFmtId="164" fontId="4"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164" fontId="6" fillId="2" borderId="1" xfId="2" applyNumberFormat="1"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2" applyFont="1" applyFill="1" applyBorder="1" applyAlignment="1">
      <alignment horizontal="center" vertical="center" wrapText="1"/>
    </xf>
    <xf numFmtId="164" fontId="8" fillId="2" borderId="1" xfId="2" applyNumberFormat="1" applyFont="1" applyFill="1" applyBorder="1" applyAlignment="1">
      <alignment horizontal="center" vertical="center" wrapText="1"/>
    </xf>
    <xf numFmtId="0" fontId="5" fillId="2" borderId="1" xfId="0" applyFont="1" applyFill="1" applyBorder="1" applyAlignment="1">
      <alignment vertical="center" wrapText="1"/>
    </xf>
    <xf numFmtId="164" fontId="7" fillId="2" borderId="1" xfId="1" applyNumberFormat="1" applyFont="1" applyFill="1" applyBorder="1" applyAlignment="1">
      <alignment vertical="center"/>
    </xf>
    <xf numFmtId="0" fontId="7" fillId="2" borderId="2" xfId="0" applyFont="1" applyFill="1" applyBorder="1" applyAlignment="1">
      <alignment horizontal="left" vertical="center" wrapText="1" indent="1"/>
    </xf>
    <xf numFmtId="164" fontId="4" fillId="2" borderId="4" xfId="2" applyNumberFormat="1" applyFont="1" applyFill="1" applyBorder="1" applyAlignment="1">
      <alignment vertical="center" wrapText="1"/>
    </xf>
    <xf numFmtId="0" fontId="4" fillId="2" borderId="2" xfId="2" applyFont="1" applyFill="1" applyBorder="1" applyAlignment="1">
      <alignment horizontal="center" vertical="center" wrapText="1"/>
    </xf>
    <xf numFmtId="0" fontId="9" fillId="2" borderId="2" xfId="0" applyFont="1" applyFill="1" applyBorder="1" applyAlignment="1">
      <alignment vertical="center" wrapText="1"/>
    </xf>
    <xf numFmtId="0" fontId="8" fillId="2" borderId="1" xfId="2"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vertical="center"/>
    </xf>
    <xf numFmtId="164" fontId="10" fillId="2" borderId="4" xfId="0" applyNumberFormat="1" applyFont="1" applyFill="1" applyBorder="1" applyAlignment="1">
      <alignment vertical="center"/>
    </xf>
    <xf numFmtId="0" fontId="7" fillId="2" borderId="4" xfId="0" applyFont="1" applyFill="1" applyBorder="1" applyAlignment="1">
      <alignment vertical="center"/>
    </xf>
    <xf numFmtId="0" fontId="10" fillId="2" borderId="5" xfId="0" applyFont="1" applyFill="1" applyBorder="1" applyAlignment="1">
      <alignment vertical="center"/>
    </xf>
    <xf numFmtId="0" fontId="10" fillId="2" borderId="4" xfId="0" applyFont="1" applyFill="1" applyBorder="1" applyAlignment="1">
      <alignment vertical="center"/>
    </xf>
    <xf numFmtId="0" fontId="12" fillId="2" borderId="1"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11" fillId="2" borderId="0" xfId="0" applyFont="1" applyFill="1" applyAlignment="1">
      <alignment horizontal="center" vertical="center"/>
    </xf>
    <xf numFmtId="0" fontId="13" fillId="2" borderId="0" xfId="0" applyFont="1" applyFill="1" applyAlignment="1">
      <alignment vertical="center"/>
    </xf>
    <xf numFmtId="0" fontId="14" fillId="2" borderId="0" xfId="0" applyFont="1" applyFill="1" applyAlignment="1">
      <alignment horizontal="centerContinuous" vertical="center"/>
    </xf>
    <xf numFmtId="0" fontId="10" fillId="2" borderId="0" xfId="0" applyFont="1" applyFill="1" applyAlignment="1">
      <alignment vertical="center"/>
    </xf>
    <xf numFmtId="0" fontId="4" fillId="2" borderId="5" xfId="2" applyFont="1" applyFill="1" applyBorder="1" applyAlignment="1">
      <alignment horizontal="left" vertical="center" wrapText="1"/>
    </xf>
    <xf numFmtId="0" fontId="4" fillId="2" borderId="4" xfId="2" applyFont="1" applyFill="1" applyBorder="1" applyAlignment="1">
      <alignment horizontal="left" vertical="center" wrapText="1"/>
    </xf>
    <xf numFmtId="0" fontId="2" fillId="2" borderId="0" xfId="0" applyFont="1" applyFill="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2"/>
  <sheetViews>
    <sheetView showGridLines="0" tabSelected="1" zoomScale="130" zoomScaleNormal="130" workbookViewId="0"/>
  </sheetViews>
  <sheetFormatPr baseColWidth="10" defaultRowHeight="15" x14ac:dyDescent="0.25"/>
  <cols>
    <col min="1" max="2" width="12.85546875" style="1" customWidth="1"/>
    <col min="3" max="3" width="35.85546875" style="1" customWidth="1"/>
    <col min="4" max="4" width="24.140625" style="1" customWidth="1"/>
    <col min="5" max="5" width="13.28515625" style="1" bestFit="1" customWidth="1"/>
    <col min="6" max="6" width="15" style="1" bestFit="1" customWidth="1"/>
    <col min="7" max="16384" width="11.42578125" style="1"/>
  </cols>
  <sheetData>
    <row r="1" spans="1:4" ht="18.75" x14ac:dyDescent="0.25">
      <c r="A1" s="27"/>
      <c r="B1" s="27" t="s">
        <v>130</v>
      </c>
      <c r="C1" s="27"/>
      <c r="D1" s="27"/>
    </row>
    <row r="2" spans="1:4" x14ac:dyDescent="0.25">
      <c r="B2" s="31" t="s">
        <v>129</v>
      </c>
      <c r="C2" s="31"/>
      <c r="D2" s="31"/>
    </row>
    <row r="3" spans="1:4" x14ac:dyDescent="0.25">
      <c r="A3" s="28" t="s">
        <v>157</v>
      </c>
      <c r="B3" s="26"/>
      <c r="C3" s="25"/>
      <c r="D3" s="25"/>
    </row>
    <row r="4" spans="1:4" ht="25.5" x14ac:dyDescent="0.25">
      <c r="A4" s="23" t="s">
        <v>131</v>
      </c>
      <c r="B4" s="23" t="s">
        <v>128</v>
      </c>
      <c r="C4" s="24" t="s">
        <v>127</v>
      </c>
      <c r="D4" s="23" t="s">
        <v>126</v>
      </c>
    </row>
    <row r="5" spans="1:4" x14ac:dyDescent="0.25">
      <c r="A5" s="5">
        <v>2009</v>
      </c>
      <c r="B5" s="5" t="s">
        <v>125</v>
      </c>
      <c r="C5" s="10" t="s">
        <v>124</v>
      </c>
      <c r="D5" s="3">
        <v>158986000000</v>
      </c>
    </row>
    <row r="6" spans="1:4" ht="24" x14ac:dyDescent="0.25">
      <c r="A6" s="5">
        <v>2011</v>
      </c>
      <c r="B6" s="5" t="s">
        <v>123</v>
      </c>
      <c r="C6" s="10" t="s">
        <v>122</v>
      </c>
      <c r="D6" s="3">
        <v>5000000000</v>
      </c>
    </row>
    <row r="7" spans="1:4" ht="24" x14ac:dyDescent="0.25">
      <c r="A7" s="5">
        <v>2011</v>
      </c>
      <c r="B7" s="5" t="s">
        <v>121</v>
      </c>
      <c r="C7" s="10" t="s">
        <v>120</v>
      </c>
      <c r="D7" s="3">
        <v>3151400000</v>
      </c>
    </row>
    <row r="8" spans="1:4" ht="24" x14ac:dyDescent="0.25">
      <c r="A8" s="5">
        <v>2011</v>
      </c>
      <c r="B8" s="5" t="s">
        <v>119</v>
      </c>
      <c r="C8" s="10" t="s">
        <v>118</v>
      </c>
      <c r="D8" s="3">
        <v>351523340568.47577</v>
      </c>
    </row>
    <row r="9" spans="1:4" ht="24" x14ac:dyDescent="0.25">
      <c r="A9" s="5">
        <v>2013</v>
      </c>
      <c r="B9" s="5" t="s">
        <v>117</v>
      </c>
      <c r="C9" s="10" t="s">
        <v>116</v>
      </c>
      <c r="D9" s="3">
        <v>62503593462.40593</v>
      </c>
    </row>
    <row r="10" spans="1:4" ht="48" x14ac:dyDescent="0.25">
      <c r="A10" s="5">
        <v>2014</v>
      </c>
      <c r="B10" s="5" t="s">
        <v>115</v>
      </c>
      <c r="C10" s="10" t="s">
        <v>114</v>
      </c>
      <c r="D10" s="3">
        <v>9928862439.1768951</v>
      </c>
    </row>
    <row r="11" spans="1:4" ht="48" x14ac:dyDescent="0.25">
      <c r="A11" s="5">
        <v>2014</v>
      </c>
      <c r="B11" s="10" t="s">
        <v>113</v>
      </c>
      <c r="C11" s="10" t="s">
        <v>112</v>
      </c>
      <c r="D11" s="3">
        <v>105713699381.35017</v>
      </c>
    </row>
    <row r="12" spans="1:4" ht="36" x14ac:dyDescent="0.25">
      <c r="A12" s="5">
        <v>2014</v>
      </c>
      <c r="B12" s="10" t="s">
        <v>111</v>
      </c>
      <c r="C12" s="10" t="s">
        <v>110</v>
      </c>
      <c r="D12" s="3">
        <v>44854956642.569336</v>
      </c>
    </row>
    <row r="13" spans="1:4" ht="48" x14ac:dyDescent="0.25">
      <c r="A13" s="5">
        <v>2014</v>
      </c>
      <c r="B13" s="10" t="s">
        <v>109</v>
      </c>
      <c r="C13" s="10" t="s">
        <v>108</v>
      </c>
      <c r="D13" s="3">
        <v>6474653378</v>
      </c>
    </row>
    <row r="14" spans="1:4" ht="24" x14ac:dyDescent="0.25">
      <c r="A14" s="5">
        <v>2011</v>
      </c>
      <c r="B14" s="5" t="s">
        <v>107</v>
      </c>
      <c r="C14" s="10" t="s">
        <v>106</v>
      </c>
      <c r="D14" s="3">
        <v>492396367812</v>
      </c>
    </row>
    <row r="15" spans="1:4" ht="24" x14ac:dyDescent="0.25">
      <c r="A15" s="5">
        <v>2011</v>
      </c>
      <c r="B15" s="5" t="s">
        <v>105</v>
      </c>
      <c r="C15" s="10" t="s">
        <v>104</v>
      </c>
      <c r="D15" s="3">
        <v>61348399141</v>
      </c>
    </row>
    <row r="16" spans="1:4" ht="24" x14ac:dyDescent="0.25">
      <c r="A16" s="5"/>
      <c r="B16" s="5" t="s">
        <v>103</v>
      </c>
      <c r="C16" s="10" t="s">
        <v>102</v>
      </c>
      <c r="D16" s="3">
        <v>164807993691.5705</v>
      </c>
    </row>
    <row r="17" spans="1:4" ht="36" x14ac:dyDescent="0.25">
      <c r="A17" s="5">
        <v>2002</v>
      </c>
      <c r="B17" s="5" t="s">
        <v>101</v>
      </c>
      <c r="C17" s="10" t="s">
        <v>100</v>
      </c>
      <c r="D17" s="3">
        <f>+D18+D30+D38</f>
        <v>99298645175.567703</v>
      </c>
    </row>
    <row r="18" spans="1:4" x14ac:dyDescent="0.25">
      <c r="A18" s="21"/>
      <c r="B18" s="21" t="s">
        <v>99</v>
      </c>
      <c r="C18" s="22"/>
      <c r="D18" s="19">
        <f>SUM(D19:D29)</f>
        <v>50070998375</v>
      </c>
    </row>
    <row r="19" spans="1:4" x14ac:dyDescent="0.25">
      <c r="A19" s="18"/>
      <c r="B19" s="18"/>
      <c r="C19" s="17" t="s">
        <v>98</v>
      </c>
      <c r="D19" s="11">
        <v>32116000000</v>
      </c>
    </row>
    <row r="20" spans="1:4" x14ac:dyDescent="0.25">
      <c r="A20" s="18"/>
      <c r="B20" s="18"/>
      <c r="C20" s="17" t="s">
        <v>97</v>
      </c>
      <c r="D20" s="11">
        <v>1901869087</v>
      </c>
    </row>
    <row r="21" spans="1:4" x14ac:dyDescent="0.25">
      <c r="A21" s="18"/>
      <c r="B21" s="18"/>
      <c r="C21" s="17" t="s">
        <v>96</v>
      </c>
      <c r="D21" s="11">
        <v>200000000</v>
      </c>
    </row>
    <row r="22" spans="1:4" ht="22.5" x14ac:dyDescent="0.25">
      <c r="A22" s="18"/>
      <c r="B22" s="18"/>
      <c r="C22" s="17" t="s">
        <v>95</v>
      </c>
      <c r="D22" s="11">
        <v>1243502478</v>
      </c>
    </row>
    <row r="23" spans="1:4" ht="22.5" x14ac:dyDescent="0.25">
      <c r="A23" s="18"/>
      <c r="B23" s="18"/>
      <c r="C23" s="17" t="s">
        <v>94</v>
      </c>
      <c r="D23" s="11">
        <v>850000000</v>
      </c>
    </row>
    <row r="24" spans="1:4" ht="22.5" x14ac:dyDescent="0.25">
      <c r="A24" s="18"/>
      <c r="B24" s="18"/>
      <c r="C24" s="17" t="s">
        <v>93</v>
      </c>
      <c r="D24" s="11">
        <v>8169601565</v>
      </c>
    </row>
    <row r="25" spans="1:4" ht="22.5" x14ac:dyDescent="0.25">
      <c r="A25" s="18"/>
      <c r="B25" s="18"/>
      <c r="C25" s="17" t="s">
        <v>92</v>
      </c>
      <c r="D25" s="11">
        <v>91191869</v>
      </c>
    </row>
    <row r="26" spans="1:4" ht="22.5" x14ac:dyDescent="0.25">
      <c r="A26" s="18"/>
      <c r="B26" s="18"/>
      <c r="C26" s="17" t="s">
        <v>143</v>
      </c>
      <c r="D26" s="11">
        <v>185755945</v>
      </c>
    </row>
    <row r="27" spans="1:4" x14ac:dyDescent="0.25">
      <c r="A27" s="18"/>
      <c r="B27" s="18"/>
      <c r="C27" s="17" t="s">
        <v>91</v>
      </c>
      <c r="D27" s="11">
        <v>984252397</v>
      </c>
    </row>
    <row r="28" spans="1:4" x14ac:dyDescent="0.25">
      <c r="A28" s="18"/>
      <c r="B28" s="18"/>
      <c r="C28" s="17" t="s">
        <v>90</v>
      </c>
      <c r="D28" s="11">
        <v>2700000000</v>
      </c>
    </row>
    <row r="29" spans="1:4" x14ac:dyDescent="0.25">
      <c r="A29" s="18"/>
      <c r="B29" s="18"/>
      <c r="C29" s="17" t="s">
        <v>89</v>
      </c>
      <c r="D29" s="11">
        <v>1628825034</v>
      </c>
    </row>
    <row r="30" spans="1:4" x14ac:dyDescent="0.25">
      <c r="A30" s="21"/>
      <c r="B30" s="21" t="s">
        <v>34</v>
      </c>
      <c r="C30" s="20"/>
      <c r="D30" s="19">
        <f>SUM(D31:D37)</f>
        <v>44568210840.567703</v>
      </c>
    </row>
    <row r="31" spans="1:4" x14ac:dyDescent="0.25">
      <c r="A31" s="18"/>
      <c r="B31" s="18"/>
      <c r="C31" s="17" t="s">
        <v>88</v>
      </c>
      <c r="D31" s="11">
        <v>200000000</v>
      </c>
    </row>
    <row r="32" spans="1:4" x14ac:dyDescent="0.25">
      <c r="A32" s="18"/>
      <c r="B32" s="18"/>
      <c r="C32" s="17" t="s">
        <v>87</v>
      </c>
      <c r="D32" s="11">
        <v>2190000000</v>
      </c>
    </row>
    <row r="33" spans="1:4" ht="22.5" x14ac:dyDescent="0.25">
      <c r="A33" s="18"/>
      <c r="B33" s="18"/>
      <c r="C33" s="17" t="s">
        <v>144</v>
      </c>
      <c r="D33" s="11">
        <v>2500000000</v>
      </c>
    </row>
    <row r="34" spans="1:4" ht="22.5" x14ac:dyDescent="0.25">
      <c r="A34" s="18"/>
      <c r="B34" s="18"/>
      <c r="C34" s="17" t="s">
        <v>145</v>
      </c>
      <c r="D34" s="11">
        <v>35000000000</v>
      </c>
    </row>
    <row r="35" spans="1:4" x14ac:dyDescent="0.25">
      <c r="A35" s="18"/>
      <c r="B35" s="18"/>
      <c r="C35" s="17" t="s">
        <v>86</v>
      </c>
      <c r="D35" s="11">
        <v>1022432949</v>
      </c>
    </row>
    <row r="36" spans="1:4" x14ac:dyDescent="0.25">
      <c r="A36" s="18"/>
      <c r="B36" s="18"/>
      <c r="C36" s="17" t="s">
        <v>85</v>
      </c>
      <c r="D36" s="11">
        <v>3510239005.5677032</v>
      </c>
    </row>
    <row r="37" spans="1:4" ht="22.5" x14ac:dyDescent="0.25">
      <c r="A37" s="18"/>
      <c r="B37" s="18"/>
      <c r="C37" s="17" t="s">
        <v>146</v>
      </c>
      <c r="D37" s="11">
        <v>145538886</v>
      </c>
    </row>
    <row r="38" spans="1:4" x14ac:dyDescent="0.25">
      <c r="A38" s="21"/>
      <c r="B38" s="21" t="s">
        <v>24</v>
      </c>
      <c r="C38" s="20"/>
      <c r="D38" s="19">
        <f>SUM(D39:D43)</f>
        <v>4659435960</v>
      </c>
    </row>
    <row r="39" spans="1:4" x14ac:dyDescent="0.25">
      <c r="A39" s="18"/>
      <c r="B39" s="18"/>
      <c r="C39" s="17" t="s">
        <v>84</v>
      </c>
      <c r="D39" s="11">
        <v>1692708448</v>
      </c>
    </row>
    <row r="40" spans="1:4" x14ac:dyDescent="0.25">
      <c r="A40" s="18"/>
      <c r="B40" s="18"/>
      <c r="C40" s="17" t="s">
        <v>83</v>
      </c>
      <c r="D40" s="11">
        <v>1973814637</v>
      </c>
    </row>
    <row r="41" spans="1:4" x14ac:dyDescent="0.25">
      <c r="A41" s="18"/>
      <c r="B41" s="18"/>
      <c r="C41" s="17" t="s">
        <v>82</v>
      </c>
      <c r="D41" s="11">
        <v>920000000</v>
      </c>
    </row>
    <row r="42" spans="1:4" x14ac:dyDescent="0.25">
      <c r="A42" s="18"/>
      <c r="B42" s="18"/>
      <c r="C42" s="17" t="s">
        <v>81</v>
      </c>
      <c r="D42" s="11">
        <v>62912875</v>
      </c>
    </row>
    <row r="43" spans="1:4" x14ac:dyDescent="0.25">
      <c r="A43" s="18"/>
      <c r="B43" s="18"/>
      <c r="C43" s="17" t="s">
        <v>80</v>
      </c>
      <c r="D43" s="11">
        <v>10000000</v>
      </c>
    </row>
    <row r="44" spans="1:4" ht="24" x14ac:dyDescent="0.25">
      <c r="A44" s="5">
        <v>1995</v>
      </c>
      <c r="B44" s="5" t="s">
        <v>79</v>
      </c>
      <c r="C44" s="10" t="s">
        <v>78</v>
      </c>
      <c r="D44" s="3">
        <f>SUM(D45:D64)</f>
        <v>123854526966</v>
      </c>
    </row>
    <row r="45" spans="1:4" x14ac:dyDescent="0.25">
      <c r="A45" s="16"/>
      <c r="B45" s="16"/>
      <c r="C45" s="12" t="s">
        <v>77</v>
      </c>
      <c r="D45" s="11">
        <v>2543840000</v>
      </c>
    </row>
    <row r="46" spans="1:4" x14ac:dyDescent="0.25">
      <c r="A46" s="9"/>
      <c r="B46" s="9"/>
      <c r="C46" s="12" t="s">
        <v>76</v>
      </c>
      <c r="D46" s="11">
        <v>3092707000</v>
      </c>
    </row>
    <row r="47" spans="1:4" x14ac:dyDescent="0.25">
      <c r="A47" s="16"/>
      <c r="B47" s="16"/>
      <c r="C47" s="12" t="s">
        <v>75</v>
      </c>
      <c r="D47" s="11">
        <v>5550000000</v>
      </c>
    </row>
    <row r="48" spans="1:4" x14ac:dyDescent="0.25">
      <c r="A48" s="16"/>
      <c r="B48" s="16"/>
      <c r="C48" s="12" t="s">
        <v>74</v>
      </c>
      <c r="D48" s="11">
        <v>3800000000</v>
      </c>
    </row>
    <row r="49" spans="1:4" ht="22.5" x14ac:dyDescent="0.25">
      <c r="A49" s="16"/>
      <c r="B49" s="16"/>
      <c r="C49" s="12" t="s">
        <v>73</v>
      </c>
      <c r="D49" s="11">
        <v>710654134</v>
      </c>
    </row>
    <row r="50" spans="1:4" ht="22.5" x14ac:dyDescent="0.25">
      <c r="A50" s="16"/>
      <c r="B50" s="16"/>
      <c r="C50" s="12" t="s">
        <v>72</v>
      </c>
      <c r="D50" s="11">
        <v>23350756795</v>
      </c>
    </row>
    <row r="51" spans="1:4" ht="22.5" x14ac:dyDescent="0.25">
      <c r="A51" s="16"/>
      <c r="B51" s="16"/>
      <c r="C51" s="12" t="s">
        <v>71</v>
      </c>
      <c r="D51" s="11">
        <v>614339108</v>
      </c>
    </row>
    <row r="52" spans="1:4" ht="22.5" x14ac:dyDescent="0.25">
      <c r="A52" s="16"/>
      <c r="B52" s="16"/>
      <c r="C52" s="12" t="s">
        <v>70</v>
      </c>
      <c r="D52" s="11">
        <v>720169971</v>
      </c>
    </row>
    <row r="53" spans="1:4" ht="22.5" x14ac:dyDescent="0.25">
      <c r="A53" s="16"/>
      <c r="B53" s="16"/>
      <c r="C53" s="12" t="s">
        <v>69</v>
      </c>
      <c r="D53" s="11">
        <v>612081284</v>
      </c>
    </row>
    <row r="54" spans="1:4" ht="22.5" x14ac:dyDescent="0.25">
      <c r="A54" s="16"/>
      <c r="B54" s="16"/>
      <c r="C54" s="12" t="s">
        <v>68</v>
      </c>
      <c r="D54" s="11">
        <v>495397072</v>
      </c>
    </row>
    <row r="55" spans="1:4" ht="22.5" x14ac:dyDescent="0.25">
      <c r="A55" s="16"/>
      <c r="B55" s="16"/>
      <c r="C55" s="12" t="s">
        <v>67</v>
      </c>
      <c r="D55" s="11">
        <v>28711692</v>
      </c>
    </row>
    <row r="56" spans="1:4" ht="22.5" x14ac:dyDescent="0.25">
      <c r="A56" s="16"/>
      <c r="B56" s="16"/>
      <c r="C56" s="12" t="s">
        <v>66</v>
      </c>
      <c r="D56" s="11">
        <v>71022671225</v>
      </c>
    </row>
    <row r="57" spans="1:4" x14ac:dyDescent="0.25">
      <c r="A57" s="16"/>
      <c r="B57" s="16"/>
      <c r="C57" s="12" t="s">
        <v>65</v>
      </c>
      <c r="D57" s="11">
        <v>5000000000</v>
      </c>
    </row>
    <row r="58" spans="1:4" ht="22.5" x14ac:dyDescent="0.25">
      <c r="A58" s="16"/>
      <c r="B58" s="16"/>
      <c r="C58" s="12" t="s">
        <v>136</v>
      </c>
      <c r="D58" s="11">
        <v>5130934137</v>
      </c>
    </row>
    <row r="59" spans="1:4" ht="33.75" x14ac:dyDescent="0.25">
      <c r="A59" s="16"/>
      <c r="B59" s="16"/>
      <c r="C59" s="12" t="s">
        <v>137</v>
      </c>
      <c r="D59" s="11">
        <v>320000000</v>
      </c>
    </row>
    <row r="60" spans="1:4" ht="22.5" x14ac:dyDescent="0.25">
      <c r="A60" s="16"/>
      <c r="B60" s="16"/>
      <c r="C60" s="12" t="s">
        <v>138</v>
      </c>
      <c r="D60" s="11">
        <v>20000000</v>
      </c>
    </row>
    <row r="61" spans="1:4" ht="22.5" x14ac:dyDescent="0.25">
      <c r="A61" s="16"/>
      <c r="B61" s="16"/>
      <c r="C61" s="12" t="s">
        <v>139</v>
      </c>
      <c r="D61" s="11">
        <v>211119204</v>
      </c>
    </row>
    <row r="62" spans="1:4" ht="22.5" x14ac:dyDescent="0.25">
      <c r="A62" s="16"/>
      <c r="B62" s="16"/>
      <c r="C62" s="12" t="s">
        <v>140</v>
      </c>
      <c r="D62" s="11">
        <v>185145344</v>
      </c>
    </row>
    <row r="63" spans="1:4" x14ac:dyDescent="0.25">
      <c r="A63" s="16"/>
      <c r="B63" s="16"/>
      <c r="C63" s="12" t="s">
        <v>141</v>
      </c>
      <c r="D63" s="11">
        <v>384000000</v>
      </c>
    </row>
    <row r="64" spans="1:4" x14ac:dyDescent="0.25">
      <c r="A64" s="16"/>
      <c r="B64" s="16"/>
      <c r="C64" s="12" t="s">
        <v>142</v>
      </c>
      <c r="D64" s="11">
        <v>62000000</v>
      </c>
    </row>
    <row r="65" spans="1:6" x14ac:dyDescent="0.25">
      <c r="A65" s="5">
        <v>2011</v>
      </c>
      <c r="B65" s="5" t="s">
        <v>64</v>
      </c>
      <c r="C65" s="10" t="s">
        <v>63</v>
      </c>
      <c r="D65" s="3">
        <v>3500000000</v>
      </c>
    </row>
    <row r="66" spans="1:6" ht="60" x14ac:dyDescent="0.25">
      <c r="A66" s="5"/>
      <c r="B66" s="5"/>
      <c r="C66" s="15" t="s">
        <v>62</v>
      </c>
      <c r="D66" s="6">
        <v>573425972</v>
      </c>
    </row>
    <row r="67" spans="1:6" ht="60" x14ac:dyDescent="0.25">
      <c r="A67" s="5"/>
      <c r="B67" s="5"/>
      <c r="C67" s="15" t="s">
        <v>61</v>
      </c>
      <c r="D67" s="6">
        <v>604978675</v>
      </c>
    </row>
    <row r="68" spans="1:6" ht="72" x14ac:dyDescent="0.25">
      <c r="A68" s="5"/>
      <c r="B68" s="5"/>
      <c r="C68" s="15" t="s">
        <v>58</v>
      </c>
      <c r="D68" s="6">
        <v>607347740</v>
      </c>
    </row>
    <row r="69" spans="1:6" ht="84" x14ac:dyDescent="0.25">
      <c r="A69" s="5"/>
      <c r="B69" s="5"/>
      <c r="C69" s="15" t="s">
        <v>60</v>
      </c>
      <c r="D69" s="6">
        <v>106092706.5</v>
      </c>
    </row>
    <row r="70" spans="1:6" ht="60" x14ac:dyDescent="0.25">
      <c r="A70" s="5"/>
      <c r="B70" s="5"/>
      <c r="C70" s="15" t="s">
        <v>59</v>
      </c>
      <c r="D70" s="6">
        <v>317925356</v>
      </c>
    </row>
    <row r="71" spans="1:6" ht="72" x14ac:dyDescent="0.25">
      <c r="A71" s="5"/>
      <c r="B71" s="5"/>
      <c r="C71" s="15" t="s">
        <v>58</v>
      </c>
      <c r="D71" s="6">
        <v>315549521</v>
      </c>
    </row>
    <row r="72" spans="1:6" ht="72" x14ac:dyDescent="0.25">
      <c r="A72" s="5"/>
      <c r="B72" s="5"/>
      <c r="C72" s="15" t="s">
        <v>57</v>
      </c>
      <c r="D72" s="6">
        <v>200000000</v>
      </c>
    </row>
    <row r="73" spans="1:6" ht="72" x14ac:dyDescent="0.25">
      <c r="A73" s="5"/>
      <c r="B73" s="5"/>
      <c r="C73" s="15" t="s">
        <v>147</v>
      </c>
      <c r="D73" s="6">
        <v>26000000</v>
      </c>
    </row>
    <row r="74" spans="1:6" ht="36" x14ac:dyDescent="0.25">
      <c r="A74" s="5"/>
      <c r="B74" s="5"/>
      <c r="C74" s="15" t="s">
        <v>56</v>
      </c>
      <c r="D74" s="6">
        <v>748680029.5</v>
      </c>
    </row>
    <row r="75" spans="1:6" ht="24" x14ac:dyDescent="0.25">
      <c r="A75" s="5">
        <v>2002</v>
      </c>
      <c r="B75" s="5" t="s">
        <v>55</v>
      </c>
      <c r="C75" s="10" t="s">
        <v>54</v>
      </c>
      <c r="D75" s="3">
        <f>D76+D84+D101+D104+D110+D114+D119+D121</f>
        <v>24465991372</v>
      </c>
    </row>
    <row r="76" spans="1:6" x14ac:dyDescent="0.25">
      <c r="B76" s="29" t="s">
        <v>53</v>
      </c>
      <c r="C76" s="30"/>
      <c r="D76" s="13">
        <f>SUM(D77:D83)</f>
        <v>11400000000</v>
      </c>
      <c r="F76" s="2"/>
    </row>
    <row r="77" spans="1:6" ht="67.5" x14ac:dyDescent="0.25">
      <c r="A77" s="5"/>
      <c r="B77" s="5"/>
      <c r="C77" s="12" t="s">
        <v>52</v>
      </c>
      <c r="D77" s="11">
        <v>7200000000</v>
      </c>
    </row>
    <row r="78" spans="1:6" x14ac:dyDescent="0.25">
      <c r="A78" s="5"/>
      <c r="B78" s="5"/>
      <c r="C78" s="12" t="s">
        <v>51</v>
      </c>
      <c r="D78" s="11">
        <v>900000000</v>
      </c>
    </row>
    <row r="79" spans="1:6" ht="67.5" x14ac:dyDescent="0.25">
      <c r="A79" s="5"/>
      <c r="B79" s="5"/>
      <c r="C79" s="12" t="s">
        <v>148</v>
      </c>
      <c r="D79" s="11">
        <v>1000000000</v>
      </c>
    </row>
    <row r="80" spans="1:6" ht="67.5" x14ac:dyDescent="0.25">
      <c r="A80" s="5"/>
      <c r="B80" s="5"/>
      <c r="C80" s="12" t="s">
        <v>50</v>
      </c>
      <c r="D80" s="11">
        <v>420000000</v>
      </c>
    </row>
    <row r="81" spans="1:4" ht="33.75" x14ac:dyDescent="0.25">
      <c r="A81" s="5"/>
      <c r="B81" s="5"/>
      <c r="C81" s="12" t="s">
        <v>149</v>
      </c>
      <c r="D81" s="11">
        <v>380000000</v>
      </c>
    </row>
    <row r="82" spans="1:4" ht="45" x14ac:dyDescent="0.25">
      <c r="A82" s="5"/>
      <c r="B82" s="5"/>
      <c r="C82" s="12" t="s">
        <v>150</v>
      </c>
      <c r="D82" s="11">
        <v>800000000</v>
      </c>
    </row>
    <row r="83" spans="1:4" ht="45" x14ac:dyDescent="0.25">
      <c r="A83" s="5"/>
      <c r="B83" s="5"/>
      <c r="C83" s="12" t="s">
        <v>151</v>
      </c>
      <c r="D83" s="11">
        <v>700000000</v>
      </c>
    </row>
    <row r="84" spans="1:4" x14ac:dyDescent="0.25">
      <c r="B84" s="29" t="s">
        <v>49</v>
      </c>
      <c r="C84" s="30"/>
      <c r="D84" s="13">
        <f>SUM(D85:D100)</f>
        <v>7307220000</v>
      </c>
    </row>
    <row r="85" spans="1:4" ht="22.5" x14ac:dyDescent="0.25">
      <c r="A85" s="5"/>
      <c r="B85" s="5"/>
      <c r="C85" s="12" t="s">
        <v>48</v>
      </c>
      <c r="D85" s="11">
        <v>3888520000</v>
      </c>
    </row>
    <row r="86" spans="1:4" ht="90" x14ac:dyDescent="0.25">
      <c r="A86" s="5"/>
      <c r="B86" s="5"/>
      <c r="C86" s="12" t="s">
        <v>132</v>
      </c>
      <c r="D86" s="11">
        <v>202300000</v>
      </c>
    </row>
    <row r="87" spans="1:4" ht="67.5" x14ac:dyDescent="0.25">
      <c r="A87" s="5"/>
      <c r="B87" s="5"/>
      <c r="C87" s="12" t="s">
        <v>133</v>
      </c>
      <c r="D87" s="11">
        <v>202300000</v>
      </c>
    </row>
    <row r="88" spans="1:4" x14ac:dyDescent="0.25">
      <c r="A88" s="5"/>
      <c r="B88" s="5"/>
      <c r="C88" s="12" t="s">
        <v>47</v>
      </c>
      <c r="D88" s="11">
        <v>433030000</v>
      </c>
    </row>
    <row r="89" spans="1:4" ht="22.5" x14ac:dyDescent="0.25">
      <c r="A89" s="5"/>
      <c r="B89" s="5"/>
      <c r="C89" s="12" t="s">
        <v>46</v>
      </c>
      <c r="D89" s="11">
        <v>511700000</v>
      </c>
    </row>
    <row r="90" spans="1:4" ht="56.25" x14ac:dyDescent="0.25">
      <c r="A90" s="5"/>
      <c r="B90" s="5"/>
      <c r="C90" s="12" t="s">
        <v>45</v>
      </c>
      <c r="D90" s="11">
        <v>300000000</v>
      </c>
    </row>
    <row r="91" spans="1:4" ht="45" x14ac:dyDescent="0.25">
      <c r="A91" s="5"/>
      <c r="B91" s="5"/>
      <c r="C91" s="12" t="s">
        <v>44</v>
      </c>
      <c r="D91" s="11">
        <v>300000000</v>
      </c>
    </row>
    <row r="92" spans="1:4" ht="22.5" x14ac:dyDescent="0.25">
      <c r="A92" s="5"/>
      <c r="B92" s="5"/>
      <c r="C92" s="12" t="s">
        <v>152</v>
      </c>
      <c r="D92" s="11">
        <v>150000000</v>
      </c>
    </row>
    <row r="93" spans="1:4" ht="45" x14ac:dyDescent="0.25">
      <c r="A93" s="5"/>
      <c r="B93" s="5"/>
      <c r="C93" s="12" t="s">
        <v>153</v>
      </c>
      <c r="D93" s="11">
        <v>150000000</v>
      </c>
    </row>
    <row r="94" spans="1:4" ht="22.5" x14ac:dyDescent="0.25">
      <c r="A94" s="5"/>
      <c r="B94" s="5"/>
      <c r="C94" s="12" t="s">
        <v>154</v>
      </c>
      <c r="D94" s="11">
        <v>118400000</v>
      </c>
    </row>
    <row r="95" spans="1:4" ht="22.5" x14ac:dyDescent="0.25">
      <c r="A95" s="5"/>
      <c r="B95" s="5"/>
      <c r="C95" s="12" t="s">
        <v>43</v>
      </c>
      <c r="D95" s="11">
        <v>160000000</v>
      </c>
    </row>
    <row r="96" spans="1:4" ht="33.75" x14ac:dyDescent="0.25">
      <c r="A96" s="5"/>
      <c r="B96" s="5"/>
      <c r="C96" s="12" t="s">
        <v>42</v>
      </c>
      <c r="D96" s="11">
        <v>216970000</v>
      </c>
    </row>
    <row r="97" spans="1:4" ht="45" x14ac:dyDescent="0.25">
      <c r="A97" s="5"/>
      <c r="B97" s="5"/>
      <c r="C97" s="12" t="s">
        <v>41</v>
      </c>
      <c r="D97" s="11">
        <v>200000000</v>
      </c>
    </row>
    <row r="98" spans="1:4" ht="22.5" x14ac:dyDescent="0.25">
      <c r="A98" s="5"/>
      <c r="B98" s="5"/>
      <c r="C98" s="12" t="s">
        <v>40</v>
      </c>
      <c r="D98" s="11">
        <v>200000000</v>
      </c>
    </row>
    <row r="99" spans="1:4" ht="22.5" x14ac:dyDescent="0.25">
      <c r="A99" s="14"/>
      <c r="B99" s="14"/>
      <c r="C99" s="12" t="s">
        <v>39</v>
      </c>
      <c r="D99" s="11">
        <v>174000000</v>
      </c>
    </row>
    <row r="100" spans="1:4" x14ac:dyDescent="0.25">
      <c r="A100" s="14"/>
      <c r="B100" s="14"/>
      <c r="C100" s="12" t="s">
        <v>38</v>
      </c>
      <c r="D100" s="11">
        <v>100000000</v>
      </c>
    </row>
    <row r="101" spans="1:4" x14ac:dyDescent="0.25">
      <c r="B101" s="29" t="s">
        <v>37</v>
      </c>
      <c r="C101" s="30"/>
      <c r="D101" s="13">
        <f>SUM(D102:D103)</f>
        <v>400000000</v>
      </c>
    </row>
    <row r="102" spans="1:4" ht="22.5" x14ac:dyDescent="0.25">
      <c r="A102" s="5"/>
      <c r="B102" s="5"/>
      <c r="C102" s="12" t="s">
        <v>36</v>
      </c>
      <c r="D102" s="11">
        <v>200000000</v>
      </c>
    </row>
    <row r="103" spans="1:4" x14ac:dyDescent="0.25">
      <c r="A103" s="5"/>
      <c r="B103" s="5"/>
      <c r="C103" s="12" t="s">
        <v>35</v>
      </c>
      <c r="D103" s="11">
        <v>200000000</v>
      </c>
    </row>
    <row r="104" spans="1:4" x14ac:dyDescent="0.25">
      <c r="B104" s="29" t="s">
        <v>34</v>
      </c>
      <c r="C104" s="30"/>
      <c r="D104" s="13">
        <f>SUM(D105:D109)</f>
        <v>716710000</v>
      </c>
    </row>
    <row r="105" spans="1:4" ht="22.5" x14ac:dyDescent="0.25">
      <c r="A105" s="5"/>
      <c r="B105" s="5"/>
      <c r="C105" s="12" t="s">
        <v>33</v>
      </c>
      <c r="D105" s="11">
        <v>214200000</v>
      </c>
    </row>
    <row r="106" spans="1:4" ht="33.75" x14ac:dyDescent="0.25">
      <c r="A106" s="5"/>
      <c r="B106" s="5"/>
      <c r="C106" s="12" t="s">
        <v>32</v>
      </c>
      <c r="D106" s="11">
        <v>105000000</v>
      </c>
    </row>
    <row r="107" spans="1:4" ht="22.5" x14ac:dyDescent="0.25">
      <c r="A107" s="5"/>
      <c r="B107" s="5"/>
      <c r="C107" s="12" t="s">
        <v>31</v>
      </c>
      <c r="D107" s="11">
        <v>47510000</v>
      </c>
    </row>
    <row r="108" spans="1:4" x14ac:dyDescent="0.25">
      <c r="A108" s="5"/>
      <c r="B108" s="5"/>
      <c r="C108" s="12" t="s">
        <v>30</v>
      </c>
      <c r="D108" s="11">
        <v>200000000</v>
      </c>
    </row>
    <row r="109" spans="1:4" ht="22.5" x14ac:dyDescent="0.25">
      <c r="A109" s="5"/>
      <c r="B109" s="5"/>
      <c r="C109" s="12" t="s">
        <v>29</v>
      </c>
      <c r="D109" s="11">
        <v>150000000</v>
      </c>
    </row>
    <row r="110" spans="1:4" x14ac:dyDescent="0.25">
      <c r="B110" s="29" t="s">
        <v>28</v>
      </c>
      <c r="C110" s="30"/>
      <c r="D110" s="13">
        <f>SUM(D111:D113)</f>
        <v>994750000</v>
      </c>
    </row>
    <row r="111" spans="1:4" ht="22.5" x14ac:dyDescent="0.25">
      <c r="A111" s="5"/>
      <c r="B111" s="5"/>
      <c r="C111" s="12" t="s">
        <v>27</v>
      </c>
      <c r="D111" s="11">
        <v>336500000</v>
      </c>
    </row>
    <row r="112" spans="1:4" x14ac:dyDescent="0.25">
      <c r="A112" s="5"/>
      <c r="B112" s="5"/>
      <c r="C112" s="12" t="s">
        <v>26</v>
      </c>
      <c r="D112" s="11">
        <v>158250000</v>
      </c>
    </row>
    <row r="113" spans="1:6" x14ac:dyDescent="0.25">
      <c r="A113" s="5"/>
      <c r="B113" s="5"/>
      <c r="C113" s="12" t="s">
        <v>25</v>
      </c>
      <c r="D113" s="11">
        <v>500000000</v>
      </c>
    </row>
    <row r="114" spans="1:6" x14ac:dyDescent="0.25">
      <c r="B114" s="29" t="s">
        <v>24</v>
      </c>
      <c r="C114" s="30"/>
      <c r="D114" s="13">
        <f>SUM(D115:D118)</f>
        <v>2545700000</v>
      </c>
    </row>
    <row r="115" spans="1:6" ht="45" x14ac:dyDescent="0.25">
      <c r="A115" s="5"/>
      <c r="B115" s="5"/>
      <c r="C115" s="12" t="s">
        <v>23</v>
      </c>
      <c r="D115" s="11">
        <v>1310000000</v>
      </c>
    </row>
    <row r="116" spans="1:6" ht="22.5" x14ac:dyDescent="0.25">
      <c r="A116" s="5"/>
      <c r="B116" s="5"/>
      <c r="C116" s="12" t="s">
        <v>22</v>
      </c>
      <c r="D116" s="11">
        <v>600000000</v>
      </c>
    </row>
    <row r="117" spans="1:6" x14ac:dyDescent="0.25">
      <c r="A117" s="5"/>
      <c r="B117" s="5"/>
      <c r="C117" s="12" t="s">
        <v>21</v>
      </c>
      <c r="D117" s="11">
        <v>600000000</v>
      </c>
      <c r="F117" s="2"/>
    </row>
    <row r="118" spans="1:6" ht="22.5" x14ac:dyDescent="0.25">
      <c r="A118" s="5"/>
      <c r="B118" s="5"/>
      <c r="C118" s="12" t="s">
        <v>155</v>
      </c>
      <c r="D118" s="11">
        <v>35700000</v>
      </c>
    </row>
    <row r="119" spans="1:6" x14ac:dyDescent="0.25">
      <c r="B119" s="29" t="s">
        <v>20</v>
      </c>
      <c r="C119" s="30"/>
      <c r="D119" s="13">
        <f>+D120</f>
        <v>811111372</v>
      </c>
    </row>
    <row r="120" spans="1:6" x14ac:dyDescent="0.25">
      <c r="A120" s="5"/>
      <c r="B120" s="5"/>
      <c r="C120" s="12" t="s">
        <v>19</v>
      </c>
      <c r="D120" s="11">
        <v>811111372</v>
      </c>
      <c r="F120" s="2"/>
    </row>
    <row r="121" spans="1:6" x14ac:dyDescent="0.25">
      <c r="B121" s="29" t="s">
        <v>18</v>
      </c>
      <c r="C121" s="30"/>
      <c r="D121" s="13">
        <f>SUM(D122:D125)</f>
        <v>290500000</v>
      </c>
    </row>
    <row r="122" spans="1:6" x14ac:dyDescent="0.25">
      <c r="A122" s="5"/>
      <c r="B122" s="5"/>
      <c r="C122" s="12" t="s">
        <v>17</v>
      </c>
      <c r="D122" s="11">
        <v>13170000</v>
      </c>
      <c r="F122" s="2"/>
    </row>
    <row r="123" spans="1:6" ht="22.5" x14ac:dyDescent="0.25">
      <c r="A123" s="5"/>
      <c r="B123" s="5"/>
      <c r="C123" s="12" t="s">
        <v>16</v>
      </c>
      <c r="D123" s="11">
        <v>38080000</v>
      </c>
      <c r="F123" s="2"/>
    </row>
    <row r="124" spans="1:6" x14ac:dyDescent="0.25">
      <c r="A124" s="5"/>
      <c r="B124" s="5"/>
      <c r="C124" s="12" t="s">
        <v>15</v>
      </c>
      <c r="D124" s="11">
        <v>150000000</v>
      </c>
      <c r="F124" s="2"/>
    </row>
    <row r="125" spans="1:6" x14ac:dyDescent="0.25">
      <c r="A125" s="5"/>
      <c r="B125" s="5"/>
      <c r="C125" s="12" t="s">
        <v>14</v>
      </c>
      <c r="D125" s="11">
        <v>89250000</v>
      </c>
      <c r="F125" s="2"/>
    </row>
    <row r="126" spans="1:6" ht="36" x14ac:dyDescent="0.25">
      <c r="A126" s="5">
        <v>2013</v>
      </c>
      <c r="B126" s="5" t="s">
        <v>13</v>
      </c>
      <c r="C126" s="10" t="s">
        <v>12</v>
      </c>
      <c r="D126" s="3">
        <v>250000000</v>
      </c>
    </row>
    <row r="127" spans="1:6" ht="22.5" x14ac:dyDescent="0.25">
      <c r="A127" s="5"/>
      <c r="B127" s="5"/>
      <c r="C127" s="12" t="s">
        <v>11</v>
      </c>
      <c r="D127" s="11">
        <v>190000000</v>
      </c>
    </row>
    <row r="128" spans="1:6" ht="22.5" x14ac:dyDescent="0.25">
      <c r="A128" s="5"/>
      <c r="B128" s="5"/>
      <c r="C128" s="12" t="s">
        <v>10</v>
      </c>
      <c r="D128" s="11">
        <v>60000000</v>
      </c>
    </row>
    <row r="129" spans="1:4" ht="24" x14ac:dyDescent="0.25">
      <c r="A129" s="5">
        <v>2014</v>
      </c>
      <c r="B129" s="5" t="s">
        <v>9</v>
      </c>
      <c r="C129" s="10" t="s">
        <v>8</v>
      </c>
      <c r="D129" s="3">
        <f>SUM(D130:D135)</f>
        <v>23907703951.994602</v>
      </c>
    </row>
    <row r="130" spans="1:4" x14ac:dyDescent="0.25">
      <c r="A130" s="5"/>
      <c r="B130" s="5"/>
      <c r="C130" s="12" t="s">
        <v>7</v>
      </c>
      <c r="D130" s="11">
        <v>18676626438.579601</v>
      </c>
    </row>
    <row r="131" spans="1:4" ht="33.75" x14ac:dyDescent="0.25">
      <c r="A131" s="5"/>
      <c r="B131" s="5"/>
      <c r="C131" s="12" t="s">
        <v>156</v>
      </c>
      <c r="D131" s="11">
        <v>30000000</v>
      </c>
    </row>
    <row r="132" spans="1:4" x14ac:dyDescent="0.25">
      <c r="A132" s="5"/>
      <c r="B132" s="5"/>
      <c r="C132" s="12" t="s">
        <v>6</v>
      </c>
      <c r="D132" s="11">
        <v>1321100522.415</v>
      </c>
    </row>
    <row r="133" spans="1:4" x14ac:dyDescent="0.25">
      <c r="A133" s="5"/>
      <c r="B133" s="5"/>
      <c r="C133" s="12" t="s">
        <v>5</v>
      </c>
      <c r="D133" s="11">
        <v>2564976991</v>
      </c>
    </row>
    <row r="134" spans="1:4" x14ac:dyDescent="0.25">
      <c r="A134" s="5"/>
      <c r="B134" s="5"/>
      <c r="C134" s="12" t="s">
        <v>4</v>
      </c>
      <c r="D134" s="11">
        <v>315000000</v>
      </c>
    </row>
    <row r="135" spans="1:4" x14ac:dyDescent="0.25">
      <c r="A135" s="5"/>
      <c r="B135" s="5"/>
      <c r="C135" s="12" t="s">
        <v>3</v>
      </c>
      <c r="D135" s="11">
        <v>1000000000</v>
      </c>
    </row>
    <row r="136" spans="1:4" ht="36" x14ac:dyDescent="0.25">
      <c r="A136" s="5">
        <v>2013</v>
      </c>
      <c r="B136" s="5" t="s">
        <v>2</v>
      </c>
      <c r="C136" s="10" t="s">
        <v>1</v>
      </c>
      <c r="D136" s="3">
        <f>+D137+D138</f>
        <v>4000000000</v>
      </c>
    </row>
    <row r="137" spans="1:4" ht="22.5" x14ac:dyDescent="0.25">
      <c r="A137" s="8"/>
      <c r="B137" s="8"/>
      <c r="C137" s="7" t="s">
        <v>134</v>
      </c>
      <c r="D137" s="6">
        <v>788115757</v>
      </c>
    </row>
    <row r="138" spans="1:4" ht="45" x14ac:dyDescent="0.25">
      <c r="A138" s="8"/>
      <c r="B138" s="8"/>
      <c r="C138" s="7" t="s">
        <v>135</v>
      </c>
      <c r="D138" s="6">
        <v>3211884243</v>
      </c>
    </row>
    <row r="139" spans="1:4" x14ac:dyDescent="0.25">
      <c r="A139" s="5"/>
      <c r="B139" s="5"/>
      <c r="C139" s="4" t="s">
        <v>0</v>
      </c>
      <c r="D139" s="3">
        <f>+D136+D129+D126+D75+D65+D44+D17+D16+D15+D14+D13+D12+D11+D10+D8+D9+D7+D6+D5</f>
        <v>1745966133982.1111</v>
      </c>
    </row>
    <row r="141" spans="1:4" x14ac:dyDescent="0.25">
      <c r="D141" s="2"/>
    </row>
    <row r="142" spans="1:4" x14ac:dyDescent="0.25">
      <c r="D142" s="2"/>
    </row>
  </sheetData>
  <mergeCells count="9">
    <mergeCell ref="B121:C121"/>
    <mergeCell ref="B119:C119"/>
    <mergeCell ref="B114:C114"/>
    <mergeCell ref="B110:C110"/>
    <mergeCell ref="B2:D2"/>
    <mergeCell ref="B76:C76"/>
    <mergeCell ref="B84:C84"/>
    <mergeCell ref="B101:C101"/>
    <mergeCell ref="B104:C10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Aguilera Wilches</dc:creator>
  <cp:lastModifiedBy>Ricardo Aguilera Wilches</cp:lastModifiedBy>
  <dcterms:created xsi:type="dcterms:W3CDTF">2017-01-31T14:08:56Z</dcterms:created>
  <dcterms:modified xsi:type="dcterms:W3CDTF">2017-06-06T15:23:54Z</dcterms:modified>
</cp:coreProperties>
</file>